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ntombikayise_mashaba2_transnet_net/Documents/Documents/TENDER UPLOAD/"/>
    </mc:Choice>
  </mc:AlternateContent>
  <xr:revisionPtr revIDLastSave="15" documentId="8_{8C418F2F-F697-4962-A40C-A0BF2ACAFF43}" xr6:coauthVersionLast="47" xr6:coauthVersionMax="47" xr10:uidLastSave="{3BF45381-D5D9-4FB9-94D8-3B7EC50AE9DE}"/>
  <bookViews>
    <workbookView xWindow="-120" yWindow="-120" windowWidth="20730" windowHeight="11040" tabRatio="599" xr2:uid="{00000000-000D-0000-FFFF-FFFF00000000}"/>
  </bookViews>
  <sheets>
    <sheet name="REGISTER" sheetId="5" r:id="rId1"/>
  </sheets>
  <externalReferences>
    <externalReference r:id="rId2"/>
  </externalReferences>
  <definedNames>
    <definedName name="_xlnm._FilterDatabase" localSheetId="0" hidden="1">REGISTER!$A$6:$M$926</definedName>
    <definedName name="_xlnm.Print_Area" localSheetId="0">REGISTER!$A$3:$M$926</definedName>
    <definedName name="_xlnm.Print_Titles" localSheetId="0">REGISTER!$3:$5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5" i="5" l="1"/>
  <c r="G193" i="5" l="1"/>
  <c r="L193" i="5"/>
  <c r="M193" i="5" s="1"/>
  <c r="G194" i="5"/>
  <c r="L194" i="5"/>
  <c r="M194" i="5" s="1"/>
  <c r="G195" i="5"/>
  <c r="L195" i="5"/>
  <c r="M195" i="5" s="1"/>
  <c r="L192" i="5"/>
  <c r="M192" i="5" s="1"/>
  <c r="G192" i="5"/>
  <c r="L36" i="5"/>
  <c r="L37" i="5"/>
  <c r="L38" i="5"/>
  <c r="L39" i="5"/>
  <c r="G37" i="5"/>
  <c r="I37" i="5" s="1"/>
  <c r="G38" i="5"/>
  <c r="I38" i="5" s="1"/>
  <c r="G39" i="5"/>
  <c r="I39" i="5" s="1"/>
  <c r="G36" i="5"/>
  <c r="I36" i="5" s="1"/>
  <c r="G35" i="5"/>
  <c r="I35" i="5" s="1"/>
  <c r="L860" i="5"/>
  <c r="L861" i="5"/>
  <c r="L863" i="5"/>
  <c r="L864" i="5"/>
  <c r="L859" i="5"/>
  <c r="L768" i="5"/>
  <c r="L769" i="5"/>
  <c r="L773" i="5"/>
  <c r="L774" i="5"/>
  <c r="L776" i="5"/>
  <c r="L778" i="5"/>
  <c r="L779" i="5"/>
  <c r="L767" i="5"/>
  <c r="L753" i="5"/>
  <c r="L761" i="5"/>
  <c r="L731" i="5"/>
  <c r="L699" i="5"/>
  <c r="L686" i="5"/>
  <c r="L687" i="5"/>
  <c r="L688" i="5"/>
  <c r="L689" i="5"/>
  <c r="L690" i="5"/>
  <c r="L694" i="5"/>
  <c r="L685" i="5"/>
  <c r="L667" i="5"/>
  <c r="L668" i="5"/>
  <c r="L672" i="5"/>
  <c r="L673" i="5"/>
  <c r="L664" i="5"/>
  <c r="L627" i="5"/>
  <c r="L636" i="5"/>
  <c r="L647" i="5"/>
  <c r="L648" i="5"/>
  <c r="L649" i="5"/>
  <c r="L651" i="5"/>
  <c r="L605" i="5"/>
  <c r="L603" i="5"/>
  <c r="L604" i="5"/>
  <c r="L500" i="5"/>
  <c r="L501" i="5"/>
  <c r="L502" i="5"/>
  <c r="L498" i="5"/>
  <c r="L430" i="5"/>
  <c r="L429" i="5"/>
  <c r="L406" i="5"/>
  <c r="L407" i="5"/>
  <c r="L408" i="5"/>
  <c r="L409" i="5"/>
  <c r="L405" i="5"/>
  <c r="L351" i="5"/>
  <c r="L285" i="5"/>
  <c r="L191" i="5"/>
  <c r="L80" i="5"/>
  <c r="L7" i="5"/>
  <c r="L6" i="5"/>
  <c r="K924" i="5"/>
  <c r="K867" i="5"/>
  <c r="K843" i="5"/>
  <c r="K832" i="5"/>
  <c r="K806" i="5"/>
  <c r="K782" i="5"/>
  <c r="K762" i="5"/>
  <c r="K737" i="5"/>
  <c r="K697" i="5"/>
  <c r="K680" i="5"/>
  <c r="K662" i="5"/>
  <c r="K606" i="5"/>
  <c r="K586" i="5"/>
  <c r="K563" i="5"/>
  <c r="K527" i="5"/>
  <c r="K472" i="5"/>
  <c r="K436" i="5"/>
  <c r="L436" i="5" s="1"/>
  <c r="K427" i="5"/>
  <c r="K403" i="5"/>
  <c r="K384" i="5"/>
  <c r="K337" i="5"/>
  <c r="K313" i="5"/>
  <c r="K276" i="5"/>
  <c r="K260" i="5"/>
  <c r="K249" i="5"/>
  <c r="K226" i="5"/>
  <c r="K203" i="5"/>
  <c r="K189" i="5"/>
  <c r="K164" i="5"/>
  <c r="K140" i="5"/>
  <c r="K111" i="5"/>
  <c r="K82" i="5"/>
  <c r="K41" i="5"/>
  <c r="K13" i="5"/>
  <c r="M36" i="5" l="1"/>
  <c r="M37" i="5"/>
  <c r="M39" i="5"/>
  <c r="M35" i="5"/>
  <c r="M38" i="5"/>
  <c r="G7" i="5"/>
  <c r="G8" i="5"/>
  <c r="G9" i="5"/>
  <c r="G10" i="5"/>
  <c r="G11" i="5"/>
  <c r="G12" i="5"/>
  <c r="G13" i="5"/>
  <c r="G25" i="5"/>
  <c r="G26" i="5"/>
  <c r="G27" i="5"/>
  <c r="G28" i="5"/>
  <c r="G29" i="5"/>
  <c r="G30" i="5"/>
  <c r="G31" i="5"/>
  <c r="G32" i="5"/>
  <c r="G33" i="5"/>
  <c r="G34" i="5"/>
  <c r="G40" i="5"/>
  <c r="G41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1" i="5"/>
  <c r="G196" i="5"/>
  <c r="G197" i="5"/>
  <c r="G198" i="5"/>
  <c r="G199" i="5"/>
  <c r="G200" i="5"/>
  <c r="G201" i="5"/>
  <c r="G202" i="5"/>
  <c r="G203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4" i="5"/>
  <c r="G255" i="5"/>
  <c r="G256" i="5"/>
  <c r="G257" i="5"/>
  <c r="G258" i="5"/>
  <c r="G259" i="5"/>
  <c r="G260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85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9" i="5"/>
  <c r="G430" i="5"/>
  <c r="G431" i="5"/>
  <c r="G432" i="5"/>
  <c r="G433" i="5"/>
  <c r="G434" i="5"/>
  <c r="G435" i="5"/>
  <c r="G43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4" i="5"/>
  <c r="G475" i="5"/>
  <c r="G476" i="5"/>
  <c r="G477" i="5"/>
  <c r="G478" i="5"/>
  <c r="G485" i="5"/>
  <c r="G486" i="5"/>
  <c r="G487" i="5"/>
  <c r="G488" i="5"/>
  <c r="G489" i="5"/>
  <c r="G490" i="5"/>
  <c r="G491" i="5"/>
  <c r="G492" i="5"/>
  <c r="G493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9" i="5"/>
  <c r="G530" i="5"/>
  <c r="G531" i="5"/>
  <c r="G532" i="5"/>
  <c r="G533" i="5"/>
  <c r="G534" i="5"/>
  <c r="G535" i="5"/>
  <c r="G536" i="5"/>
  <c r="G537" i="5"/>
  <c r="G538" i="5"/>
  <c r="G540" i="5"/>
  <c r="G541" i="5"/>
  <c r="G542" i="5"/>
  <c r="G543" i="5"/>
  <c r="G544" i="5"/>
  <c r="G545" i="5"/>
  <c r="G546" i="5"/>
  <c r="G547" i="5"/>
  <c r="G558" i="5"/>
  <c r="G560" i="5"/>
  <c r="G561" i="5"/>
  <c r="G562" i="5"/>
  <c r="G563" i="5"/>
  <c r="G565" i="5"/>
  <c r="G567" i="5"/>
  <c r="G568" i="5"/>
  <c r="G570" i="5"/>
  <c r="G571" i="5"/>
  <c r="G572" i="5"/>
  <c r="G573" i="5"/>
  <c r="G574" i="5"/>
  <c r="G586" i="5"/>
  <c r="G587" i="5"/>
  <c r="G591" i="5"/>
  <c r="G592" i="5"/>
  <c r="G593" i="5"/>
  <c r="G594" i="5"/>
  <c r="G595" i="5"/>
  <c r="G603" i="5"/>
  <c r="G604" i="5"/>
  <c r="G605" i="5"/>
  <c r="G606" i="5"/>
  <c r="G608" i="5"/>
  <c r="G609" i="5"/>
  <c r="G610" i="5"/>
  <c r="G611" i="5"/>
  <c r="G612" i="5"/>
  <c r="G613" i="5"/>
  <c r="G627" i="5"/>
  <c r="G636" i="5"/>
  <c r="G647" i="5"/>
  <c r="G648" i="5"/>
  <c r="G649" i="5"/>
  <c r="G651" i="5"/>
  <c r="G656" i="5"/>
  <c r="G657" i="5"/>
  <c r="G658" i="5"/>
  <c r="G659" i="5"/>
  <c r="G660" i="5"/>
  <c r="G661" i="5"/>
  <c r="G662" i="5"/>
  <c r="G664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9" i="5"/>
  <c r="G700" i="5"/>
  <c r="G713" i="5"/>
  <c r="G715" i="5"/>
  <c r="G716" i="5"/>
  <c r="G717" i="5"/>
  <c r="G718" i="5"/>
  <c r="G719" i="5"/>
  <c r="G720" i="5"/>
  <c r="G722" i="5"/>
  <c r="G723" i="5"/>
  <c r="G727" i="5"/>
  <c r="G728" i="5"/>
  <c r="G729" i="5"/>
  <c r="G730" i="5"/>
  <c r="G731" i="5"/>
  <c r="G732" i="5"/>
  <c r="G733" i="5"/>
  <c r="G734" i="5"/>
  <c r="G735" i="5"/>
  <c r="G736" i="5"/>
  <c r="G737" i="5"/>
  <c r="G739" i="5"/>
  <c r="G740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4" i="5"/>
  <c r="G785" i="5"/>
  <c r="G793" i="5"/>
  <c r="G794" i="5"/>
  <c r="G796" i="5"/>
  <c r="G798" i="5"/>
  <c r="G800" i="5"/>
  <c r="G801" i="5"/>
  <c r="G802" i="5"/>
  <c r="G803" i="5"/>
  <c r="G804" i="5"/>
  <c r="G805" i="5"/>
  <c r="G806" i="5"/>
  <c r="G808" i="5"/>
  <c r="G809" i="5"/>
  <c r="G812" i="5"/>
  <c r="G813" i="5"/>
  <c r="G820" i="5"/>
  <c r="G821" i="5"/>
  <c r="G822" i="5"/>
  <c r="G824" i="5"/>
  <c r="G825" i="5"/>
  <c r="G826" i="5"/>
  <c r="G827" i="5"/>
  <c r="G828" i="5"/>
  <c r="G829" i="5"/>
  <c r="G830" i="5"/>
  <c r="G831" i="5"/>
  <c r="G832" i="5"/>
  <c r="G834" i="5"/>
  <c r="G835" i="5"/>
  <c r="G836" i="5"/>
  <c r="G838" i="5"/>
  <c r="G839" i="5"/>
  <c r="G840" i="5"/>
  <c r="G841" i="5"/>
  <c r="G842" i="5"/>
  <c r="G843" i="5"/>
  <c r="G845" i="5"/>
  <c r="G846" i="5"/>
  <c r="G847" i="5"/>
  <c r="G848" i="5"/>
  <c r="G849" i="5"/>
  <c r="G851" i="5"/>
  <c r="G852" i="5"/>
  <c r="G853" i="5"/>
  <c r="G854" i="5"/>
  <c r="G855" i="5"/>
  <c r="G856" i="5"/>
  <c r="G857" i="5"/>
  <c r="G859" i="5"/>
  <c r="G860" i="5"/>
  <c r="G861" i="5"/>
  <c r="G862" i="5"/>
  <c r="G863" i="5"/>
  <c r="G864" i="5"/>
  <c r="G865" i="5"/>
  <c r="G866" i="5"/>
  <c r="G867" i="5"/>
  <c r="G869" i="5"/>
  <c r="G870" i="5"/>
  <c r="G874" i="5"/>
  <c r="G876" i="5"/>
  <c r="G877" i="5"/>
  <c r="G878" i="5"/>
  <c r="G879" i="5"/>
  <c r="G880" i="5"/>
  <c r="G882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6" i="5"/>
  <c r="N924" i="5" l="1"/>
  <c r="J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M890" i="5" s="1"/>
  <c r="I889" i="5"/>
  <c r="M889" i="5" s="1"/>
  <c r="J888" i="5"/>
  <c r="J887" i="5"/>
  <c r="L887" i="5" s="1"/>
  <c r="J886" i="5"/>
  <c r="L886" i="5" s="1"/>
  <c r="J885" i="5"/>
  <c r="L885" i="5" s="1"/>
  <c r="J884" i="5"/>
  <c r="J883" i="5"/>
  <c r="L883" i="5" s="1"/>
  <c r="I882" i="5"/>
  <c r="J881" i="5"/>
  <c r="L881" i="5" s="1"/>
  <c r="I880" i="5"/>
  <c r="I879" i="5"/>
  <c r="I878" i="5"/>
  <c r="I877" i="5"/>
  <c r="M877" i="5" s="1"/>
  <c r="I876" i="5"/>
  <c r="J875" i="5"/>
  <c r="I874" i="5"/>
  <c r="J873" i="5"/>
  <c r="L873" i="5" s="1"/>
  <c r="J872" i="5"/>
  <c r="L872" i="5" s="1"/>
  <c r="J871" i="5"/>
  <c r="L871" i="5" s="1"/>
  <c r="I870" i="5"/>
  <c r="B870" i="5"/>
  <c r="B871" i="5" s="1"/>
  <c r="B872" i="5" s="1"/>
  <c r="I866" i="5"/>
  <c r="I865" i="5"/>
  <c r="I864" i="5"/>
  <c r="I863" i="5"/>
  <c r="I862" i="5"/>
  <c r="I861" i="5"/>
  <c r="I860" i="5"/>
  <c r="I859" i="5"/>
  <c r="L857" i="5"/>
  <c r="H857" i="5"/>
  <c r="H867" i="5" s="1"/>
  <c r="I854" i="5"/>
  <c r="M854" i="5" s="1"/>
  <c r="I853" i="5"/>
  <c r="M853" i="5" s="1"/>
  <c r="I852" i="5"/>
  <c r="M852" i="5" s="1"/>
  <c r="I851" i="5"/>
  <c r="H849" i="5"/>
  <c r="I848" i="5"/>
  <c r="I847" i="5"/>
  <c r="I846" i="5"/>
  <c r="I845" i="5"/>
  <c r="H843" i="5"/>
  <c r="I841" i="5"/>
  <c r="I840" i="5"/>
  <c r="I839" i="5"/>
  <c r="I838" i="5"/>
  <c r="H836" i="5"/>
  <c r="I835" i="5"/>
  <c r="I834" i="5"/>
  <c r="H832" i="5"/>
  <c r="I830" i="5"/>
  <c r="M830" i="5" s="1"/>
  <c r="I829" i="5"/>
  <c r="M829" i="5" s="1"/>
  <c r="I828" i="5"/>
  <c r="M828" i="5" s="1"/>
  <c r="I827" i="5"/>
  <c r="I826" i="5"/>
  <c r="I825" i="5"/>
  <c r="I824" i="5"/>
  <c r="J823" i="5"/>
  <c r="L823" i="5" s="1"/>
  <c r="I822" i="5"/>
  <c r="I821" i="5"/>
  <c r="I820" i="5"/>
  <c r="J819" i="5"/>
  <c r="L819" i="5" s="1"/>
  <c r="J818" i="5"/>
  <c r="L818" i="5" s="1"/>
  <c r="J817" i="5"/>
  <c r="L817" i="5" s="1"/>
  <c r="J816" i="5"/>
  <c r="L816" i="5" s="1"/>
  <c r="J815" i="5"/>
  <c r="L815" i="5" s="1"/>
  <c r="J814" i="5"/>
  <c r="L814" i="5" s="1"/>
  <c r="I813" i="5"/>
  <c r="I812" i="5"/>
  <c r="J811" i="5"/>
  <c r="L811" i="5" s="1"/>
  <c r="J810" i="5"/>
  <c r="L810" i="5" s="1"/>
  <c r="I809" i="5"/>
  <c r="B809" i="5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I808" i="5"/>
  <c r="H806" i="5"/>
  <c r="I804" i="5"/>
  <c r="M804" i="5" s="1"/>
  <c r="I803" i="5"/>
  <c r="M803" i="5" s="1"/>
  <c r="I802" i="5"/>
  <c r="M802" i="5" s="1"/>
  <c r="I801" i="5"/>
  <c r="M801" i="5" s="1"/>
  <c r="I800" i="5"/>
  <c r="J799" i="5"/>
  <c r="L799" i="5" s="1"/>
  <c r="I798" i="5"/>
  <c r="J797" i="5"/>
  <c r="I796" i="5"/>
  <c r="I794" i="5"/>
  <c r="I793" i="5"/>
  <c r="J786" i="5"/>
  <c r="L786" i="5" s="1"/>
  <c r="I785" i="5"/>
  <c r="B785" i="5"/>
  <c r="I784" i="5"/>
  <c r="H782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B765" i="5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I764" i="5"/>
  <c r="H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J747" i="5"/>
  <c r="L747" i="5" s="1"/>
  <c r="J746" i="5"/>
  <c r="J745" i="5"/>
  <c r="L745" i="5" s="1"/>
  <c r="J744" i="5"/>
  <c r="L744" i="5" s="1"/>
  <c r="J743" i="5"/>
  <c r="L743" i="5" s="1"/>
  <c r="J742" i="5"/>
  <c r="J741" i="5"/>
  <c r="L741" i="5" s="1"/>
  <c r="I740" i="5"/>
  <c r="B740" i="5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I739" i="5"/>
  <c r="H737" i="5"/>
  <c r="I736" i="5"/>
  <c r="M736" i="5" s="1"/>
  <c r="I735" i="5"/>
  <c r="M735" i="5" s="1"/>
  <c r="I734" i="5"/>
  <c r="M734" i="5" s="1"/>
  <c r="I733" i="5"/>
  <c r="M733" i="5" s="1"/>
  <c r="I732" i="5"/>
  <c r="M732" i="5" s="1"/>
  <c r="I731" i="5"/>
  <c r="I730" i="5"/>
  <c r="I729" i="5"/>
  <c r="I728" i="5"/>
  <c r="I727" i="5"/>
  <c r="J726" i="5"/>
  <c r="J725" i="5"/>
  <c r="L725" i="5" s="1"/>
  <c r="J724" i="5"/>
  <c r="I723" i="5"/>
  <c r="I722" i="5"/>
  <c r="J721" i="5"/>
  <c r="L721" i="5" s="1"/>
  <c r="I720" i="5"/>
  <c r="I719" i="5"/>
  <c r="I718" i="5"/>
  <c r="I717" i="5"/>
  <c r="I716" i="5"/>
  <c r="I715" i="5"/>
  <c r="J714" i="5"/>
  <c r="I713" i="5"/>
  <c r="J712" i="5"/>
  <c r="J711" i="5"/>
  <c r="L711" i="5" s="1"/>
  <c r="J710" i="5"/>
  <c r="L710" i="5" s="1"/>
  <c r="J709" i="5"/>
  <c r="L709" i="5" s="1"/>
  <c r="J708" i="5"/>
  <c r="J707" i="5"/>
  <c r="L707" i="5" s="1"/>
  <c r="J706" i="5"/>
  <c r="L706" i="5" s="1"/>
  <c r="J705" i="5"/>
  <c r="J704" i="5"/>
  <c r="L704" i="5" s="1"/>
  <c r="J703" i="5"/>
  <c r="L703" i="5" s="1"/>
  <c r="J702" i="5"/>
  <c r="L702" i="5" s="1"/>
  <c r="J701" i="5"/>
  <c r="L701" i="5" s="1"/>
  <c r="I700" i="5"/>
  <c r="B700" i="5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I699" i="5"/>
  <c r="H697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B683" i="5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I682" i="5"/>
  <c r="H680" i="5"/>
  <c r="M677" i="5"/>
  <c r="I677" i="5"/>
  <c r="I678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H662" i="5"/>
  <c r="I660" i="5"/>
  <c r="M660" i="5" s="1"/>
  <c r="I659" i="5"/>
  <c r="M659" i="5" s="1"/>
  <c r="I658" i="5"/>
  <c r="M658" i="5" s="1"/>
  <c r="I657" i="5"/>
  <c r="M657" i="5" s="1"/>
  <c r="I656" i="5"/>
  <c r="M656" i="5" s="1"/>
  <c r="J655" i="5"/>
  <c r="L655" i="5" s="1"/>
  <c r="J654" i="5"/>
  <c r="L654" i="5" s="1"/>
  <c r="J653" i="5"/>
  <c r="L653" i="5" s="1"/>
  <c r="J652" i="5"/>
  <c r="L652" i="5" s="1"/>
  <c r="I651" i="5"/>
  <c r="J650" i="5"/>
  <c r="L650" i="5" s="1"/>
  <c r="I649" i="5"/>
  <c r="I648" i="5"/>
  <c r="I647" i="5"/>
  <c r="J646" i="5"/>
  <c r="J645" i="5"/>
  <c r="L645" i="5" s="1"/>
  <c r="J644" i="5"/>
  <c r="L644" i="5" s="1"/>
  <c r="J643" i="5"/>
  <c r="L643" i="5" s="1"/>
  <c r="J642" i="5"/>
  <c r="L642" i="5" s="1"/>
  <c r="J641" i="5"/>
  <c r="J640" i="5"/>
  <c r="L640" i="5" s="1"/>
  <c r="J639" i="5"/>
  <c r="L639" i="5" s="1"/>
  <c r="J638" i="5"/>
  <c r="L638" i="5" s="1"/>
  <c r="B638" i="5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J637" i="5"/>
  <c r="L637" i="5" s="1"/>
  <c r="I636" i="5"/>
  <c r="J635" i="5"/>
  <c r="L635" i="5" s="1"/>
  <c r="J633" i="5"/>
  <c r="L633" i="5" s="1"/>
  <c r="J632" i="5"/>
  <c r="L632" i="5" s="1"/>
  <c r="J631" i="5"/>
  <c r="L631" i="5" s="1"/>
  <c r="J630" i="5"/>
  <c r="L630" i="5" s="1"/>
  <c r="J629" i="5"/>
  <c r="L629" i="5" s="1"/>
  <c r="J628" i="5"/>
  <c r="L628" i="5" s="1"/>
  <c r="I627" i="5"/>
  <c r="J626" i="5"/>
  <c r="L626" i="5" s="1"/>
  <c r="J625" i="5"/>
  <c r="L625" i="5" s="1"/>
  <c r="J624" i="5"/>
  <c r="L624" i="5" s="1"/>
  <c r="J623" i="5"/>
  <c r="L623" i="5" s="1"/>
  <c r="J621" i="5"/>
  <c r="L621" i="5" s="1"/>
  <c r="J620" i="5"/>
  <c r="L620" i="5" s="1"/>
  <c r="J619" i="5"/>
  <c r="L619" i="5" s="1"/>
  <c r="J618" i="5"/>
  <c r="L618" i="5" s="1"/>
  <c r="J617" i="5"/>
  <c r="L617" i="5" s="1"/>
  <c r="J616" i="5"/>
  <c r="L616" i="5" s="1"/>
  <c r="J615" i="5"/>
  <c r="L615" i="5" s="1"/>
  <c r="B615" i="5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J614" i="5"/>
  <c r="L614" i="5" s="1"/>
  <c r="I613" i="5"/>
  <c r="M613" i="5" s="1"/>
  <c r="I612" i="5"/>
  <c r="M612" i="5" s="1"/>
  <c r="I611" i="5"/>
  <c r="M611" i="5" s="1"/>
  <c r="I610" i="5"/>
  <c r="M610" i="5" s="1"/>
  <c r="I609" i="5"/>
  <c r="M609" i="5" s="1"/>
  <c r="B609" i="5"/>
  <c r="B610" i="5" s="1"/>
  <c r="B611" i="5" s="1"/>
  <c r="B612" i="5" s="1"/>
  <c r="I608" i="5"/>
  <c r="H606" i="5"/>
  <c r="M605" i="5"/>
  <c r="I604" i="5"/>
  <c r="I603" i="5"/>
  <c r="J602" i="5"/>
  <c r="L602" i="5" s="1"/>
  <c r="J601" i="5"/>
  <c r="L601" i="5" s="1"/>
  <c r="J600" i="5"/>
  <c r="L600" i="5" s="1"/>
  <c r="J599" i="5"/>
  <c r="L599" i="5" s="1"/>
  <c r="J598" i="5"/>
  <c r="L598" i="5" s="1"/>
  <c r="J597" i="5"/>
  <c r="L597" i="5" s="1"/>
  <c r="B597" i="5"/>
  <c r="B598" i="5" s="1"/>
  <c r="B599" i="5" s="1"/>
  <c r="B600" i="5" s="1"/>
  <c r="B601" i="5" s="1"/>
  <c r="B602" i="5" s="1"/>
  <c r="B603" i="5" s="1"/>
  <c r="B604" i="5" s="1"/>
  <c r="B605" i="5" s="1"/>
  <c r="J596" i="5"/>
  <c r="L596" i="5" s="1"/>
  <c r="I595" i="5"/>
  <c r="M595" i="5" s="1"/>
  <c r="I594" i="5"/>
  <c r="M594" i="5" s="1"/>
  <c r="I593" i="5"/>
  <c r="M593" i="5" s="1"/>
  <c r="B593" i="5"/>
  <c r="B594" i="5" s="1"/>
  <c r="B595" i="5" s="1"/>
  <c r="I592" i="5"/>
  <c r="M592" i="5" s="1"/>
  <c r="I591" i="5"/>
  <c r="M591" i="5" s="1"/>
  <c r="J590" i="5"/>
  <c r="L590" i="5" s="1"/>
  <c r="B590" i="5"/>
  <c r="B591" i="5" s="1"/>
  <c r="J589" i="5"/>
  <c r="L589" i="5" s="1"/>
  <c r="C587" i="5"/>
  <c r="L586" i="5"/>
  <c r="H586" i="5"/>
  <c r="J585" i="5"/>
  <c r="J584" i="5"/>
  <c r="J583" i="5"/>
  <c r="J582" i="5"/>
  <c r="J581" i="5"/>
  <c r="J580" i="5"/>
  <c r="J579" i="5"/>
  <c r="J578" i="5"/>
  <c r="J577" i="5"/>
  <c r="J576" i="5"/>
  <c r="J575" i="5"/>
  <c r="I574" i="5"/>
  <c r="M574" i="5" s="1"/>
  <c r="I573" i="5"/>
  <c r="M573" i="5" s="1"/>
  <c r="I572" i="5"/>
  <c r="M572" i="5" s="1"/>
  <c r="I571" i="5"/>
  <c r="M571" i="5" s="1"/>
  <c r="I570" i="5"/>
  <c r="M570" i="5" s="1"/>
  <c r="J569" i="5"/>
  <c r="I568" i="5"/>
  <c r="M568" i="5" s="1"/>
  <c r="I567" i="5"/>
  <c r="M567" i="5" s="1"/>
  <c r="B567" i="5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J566" i="5"/>
  <c r="I565" i="5"/>
  <c r="H563" i="5"/>
  <c r="I562" i="5"/>
  <c r="I561" i="5"/>
  <c r="I560" i="5"/>
  <c r="J559" i="5"/>
  <c r="L559" i="5" s="1"/>
  <c r="I558" i="5"/>
  <c r="M558" i="5" s="1"/>
  <c r="J557" i="5"/>
  <c r="L557" i="5" s="1"/>
  <c r="J556" i="5"/>
  <c r="L556" i="5" s="1"/>
  <c r="J555" i="5"/>
  <c r="L555" i="5" s="1"/>
  <c r="J553" i="5"/>
  <c r="L553" i="5" s="1"/>
  <c r="J552" i="5"/>
  <c r="L552" i="5" s="1"/>
  <c r="J551" i="5"/>
  <c r="L551" i="5" s="1"/>
  <c r="J550" i="5"/>
  <c r="L550" i="5" s="1"/>
  <c r="J549" i="5"/>
  <c r="L549" i="5" s="1"/>
  <c r="J548" i="5"/>
  <c r="L548" i="5" s="1"/>
  <c r="I547" i="5"/>
  <c r="M547" i="5" s="1"/>
  <c r="I546" i="5"/>
  <c r="M546" i="5" s="1"/>
  <c r="I545" i="5"/>
  <c r="M545" i="5" s="1"/>
  <c r="I544" i="5"/>
  <c r="M544" i="5" s="1"/>
  <c r="I543" i="5"/>
  <c r="M543" i="5" s="1"/>
  <c r="I542" i="5"/>
  <c r="M542" i="5" s="1"/>
  <c r="I541" i="5"/>
  <c r="M541" i="5" s="1"/>
  <c r="I540" i="5"/>
  <c r="L538" i="5"/>
  <c r="H538" i="5"/>
  <c r="I537" i="5"/>
  <c r="M537" i="5" s="1"/>
  <c r="I536" i="5"/>
  <c r="M536" i="5" s="1"/>
  <c r="I535" i="5"/>
  <c r="M535" i="5" s="1"/>
  <c r="I534" i="5"/>
  <c r="M534" i="5" s="1"/>
  <c r="I533" i="5"/>
  <c r="M533" i="5" s="1"/>
  <c r="I532" i="5"/>
  <c r="M532" i="5" s="1"/>
  <c r="I531" i="5"/>
  <c r="M531" i="5" s="1"/>
  <c r="I530" i="5"/>
  <c r="M530" i="5" s="1"/>
  <c r="I529" i="5"/>
  <c r="M529" i="5" s="1"/>
  <c r="B529" i="5"/>
  <c r="B530" i="5" s="1"/>
  <c r="B531" i="5" s="1"/>
  <c r="B532" i="5" s="1"/>
  <c r="B533" i="5" s="1"/>
  <c r="B534" i="5" s="1"/>
  <c r="B535" i="5" s="1"/>
  <c r="B536" i="5" s="1"/>
  <c r="J495" i="5"/>
  <c r="J494" i="5"/>
  <c r="J480" i="5"/>
  <c r="J481" i="5"/>
  <c r="J482" i="5"/>
  <c r="J483" i="5"/>
  <c r="J484" i="5"/>
  <c r="J479" i="5"/>
  <c r="J439" i="5"/>
  <c r="J440" i="5"/>
  <c r="J441" i="5"/>
  <c r="J442" i="5"/>
  <c r="J443" i="5"/>
  <c r="J444" i="5"/>
  <c r="J445" i="5"/>
  <c r="J446" i="5"/>
  <c r="J438" i="5"/>
  <c r="J387" i="5"/>
  <c r="J388" i="5"/>
  <c r="J386" i="5"/>
  <c r="J340" i="5"/>
  <c r="J341" i="5"/>
  <c r="J342" i="5"/>
  <c r="J343" i="5"/>
  <c r="J339" i="5"/>
  <c r="J316" i="5"/>
  <c r="J317" i="5"/>
  <c r="J318" i="5"/>
  <c r="J319" i="5"/>
  <c r="J315" i="5"/>
  <c r="J279" i="5"/>
  <c r="J280" i="5"/>
  <c r="J281" i="5"/>
  <c r="J282" i="5"/>
  <c r="J283" i="5"/>
  <c r="J284" i="5"/>
  <c r="J286" i="5"/>
  <c r="J287" i="5"/>
  <c r="J288" i="5"/>
  <c r="J289" i="5"/>
  <c r="J290" i="5"/>
  <c r="J278" i="5"/>
  <c r="J263" i="5"/>
  <c r="J264" i="5"/>
  <c r="J262" i="5"/>
  <c r="J252" i="5"/>
  <c r="J253" i="5"/>
  <c r="J251" i="5"/>
  <c r="J229" i="5"/>
  <c r="J230" i="5"/>
  <c r="J231" i="5"/>
  <c r="J232" i="5"/>
  <c r="J228" i="5"/>
  <c r="J206" i="5"/>
  <c r="J207" i="5"/>
  <c r="J208" i="5"/>
  <c r="J209" i="5"/>
  <c r="J210" i="5"/>
  <c r="J211" i="5"/>
  <c r="J205" i="5"/>
  <c r="J167" i="5"/>
  <c r="J168" i="5"/>
  <c r="J169" i="5"/>
  <c r="J170" i="5"/>
  <c r="J171" i="5"/>
  <c r="J172" i="5"/>
  <c r="J173" i="5"/>
  <c r="J166" i="5"/>
  <c r="J143" i="5"/>
  <c r="J144" i="5"/>
  <c r="J145" i="5"/>
  <c r="J146" i="5"/>
  <c r="J147" i="5"/>
  <c r="J142" i="5"/>
  <c r="J114" i="5"/>
  <c r="J115" i="5"/>
  <c r="J116" i="5"/>
  <c r="J117" i="5"/>
  <c r="J118" i="5"/>
  <c r="J119" i="5"/>
  <c r="J113" i="5"/>
  <c r="J85" i="5"/>
  <c r="J86" i="5"/>
  <c r="J87" i="5"/>
  <c r="J88" i="5"/>
  <c r="J89" i="5"/>
  <c r="J90" i="5"/>
  <c r="J91" i="5"/>
  <c r="J84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43" i="5"/>
  <c r="J16" i="5"/>
  <c r="J17" i="5"/>
  <c r="J18" i="5"/>
  <c r="J19" i="5"/>
  <c r="J20" i="5"/>
  <c r="J21" i="5"/>
  <c r="J22" i="5"/>
  <c r="J23" i="5"/>
  <c r="J24" i="5"/>
  <c r="J15" i="5"/>
  <c r="I521" i="5"/>
  <c r="G22" i="5" l="1"/>
  <c r="L22" i="5"/>
  <c r="G56" i="5"/>
  <c r="L56" i="5"/>
  <c r="G48" i="5"/>
  <c r="L48" i="5"/>
  <c r="G86" i="5"/>
  <c r="L86" i="5"/>
  <c r="G114" i="5"/>
  <c r="L114" i="5"/>
  <c r="G169" i="5"/>
  <c r="L169" i="5"/>
  <c r="G231" i="5"/>
  <c r="L231" i="5"/>
  <c r="G288" i="5"/>
  <c r="L288" i="5"/>
  <c r="G279" i="5"/>
  <c r="L279" i="5"/>
  <c r="G343" i="5"/>
  <c r="L343" i="5"/>
  <c r="G446" i="5"/>
  <c r="L446" i="5"/>
  <c r="G482" i="5"/>
  <c r="L482" i="5"/>
  <c r="G15" i="5"/>
  <c r="L15" i="5"/>
  <c r="G17" i="5"/>
  <c r="L17" i="5"/>
  <c r="G47" i="5"/>
  <c r="L47" i="5"/>
  <c r="G89" i="5"/>
  <c r="L89" i="5"/>
  <c r="G85" i="5"/>
  <c r="L85" i="5"/>
  <c r="G117" i="5"/>
  <c r="L117" i="5"/>
  <c r="G144" i="5"/>
  <c r="L144" i="5"/>
  <c r="G172" i="5"/>
  <c r="L172" i="5"/>
  <c r="G168" i="5"/>
  <c r="L168" i="5"/>
  <c r="G210" i="5"/>
  <c r="L210" i="5"/>
  <c r="G206" i="5"/>
  <c r="L206" i="5"/>
  <c r="G230" i="5"/>
  <c r="L230" i="5"/>
  <c r="G252" i="5"/>
  <c r="L252" i="5"/>
  <c r="G278" i="5"/>
  <c r="L278" i="5"/>
  <c r="G287" i="5"/>
  <c r="L287" i="5"/>
  <c r="G282" i="5"/>
  <c r="L282" i="5"/>
  <c r="G315" i="5"/>
  <c r="L315" i="5"/>
  <c r="G316" i="5"/>
  <c r="L316" i="5"/>
  <c r="G342" i="5"/>
  <c r="L342" i="5"/>
  <c r="G388" i="5"/>
  <c r="L388" i="5"/>
  <c r="G445" i="5"/>
  <c r="L445" i="5"/>
  <c r="G441" i="5"/>
  <c r="L441" i="5"/>
  <c r="G481" i="5"/>
  <c r="L481" i="5"/>
  <c r="G797" i="5"/>
  <c r="I797" i="5" s="1"/>
  <c r="L797" i="5"/>
  <c r="G875" i="5"/>
  <c r="I875" i="5" s="1"/>
  <c r="L875" i="5"/>
  <c r="G118" i="5"/>
  <c r="L118" i="5"/>
  <c r="G145" i="5"/>
  <c r="L145" i="5"/>
  <c r="G211" i="5"/>
  <c r="L211" i="5"/>
  <c r="G207" i="5"/>
  <c r="L207" i="5"/>
  <c r="G263" i="5"/>
  <c r="L263" i="5"/>
  <c r="G283" i="5"/>
  <c r="L283" i="5"/>
  <c r="G317" i="5"/>
  <c r="L317" i="5"/>
  <c r="G386" i="5"/>
  <c r="L386" i="5"/>
  <c r="G442" i="5"/>
  <c r="L442" i="5"/>
  <c r="G495" i="5"/>
  <c r="L495" i="5"/>
  <c r="G714" i="5"/>
  <c r="I714" i="5" s="1"/>
  <c r="L714" i="5"/>
  <c r="G726" i="5"/>
  <c r="I726" i="5" s="1"/>
  <c r="L726" i="5"/>
  <c r="G742" i="5"/>
  <c r="I742" i="5" s="1"/>
  <c r="L742" i="5"/>
  <c r="G746" i="5"/>
  <c r="I746" i="5" s="1"/>
  <c r="L746" i="5"/>
  <c r="G21" i="5"/>
  <c r="L21" i="5"/>
  <c r="G59" i="5"/>
  <c r="L59" i="5"/>
  <c r="G55" i="5"/>
  <c r="L55" i="5"/>
  <c r="G51" i="5"/>
  <c r="L51" i="5"/>
  <c r="G142" i="5"/>
  <c r="L142" i="5"/>
  <c r="G24" i="5"/>
  <c r="L24" i="5"/>
  <c r="G20" i="5"/>
  <c r="L20" i="5"/>
  <c r="G16" i="5"/>
  <c r="L16" i="5"/>
  <c r="G58" i="5"/>
  <c r="L58" i="5"/>
  <c r="G54" i="5"/>
  <c r="L54" i="5"/>
  <c r="G50" i="5"/>
  <c r="L50" i="5"/>
  <c r="G46" i="5"/>
  <c r="L46" i="5"/>
  <c r="G84" i="5"/>
  <c r="L84" i="5"/>
  <c r="G88" i="5"/>
  <c r="L88" i="5"/>
  <c r="G113" i="5"/>
  <c r="L113" i="5"/>
  <c r="G116" i="5"/>
  <c r="L116" i="5"/>
  <c r="G147" i="5"/>
  <c r="L147" i="5"/>
  <c r="G143" i="5"/>
  <c r="L143" i="5"/>
  <c r="G171" i="5"/>
  <c r="L171" i="5"/>
  <c r="G167" i="5"/>
  <c r="L167" i="5"/>
  <c r="G209" i="5"/>
  <c r="L209" i="5"/>
  <c r="G228" i="5"/>
  <c r="L228" i="5"/>
  <c r="G229" i="5"/>
  <c r="L229" i="5"/>
  <c r="G262" i="5"/>
  <c r="L262" i="5"/>
  <c r="G290" i="5"/>
  <c r="L290" i="5"/>
  <c r="G286" i="5"/>
  <c r="L286" i="5"/>
  <c r="G281" i="5"/>
  <c r="L281" i="5"/>
  <c r="G319" i="5"/>
  <c r="L319" i="5"/>
  <c r="G341" i="5"/>
  <c r="L341" i="5"/>
  <c r="G387" i="5"/>
  <c r="L387" i="5"/>
  <c r="G444" i="5"/>
  <c r="L444" i="5"/>
  <c r="G440" i="5"/>
  <c r="L440" i="5"/>
  <c r="G484" i="5"/>
  <c r="L484" i="5"/>
  <c r="G480" i="5"/>
  <c r="L480" i="5"/>
  <c r="G708" i="5"/>
  <c r="I708" i="5" s="1"/>
  <c r="L708" i="5"/>
  <c r="G712" i="5"/>
  <c r="I712" i="5" s="1"/>
  <c r="L712" i="5"/>
  <c r="G724" i="5"/>
  <c r="I724" i="5" s="1"/>
  <c r="L724" i="5"/>
  <c r="G884" i="5"/>
  <c r="I884" i="5" s="1"/>
  <c r="L884" i="5"/>
  <c r="G888" i="5"/>
  <c r="I888" i="5" s="1"/>
  <c r="L888" i="5"/>
  <c r="G18" i="5"/>
  <c r="L18" i="5"/>
  <c r="G60" i="5"/>
  <c r="L60" i="5"/>
  <c r="G52" i="5"/>
  <c r="L52" i="5"/>
  <c r="G44" i="5"/>
  <c r="L44" i="5"/>
  <c r="G90" i="5"/>
  <c r="L90" i="5"/>
  <c r="G173" i="5"/>
  <c r="L173" i="5"/>
  <c r="G253" i="5"/>
  <c r="L253" i="5"/>
  <c r="G479" i="5"/>
  <c r="L479" i="5"/>
  <c r="G646" i="5"/>
  <c r="I646" i="5" s="1"/>
  <c r="L646" i="5"/>
  <c r="G23" i="5"/>
  <c r="L23" i="5"/>
  <c r="G19" i="5"/>
  <c r="L19" i="5"/>
  <c r="G43" i="5"/>
  <c r="I43" i="5" s="1"/>
  <c r="L43" i="5"/>
  <c r="G57" i="5"/>
  <c r="L57" i="5"/>
  <c r="G53" i="5"/>
  <c r="L53" i="5"/>
  <c r="G49" i="5"/>
  <c r="L49" i="5"/>
  <c r="G45" i="5"/>
  <c r="L45" i="5"/>
  <c r="G91" i="5"/>
  <c r="L91" i="5"/>
  <c r="G87" i="5"/>
  <c r="L87" i="5"/>
  <c r="G119" i="5"/>
  <c r="L119" i="5"/>
  <c r="G115" i="5"/>
  <c r="L115" i="5"/>
  <c r="G146" i="5"/>
  <c r="L146" i="5"/>
  <c r="G166" i="5"/>
  <c r="L166" i="5"/>
  <c r="G170" i="5"/>
  <c r="L170" i="5"/>
  <c r="G205" i="5"/>
  <c r="L205" i="5"/>
  <c r="G208" i="5"/>
  <c r="L208" i="5"/>
  <c r="G232" i="5"/>
  <c r="L232" i="5"/>
  <c r="G251" i="5"/>
  <c r="L251" i="5"/>
  <c r="G264" i="5"/>
  <c r="L264" i="5"/>
  <c r="G289" i="5"/>
  <c r="L289" i="5"/>
  <c r="G284" i="5"/>
  <c r="L284" i="5"/>
  <c r="G280" i="5"/>
  <c r="L280" i="5"/>
  <c r="G318" i="5"/>
  <c r="L318" i="5"/>
  <c r="G339" i="5"/>
  <c r="L339" i="5"/>
  <c r="G340" i="5"/>
  <c r="L340" i="5"/>
  <c r="G438" i="5"/>
  <c r="L438" i="5"/>
  <c r="G443" i="5"/>
  <c r="L443" i="5"/>
  <c r="G439" i="5"/>
  <c r="L439" i="5"/>
  <c r="G483" i="5"/>
  <c r="L483" i="5"/>
  <c r="G494" i="5"/>
  <c r="L494" i="5"/>
  <c r="G641" i="5"/>
  <c r="I641" i="5" s="1"/>
  <c r="L641" i="5"/>
  <c r="G705" i="5"/>
  <c r="I705" i="5" s="1"/>
  <c r="L705" i="5"/>
  <c r="M666" i="5"/>
  <c r="M759" i="5"/>
  <c r="M761" i="5"/>
  <c r="M760" i="5"/>
  <c r="M776" i="5"/>
  <c r="M758" i="5"/>
  <c r="M891" i="5"/>
  <c r="M899" i="5"/>
  <c r="M907" i="5"/>
  <c r="M911" i="5"/>
  <c r="M921" i="5"/>
  <c r="G816" i="5"/>
  <c r="I816" i="5" s="1"/>
  <c r="G548" i="5"/>
  <c r="I548" i="5" s="1"/>
  <c r="M548" i="5" s="1"/>
  <c r="G551" i="5"/>
  <c r="I551" i="5" s="1"/>
  <c r="G556" i="5"/>
  <c r="I556" i="5" s="1"/>
  <c r="G559" i="5"/>
  <c r="I559" i="5" s="1"/>
  <c r="G578" i="5"/>
  <c r="I578" i="5" s="1"/>
  <c r="M578" i="5" s="1"/>
  <c r="G582" i="5"/>
  <c r="I582" i="5" s="1"/>
  <c r="M582" i="5" s="1"/>
  <c r="G589" i="5"/>
  <c r="I589" i="5" s="1"/>
  <c r="G598" i="5"/>
  <c r="I598" i="5" s="1"/>
  <c r="G601" i="5"/>
  <c r="I601" i="5" s="1"/>
  <c r="G614" i="5"/>
  <c r="I614" i="5" s="1"/>
  <c r="G616" i="5"/>
  <c r="I616" i="5" s="1"/>
  <c r="G624" i="5"/>
  <c r="I624" i="5" s="1"/>
  <c r="G633" i="5"/>
  <c r="I633" i="5" s="1"/>
  <c r="G640" i="5"/>
  <c r="I640" i="5" s="1"/>
  <c r="G645" i="5"/>
  <c r="I645" i="5" s="1"/>
  <c r="G655" i="5"/>
  <c r="I655" i="5" s="1"/>
  <c r="G703" i="5"/>
  <c r="I703" i="5" s="1"/>
  <c r="G706" i="5"/>
  <c r="I706" i="5" s="1"/>
  <c r="G710" i="5"/>
  <c r="I710" i="5" s="1"/>
  <c r="G725" i="5"/>
  <c r="I725" i="5" s="1"/>
  <c r="G741" i="5"/>
  <c r="I741" i="5" s="1"/>
  <c r="G745" i="5"/>
  <c r="I745" i="5" s="1"/>
  <c r="G799" i="5"/>
  <c r="I799" i="5" s="1"/>
  <c r="G872" i="5"/>
  <c r="I872" i="5" s="1"/>
  <c r="G883" i="5"/>
  <c r="I883" i="5" s="1"/>
  <c r="G887" i="5"/>
  <c r="I887" i="5" s="1"/>
  <c r="G550" i="5"/>
  <c r="I550" i="5" s="1"/>
  <c r="G557" i="5"/>
  <c r="I557" i="5" s="1"/>
  <c r="G581" i="5"/>
  <c r="I581" i="5" s="1"/>
  <c r="M581" i="5" s="1"/>
  <c r="G597" i="5"/>
  <c r="I597" i="5" s="1"/>
  <c r="M597" i="5" s="1"/>
  <c r="G615" i="5"/>
  <c r="I615" i="5" s="1"/>
  <c r="G620" i="5"/>
  <c r="I620" i="5" s="1"/>
  <c r="G650" i="5"/>
  <c r="I650" i="5" s="1"/>
  <c r="G709" i="5"/>
  <c r="I709" i="5" s="1"/>
  <c r="G747" i="5"/>
  <c r="I747" i="5" s="1"/>
  <c r="G819" i="5"/>
  <c r="I819" i="5" s="1"/>
  <c r="M819" i="5" s="1"/>
  <c r="G871" i="5"/>
  <c r="I871" i="5" s="1"/>
  <c r="G553" i="5"/>
  <c r="I553" i="5" s="1"/>
  <c r="G555" i="5"/>
  <c r="I555" i="5" s="1"/>
  <c r="G575" i="5"/>
  <c r="I575" i="5" s="1"/>
  <c r="M575" i="5" s="1"/>
  <c r="G579" i="5"/>
  <c r="I579" i="5" s="1"/>
  <c r="M579" i="5" s="1"/>
  <c r="G583" i="5"/>
  <c r="I583" i="5" s="1"/>
  <c r="M583" i="5" s="1"/>
  <c r="G596" i="5"/>
  <c r="I596" i="5" s="1"/>
  <c r="G599" i="5"/>
  <c r="I599" i="5" s="1"/>
  <c r="G602" i="5"/>
  <c r="I602" i="5" s="1"/>
  <c r="G617" i="5"/>
  <c r="I617" i="5" s="1"/>
  <c r="G619" i="5"/>
  <c r="I619" i="5" s="1"/>
  <c r="G621" i="5"/>
  <c r="I621" i="5" s="1"/>
  <c r="M621" i="5" s="1"/>
  <c r="G625" i="5"/>
  <c r="I625" i="5" s="1"/>
  <c r="G628" i="5"/>
  <c r="I628" i="5" s="1"/>
  <c r="G631" i="5"/>
  <c r="I631" i="5" s="1"/>
  <c r="M631" i="5" s="1"/>
  <c r="G638" i="5"/>
  <c r="I638" i="5" s="1"/>
  <c r="G643" i="5"/>
  <c r="I643" i="5" s="1"/>
  <c r="M643" i="5" s="1"/>
  <c r="G653" i="5"/>
  <c r="I653" i="5" s="1"/>
  <c r="G704" i="5"/>
  <c r="I704" i="5" s="1"/>
  <c r="M704" i="5" s="1"/>
  <c r="G707" i="5"/>
  <c r="I707" i="5" s="1"/>
  <c r="G711" i="5"/>
  <c r="I711" i="5" s="1"/>
  <c r="M772" i="5"/>
  <c r="G786" i="5"/>
  <c r="I786" i="5" s="1"/>
  <c r="G815" i="5"/>
  <c r="I815" i="5" s="1"/>
  <c r="G817" i="5"/>
  <c r="I817" i="5" s="1"/>
  <c r="M827" i="5"/>
  <c r="G881" i="5"/>
  <c r="I881" i="5" s="1"/>
  <c r="G566" i="5"/>
  <c r="I566" i="5" s="1"/>
  <c r="G569" i="5"/>
  <c r="I569" i="5" s="1"/>
  <c r="M569" i="5" s="1"/>
  <c r="G577" i="5"/>
  <c r="I577" i="5" s="1"/>
  <c r="M577" i="5" s="1"/>
  <c r="G585" i="5"/>
  <c r="I585" i="5" s="1"/>
  <c r="M585" i="5" s="1"/>
  <c r="G618" i="5"/>
  <c r="I618" i="5" s="1"/>
  <c r="G623" i="5"/>
  <c r="I623" i="5" s="1"/>
  <c r="G630" i="5"/>
  <c r="I630" i="5" s="1"/>
  <c r="G642" i="5"/>
  <c r="I642" i="5" s="1"/>
  <c r="G644" i="5"/>
  <c r="I644" i="5" s="1"/>
  <c r="G652" i="5"/>
  <c r="I652" i="5" s="1"/>
  <c r="G702" i="5"/>
  <c r="I702" i="5" s="1"/>
  <c r="G744" i="5"/>
  <c r="I744" i="5" s="1"/>
  <c r="G811" i="5"/>
  <c r="I811" i="5" s="1"/>
  <c r="G814" i="5"/>
  <c r="I814" i="5" s="1"/>
  <c r="G873" i="5"/>
  <c r="I873" i="5" s="1"/>
  <c r="G886" i="5"/>
  <c r="I886" i="5" s="1"/>
  <c r="G549" i="5"/>
  <c r="I549" i="5" s="1"/>
  <c r="G552" i="5"/>
  <c r="I552" i="5" s="1"/>
  <c r="G576" i="5"/>
  <c r="I576" i="5" s="1"/>
  <c r="M576" i="5" s="1"/>
  <c r="G580" i="5"/>
  <c r="I580" i="5" s="1"/>
  <c r="M580" i="5" s="1"/>
  <c r="G584" i="5"/>
  <c r="I584" i="5" s="1"/>
  <c r="M584" i="5" s="1"/>
  <c r="G590" i="5"/>
  <c r="I590" i="5" s="1"/>
  <c r="G600" i="5"/>
  <c r="I600" i="5" s="1"/>
  <c r="M600" i="5" s="1"/>
  <c r="G626" i="5"/>
  <c r="I626" i="5" s="1"/>
  <c r="G629" i="5"/>
  <c r="I629" i="5" s="1"/>
  <c r="G632" i="5"/>
  <c r="I632" i="5" s="1"/>
  <c r="G635" i="5"/>
  <c r="I635" i="5" s="1"/>
  <c r="G637" i="5"/>
  <c r="I637" i="5" s="1"/>
  <c r="G639" i="5"/>
  <c r="I639" i="5" s="1"/>
  <c r="G654" i="5"/>
  <c r="I654" i="5" s="1"/>
  <c r="G701" i="5"/>
  <c r="I701" i="5" s="1"/>
  <c r="G721" i="5"/>
  <c r="I721" i="5" s="1"/>
  <c r="G743" i="5"/>
  <c r="I743" i="5" s="1"/>
  <c r="M751" i="5"/>
  <c r="M757" i="5"/>
  <c r="G810" i="5"/>
  <c r="I810" i="5" s="1"/>
  <c r="G818" i="5"/>
  <c r="I818" i="5" s="1"/>
  <c r="G823" i="5"/>
  <c r="I823" i="5" s="1"/>
  <c r="G885" i="5"/>
  <c r="I885" i="5" s="1"/>
  <c r="M892" i="5"/>
  <c r="M894" i="5"/>
  <c r="M896" i="5"/>
  <c r="M900" i="5"/>
  <c r="M904" i="5"/>
  <c r="M906" i="5"/>
  <c r="M775" i="5"/>
  <c r="M784" i="5"/>
  <c r="I924" i="5"/>
  <c r="M685" i="5"/>
  <c r="M693" i="5"/>
  <c r="M812" i="5"/>
  <c r="M839" i="5"/>
  <c r="M918" i="5"/>
  <c r="M922" i="5"/>
  <c r="M694" i="5"/>
  <c r="M722" i="5"/>
  <c r="M813" i="5"/>
  <c r="M682" i="5"/>
  <c r="M673" i="5"/>
  <c r="M720" i="5"/>
  <c r="M750" i="5"/>
  <c r="M794" i="5"/>
  <c r="M798" i="5"/>
  <c r="M861" i="5"/>
  <c r="M865" i="5"/>
  <c r="M879" i="5"/>
  <c r="M914" i="5"/>
  <c r="M809" i="5"/>
  <c r="M915" i="5"/>
  <c r="M692" i="5"/>
  <c r="M675" i="5"/>
  <c r="M778" i="5"/>
  <c r="M859" i="5"/>
  <c r="M863" i="5"/>
  <c r="M672" i="5"/>
  <c r="M715" i="5"/>
  <c r="M723" i="5"/>
  <c r="M756" i="5"/>
  <c r="M779" i="5"/>
  <c r="M793" i="5"/>
  <c r="M821" i="5"/>
  <c r="M825" i="5"/>
  <c r="M882" i="5"/>
  <c r="M909" i="5"/>
  <c r="M916" i="5"/>
  <c r="M920" i="5"/>
  <c r="M670" i="5"/>
  <c r="M688" i="5"/>
  <c r="M713" i="5"/>
  <c r="M730" i="5"/>
  <c r="M740" i="5"/>
  <c r="M749" i="5"/>
  <c r="L867" i="5"/>
  <c r="M876" i="5"/>
  <c r="M898" i="5"/>
  <c r="M649" i="5"/>
  <c r="M671" i="5"/>
  <c r="M674" i="5"/>
  <c r="M727" i="5"/>
  <c r="M769" i="5"/>
  <c r="M848" i="5"/>
  <c r="M860" i="5"/>
  <c r="M864" i="5"/>
  <c r="M731" i="5"/>
  <c r="M822" i="5"/>
  <c r="L849" i="5"/>
  <c r="M669" i="5"/>
  <c r="M719" i="5"/>
  <c r="M739" i="5"/>
  <c r="M755" i="5"/>
  <c r="M767" i="5"/>
  <c r="M770" i="5"/>
  <c r="M820" i="5"/>
  <c r="L836" i="5"/>
  <c r="L843" i="5"/>
  <c r="M841" i="5"/>
  <c r="M846" i="5"/>
  <c r="M851" i="5"/>
  <c r="M857" i="5" s="1"/>
  <c r="Q857" i="5" s="1"/>
  <c r="M862" i="5"/>
  <c r="M866" i="5"/>
  <c r="M874" i="5"/>
  <c r="M878" i="5"/>
  <c r="M908" i="5"/>
  <c r="M919" i="5"/>
  <c r="M923" i="5"/>
  <c r="M716" i="5"/>
  <c r="M729" i="5"/>
  <c r="M748" i="5"/>
  <c r="M752" i="5"/>
  <c r="M773" i="5"/>
  <c r="M777" i="5"/>
  <c r="M835" i="5"/>
  <c r="M897" i="5"/>
  <c r="M901" i="5"/>
  <c r="M912" i="5"/>
  <c r="M648" i="5"/>
  <c r="M664" i="5"/>
  <c r="M667" i="5"/>
  <c r="M691" i="5"/>
  <c r="M754" i="5"/>
  <c r="M771" i="5"/>
  <c r="L697" i="5"/>
  <c r="M728" i="5"/>
  <c r="I605" i="5"/>
  <c r="M603" i="5" s="1"/>
  <c r="M651" i="5"/>
  <c r="L680" i="5"/>
  <c r="M665" i="5"/>
  <c r="M668" i="5"/>
  <c r="M683" i="5"/>
  <c r="M686" i="5"/>
  <c r="M774" i="5"/>
  <c r="M796" i="5"/>
  <c r="M824" i="5"/>
  <c r="M826" i="5"/>
  <c r="M910" i="5"/>
  <c r="M913" i="5"/>
  <c r="M636" i="5"/>
  <c r="M689" i="5"/>
  <c r="M785" i="5"/>
  <c r="M840" i="5"/>
  <c r="M764" i="5"/>
  <c r="M684" i="5"/>
  <c r="M687" i="5"/>
  <c r="I857" i="5"/>
  <c r="I867" i="5" s="1"/>
  <c r="M627" i="5"/>
  <c r="M647" i="5"/>
  <c r="M676" i="5"/>
  <c r="M690" i="5"/>
  <c r="M700" i="5"/>
  <c r="M800" i="5"/>
  <c r="M834" i="5"/>
  <c r="M902" i="5"/>
  <c r="M905" i="5"/>
  <c r="M695" i="5"/>
  <c r="M538" i="5"/>
  <c r="Q538" i="5" s="1"/>
  <c r="M565" i="5"/>
  <c r="J554" i="5"/>
  <c r="L554" i="5" s="1"/>
  <c r="J634" i="5"/>
  <c r="L634" i="5" s="1"/>
  <c r="M717" i="5"/>
  <c r="M753" i="5"/>
  <c r="M768" i="5"/>
  <c r="J789" i="5"/>
  <c r="L789" i="5" s="1"/>
  <c r="M765" i="5"/>
  <c r="I782" i="5"/>
  <c r="M540" i="5"/>
  <c r="M608" i="5"/>
  <c r="I676" i="5"/>
  <c r="I680" i="5" s="1"/>
  <c r="M678" i="5" s="1"/>
  <c r="I697" i="5"/>
  <c r="M808" i="5"/>
  <c r="J622" i="5"/>
  <c r="L622" i="5" s="1"/>
  <c r="M718" i="5"/>
  <c r="I538" i="5"/>
  <c r="M699" i="5"/>
  <c r="M766" i="5"/>
  <c r="J791" i="5"/>
  <c r="L791" i="5" s="1"/>
  <c r="I843" i="5"/>
  <c r="M870" i="5"/>
  <c r="M893" i="5"/>
  <c r="M845" i="5"/>
  <c r="J792" i="5"/>
  <c r="L792" i="5" s="1"/>
  <c r="I849" i="5"/>
  <c r="J787" i="5"/>
  <c r="L787" i="5" s="1"/>
  <c r="M880" i="5"/>
  <c r="M903" i="5"/>
  <c r="J790" i="5"/>
  <c r="L790" i="5" s="1"/>
  <c r="I836" i="5"/>
  <c r="M847" i="5"/>
  <c r="M895" i="5"/>
  <c r="M917" i="5"/>
  <c r="J788" i="5"/>
  <c r="L788" i="5" s="1"/>
  <c r="J795" i="5"/>
  <c r="L795" i="5" s="1"/>
  <c r="M838" i="5"/>
  <c r="L782" i="5"/>
  <c r="M641" i="5" l="1"/>
  <c r="M646" i="5"/>
  <c r="M645" i="5"/>
  <c r="M626" i="5"/>
  <c r="M617" i="5"/>
  <c r="M553" i="5"/>
  <c r="M709" i="5"/>
  <c r="M620" i="5"/>
  <c r="M598" i="5"/>
  <c r="M885" i="5"/>
  <c r="M786" i="5"/>
  <c r="M707" i="5"/>
  <c r="M653" i="5"/>
  <c r="M638" i="5"/>
  <c r="M619" i="5"/>
  <c r="M602" i="5"/>
  <c r="M555" i="5"/>
  <c r="M871" i="5"/>
  <c r="M747" i="5"/>
  <c r="M650" i="5"/>
  <c r="M745" i="5"/>
  <c r="M589" i="5"/>
  <c r="M559" i="5"/>
  <c r="M551" i="5"/>
  <c r="M652" i="5"/>
  <c r="M623" i="5"/>
  <c r="M817" i="5"/>
  <c r="M615" i="5"/>
  <c r="M655" i="5"/>
  <c r="M557" i="5"/>
  <c r="M887" i="5"/>
  <c r="M872" i="5"/>
  <c r="M703" i="5"/>
  <c r="M633" i="5"/>
  <c r="M823" i="5"/>
  <c r="M654" i="5"/>
  <c r="M632" i="5"/>
  <c r="M552" i="5"/>
  <c r="M886" i="5"/>
  <c r="M702" i="5"/>
  <c r="M644" i="5"/>
  <c r="M630" i="5"/>
  <c r="M618" i="5"/>
  <c r="M815" i="5"/>
  <c r="M816" i="5"/>
  <c r="M637" i="5"/>
  <c r="M741" i="5"/>
  <c r="M556" i="5"/>
  <c r="M596" i="5"/>
  <c r="M883" i="5"/>
  <c r="L832" i="5"/>
  <c r="M642" i="5"/>
  <c r="M814" i="5"/>
  <c r="M624" i="5"/>
  <c r="M549" i="5"/>
  <c r="M640" i="5"/>
  <c r="M706" i="5"/>
  <c r="M810" i="5"/>
  <c r="M811" i="5"/>
  <c r="M710" i="5"/>
  <c r="M616" i="5"/>
  <c r="M881" i="5"/>
  <c r="M614" i="5"/>
  <c r="M639" i="5"/>
  <c r="M635" i="5"/>
  <c r="M629" i="5"/>
  <c r="M711" i="5"/>
  <c r="M550" i="5"/>
  <c r="M566" i="5"/>
  <c r="M587" i="5" s="1"/>
  <c r="I586" i="5"/>
  <c r="G789" i="5"/>
  <c r="I789" i="5" s="1"/>
  <c r="G634" i="5"/>
  <c r="I634" i="5" s="1"/>
  <c r="M799" i="5"/>
  <c r="M875" i="5"/>
  <c r="G790" i="5"/>
  <c r="I790" i="5" s="1"/>
  <c r="M628" i="5"/>
  <c r="M818" i="5"/>
  <c r="G792" i="5"/>
  <c r="I792" i="5" s="1"/>
  <c r="M625" i="5"/>
  <c r="M724" i="5"/>
  <c r="M721" i="5"/>
  <c r="M601" i="5"/>
  <c r="G791" i="5"/>
  <c r="I791" i="5" s="1"/>
  <c r="M599" i="5"/>
  <c r="M873" i="5"/>
  <c r="M744" i="5"/>
  <c r="M701" i="5"/>
  <c r="G795" i="5"/>
  <c r="I795" i="5" s="1"/>
  <c r="G788" i="5"/>
  <c r="I788" i="5" s="1"/>
  <c r="G787" i="5"/>
  <c r="I787" i="5" s="1"/>
  <c r="M708" i="5"/>
  <c r="G622" i="5"/>
  <c r="I622" i="5" s="1"/>
  <c r="L563" i="5"/>
  <c r="G554" i="5"/>
  <c r="I554" i="5" s="1"/>
  <c r="M743" i="5"/>
  <c r="M725" i="5"/>
  <c r="M924" i="5"/>
  <c r="M867" i="5"/>
  <c r="Q867" i="5" s="1"/>
  <c r="M712" i="5"/>
  <c r="M836" i="5"/>
  <c r="Q836" i="5" s="1"/>
  <c r="M888" i="5"/>
  <c r="M680" i="5"/>
  <c r="Q680" i="5" s="1"/>
  <c r="M697" i="5"/>
  <c r="Q697" i="5" s="1"/>
  <c r="L737" i="5"/>
  <c r="L606" i="5"/>
  <c r="M843" i="5"/>
  <c r="Q843" i="5" s="1"/>
  <c r="M714" i="5"/>
  <c r="L762" i="5"/>
  <c r="M782" i="5"/>
  <c r="Q782" i="5" s="1"/>
  <c r="M590" i="5"/>
  <c r="M742" i="5"/>
  <c r="I762" i="5"/>
  <c r="M705" i="5"/>
  <c r="I832" i="5"/>
  <c r="M797" i="5"/>
  <c r="I737" i="5"/>
  <c r="M884" i="5"/>
  <c r="M726" i="5"/>
  <c r="M849" i="5"/>
  <c r="Q849" i="5" s="1"/>
  <c r="M746" i="5"/>
  <c r="I606" i="5"/>
  <c r="M604" i="5" s="1"/>
  <c r="M634" i="5" l="1"/>
  <c r="M792" i="5"/>
  <c r="M790" i="5"/>
  <c r="M788" i="5"/>
  <c r="M791" i="5"/>
  <c r="M789" i="5"/>
  <c r="I662" i="5"/>
  <c r="M622" i="5"/>
  <c r="L806" i="5"/>
  <c r="M832" i="5"/>
  <c r="Q832" i="5" s="1"/>
  <c r="L662" i="5"/>
  <c r="M554" i="5"/>
  <c r="M563" i="5" s="1"/>
  <c r="Q563" i="5" s="1"/>
  <c r="M606" i="5"/>
  <c r="Q606" i="5" s="1"/>
  <c r="M795" i="5"/>
  <c r="M787" i="5"/>
  <c r="M737" i="5"/>
  <c r="Q737" i="5" s="1"/>
  <c r="M762" i="5"/>
  <c r="Q762" i="5" s="1"/>
  <c r="I806" i="5"/>
  <c r="I563" i="5"/>
  <c r="F472" i="5"/>
  <c r="G472" i="5" s="1"/>
  <c r="M662" i="5" l="1"/>
  <c r="Q662" i="5" s="1"/>
  <c r="M806" i="5"/>
  <c r="Q806" i="5" s="1"/>
  <c r="M139" i="5"/>
  <c r="I6" i="5"/>
  <c r="M6" i="5" l="1"/>
  <c r="N6" i="5"/>
  <c r="I59" i="5"/>
  <c r="I80" i="5"/>
  <c r="I79" i="5"/>
  <c r="M79" i="5" s="1"/>
  <c r="B263" i="5"/>
  <c r="B344" i="5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M59" i="5" l="1"/>
  <c r="N80" i="5"/>
  <c r="M80" i="5"/>
  <c r="N59" i="5"/>
  <c r="N79" i="5"/>
  <c r="I496" i="5" l="1"/>
  <c r="M496" i="5" s="1"/>
  <c r="I497" i="5"/>
  <c r="M497" i="5" s="1"/>
  <c r="I499" i="5"/>
  <c r="M499" i="5" s="1"/>
  <c r="I503" i="5"/>
  <c r="M503" i="5" s="1"/>
  <c r="I504" i="5"/>
  <c r="M504" i="5" s="1"/>
  <c r="I505" i="5"/>
  <c r="M505" i="5" s="1"/>
  <c r="I506" i="5"/>
  <c r="M506" i="5" s="1"/>
  <c r="I507" i="5"/>
  <c r="M507" i="5" s="1"/>
  <c r="I508" i="5"/>
  <c r="M508" i="5" s="1"/>
  <c r="I509" i="5"/>
  <c r="M509" i="5" s="1"/>
  <c r="I510" i="5"/>
  <c r="M510" i="5" s="1"/>
  <c r="I511" i="5"/>
  <c r="M511" i="5" s="1"/>
  <c r="I512" i="5"/>
  <c r="M512" i="5" s="1"/>
  <c r="I513" i="5"/>
  <c r="M513" i="5" s="1"/>
  <c r="I514" i="5"/>
  <c r="M514" i="5" s="1"/>
  <c r="I515" i="5"/>
  <c r="M515" i="5" s="1"/>
  <c r="I516" i="5"/>
  <c r="M516" i="5" s="1"/>
  <c r="I517" i="5"/>
  <c r="M517" i="5" s="1"/>
  <c r="I518" i="5"/>
  <c r="M518" i="5" s="1"/>
  <c r="I519" i="5"/>
  <c r="M519" i="5" s="1"/>
  <c r="I491" i="5"/>
  <c r="M491" i="5" s="1"/>
  <c r="I492" i="5"/>
  <c r="M492" i="5" s="1"/>
  <c r="I493" i="5"/>
  <c r="M493" i="5" s="1"/>
  <c r="I471" i="5"/>
  <c r="M471" i="5" s="1"/>
  <c r="I494" i="5"/>
  <c r="I495" i="5"/>
  <c r="I498" i="5"/>
  <c r="I500" i="5"/>
  <c r="I501" i="5"/>
  <c r="I502" i="5"/>
  <c r="I438" i="5"/>
  <c r="I439" i="5"/>
  <c r="I440" i="5"/>
  <c r="I441" i="5"/>
  <c r="I442" i="5"/>
  <c r="I443" i="5"/>
  <c r="I444" i="5"/>
  <c r="I445" i="5"/>
  <c r="I446" i="5"/>
  <c r="I454" i="5"/>
  <c r="M454" i="5" s="1"/>
  <c r="I455" i="5"/>
  <c r="M455" i="5" s="1"/>
  <c r="I456" i="5"/>
  <c r="I457" i="5"/>
  <c r="M457" i="5" s="1"/>
  <c r="I458" i="5"/>
  <c r="M458" i="5" s="1"/>
  <c r="I459" i="5"/>
  <c r="M459" i="5" s="1"/>
  <c r="I460" i="5"/>
  <c r="M460" i="5" s="1"/>
  <c r="I461" i="5"/>
  <c r="M461" i="5" s="1"/>
  <c r="I462" i="5"/>
  <c r="M462" i="5" s="1"/>
  <c r="I463" i="5"/>
  <c r="M463" i="5" s="1"/>
  <c r="I464" i="5"/>
  <c r="I465" i="5"/>
  <c r="M465" i="5" s="1"/>
  <c r="I466" i="5"/>
  <c r="M466" i="5" s="1"/>
  <c r="I467" i="5"/>
  <c r="M467" i="5" s="1"/>
  <c r="I468" i="5"/>
  <c r="M468" i="5" s="1"/>
  <c r="I469" i="5"/>
  <c r="M469" i="5" s="1"/>
  <c r="I470" i="5"/>
  <c r="M470" i="5" s="1"/>
  <c r="I475" i="5"/>
  <c r="M475" i="5" s="1"/>
  <c r="I479" i="5"/>
  <c r="I480" i="5"/>
  <c r="I481" i="5"/>
  <c r="I482" i="5"/>
  <c r="I483" i="5"/>
  <c r="I484" i="5"/>
  <c r="I430" i="5"/>
  <c r="I429" i="5"/>
  <c r="I406" i="5"/>
  <c r="I407" i="5"/>
  <c r="I408" i="5"/>
  <c r="I409" i="5"/>
  <c r="I405" i="5"/>
  <c r="I387" i="5"/>
  <c r="I388" i="5"/>
  <c r="I389" i="5"/>
  <c r="I386" i="5"/>
  <c r="I340" i="5"/>
  <c r="I341" i="5"/>
  <c r="I342" i="5"/>
  <c r="I343" i="5"/>
  <c r="I339" i="5"/>
  <c r="I316" i="5"/>
  <c r="I317" i="5"/>
  <c r="I318" i="5"/>
  <c r="I319" i="5"/>
  <c r="I315" i="5"/>
  <c r="I289" i="5"/>
  <c r="I290" i="5"/>
  <c r="I279" i="5"/>
  <c r="I280" i="5"/>
  <c r="I281" i="5"/>
  <c r="I282" i="5"/>
  <c r="I283" i="5"/>
  <c r="I284" i="5"/>
  <c r="I285" i="5"/>
  <c r="I286" i="5"/>
  <c r="I287" i="5"/>
  <c r="I288" i="5"/>
  <c r="I278" i="5"/>
  <c r="I291" i="5"/>
  <c r="I292" i="5"/>
  <c r="I293" i="5"/>
  <c r="I294" i="5"/>
  <c r="I295" i="5"/>
  <c r="I296" i="5"/>
  <c r="I297" i="5"/>
  <c r="I298" i="5"/>
  <c r="I299" i="5"/>
  <c r="I300" i="5"/>
  <c r="M300" i="5" s="1"/>
  <c r="I301" i="5"/>
  <c r="M301" i="5" s="1"/>
  <c r="I302" i="5"/>
  <c r="M302" i="5" s="1"/>
  <c r="I303" i="5"/>
  <c r="M303" i="5" s="1"/>
  <c r="I304" i="5"/>
  <c r="M304" i="5" s="1"/>
  <c r="I305" i="5"/>
  <c r="M305" i="5" s="1"/>
  <c r="I306" i="5"/>
  <c r="M306" i="5" s="1"/>
  <c r="I307" i="5"/>
  <c r="I308" i="5"/>
  <c r="M308" i="5" s="1"/>
  <c r="I309" i="5"/>
  <c r="M309" i="5" s="1"/>
  <c r="I310" i="5"/>
  <c r="M310" i="5" s="1"/>
  <c r="I311" i="5"/>
  <c r="M311" i="5" s="1"/>
  <c r="I312" i="5"/>
  <c r="M312" i="5" s="1"/>
  <c r="I320" i="5"/>
  <c r="M320" i="5" s="1"/>
  <c r="I321" i="5"/>
  <c r="I322" i="5"/>
  <c r="I323" i="5"/>
  <c r="I324" i="5"/>
  <c r="M324" i="5" s="1"/>
  <c r="I325" i="5"/>
  <c r="M325" i="5" s="1"/>
  <c r="I326" i="5"/>
  <c r="M326" i="5" s="1"/>
  <c r="I327" i="5"/>
  <c r="M327" i="5" s="1"/>
  <c r="I328" i="5"/>
  <c r="M328" i="5" s="1"/>
  <c r="I329" i="5"/>
  <c r="M329" i="5" s="1"/>
  <c r="I330" i="5"/>
  <c r="M330" i="5" s="1"/>
  <c r="I331" i="5"/>
  <c r="M331" i="5" s="1"/>
  <c r="I332" i="5"/>
  <c r="M332" i="5" s="1"/>
  <c r="I333" i="5"/>
  <c r="M333" i="5" s="1"/>
  <c r="I334" i="5"/>
  <c r="M334" i="5" s="1"/>
  <c r="I335" i="5"/>
  <c r="M335" i="5" s="1"/>
  <c r="I336" i="5"/>
  <c r="M336" i="5" s="1"/>
  <c r="I344" i="5"/>
  <c r="M344" i="5" s="1"/>
  <c r="I345" i="5"/>
  <c r="I346" i="5"/>
  <c r="I347" i="5"/>
  <c r="I348" i="5"/>
  <c r="I349" i="5"/>
  <c r="I350" i="5"/>
  <c r="M350" i="5" s="1"/>
  <c r="I351" i="5"/>
  <c r="M351" i="5" s="1"/>
  <c r="I352" i="5"/>
  <c r="M352" i="5" s="1"/>
  <c r="I353" i="5"/>
  <c r="M353" i="5" s="1"/>
  <c r="I354" i="5"/>
  <c r="M354" i="5" s="1"/>
  <c r="I355" i="5"/>
  <c r="M355" i="5" s="1"/>
  <c r="I356" i="5"/>
  <c r="M356" i="5" s="1"/>
  <c r="I357" i="5"/>
  <c r="M357" i="5" s="1"/>
  <c r="I358" i="5"/>
  <c r="M358" i="5" s="1"/>
  <c r="I359" i="5"/>
  <c r="M359" i="5" s="1"/>
  <c r="I360" i="5"/>
  <c r="M360" i="5" s="1"/>
  <c r="I361" i="5"/>
  <c r="M361" i="5" s="1"/>
  <c r="I362" i="5"/>
  <c r="M362" i="5" s="1"/>
  <c r="I363" i="5"/>
  <c r="M363" i="5" s="1"/>
  <c r="I364" i="5"/>
  <c r="I365" i="5"/>
  <c r="M365" i="5" s="1"/>
  <c r="I366" i="5"/>
  <c r="I367" i="5"/>
  <c r="M367" i="5" s="1"/>
  <c r="I368" i="5"/>
  <c r="M368" i="5" s="1"/>
  <c r="I369" i="5"/>
  <c r="M369" i="5" s="1"/>
  <c r="I370" i="5"/>
  <c r="M370" i="5" s="1"/>
  <c r="I371" i="5"/>
  <c r="M371" i="5" s="1"/>
  <c r="I372" i="5"/>
  <c r="M372" i="5" s="1"/>
  <c r="I373" i="5"/>
  <c r="M373" i="5" s="1"/>
  <c r="I374" i="5"/>
  <c r="M374" i="5" s="1"/>
  <c r="I375" i="5"/>
  <c r="M375" i="5" s="1"/>
  <c r="I390" i="5"/>
  <c r="M390" i="5" s="1"/>
  <c r="I391" i="5"/>
  <c r="I392" i="5"/>
  <c r="M392" i="5" s="1"/>
  <c r="I393" i="5"/>
  <c r="M393" i="5" s="1"/>
  <c r="I394" i="5"/>
  <c r="M394" i="5" s="1"/>
  <c r="I395" i="5"/>
  <c r="M395" i="5" s="1"/>
  <c r="I396" i="5"/>
  <c r="M396" i="5" s="1"/>
  <c r="I397" i="5"/>
  <c r="M397" i="5" s="1"/>
  <c r="I398" i="5"/>
  <c r="M398" i="5" s="1"/>
  <c r="I399" i="5"/>
  <c r="M399" i="5" s="1"/>
  <c r="I400" i="5"/>
  <c r="M400" i="5" s="1"/>
  <c r="I401" i="5"/>
  <c r="I402" i="5"/>
  <c r="M402" i="5" s="1"/>
  <c r="I410" i="5"/>
  <c r="I411" i="5"/>
  <c r="I412" i="5"/>
  <c r="I413" i="5"/>
  <c r="I414" i="5"/>
  <c r="M414" i="5" s="1"/>
  <c r="I415" i="5"/>
  <c r="M415" i="5" s="1"/>
  <c r="I416" i="5"/>
  <c r="M416" i="5" s="1"/>
  <c r="I417" i="5"/>
  <c r="M417" i="5" s="1"/>
  <c r="I418" i="5"/>
  <c r="M418" i="5" s="1"/>
  <c r="I419" i="5"/>
  <c r="M419" i="5" s="1"/>
  <c r="I420" i="5"/>
  <c r="M420" i="5" s="1"/>
  <c r="I421" i="5"/>
  <c r="M421" i="5" s="1"/>
  <c r="I422" i="5"/>
  <c r="M422" i="5" s="1"/>
  <c r="I423" i="5"/>
  <c r="M423" i="5" s="1"/>
  <c r="I424" i="5"/>
  <c r="M424" i="5" s="1"/>
  <c r="I425" i="5"/>
  <c r="M425" i="5" s="1"/>
  <c r="I426" i="5"/>
  <c r="M426" i="5" s="1"/>
  <c r="I431" i="5"/>
  <c r="M431" i="5" s="1"/>
  <c r="I432" i="5"/>
  <c r="M432" i="5" s="1"/>
  <c r="I433" i="5"/>
  <c r="I434" i="5"/>
  <c r="M434" i="5" s="1"/>
  <c r="I435" i="5"/>
  <c r="M435" i="5" s="1"/>
  <c r="I447" i="5"/>
  <c r="I448" i="5"/>
  <c r="I449" i="5"/>
  <c r="I450" i="5"/>
  <c r="I451" i="5"/>
  <c r="I452" i="5"/>
  <c r="I453" i="5"/>
  <c r="I474" i="5"/>
  <c r="M474" i="5" s="1"/>
  <c r="I476" i="5"/>
  <c r="M476" i="5" s="1"/>
  <c r="I477" i="5"/>
  <c r="M477" i="5" s="1"/>
  <c r="I478" i="5"/>
  <c r="M478" i="5" s="1"/>
  <c r="I485" i="5"/>
  <c r="M485" i="5" s="1"/>
  <c r="I486" i="5"/>
  <c r="M486" i="5" s="1"/>
  <c r="I487" i="5"/>
  <c r="M487" i="5" s="1"/>
  <c r="I488" i="5"/>
  <c r="M488" i="5" s="1"/>
  <c r="I489" i="5"/>
  <c r="M489" i="5" s="1"/>
  <c r="I490" i="5"/>
  <c r="M490" i="5" s="1"/>
  <c r="I520" i="5"/>
  <c r="M520" i="5" s="1"/>
  <c r="M521" i="5"/>
  <c r="I522" i="5"/>
  <c r="M522" i="5" s="1"/>
  <c r="I523" i="5"/>
  <c r="M523" i="5" s="1"/>
  <c r="I524" i="5"/>
  <c r="M524" i="5" s="1"/>
  <c r="I525" i="5"/>
  <c r="M525" i="5" s="1"/>
  <c r="I526" i="5"/>
  <c r="M526" i="5" s="1"/>
  <c r="I263" i="5"/>
  <c r="I264" i="5"/>
  <c r="I262" i="5"/>
  <c r="I265" i="5"/>
  <c r="M265" i="5" s="1"/>
  <c r="I266" i="5"/>
  <c r="I267" i="5"/>
  <c r="I379" i="5"/>
  <c r="I380" i="5"/>
  <c r="I268" i="5"/>
  <c r="I269" i="5"/>
  <c r="M269" i="5" s="1"/>
  <c r="I270" i="5"/>
  <c r="I271" i="5"/>
  <c r="M271" i="5" s="1"/>
  <c r="I272" i="5"/>
  <c r="M272" i="5" s="1"/>
  <c r="I273" i="5"/>
  <c r="M273" i="5" s="1"/>
  <c r="I274" i="5"/>
  <c r="M274" i="5" s="1"/>
  <c r="I275" i="5"/>
  <c r="M275" i="5" s="1"/>
  <c r="I252" i="5"/>
  <c r="I253" i="5"/>
  <c r="I251" i="5"/>
  <c r="I254" i="5"/>
  <c r="I255" i="5"/>
  <c r="M255" i="5" s="1"/>
  <c r="I256" i="5"/>
  <c r="M256" i="5" s="1"/>
  <c r="I257" i="5"/>
  <c r="M257" i="5" s="1"/>
  <c r="I258" i="5"/>
  <c r="M258" i="5" s="1"/>
  <c r="I259" i="5"/>
  <c r="M259" i="5" s="1"/>
  <c r="I229" i="5"/>
  <c r="I230" i="5"/>
  <c r="I231" i="5"/>
  <c r="I232" i="5"/>
  <c r="I228" i="5"/>
  <c r="I233" i="5"/>
  <c r="I376" i="5"/>
  <c r="M376" i="5" s="1"/>
  <c r="I234" i="5"/>
  <c r="I377" i="5"/>
  <c r="I378" i="5"/>
  <c r="M378" i="5" s="1"/>
  <c r="I235" i="5"/>
  <c r="M235" i="5" s="1"/>
  <c r="I236" i="5"/>
  <c r="M236" i="5" s="1"/>
  <c r="I237" i="5"/>
  <c r="M237" i="5" s="1"/>
  <c r="I238" i="5"/>
  <c r="M238" i="5" s="1"/>
  <c r="I239" i="5"/>
  <c r="M239" i="5" s="1"/>
  <c r="I240" i="5"/>
  <c r="M240" i="5" s="1"/>
  <c r="I241" i="5"/>
  <c r="M241" i="5" s="1"/>
  <c r="I242" i="5"/>
  <c r="M242" i="5" s="1"/>
  <c r="I243" i="5"/>
  <c r="M243" i="5" s="1"/>
  <c r="I244" i="5"/>
  <c r="M244" i="5" s="1"/>
  <c r="I245" i="5"/>
  <c r="M245" i="5" s="1"/>
  <c r="I246" i="5"/>
  <c r="M246" i="5" s="1"/>
  <c r="I247" i="5"/>
  <c r="I248" i="5"/>
  <c r="M248" i="5" s="1"/>
  <c r="I206" i="5"/>
  <c r="I207" i="5"/>
  <c r="I208" i="5"/>
  <c r="I209" i="5"/>
  <c r="I210" i="5"/>
  <c r="I211" i="5"/>
  <c r="I205" i="5"/>
  <c r="I212" i="5"/>
  <c r="I213" i="5"/>
  <c r="I214" i="5"/>
  <c r="M214" i="5" s="1"/>
  <c r="I215" i="5"/>
  <c r="I216" i="5"/>
  <c r="I217" i="5"/>
  <c r="I218" i="5"/>
  <c r="I219" i="5"/>
  <c r="M219" i="5" s="1"/>
  <c r="I220" i="5"/>
  <c r="M220" i="5" s="1"/>
  <c r="I221" i="5"/>
  <c r="M221" i="5" s="1"/>
  <c r="I222" i="5"/>
  <c r="M222" i="5" s="1"/>
  <c r="I223" i="5"/>
  <c r="I224" i="5"/>
  <c r="M224" i="5" s="1"/>
  <c r="I225" i="5"/>
  <c r="M225" i="5" s="1"/>
  <c r="I196" i="5"/>
  <c r="I191" i="5"/>
  <c r="I175" i="5"/>
  <c r="I176" i="5"/>
  <c r="M176" i="5" s="1"/>
  <c r="I177" i="5"/>
  <c r="I178" i="5"/>
  <c r="I179" i="5"/>
  <c r="I180" i="5"/>
  <c r="M180" i="5" s="1"/>
  <c r="I181" i="5"/>
  <c r="M181" i="5" s="1"/>
  <c r="I182" i="5"/>
  <c r="M182" i="5" s="1"/>
  <c r="I183" i="5"/>
  <c r="I184" i="5"/>
  <c r="M184" i="5" s="1"/>
  <c r="I185" i="5"/>
  <c r="M185" i="5" s="1"/>
  <c r="I186" i="5"/>
  <c r="M186" i="5" s="1"/>
  <c r="I187" i="5"/>
  <c r="M187" i="5" s="1"/>
  <c r="I188" i="5"/>
  <c r="M188" i="5" s="1"/>
  <c r="I197" i="5"/>
  <c r="M197" i="5" s="1"/>
  <c r="I198" i="5"/>
  <c r="M198" i="5" s="1"/>
  <c r="I199" i="5"/>
  <c r="I200" i="5"/>
  <c r="M200" i="5" s="1"/>
  <c r="I201" i="5"/>
  <c r="M201" i="5" s="1"/>
  <c r="I202" i="5"/>
  <c r="M202" i="5" s="1"/>
  <c r="I174" i="5"/>
  <c r="I167" i="5"/>
  <c r="I168" i="5"/>
  <c r="I169" i="5"/>
  <c r="I170" i="5"/>
  <c r="I171" i="5"/>
  <c r="I172" i="5"/>
  <c r="I173" i="5"/>
  <c r="I166" i="5"/>
  <c r="I149" i="5"/>
  <c r="M149" i="5" s="1"/>
  <c r="I150" i="5"/>
  <c r="M150" i="5" s="1"/>
  <c r="I151" i="5"/>
  <c r="M151" i="5" s="1"/>
  <c r="I152" i="5"/>
  <c r="I153" i="5"/>
  <c r="M153" i="5" s="1"/>
  <c r="I154" i="5"/>
  <c r="I155" i="5"/>
  <c r="M155" i="5" s="1"/>
  <c r="I156" i="5"/>
  <c r="M156" i="5" s="1"/>
  <c r="I157" i="5"/>
  <c r="M157" i="5" s="1"/>
  <c r="I158" i="5"/>
  <c r="I159" i="5"/>
  <c r="M159" i="5" s="1"/>
  <c r="I160" i="5"/>
  <c r="M160" i="5" s="1"/>
  <c r="I161" i="5"/>
  <c r="M161" i="5" s="1"/>
  <c r="I162" i="5"/>
  <c r="M162" i="5" s="1"/>
  <c r="I163" i="5"/>
  <c r="M163" i="5" s="1"/>
  <c r="I148" i="5"/>
  <c r="M148" i="5" s="1"/>
  <c r="I147" i="5"/>
  <c r="I143" i="5"/>
  <c r="I144" i="5"/>
  <c r="I145" i="5"/>
  <c r="I146" i="5"/>
  <c r="I142" i="5"/>
  <c r="I123" i="5"/>
  <c r="M123" i="5" s="1"/>
  <c r="I124" i="5"/>
  <c r="I125" i="5"/>
  <c r="M125" i="5" s="1"/>
  <c r="I126" i="5"/>
  <c r="M126" i="5" s="1"/>
  <c r="I127" i="5"/>
  <c r="M127" i="5" s="1"/>
  <c r="I128" i="5"/>
  <c r="M128" i="5" s="1"/>
  <c r="I129" i="5"/>
  <c r="M129" i="5" s="1"/>
  <c r="I130" i="5"/>
  <c r="M130" i="5" s="1"/>
  <c r="I131" i="5"/>
  <c r="M131" i="5" s="1"/>
  <c r="I132" i="5"/>
  <c r="M132" i="5" s="1"/>
  <c r="I133" i="5"/>
  <c r="M133" i="5" s="1"/>
  <c r="I134" i="5"/>
  <c r="M134" i="5" s="1"/>
  <c r="I135" i="5"/>
  <c r="M135" i="5" s="1"/>
  <c r="I136" i="5"/>
  <c r="M136" i="5" s="1"/>
  <c r="I137" i="5"/>
  <c r="M137" i="5" s="1"/>
  <c r="I138" i="5"/>
  <c r="M138" i="5" s="1"/>
  <c r="I122" i="5"/>
  <c r="I121" i="5"/>
  <c r="M121" i="5" s="1"/>
  <c r="I120" i="5"/>
  <c r="I119" i="5"/>
  <c r="I114" i="5"/>
  <c r="I115" i="5"/>
  <c r="I116" i="5"/>
  <c r="I117" i="5"/>
  <c r="I118" i="5"/>
  <c r="I113" i="5"/>
  <c r="I91" i="5"/>
  <c r="I90" i="5"/>
  <c r="I89" i="5"/>
  <c r="I88" i="5"/>
  <c r="I87" i="5"/>
  <c r="I86" i="5"/>
  <c r="I85" i="5"/>
  <c r="I84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60" i="5"/>
  <c r="I25" i="5"/>
  <c r="M25" i="5" s="1"/>
  <c r="I26" i="5"/>
  <c r="M26" i="5" s="1"/>
  <c r="I27" i="5"/>
  <c r="M27" i="5" s="1"/>
  <c r="I28" i="5"/>
  <c r="M28" i="5" s="1"/>
  <c r="I29" i="5"/>
  <c r="M29" i="5" s="1"/>
  <c r="I30" i="5"/>
  <c r="M30" i="5" s="1"/>
  <c r="I31" i="5"/>
  <c r="M31" i="5" s="1"/>
  <c r="I32" i="5"/>
  <c r="M32" i="5" s="1"/>
  <c r="I33" i="5"/>
  <c r="M33" i="5" s="1"/>
  <c r="I34" i="5"/>
  <c r="M34" i="5" s="1"/>
  <c r="I40" i="5"/>
  <c r="M40" i="5" s="1"/>
  <c r="I61" i="5"/>
  <c r="M61" i="5" s="1"/>
  <c r="I62" i="5"/>
  <c r="M62" i="5" s="1"/>
  <c r="I63" i="5"/>
  <c r="I64" i="5"/>
  <c r="M64" i="5" s="1"/>
  <c r="I65" i="5"/>
  <c r="M65" i="5" s="1"/>
  <c r="I66" i="5"/>
  <c r="I67" i="5"/>
  <c r="M67" i="5" s="1"/>
  <c r="I68" i="5"/>
  <c r="I69" i="5"/>
  <c r="M69" i="5" s="1"/>
  <c r="I70" i="5"/>
  <c r="M70" i="5" s="1"/>
  <c r="I71" i="5"/>
  <c r="I72" i="5"/>
  <c r="I73" i="5"/>
  <c r="I74" i="5"/>
  <c r="I75" i="5"/>
  <c r="M75" i="5" s="1"/>
  <c r="I76" i="5"/>
  <c r="M76" i="5" s="1"/>
  <c r="I77" i="5"/>
  <c r="M77" i="5" s="1"/>
  <c r="I78" i="5"/>
  <c r="M78" i="5" s="1"/>
  <c r="M81" i="5"/>
  <c r="I92" i="5"/>
  <c r="I93" i="5"/>
  <c r="M93" i="5" s="1"/>
  <c r="I94" i="5"/>
  <c r="M94" i="5" s="1"/>
  <c r="I95" i="5"/>
  <c r="M95" i="5" s="1"/>
  <c r="I96" i="5"/>
  <c r="M96" i="5" s="1"/>
  <c r="I97" i="5"/>
  <c r="I98" i="5"/>
  <c r="I99" i="5"/>
  <c r="I100" i="5"/>
  <c r="I101" i="5"/>
  <c r="M101" i="5" s="1"/>
  <c r="I102" i="5"/>
  <c r="M102" i="5" s="1"/>
  <c r="I103" i="5"/>
  <c r="M103" i="5" s="1"/>
  <c r="I104" i="5"/>
  <c r="I105" i="5"/>
  <c r="M105" i="5" s="1"/>
  <c r="I106" i="5"/>
  <c r="M106" i="5" s="1"/>
  <c r="I107" i="5"/>
  <c r="M107" i="5" s="1"/>
  <c r="I108" i="5"/>
  <c r="M108" i="5" s="1"/>
  <c r="I109" i="5"/>
  <c r="M109" i="5" s="1"/>
  <c r="I110" i="5"/>
  <c r="M110" i="5" s="1"/>
  <c r="I8" i="5"/>
  <c r="M8" i="5" s="1"/>
  <c r="I9" i="5"/>
  <c r="M9" i="5" s="1"/>
  <c r="I10" i="5"/>
  <c r="M10" i="5" s="1"/>
  <c r="I11" i="5"/>
  <c r="M11" i="5" s="1"/>
  <c r="B475" i="5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114" i="5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I7" i="5"/>
  <c r="L13" i="5"/>
  <c r="I15" i="5"/>
  <c r="I16" i="5"/>
  <c r="I17" i="5"/>
  <c r="I18" i="5"/>
  <c r="I19" i="5"/>
  <c r="I20" i="5"/>
  <c r="I21" i="5"/>
  <c r="I22" i="5"/>
  <c r="I23" i="5"/>
  <c r="I24" i="5"/>
  <c r="O338" i="5"/>
  <c r="O227" i="5"/>
  <c r="O277" i="5"/>
  <c r="O250" i="5"/>
  <c r="O165" i="5"/>
  <c r="O404" i="5"/>
  <c r="O141" i="5"/>
  <c r="O204" i="5"/>
  <c r="P473" i="5"/>
  <c r="O261" i="5"/>
  <c r="O314" i="5"/>
  <c r="O428" i="5"/>
  <c r="O42" i="5"/>
  <c r="O112" i="5"/>
  <c r="O83" i="5"/>
  <c r="O14" i="5"/>
  <c r="O437" i="5"/>
  <c r="O385" i="5"/>
  <c r="O190" i="5"/>
  <c r="L427" i="5" l="1"/>
  <c r="L203" i="5"/>
  <c r="I164" i="5"/>
  <c r="I260" i="5"/>
  <c r="I276" i="5"/>
  <c r="L403" i="5"/>
  <c r="L313" i="5"/>
  <c r="L276" i="5"/>
  <c r="L226" i="5"/>
  <c r="L164" i="5"/>
  <c r="L140" i="5"/>
  <c r="L111" i="5"/>
  <c r="I203" i="5"/>
  <c r="I226" i="5"/>
  <c r="I313" i="5"/>
  <c r="I403" i="5"/>
  <c r="I427" i="5"/>
  <c r="L384" i="5"/>
  <c r="L249" i="5"/>
  <c r="L189" i="5"/>
  <c r="I13" i="5"/>
  <c r="I111" i="5"/>
  <c r="I140" i="5"/>
  <c r="I189" i="5"/>
  <c r="I337" i="5"/>
  <c r="I436" i="5"/>
  <c r="L527" i="5"/>
  <c r="L472" i="5"/>
  <c r="L337" i="5"/>
  <c r="L82" i="5"/>
  <c r="I384" i="5"/>
  <c r="L260" i="5"/>
  <c r="L41" i="5"/>
  <c r="I249" i="5"/>
  <c r="I527" i="5"/>
  <c r="I472" i="5"/>
  <c r="N96" i="5"/>
  <c r="N265" i="5"/>
  <c r="M18" i="5"/>
  <c r="N335" i="5"/>
  <c r="N225" i="5"/>
  <c r="M19" i="5"/>
  <c r="M58" i="5"/>
  <c r="M84" i="5"/>
  <c r="M113" i="5"/>
  <c r="M288" i="5"/>
  <c r="M284" i="5"/>
  <c r="M280" i="5"/>
  <c r="M342" i="5"/>
  <c r="M22" i="5"/>
  <c r="M16" i="5"/>
  <c r="M46" i="5"/>
  <c r="M145" i="5"/>
  <c r="M166" i="5"/>
  <c r="M252" i="5"/>
  <c r="M389" i="5"/>
  <c r="M483" i="5"/>
  <c r="M481" i="5"/>
  <c r="M479" i="5"/>
  <c r="M445" i="5"/>
  <c r="M443" i="5"/>
  <c r="M441" i="5"/>
  <c r="M439" i="5"/>
  <c r="M502" i="5"/>
  <c r="M429" i="5"/>
  <c r="M57" i="5"/>
  <c r="M49" i="5"/>
  <c r="M45" i="5"/>
  <c r="M85" i="5"/>
  <c r="M144" i="5"/>
  <c r="M173" i="5"/>
  <c r="M228" i="5"/>
  <c r="M115" i="5"/>
  <c r="M232" i="5"/>
  <c r="M316" i="5"/>
  <c r="M50" i="5"/>
  <c r="M196" i="5"/>
  <c r="M207" i="5"/>
  <c r="M23" i="5"/>
  <c r="M20" i="5"/>
  <c r="M7" i="5"/>
  <c r="M51" i="5"/>
  <c r="M91" i="5"/>
  <c r="M116" i="5"/>
  <c r="M500" i="5"/>
  <c r="M495" i="5"/>
  <c r="N97" i="5"/>
  <c r="M97" i="5"/>
  <c r="N66" i="5"/>
  <c r="M66" i="5"/>
  <c r="M54" i="5"/>
  <c r="N199" i="5"/>
  <c r="M199" i="5"/>
  <c r="N177" i="5"/>
  <c r="M177" i="5"/>
  <c r="N218" i="5"/>
  <c r="M218" i="5"/>
  <c r="N233" i="5"/>
  <c r="M233" i="5"/>
  <c r="M263" i="5"/>
  <c r="N433" i="5"/>
  <c r="M433" i="5"/>
  <c r="N364" i="5"/>
  <c r="M364" i="5"/>
  <c r="N293" i="5"/>
  <c r="M293" i="5"/>
  <c r="M15" i="5"/>
  <c r="N73" i="5"/>
  <c r="M73" i="5"/>
  <c r="M43" i="5"/>
  <c r="M53" i="5"/>
  <c r="M118" i="5"/>
  <c r="N122" i="5"/>
  <c r="M122" i="5"/>
  <c r="N217" i="5"/>
  <c r="M217" i="5"/>
  <c r="M210" i="5"/>
  <c r="N451" i="5"/>
  <c r="M451" i="5"/>
  <c r="N447" i="5"/>
  <c r="M447" i="5"/>
  <c r="N412" i="5"/>
  <c r="M412" i="5"/>
  <c r="N401" i="5"/>
  <c r="M401" i="5"/>
  <c r="N347" i="5"/>
  <c r="M347" i="5"/>
  <c r="N322" i="5"/>
  <c r="M322" i="5"/>
  <c r="N296" i="5"/>
  <c r="M296" i="5"/>
  <c r="N292" i="5"/>
  <c r="M292" i="5"/>
  <c r="M287" i="5"/>
  <c r="M283" i="5"/>
  <c r="M279" i="5"/>
  <c r="M319" i="5"/>
  <c r="M341" i="5"/>
  <c r="M388" i="5"/>
  <c r="M430" i="5"/>
  <c r="M484" i="5"/>
  <c r="M482" i="5"/>
  <c r="M480" i="5"/>
  <c r="M446" i="5"/>
  <c r="M444" i="5"/>
  <c r="M442" i="5"/>
  <c r="M440" i="5"/>
  <c r="M438" i="5"/>
  <c r="M501" i="5"/>
  <c r="M498" i="5"/>
  <c r="M494" i="5"/>
  <c r="N152" i="5"/>
  <c r="M152" i="5"/>
  <c r="N174" i="5"/>
  <c r="M174" i="5"/>
  <c r="M211" i="5"/>
  <c r="N268" i="5"/>
  <c r="M268" i="5"/>
  <c r="N448" i="5"/>
  <c r="M448" i="5"/>
  <c r="N348" i="5"/>
  <c r="M348" i="5"/>
  <c r="N323" i="5"/>
  <c r="M323" i="5"/>
  <c r="N297" i="5"/>
  <c r="M297" i="5"/>
  <c r="M409" i="5"/>
  <c r="N456" i="5"/>
  <c r="M456" i="5"/>
  <c r="M408" i="5"/>
  <c r="M21" i="5"/>
  <c r="N100" i="5"/>
  <c r="M100" i="5"/>
  <c r="N92" i="5"/>
  <c r="M92" i="5"/>
  <c r="M89" i="5"/>
  <c r="M114" i="5"/>
  <c r="M169" i="5"/>
  <c r="N213" i="5"/>
  <c r="M213" i="5"/>
  <c r="M206" i="5"/>
  <c r="N377" i="5"/>
  <c r="M377" i="5"/>
  <c r="M231" i="5"/>
  <c r="N254" i="5"/>
  <c r="M254" i="5"/>
  <c r="N380" i="5"/>
  <c r="M380" i="5"/>
  <c r="N397" i="5"/>
  <c r="M285" i="5"/>
  <c r="N252" i="5"/>
  <c r="M24" i="5"/>
  <c r="M17" i="5"/>
  <c r="N99" i="5"/>
  <c r="M99" i="5"/>
  <c r="N72" i="5"/>
  <c r="M72" i="5"/>
  <c r="N68" i="5"/>
  <c r="M68" i="5"/>
  <c r="M60" i="5"/>
  <c r="M56" i="5"/>
  <c r="M52" i="5"/>
  <c r="M48" i="5"/>
  <c r="M44" i="5"/>
  <c r="M86" i="5"/>
  <c r="M90" i="5"/>
  <c r="M117" i="5"/>
  <c r="M119" i="5"/>
  <c r="M142" i="5"/>
  <c r="M143" i="5"/>
  <c r="N158" i="5"/>
  <c r="M158" i="5"/>
  <c r="N154" i="5"/>
  <c r="M154" i="5"/>
  <c r="M172" i="5"/>
  <c r="M168" i="5"/>
  <c r="N183" i="5"/>
  <c r="M183" i="5"/>
  <c r="N179" i="5"/>
  <c r="M179" i="5"/>
  <c r="N175" i="5"/>
  <c r="M175" i="5"/>
  <c r="N216" i="5"/>
  <c r="M216" i="5"/>
  <c r="N212" i="5"/>
  <c r="M212" i="5"/>
  <c r="M209" i="5"/>
  <c r="N234" i="5"/>
  <c r="M234" i="5"/>
  <c r="M230" i="5"/>
  <c r="M251" i="5"/>
  <c r="N270" i="5"/>
  <c r="M270" i="5"/>
  <c r="N379" i="5"/>
  <c r="M379" i="5"/>
  <c r="M262" i="5"/>
  <c r="N450" i="5"/>
  <c r="M450" i="5"/>
  <c r="N411" i="5"/>
  <c r="M411" i="5"/>
  <c r="N366" i="5"/>
  <c r="M366" i="5"/>
  <c r="N346" i="5"/>
  <c r="M346" i="5"/>
  <c r="N321" i="5"/>
  <c r="M321" i="5"/>
  <c r="N307" i="5"/>
  <c r="M307" i="5"/>
  <c r="N299" i="5"/>
  <c r="M299" i="5"/>
  <c r="N295" i="5"/>
  <c r="M295" i="5"/>
  <c r="N291" i="5"/>
  <c r="M291" i="5"/>
  <c r="M286" i="5"/>
  <c r="M282" i="5"/>
  <c r="M290" i="5"/>
  <c r="M318" i="5"/>
  <c r="M339" i="5"/>
  <c r="M340" i="5"/>
  <c r="M387" i="5"/>
  <c r="M407" i="5"/>
  <c r="N74" i="5"/>
  <c r="M74" i="5"/>
  <c r="M88" i="5"/>
  <c r="N124" i="5"/>
  <c r="M124" i="5"/>
  <c r="N170" i="5"/>
  <c r="M170" i="5"/>
  <c r="N266" i="5"/>
  <c r="M266" i="5"/>
  <c r="N452" i="5"/>
  <c r="M452" i="5"/>
  <c r="N413" i="5"/>
  <c r="M413" i="5"/>
  <c r="M315" i="5"/>
  <c r="N464" i="5"/>
  <c r="M464" i="5"/>
  <c r="N104" i="5"/>
  <c r="M104" i="5"/>
  <c r="N85" i="5"/>
  <c r="N98" i="5"/>
  <c r="M98" i="5"/>
  <c r="N71" i="5"/>
  <c r="M71" i="5"/>
  <c r="N63" i="5"/>
  <c r="M63" i="5"/>
  <c r="M55" i="5"/>
  <c r="M47" i="5"/>
  <c r="M87" i="5"/>
  <c r="N120" i="5"/>
  <c r="M120" i="5"/>
  <c r="M146" i="5"/>
  <c r="M147" i="5"/>
  <c r="M171" i="5"/>
  <c r="M167" i="5"/>
  <c r="N178" i="5"/>
  <c r="M178" i="5"/>
  <c r="M191" i="5"/>
  <c r="N223" i="5"/>
  <c r="M223" i="5"/>
  <c r="N215" i="5"/>
  <c r="M215" i="5"/>
  <c r="M205" i="5"/>
  <c r="M208" i="5"/>
  <c r="N247" i="5"/>
  <c r="M247" i="5"/>
  <c r="M229" i="5"/>
  <c r="M253" i="5"/>
  <c r="N267" i="5"/>
  <c r="M267" i="5"/>
  <c r="M264" i="5"/>
  <c r="N453" i="5"/>
  <c r="M453" i="5"/>
  <c r="N449" i="5"/>
  <c r="M449" i="5"/>
  <c r="N410" i="5"/>
  <c r="M410" i="5"/>
  <c r="N391" i="5"/>
  <c r="M391" i="5"/>
  <c r="N349" i="5"/>
  <c r="M349" i="5"/>
  <c r="N345" i="5"/>
  <c r="M345" i="5"/>
  <c r="N298" i="5"/>
  <c r="M298" i="5"/>
  <c r="N294" i="5"/>
  <c r="M294" i="5"/>
  <c r="M278" i="5"/>
  <c r="M281" i="5"/>
  <c r="M289" i="5"/>
  <c r="M317" i="5"/>
  <c r="M343" i="5"/>
  <c r="M386" i="5"/>
  <c r="M405" i="5"/>
  <c r="M406" i="5"/>
  <c r="N123" i="5"/>
  <c r="N176" i="5"/>
  <c r="N214" i="5"/>
  <c r="N376" i="5"/>
  <c r="N151" i="5"/>
  <c r="N353" i="5"/>
  <c r="N439" i="5"/>
  <c r="N429" i="5"/>
  <c r="N245" i="5"/>
  <c r="N228" i="5"/>
  <c r="N206" i="5"/>
  <c r="N443" i="5"/>
  <c r="N444" i="5"/>
  <c r="N501" i="5"/>
  <c r="N9" i="5"/>
  <c r="N8" i="5"/>
  <c r="N25" i="5"/>
  <c r="N34" i="5"/>
  <c r="N33" i="5"/>
  <c r="N29" i="5"/>
  <c r="N27" i="5"/>
  <c r="N26" i="5"/>
  <c r="N196" i="5"/>
  <c r="N357" i="5"/>
  <c r="N23" i="5"/>
  <c r="N426" i="5"/>
  <c r="N244" i="5"/>
  <c r="N15" i="5"/>
  <c r="N438" i="5"/>
  <c r="N461" i="5"/>
  <c r="N150" i="5"/>
  <c r="N310" i="5"/>
  <c r="N302" i="5"/>
  <c r="N465" i="5"/>
  <c r="N470" i="5"/>
  <c r="N395" i="5"/>
  <c r="N201" i="5"/>
  <c r="N224" i="5"/>
  <c r="N48" i="5"/>
  <c r="N102" i="5"/>
  <c r="N10" i="5"/>
  <c r="N75" i="5"/>
  <c r="N55" i="5"/>
  <c r="N19" i="5"/>
  <c r="N169" i="5"/>
  <c r="N207" i="5"/>
  <c r="N329" i="5"/>
  <c r="N304" i="5"/>
  <c r="N70" i="5"/>
  <c r="N145" i="5"/>
  <c r="N188" i="5"/>
  <c r="N372" i="5"/>
  <c r="N301" i="5"/>
  <c r="N114" i="5"/>
  <c r="N388" i="5"/>
  <c r="N343" i="5"/>
  <c r="N45" i="5"/>
  <c r="N457" i="5"/>
  <c r="N360" i="5"/>
  <c r="N258" i="5"/>
  <c r="N198" i="5"/>
  <c r="N390" i="5"/>
  <c r="N399" i="5"/>
  <c r="N312" i="5"/>
  <c r="N147" i="5"/>
  <c r="N423" i="5"/>
  <c r="N415" i="5"/>
  <c r="N392" i="5"/>
  <c r="N358" i="5"/>
  <c r="N311" i="5"/>
  <c r="N156" i="5"/>
  <c r="N60" i="5"/>
  <c r="N303" i="5"/>
  <c r="N253" i="5"/>
  <c r="N43" i="5"/>
  <c r="N84" i="5"/>
  <c r="N333" i="5"/>
  <c r="N328" i="5"/>
  <c r="N272" i="5"/>
  <c r="N21" i="5"/>
  <c r="N200" i="5"/>
  <c r="N210" i="5"/>
  <c r="N16" i="5"/>
  <c r="N89" i="5"/>
  <c r="N340" i="5"/>
  <c r="N239" i="5"/>
  <c r="N54" i="5"/>
  <c r="N155" i="5"/>
  <c r="N467" i="5"/>
  <c r="N460" i="5"/>
  <c r="N238" i="5"/>
  <c r="N153" i="5"/>
  <c r="N308" i="5"/>
  <c r="N281" i="5"/>
  <c r="N208" i="5"/>
  <c r="N22" i="5"/>
  <c r="N56" i="5"/>
  <c r="N58" i="5"/>
  <c r="N255" i="5"/>
  <c r="N396" i="5"/>
  <c r="N354" i="5"/>
  <c r="N332" i="5"/>
  <c r="N62" i="5"/>
  <c r="N336" i="5"/>
  <c r="N263" i="5"/>
  <c r="N28" i="5"/>
  <c r="N115" i="5"/>
  <c r="N435" i="5"/>
  <c r="N370" i="5"/>
  <c r="N318" i="5"/>
  <c r="N105" i="5"/>
  <c r="N95" i="5"/>
  <c r="N400" i="5"/>
  <c r="N109" i="5"/>
  <c r="N148" i="5"/>
  <c r="N77" i="5"/>
  <c r="N241" i="5"/>
  <c r="N378" i="5"/>
  <c r="N466" i="5"/>
  <c r="N246" i="5"/>
  <c r="N285" i="5"/>
  <c r="N232" i="5"/>
  <c r="N53" i="5"/>
  <c r="N47" i="5"/>
  <c r="N81" i="5"/>
  <c r="N144" i="5"/>
  <c r="N422" i="5"/>
  <c r="N365" i="5"/>
  <c r="N483" i="5"/>
  <c r="N431" i="5"/>
  <c r="N57" i="5"/>
  <c r="N462" i="5"/>
  <c r="N458" i="5"/>
  <c r="N324" i="5"/>
  <c r="N306" i="5"/>
  <c r="N441" i="5"/>
  <c r="N331" i="5"/>
  <c r="N282" i="5"/>
  <c r="N52" i="5"/>
  <c r="N44" i="5"/>
  <c r="N119" i="5"/>
  <c r="N172" i="5"/>
  <c r="N209" i="5"/>
  <c r="N230" i="5"/>
  <c r="N445" i="5"/>
  <c r="N498" i="5"/>
  <c r="N93" i="5"/>
  <c r="N78" i="5"/>
  <c r="N126" i="5"/>
  <c r="N197" i="5"/>
  <c r="N220" i="5"/>
  <c r="N356" i="5"/>
  <c r="N168" i="5"/>
  <c r="N248" i="5"/>
  <c r="N417" i="5"/>
  <c r="N352" i="5"/>
  <c r="N344" i="5"/>
  <c r="N237" i="5"/>
  <c r="N374" i="5"/>
  <c r="N305" i="5"/>
  <c r="N46" i="5"/>
  <c r="N67" i="5"/>
  <c r="N222" i="5"/>
  <c r="N101" i="5"/>
  <c r="N278" i="5"/>
  <c r="N362" i="5"/>
  <c r="N300" i="5"/>
  <c r="N160" i="5"/>
  <c r="N162" i="5"/>
  <c r="N327" i="5"/>
  <c r="N468" i="5"/>
  <c r="N121" i="5"/>
  <c r="N257" i="5"/>
  <c r="N407" i="5"/>
  <c r="N274" i="5"/>
  <c r="N368" i="5"/>
  <c r="N414" i="5"/>
  <c r="N271" i="5"/>
  <c r="N394" i="5"/>
  <c r="N240" i="5"/>
  <c r="N459" i="5"/>
  <c r="N398" i="5"/>
  <c r="N251" i="5"/>
  <c r="N187" i="5"/>
  <c r="N221" i="5"/>
  <c r="N167" i="5"/>
  <c r="N287" i="5"/>
  <c r="N283" i="5"/>
  <c r="N440" i="5"/>
  <c r="N88" i="5"/>
  <c r="N166" i="5"/>
  <c r="N495" i="5"/>
  <c r="N143" i="5"/>
  <c r="N142" i="5"/>
  <c r="N90" i="5"/>
  <c r="N205" i="5"/>
  <c r="N432" i="5"/>
  <c r="N375" i="5"/>
  <c r="N288" i="5"/>
  <c r="N463" i="5"/>
  <c r="N434" i="5"/>
  <c r="N421" i="5"/>
  <c r="N402" i="5"/>
  <c r="N231" i="5"/>
  <c r="N236" i="5"/>
  <c r="N184" i="5"/>
  <c r="N113" i="5"/>
  <c r="N479" i="5"/>
  <c r="N425" i="5"/>
  <c r="N359" i="5"/>
  <c r="N418" i="5"/>
  <c r="N409" i="5"/>
  <c r="N367" i="5"/>
  <c r="N325" i="5"/>
  <c r="N275" i="5"/>
  <c r="N242" i="5"/>
  <c r="N127" i="5"/>
  <c r="N118" i="5"/>
  <c r="N49" i="5"/>
  <c r="N18" i="5"/>
  <c r="N17" i="5"/>
  <c r="I41" i="5"/>
  <c r="N51" i="5"/>
  <c r="N87" i="5"/>
  <c r="N91" i="5"/>
  <c r="N116" i="5"/>
  <c r="N129" i="5"/>
  <c r="N125" i="5"/>
  <c r="N146" i="5"/>
  <c r="N161" i="5"/>
  <c r="N157" i="5"/>
  <c r="N149" i="5"/>
  <c r="N171" i="5"/>
  <c r="N186" i="5"/>
  <c r="N182" i="5"/>
  <c r="N191" i="5"/>
  <c r="N229" i="5"/>
  <c r="N256" i="5"/>
  <c r="N269" i="5"/>
  <c r="N264" i="5"/>
  <c r="N424" i="5"/>
  <c r="N416" i="5"/>
  <c r="N393" i="5"/>
  <c r="N371" i="5"/>
  <c r="N363" i="5"/>
  <c r="N355" i="5"/>
  <c r="N330" i="5"/>
  <c r="N326" i="5"/>
  <c r="N320" i="5"/>
  <c r="N280" i="5"/>
  <c r="N315" i="5"/>
  <c r="N342" i="5"/>
  <c r="N386" i="5"/>
  <c r="N405" i="5"/>
  <c r="N406" i="5"/>
  <c r="N482" i="5"/>
  <c r="N235" i="5"/>
  <c r="N309" i="5"/>
  <c r="N334" i="5"/>
  <c r="N316" i="5"/>
  <c r="N286" i="5"/>
  <c r="N455" i="5"/>
  <c r="N361" i="5"/>
  <c r="N159" i="5"/>
  <c r="N420" i="5"/>
  <c r="N219" i="5"/>
  <c r="N389" i="5"/>
  <c r="N369" i="5"/>
  <c r="N259" i="5"/>
  <c r="N202" i="5"/>
  <c r="N173" i="5"/>
  <c r="N163" i="5"/>
  <c r="N31" i="5"/>
  <c r="N481" i="5"/>
  <c r="N107" i="5"/>
  <c r="N76" i="5"/>
  <c r="N69" i="5"/>
  <c r="N61" i="5"/>
  <c r="N32" i="5"/>
  <c r="N50" i="5"/>
  <c r="N128" i="5"/>
  <c r="N185" i="5"/>
  <c r="N419" i="5"/>
  <c r="N350" i="5"/>
  <c r="N319" i="5"/>
  <c r="N471" i="5"/>
  <c r="N65" i="5"/>
  <c r="N243" i="5"/>
  <c r="N279" i="5"/>
  <c r="N351" i="5"/>
  <c r="N273" i="5"/>
  <c r="N284" i="5"/>
  <c r="N103" i="5"/>
  <c r="N430" i="5"/>
  <c r="N341" i="5"/>
  <c r="N339" i="5"/>
  <c r="N317" i="5"/>
  <c r="N262" i="5"/>
  <c r="N181" i="5"/>
  <c r="N110" i="5"/>
  <c r="N11" i="5"/>
  <c r="N106" i="5"/>
  <c r="N94" i="5"/>
  <c r="N64" i="5"/>
  <c r="N40" i="5"/>
  <c r="N474" i="5"/>
  <c r="N442" i="5"/>
  <c r="N502" i="5"/>
  <c r="N117" i="5"/>
  <c r="N108" i="5"/>
  <c r="N469" i="5"/>
  <c r="N500" i="5"/>
  <c r="N494" i="5"/>
  <c r="N408" i="5"/>
  <c r="N387" i="5"/>
  <c r="N373" i="5"/>
  <c r="N290" i="5"/>
  <c r="N211" i="5"/>
  <c r="N86" i="5"/>
  <c r="N484" i="5"/>
  <c r="N446" i="5"/>
  <c r="N180" i="5"/>
  <c r="N454" i="5"/>
  <c r="N30" i="5"/>
  <c r="N289" i="5"/>
  <c r="N480" i="5"/>
  <c r="N7" i="5"/>
  <c r="N24" i="5"/>
  <c r="N20" i="5"/>
  <c r="M313" i="5" l="1"/>
  <c r="Q313" i="5" s="1"/>
  <c r="M13" i="5"/>
  <c r="Q13" i="5" s="1"/>
  <c r="M472" i="5"/>
  <c r="Q472" i="5" s="1"/>
  <c r="M164" i="5"/>
  <c r="Q164" i="5" s="1"/>
  <c r="M276" i="5"/>
  <c r="Q276" i="5" s="1"/>
  <c r="M226" i="5"/>
  <c r="Q226" i="5" s="1"/>
  <c r="M337" i="5"/>
  <c r="Q337" i="5" s="1"/>
  <c r="M82" i="5"/>
  <c r="Q82" i="5" s="1"/>
  <c r="M249" i="5"/>
  <c r="Q249" i="5" s="1"/>
  <c r="M203" i="5"/>
  <c r="Q203" i="5" s="1"/>
  <c r="M436" i="5"/>
  <c r="Q436" i="5" s="1"/>
  <c r="M140" i="5"/>
  <c r="Q140" i="5" s="1"/>
  <c r="M427" i="5"/>
  <c r="Q427" i="5" s="1"/>
  <c r="M189" i="5"/>
  <c r="Q189" i="5" s="1"/>
  <c r="M111" i="5"/>
  <c r="Q111" i="5" s="1"/>
  <c r="M403" i="5"/>
  <c r="Q403" i="5" s="1"/>
  <c r="M260" i="5"/>
  <c r="Q260" i="5" s="1"/>
  <c r="M384" i="5"/>
  <c r="Q384" i="5" s="1"/>
  <c r="M527" i="5"/>
  <c r="Q527" i="5" s="1"/>
  <c r="M41" i="5"/>
  <c r="Q41" i="5" s="1"/>
  <c r="N260" i="5"/>
  <c r="N203" i="5"/>
  <c r="N337" i="5"/>
  <c r="N226" i="5"/>
  <c r="N189" i="5"/>
  <c r="N111" i="5"/>
  <c r="N384" i="5"/>
  <c r="N13" i="5"/>
  <c r="N82" i="5"/>
  <c r="N249" i="5"/>
  <c r="N436" i="5"/>
  <c r="N427" i="5"/>
  <c r="N313" i="5"/>
  <c r="N403" i="5"/>
  <c r="N164" i="5"/>
  <c r="N41" i="5"/>
  <c r="N527" i="5"/>
  <c r="N140" i="5"/>
  <c r="N276" i="5"/>
  <c r="P140" i="5" l="1"/>
  <c r="P226" i="5"/>
  <c r="P260" i="5"/>
  <c r="P189" i="5"/>
  <c r="P337" i="5"/>
  <c r="P203" i="5"/>
  <c r="P13" i="5"/>
  <c r="P313" i="5"/>
  <c r="P111" i="5"/>
  <c r="P249" i="5"/>
  <c r="P384" i="5"/>
  <c r="P436" i="5"/>
  <c r="P82" i="5"/>
  <c r="P403" i="5"/>
  <c r="P41" i="5"/>
  <c r="P427" i="5"/>
  <c r="P276" i="5"/>
  <c r="P164" i="5"/>
  <c r="M927" i="5"/>
  <c r="M586" i="5"/>
  <c r="Q586" i="5"/>
  <c r="M926" i="5"/>
  <c r="M928" i="5"/>
</calcChain>
</file>

<file path=xl/sharedStrings.xml><?xml version="1.0" encoding="utf-8"?>
<sst xmlns="http://schemas.openxmlformats.org/spreadsheetml/2006/main" count="1210" uniqueCount="685">
  <si>
    <t>PLACE</t>
  </si>
  <si>
    <t>ITEM NO.</t>
  </si>
  <si>
    <t>TOTAL COST</t>
  </si>
  <si>
    <t>SAFETY HARNESSES</t>
  </si>
  <si>
    <t>DRILL PRESS</t>
  </si>
  <si>
    <t>FIXED LADDERS</t>
  </si>
  <si>
    <t>PLATFORM &amp; STEPS</t>
  </si>
  <si>
    <t>COMPRESSOR &amp; RECEIVER</t>
  </si>
  <si>
    <t>SAFETY HARNESSESS</t>
  </si>
  <si>
    <t>STEPS</t>
  </si>
  <si>
    <t>PLATFORM, STEPS &amp; LANDING</t>
  </si>
  <si>
    <t>CATWALK</t>
  </si>
  <si>
    <t>TROLLEY (CYLINDERS)</t>
  </si>
  <si>
    <t>AIRPORT</t>
  </si>
  <si>
    <t>ALRODE TECH</t>
  </si>
  <si>
    <t>PEDESTAL DRILL</t>
  </si>
  <si>
    <t>COALBROOK</t>
  </si>
  <si>
    <t>GRINDERS &amp; BUFFS</t>
  </si>
  <si>
    <t>4 LEGGED CHAIN ASSEMBLY</t>
  </si>
  <si>
    <t>2 LEGGED CHAIN ASSEMBLY</t>
  </si>
  <si>
    <t>STEPS &amp; WALKWAYS</t>
  </si>
  <si>
    <t>STEPS, PLATFORM &amp; LADDER</t>
  </si>
  <si>
    <t>FIXED LADDERS &amp; PLATFORMS</t>
  </si>
  <si>
    <t>HYDRAULIC LIFT</t>
  </si>
  <si>
    <t>PALLET JACK</t>
  </si>
  <si>
    <t>ALUMINIUM STEP LADDER</t>
  </si>
  <si>
    <t>HOOK &amp; CROSSHEAD</t>
  </si>
  <si>
    <t>STEPS &amp; PLATFORMS</t>
  </si>
  <si>
    <t>STEPS / STAIRWAY</t>
  </si>
  <si>
    <t xml:space="preserve">ALRODE OPS </t>
  </si>
  <si>
    <t>PLATE GRABS</t>
  </si>
  <si>
    <t>SPIRAL STAIRWAY</t>
  </si>
  <si>
    <t>AIR RECEIVER &amp; COMPRESSOR</t>
  </si>
  <si>
    <t>JAMESON PARK</t>
  </si>
  <si>
    <t>FLAT WEBBING SLING</t>
  </si>
  <si>
    <t xml:space="preserve">TROLLEY </t>
  </si>
  <si>
    <t>KENDAL</t>
  </si>
  <si>
    <t>STEPS &amp; WALKWAY</t>
  </si>
  <si>
    <t>SUSPENSION CABLE</t>
  </si>
  <si>
    <t>KLERKSDORP</t>
  </si>
  <si>
    <t>BEAM</t>
  </si>
  <si>
    <t>CRAWL</t>
  </si>
  <si>
    <t>CHAIN BLOCK</t>
  </si>
  <si>
    <t>20 FT EXTENSION LADDER</t>
  </si>
  <si>
    <t>DOUBLE STEPS</t>
  </si>
  <si>
    <t>5FT STEP LADDER</t>
  </si>
  <si>
    <t>FIXED LADDER</t>
  </si>
  <si>
    <t>CATWALK &amp; STEPS</t>
  </si>
  <si>
    <t>EXTENSION LADDER</t>
  </si>
  <si>
    <t xml:space="preserve">KROONSTAD  TECH </t>
  </si>
  <si>
    <t>LANGLAAGTE</t>
  </si>
  <si>
    <t>GANTRY</t>
  </si>
  <si>
    <t>BOW SHACKLES</t>
  </si>
  <si>
    <t>SPIRAL STEPS</t>
  </si>
  <si>
    <t>LIFTING CARGO NET</t>
  </si>
  <si>
    <t>PLATFORM, STAIRWAY &amp; SUSPENSION LADDER</t>
  </si>
  <si>
    <t>STEP &amp; WALKWAY</t>
  </si>
  <si>
    <t>MEYERTON</t>
  </si>
  <si>
    <t>CAGED LADDER</t>
  </si>
  <si>
    <t>BOILER PUMP</t>
  </si>
  <si>
    <t>MOBI JACK</t>
  </si>
  <si>
    <t>RUSTENBURG</t>
  </si>
  <si>
    <t>STAIRS</t>
  </si>
  <si>
    <t>SUSPENSION LADDER</t>
  </si>
  <si>
    <t>SASOLBURG</t>
  </si>
  <si>
    <t>CRANE CHAIN</t>
  </si>
  <si>
    <t>STEPS &amp; CATWALK</t>
  </si>
  <si>
    <t>SECUNDA</t>
  </si>
  <si>
    <t>SWINGARM JIB</t>
  </si>
  <si>
    <t>BENCH GRINDER</t>
  </si>
  <si>
    <t>GRINDERS</t>
  </si>
  <si>
    <t>POWER SAW</t>
  </si>
  <si>
    <t>SLIDING DOORS</t>
  </si>
  <si>
    <t>TARLTON PUMP</t>
  </si>
  <si>
    <t>STAIRWAY &amp; PLATFORM</t>
  </si>
  <si>
    <t>ALUMINIUM SCAFFOLD</t>
  </si>
  <si>
    <t>FIXED GANTRY</t>
  </si>
  <si>
    <t xml:space="preserve">GANTRY </t>
  </si>
  <si>
    <t>OIL SEPERATOR</t>
  </si>
  <si>
    <t>BENCH GRINDER RYOBI</t>
  </si>
  <si>
    <t>REFRACTIONATOR</t>
  </si>
  <si>
    <t>TARLTON</t>
  </si>
  <si>
    <t xml:space="preserve">MOBILE GANTRY </t>
  </si>
  <si>
    <t>EEZY ROLL LADDER</t>
  </si>
  <si>
    <t>WALTLOO</t>
  </si>
  <si>
    <t>WITBANK</t>
  </si>
  <si>
    <t>STEPS &amp; CATWALK &amp; FIXED LADDERS</t>
  </si>
  <si>
    <t>HOOK AND CHAIN</t>
  </si>
  <si>
    <t>DRILLING MACHINE</t>
  </si>
  <si>
    <t>3</t>
  </si>
  <si>
    <t>SWING ARM JIB</t>
  </si>
  <si>
    <t>MECHANICAL CRAWL</t>
  </si>
  <si>
    <t>TITAN LIFT</t>
  </si>
  <si>
    <t>EYE BOLTS</t>
  </si>
  <si>
    <t>ENGINE LIFT</t>
  </si>
  <si>
    <t>ELECTRIC HOIST</t>
  </si>
  <si>
    <t>AIR RECEIVER AND COMPRESSOR</t>
  </si>
  <si>
    <t xml:space="preserve">STEP LADDERS </t>
  </si>
  <si>
    <t>D SHACKLE</t>
  </si>
  <si>
    <t xml:space="preserve">EXTENSION LADDERS </t>
  </si>
  <si>
    <t>GANTRY A-FRAME</t>
  </si>
  <si>
    <t>CHAIN BLOCKS</t>
  </si>
  <si>
    <t>TIRFORS</t>
  </si>
  <si>
    <t>PULL LIFTS</t>
  </si>
  <si>
    <t>HYDRAULIC PRESS</t>
  </si>
  <si>
    <t>FORKLIFT</t>
  </si>
  <si>
    <t>TROLLEY JACK</t>
  </si>
  <si>
    <t>SWIVEL HOOK</t>
  </si>
  <si>
    <t>TRIPOD &amp; WINCH</t>
  </si>
  <si>
    <t>STANDBY LIGHT - DOOSAN</t>
  </si>
  <si>
    <t>EPV STAND</t>
  </si>
  <si>
    <t>TRESTLE</t>
  </si>
  <si>
    <t>LEVER HOIST</t>
  </si>
  <si>
    <t>OHT CRANE</t>
  </si>
  <si>
    <t>D-SHACKLES</t>
  </si>
  <si>
    <t>WELDING MACHINE</t>
  </si>
  <si>
    <t>HOOK &amp; CHAIN</t>
  </si>
  <si>
    <t>BOSAL PRESS</t>
  </si>
  <si>
    <t>D-SHACKLE</t>
  </si>
  <si>
    <t>SLIDING DOOR</t>
  </si>
  <si>
    <t>SWINGARM JIB AND WINCH</t>
  </si>
  <si>
    <t>PULL LIFT</t>
  </si>
  <si>
    <t>D- SHACKLES &amp; BOW SHACKLES</t>
  </si>
  <si>
    <t>HAND DRILL</t>
  </si>
  <si>
    <t>CHAIN SLING</t>
  </si>
  <si>
    <t>4 LEGGED CHAIN SLING</t>
  </si>
  <si>
    <t>GRINDER BENCH</t>
  </si>
  <si>
    <t>CRAWL BEAM</t>
  </si>
  <si>
    <t>2 LEGGED SLING ASSEMBLY</t>
  </si>
  <si>
    <t>WEBBING SLINGS</t>
  </si>
  <si>
    <t>D-SHACKLE &amp; BOW SHACKLE</t>
  </si>
  <si>
    <t>WEBBING SLING</t>
  </si>
  <si>
    <t>EYE BOLT</t>
  </si>
  <si>
    <t>ALUMINIUM STEP LADDERS</t>
  </si>
  <si>
    <t>STEP</t>
  </si>
  <si>
    <t>FLOOR GRINDER</t>
  </si>
  <si>
    <t>GRINDER WIRE BRUSH</t>
  </si>
  <si>
    <t>FLAT WEBBING SLINGS</t>
  </si>
  <si>
    <t xml:space="preserve">SAFETY HARNESSES </t>
  </si>
  <si>
    <t>STEPS AND STAIRWAY</t>
  </si>
  <si>
    <t>ALUMUNIUM STEP LADDERS</t>
  </si>
  <si>
    <t>ANGLE GRINGER</t>
  </si>
  <si>
    <t>PLATFORM &amp; STAIRWAYS</t>
  </si>
  <si>
    <t>ANGLE GRINDER</t>
  </si>
  <si>
    <t>STEEL WIRE ROPES</t>
  </si>
  <si>
    <t>STEEL WIRE ROPE SLINGS</t>
  </si>
  <si>
    <t>PLATFORM &amp; STAIRWAY</t>
  </si>
  <si>
    <t>STAIRWAY</t>
  </si>
  <si>
    <t>PLATFORM, STEP &amp; LANDING</t>
  </si>
  <si>
    <t>PEDESTAL DRIL</t>
  </si>
  <si>
    <t>HAND DRILLING MACHINE</t>
  </si>
  <si>
    <t>TWO STEPS &amp; WALKWAY</t>
  </si>
  <si>
    <t>CATWALK &amp; DOUBLE STEPS</t>
  </si>
  <si>
    <t>MECHNICAL CRAWL</t>
  </si>
  <si>
    <t>STEP LADDER</t>
  </si>
  <si>
    <t>PEDESTAL  DRILL</t>
  </si>
  <si>
    <t>MAKITA CORDLESS DRILL</t>
  </si>
  <si>
    <t>STAIRWAY &amp; WALKWAY</t>
  </si>
  <si>
    <t>CATWALKS</t>
  </si>
  <si>
    <t>DOUBLE STEP &amp; WALKWAY</t>
  </si>
  <si>
    <t>THREE STEPS &amp; WALKWAY</t>
  </si>
  <si>
    <t>FOUR STEPS &amp; WALKWAY</t>
  </si>
  <si>
    <t>FIXED LADDER &amp; PLATFORM</t>
  </si>
  <si>
    <t>GANTRY BEAMS</t>
  </si>
  <si>
    <t>MECHANICAL TROLLEYS</t>
  </si>
  <si>
    <t>EXTENSIION LADDER</t>
  </si>
  <si>
    <t>SPIRAL STAIRS</t>
  </si>
  <si>
    <t>PULL LIFTS (LEVER HOIST)</t>
  </si>
  <si>
    <t>GEAR TROLLEY</t>
  </si>
  <si>
    <t>MORRIS OHT CRANE</t>
  </si>
  <si>
    <t xml:space="preserve">CRANE CHAIN </t>
  </si>
  <si>
    <t>PEDESTAL GRINDER</t>
  </si>
  <si>
    <t>BUFFER MACHINE</t>
  </si>
  <si>
    <t>SHACKLES</t>
  </si>
  <si>
    <t>DOUBLE STEPS &amp; CATWALK</t>
  </si>
  <si>
    <t>5 STEPS &amp; CATWALK</t>
  </si>
  <si>
    <t>STEPS &amp; PLATFORM</t>
  </si>
  <si>
    <t>NORTH STEP &amp; PLATFORM</t>
  </si>
  <si>
    <t>WELDING MACHING</t>
  </si>
  <si>
    <t>STEPS &amp; FIXED LADDER</t>
  </si>
  <si>
    <t>FIXED &amp; STEP LADDER  &amp; CATWALK</t>
  </si>
  <si>
    <t>PLATFORM &amp; FIXED LADDER</t>
  </si>
  <si>
    <t>SWING ARM JIBS</t>
  </si>
  <si>
    <t>LATHE</t>
  </si>
  <si>
    <t>SUPERLINE BEARING PRESS</t>
  </si>
  <si>
    <t xml:space="preserve">WEBBING SLINGS </t>
  </si>
  <si>
    <t>ALUMINIUIM EXTENSION LADDER</t>
  </si>
  <si>
    <t>FIBER GLASS EXTENSION LADDER</t>
  </si>
  <si>
    <t>GANTRY STAIRS RAILS</t>
  </si>
  <si>
    <t>DRUM LIFTER</t>
  </si>
  <si>
    <t>GANTRY &amp; STAIRS</t>
  </si>
  <si>
    <t xml:space="preserve">STAIRWAY  </t>
  </si>
  <si>
    <t>FIXED LADDER  &amp; CATWALK</t>
  </si>
  <si>
    <t>TWO TIER - STAIRWAY &amp; PLATFORM</t>
  </si>
  <si>
    <t>THREE TIER - STAIRWAY &amp; PLATFORM</t>
  </si>
  <si>
    <t>DOUBLE STEP &amp; PLATFORM</t>
  </si>
  <si>
    <t>TANK STAIRS</t>
  </si>
  <si>
    <t>DOUBLE STEPS, PLATFORM &amp; CATWALK</t>
  </si>
  <si>
    <t>TANK FIXED LADDER &amp; PLATFORM</t>
  </si>
  <si>
    <t>PLATFORM FIXED LADDER</t>
  </si>
  <si>
    <t xml:space="preserve">FIXED LADDER   </t>
  </si>
  <si>
    <t>FOLDING STAIRS</t>
  </si>
  <si>
    <t>CRAWL BEAMS</t>
  </si>
  <si>
    <t>WATER SEPERATORS</t>
  </si>
  <si>
    <t>STAIRWAY - CONTROL ROOM</t>
  </si>
  <si>
    <t>TANK STAIRWAYS</t>
  </si>
  <si>
    <t>PEDESTAL DRILLING MACHINE</t>
  </si>
  <si>
    <t xml:space="preserve">HOOK &amp; CHAIN </t>
  </si>
  <si>
    <t>STAIRWAY &amp; LANDING</t>
  </si>
  <si>
    <t>PLATFORM  &amp; 7 STAIRWAYS</t>
  </si>
  <si>
    <t>WILGE</t>
  </si>
  <si>
    <t>EXTENSION  LADDER</t>
  </si>
  <si>
    <t>PLATFORM</t>
  </si>
  <si>
    <t>FIXED STEPS</t>
  </si>
  <si>
    <t>HAND DRILLING  MACHINE</t>
  </si>
  <si>
    <t>BENCH GRINDER &amp; BUFF</t>
  </si>
  <si>
    <t>BEAM, CRAWL &amp; WINCH</t>
  </si>
  <si>
    <t>ANGLE GRINDERS</t>
  </si>
  <si>
    <t>PRESSURE WASHER</t>
  </si>
  <si>
    <t>ALUMINIUM LADDER</t>
  </si>
  <si>
    <t>DOUBLE STEPS &amp; WALKWAY</t>
  </si>
  <si>
    <t xml:space="preserve">DOUBLE STEPS </t>
  </si>
  <si>
    <t xml:space="preserve">STEPS </t>
  </si>
  <si>
    <t>THREE STEPS &amp; PLATFORM</t>
  </si>
  <si>
    <t>FOUR STEPS  &amp; PLATFORM</t>
  </si>
  <si>
    <t>FIXED LADDER &amp; P LATFORM</t>
  </si>
  <si>
    <t>DIFFERENCE PER MONTH</t>
  </si>
  <si>
    <t>DIFFERENCE PER YEAR</t>
  </si>
  <si>
    <t xml:space="preserve">KROONSTAD OPS </t>
  </si>
  <si>
    <t>1500 kg</t>
  </si>
  <si>
    <t>2000 kg</t>
  </si>
  <si>
    <t>181 kg</t>
  </si>
  <si>
    <t>TM2</t>
  </si>
  <si>
    <t>BOW SHACKLE</t>
  </si>
  <si>
    <t>D SHACKLES</t>
  </si>
  <si>
    <t>BEARING PRESS</t>
  </si>
  <si>
    <t>PDESTAL GRINDER ( Ser Nr:064 )</t>
  </si>
  <si>
    <t>Co2 WELD MACHINE - STAR WELD ( Ser Nr:170101788 )</t>
  </si>
  <si>
    <t>SAFETY HARNESS &amp; LANYARD</t>
  </si>
  <si>
    <t>MAKITA ANGLE GRINDER 115mm ( Ser Nr:3581 R )</t>
  </si>
  <si>
    <t>MAKITA ANGLE GRINDER 230mm ( Ser Nr:1277980 )</t>
  </si>
  <si>
    <t>MAKITA HAND DRILL ( Ser Nr:008670005020072429 )</t>
  </si>
  <si>
    <t>PNEUMATIC DRILL ( Ser Nr:d14993-2014 )</t>
  </si>
  <si>
    <t>CRAWL BEAM &amp; CRAWL</t>
  </si>
  <si>
    <t>TRI POD &amp; WINCH</t>
  </si>
  <si>
    <t>TRUCK MOUNT CRANE (PALFINGER PK 44502)</t>
  </si>
  <si>
    <t>STEPS &amp; PLATFORM ( SEC FEEDER LINES )</t>
  </si>
  <si>
    <t>STEPS &amp; PLATFORM (LAUNCHER Nr-3 )</t>
  </si>
  <si>
    <t>STEPS &amp; PLATFORM ( CONTROLL VALVE 4 )</t>
  </si>
  <si>
    <t>STEPS &amp; PLATFORM ( CONTROLL VALVE 5 )</t>
  </si>
  <si>
    <t>STEPS &amp; PLATFORM ( BUNDWALL DIESEL TANK 04 )</t>
  </si>
  <si>
    <t>STEPS &amp; PLATFORM ( BUNDWALL DIESEL TANK 04 E )</t>
  </si>
  <si>
    <t>STEPS &amp; PLATFORM ( BUNDWALL DIESEL TANK 04 A )</t>
  </si>
  <si>
    <t>SPIRAL STEPS ( DIESEL TANK 04 )</t>
  </si>
  <si>
    <t>STEPS &amp; PLATFORM (BUNDWALL 24" LINE ) )</t>
  </si>
  <si>
    <t>STEPS &amp; PLATFORM (D3A )</t>
  </si>
  <si>
    <r>
      <t xml:space="preserve">FLAT WEB SLING 2m x 60mm: </t>
    </r>
    <r>
      <rPr>
        <b/>
        <sz val="10"/>
        <rFont val="Arial"/>
        <family val="2"/>
      </rPr>
      <t>564056 / 64 / 566106 / 109</t>
    </r>
  </si>
  <si>
    <r>
      <t xml:space="preserve">FLAT WEB SLING 1m x 50mm: </t>
    </r>
    <r>
      <rPr>
        <b/>
        <sz val="10"/>
        <rFont val="Arial"/>
        <family val="2"/>
      </rPr>
      <t>566010 / 82 / 83 / 90</t>
    </r>
  </si>
  <si>
    <r>
      <t xml:space="preserve">ENDLES ROUND SLING 2m x 60mm: </t>
    </r>
    <r>
      <rPr>
        <b/>
        <sz val="10"/>
        <rFont val="Arial"/>
        <family val="2"/>
      </rPr>
      <t>571622 / 23</t>
    </r>
  </si>
  <si>
    <r>
      <t xml:space="preserve">ENDLES ROUND SLING 4m x 60mm: </t>
    </r>
    <r>
      <rPr>
        <b/>
        <sz val="10"/>
        <rFont val="Arial"/>
        <family val="2"/>
      </rPr>
      <t>571617 / 18</t>
    </r>
  </si>
  <si>
    <t>FLAT WEB SLING 3m x 60mm: 570687 / 89 / 92 / 96</t>
  </si>
  <si>
    <r>
      <t xml:space="preserve">10mm DEE SHACKLE &amp; 11mm PIN: </t>
    </r>
    <r>
      <rPr>
        <b/>
        <sz val="10"/>
        <rFont val="Arial"/>
        <family val="2"/>
      </rPr>
      <t>JC/00184/ 85 / 86 / 87</t>
    </r>
  </si>
  <si>
    <r>
      <t xml:space="preserve">10mm DEE SHACKLE &amp; 11mm PIN: </t>
    </r>
    <r>
      <rPr>
        <b/>
        <sz val="10"/>
        <rFont val="Arial"/>
        <family val="2"/>
      </rPr>
      <t>JC/00188 / 89 / 90 / 91</t>
    </r>
  </si>
  <si>
    <r>
      <t xml:space="preserve">28mm DEE SHACKLE &amp; 32mm PIN: </t>
    </r>
    <r>
      <rPr>
        <b/>
        <sz val="10"/>
        <rFont val="Arial"/>
        <family val="2"/>
      </rPr>
      <t>JC/00180 / 1 / 2 / 3</t>
    </r>
  </si>
  <si>
    <t>PEDESTAL DRILL ( Ser Nr:1505024 )( Ser Nr:C 211633 )</t>
  </si>
  <si>
    <r>
      <t>CHAIN BLOCK - TUSKER Ser Nr:</t>
    </r>
    <r>
      <rPr>
        <b/>
        <sz val="10"/>
        <rFont val="Arial"/>
        <family val="2"/>
      </rPr>
      <t>TYB 151 0485 / 8 / 9</t>
    </r>
  </si>
  <si>
    <t>TROLLEY WORKSHOP, TROLLEY GAS</t>
  </si>
  <si>
    <t>ATLAS COPCO COMPRESSOR, ATLAS COPCO RECIEVER</t>
  </si>
  <si>
    <t>4 LEG CHAIN SLING (7mm x 2m)+(10mmx 3m)+(13mmx4m)</t>
  </si>
  <si>
    <t>BOW SHACKLE AND SWIVEL HOOK</t>
  </si>
  <si>
    <t>TM2:100</t>
  </si>
  <si>
    <r>
      <t>VERTICAL STAIRS AND CAGE</t>
    </r>
    <r>
      <rPr>
        <b/>
        <sz val="10"/>
        <rFont val="Arial"/>
        <family val="2"/>
      </rPr>
      <t xml:space="preserve"> LABORATORY</t>
    </r>
  </si>
  <si>
    <r>
      <t>STEPS AND PLATFORM</t>
    </r>
    <r>
      <rPr>
        <b/>
        <sz val="10"/>
        <rFont val="Arial"/>
        <family val="2"/>
      </rPr>
      <t xml:space="preserve"> INTER MIX</t>
    </r>
  </si>
  <si>
    <r>
      <t xml:space="preserve">STEPS AND PLATFORM </t>
    </r>
    <r>
      <rPr>
        <b/>
        <sz val="10"/>
        <rFont val="Arial"/>
        <family val="2"/>
      </rPr>
      <t>TANK 2 AND 3</t>
    </r>
  </si>
  <si>
    <r>
      <t xml:space="preserve">STEPS AND PLATFORM </t>
    </r>
    <r>
      <rPr>
        <b/>
        <sz val="10"/>
        <rFont val="Arial"/>
        <family val="2"/>
      </rPr>
      <t>WORKSHOP</t>
    </r>
  </si>
  <si>
    <r>
      <t xml:space="preserve">STEPS AND PLATFORM </t>
    </r>
    <r>
      <rPr>
        <b/>
        <sz val="10"/>
        <rFont val="Arial"/>
        <family val="2"/>
      </rPr>
      <t>PUMP HOUSE</t>
    </r>
  </si>
  <si>
    <r>
      <t xml:space="preserve">STEPS AND PLATFORM </t>
    </r>
    <r>
      <rPr>
        <b/>
        <sz val="10"/>
        <rFont val="Arial"/>
        <family val="2"/>
      </rPr>
      <t>WATER TANK</t>
    </r>
  </si>
  <si>
    <r>
      <t xml:space="preserve">STEPS AND PLATFORM </t>
    </r>
    <r>
      <rPr>
        <b/>
        <sz val="10"/>
        <rFont val="Arial"/>
        <family val="2"/>
      </rPr>
      <t>MV GEN-SETS</t>
    </r>
  </si>
  <si>
    <r>
      <t xml:space="preserve">STEPS AND PLATFORM </t>
    </r>
    <r>
      <rPr>
        <b/>
        <sz val="10"/>
        <rFont val="Arial"/>
        <family val="2"/>
      </rPr>
      <t>MV PROTECTION ROOM</t>
    </r>
  </si>
  <si>
    <r>
      <t xml:space="preserve">STEPS AND PLATFORM  </t>
    </r>
    <r>
      <rPr>
        <b/>
        <sz val="10"/>
        <rFont val="Arial"/>
        <family val="2"/>
      </rPr>
      <t>LV SUB-STATTION</t>
    </r>
  </si>
  <si>
    <r>
      <t xml:space="preserve">STEPS AND PLATFORM </t>
    </r>
    <r>
      <rPr>
        <b/>
        <sz val="10"/>
        <rFont val="Arial"/>
        <family val="2"/>
      </rPr>
      <t>SPILL DAM</t>
    </r>
  </si>
  <si>
    <r>
      <t xml:space="preserve">STEPS AND PLATFORM </t>
    </r>
    <r>
      <rPr>
        <b/>
        <sz val="10"/>
        <rFont val="Arial"/>
        <family val="2"/>
      </rPr>
      <t>TANK A17</t>
    </r>
  </si>
  <si>
    <r>
      <t xml:space="preserve">STEPS AND PLATFORM </t>
    </r>
    <r>
      <rPr>
        <b/>
        <sz val="10"/>
        <rFont val="Arial"/>
        <family val="2"/>
      </rPr>
      <t>TANK A18</t>
    </r>
  </si>
  <si>
    <r>
      <t xml:space="preserve">STEPS AND PLATFORM </t>
    </r>
    <r>
      <rPr>
        <b/>
        <sz val="10"/>
        <rFont val="Arial"/>
        <family val="2"/>
      </rPr>
      <t>BOOSTER PUMPS</t>
    </r>
  </si>
  <si>
    <r>
      <t xml:space="preserve">STEPS AND PLATFORM </t>
    </r>
    <r>
      <rPr>
        <b/>
        <sz val="10"/>
        <rFont val="Arial"/>
        <family val="2"/>
      </rPr>
      <t>TANK A01</t>
    </r>
  </si>
  <si>
    <r>
      <t xml:space="preserve">STEPS AND PLATFORM </t>
    </r>
    <r>
      <rPr>
        <b/>
        <sz val="10"/>
        <rFont val="Arial"/>
        <family val="2"/>
      </rPr>
      <t>TANK A02</t>
    </r>
  </si>
  <si>
    <r>
      <t xml:space="preserve">STEPS AND PLATFORM </t>
    </r>
    <r>
      <rPr>
        <b/>
        <sz val="10"/>
        <rFont val="Arial"/>
        <family val="2"/>
      </rPr>
      <t>TANK A03</t>
    </r>
    <r>
      <rPr>
        <sz val="11"/>
        <color theme="1"/>
        <rFont val="Calibri"/>
        <family val="2"/>
        <scheme val="minor"/>
      </rPr>
      <t/>
    </r>
  </si>
  <si>
    <r>
      <t xml:space="preserve">STEPS AND PLATFORM </t>
    </r>
    <r>
      <rPr>
        <b/>
        <sz val="10"/>
        <rFont val="Arial"/>
        <family val="2"/>
      </rPr>
      <t>TANK A04</t>
    </r>
    <r>
      <rPr>
        <sz val="11"/>
        <color theme="1"/>
        <rFont val="Calibri"/>
        <family val="2"/>
        <scheme val="minor"/>
      </rPr>
      <t/>
    </r>
  </si>
  <si>
    <r>
      <t xml:space="preserve">STEPS AND PLATFORM </t>
    </r>
    <r>
      <rPr>
        <b/>
        <sz val="10"/>
        <rFont val="Arial"/>
        <family val="2"/>
      </rPr>
      <t>TANK A09</t>
    </r>
  </si>
  <si>
    <r>
      <t xml:space="preserve">STEPS AND PLATFORM </t>
    </r>
    <r>
      <rPr>
        <b/>
        <sz val="10"/>
        <rFont val="Arial"/>
        <family val="2"/>
      </rPr>
      <t>TANK A10</t>
    </r>
    <r>
      <rPr>
        <sz val="11"/>
        <color theme="1"/>
        <rFont val="Calibri"/>
        <family val="2"/>
        <scheme val="minor"/>
      </rPr>
      <t/>
    </r>
  </si>
  <si>
    <r>
      <t xml:space="preserve">STEPS AND PLATFORM </t>
    </r>
    <r>
      <rPr>
        <b/>
        <sz val="10"/>
        <rFont val="Arial"/>
        <family val="2"/>
      </rPr>
      <t>TANK A11</t>
    </r>
    <r>
      <rPr>
        <sz val="11"/>
        <color theme="1"/>
        <rFont val="Calibri"/>
        <family val="2"/>
        <scheme val="minor"/>
      </rPr>
      <t/>
    </r>
  </si>
  <si>
    <r>
      <t xml:space="preserve">STEPS AND PLATFORM </t>
    </r>
    <r>
      <rPr>
        <b/>
        <sz val="10"/>
        <rFont val="Arial"/>
        <family val="2"/>
      </rPr>
      <t>TANK A12</t>
    </r>
    <r>
      <rPr>
        <sz val="11"/>
        <color theme="1"/>
        <rFont val="Calibri"/>
        <family val="2"/>
        <scheme val="minor"/>
      </rPr>
      <t/>
    </r>
  </si>
  <si>
    <r>
      <t xml:space="preserve">STEPS AND PLATFORM  </t>
    </r>
    <r>
      <rPr>
        <b/>
        <sz val="10"/>
        <rFont val="Arial"/>
        <family val="2"/>
      </rPr>
      <t>SUMP PUMPS</t>
    </r>
  </si>
  <si>
    <r>
      <t xml:space="preserve">STEPS AND PLATFORM  </t>
    </r>
    <r>
      <rPr>
        <b/>
        <sz val="10"/>
        <rFont val="Arial"/>
        <family val="2"/>
      </rPr>
      <t>SWITCH STATION</t>
    </r>
  </si>
  <si>
    <t>TM2:101-108</t>
  </si>
  <si>
    <t>TM2:109-115</t>
  </si>
  <si>
    <t>TM2:116-130</t>
  </si>
  <si>
    <t>TM2:131</t>
  </si>
  <si>
    <t>TM2:132-135</t>
  </si>
  <si>
    <t>TM2:36-138</t>
  </si>
  <si>
    <t>TM2:139-149</t>
  </si>
  <si>
    <t>TM2:150-152</t>
  </si>
  <si>
    <t>TM2:153-159</t>
  </si>
  <si>
    <t>TM2:160-172</t>
  </si>
  <si>
    <t>TM2:173-176</t>
  </si>
  <si>
    <r>
      <t xml:space="preserve">STEPS AND PLATFORM </t>
    </r>
    <r>
      <rPr>
        <b/>
        <sz val="10"/>
        <rFont val="Arial"/>
        <family val="2"/>
      </rPr>
      <t>MAINLINE PUMPS &amp; STRAINERS</t>
    </r>
  </si>
  <si>
    <t>TM2:177-184</t>
  </si>
  <si>
    <t>TM2:185-191</t>
  </si>
  <si>
    <t>TM2:192-194</t>
  </si>
  <si>
    <t>TM2:195-203</t>
  </si>
  <si>
    <t>TM2:204-210</t>
  </si>
  <si>
    <t>TM2:211-217</t>
  </si>
  <si>
    <t>TM2:218-231</t>
  </si>
  <si>
    <t>TM2:232-240</t>
  </si>
  <si>
    <t>TM2:241-247</t>
  </si>
  <si>
    <t>TM2:248-257</t>
  </si>
  <si>
    <t>TM2:258-265</t>
  </si>
  <si>
    <t>TM2:266-272</t>
  </si>
  <si>
    <t>2 ton</t>
  </si>
  <si>
    <t>100kg</t>
  </si>
  <si>
    <t>0</t>
  </si>
  <si>
    <t>2 Ton</t>
  </si>
  <si>
    <t>1.5 Ton</t>
  </si>
  <si>
    <t>10 Ton</t>
  </si>
  <si>
    <t>2T</t>
  </si>
  <si>
    <t>3T</t>
  </si>
  <si>
    <t>6T</t>
  </si>
  <si>
    <t>16T</t>
  </si>
  <si>
    <t>50T</t>
  </si>
  <si>
    <t>150KG</t>
  </si>
  <si>
    <t>5T</t>
  </si>
  <si>
    <t>500 KG</t>
  </si>
  <si>
    <t>181 KG</t>
  </si>
  <si>
    <t>3.3T</t>
  </si>
  <si>
    <t>9T</t>
  </si>
  <si>
    <t>15 T</t>
  </si>
  <si>
    <t>1.5 Ton and 3 Tons</t>
  </si>
  <si>
    <t>1.5 Ton.</t>
  </si>
  <si>
    <t xml:space="preserve">MECHANIAL CRAWL  </t>
  </si>
  <si>
    <t>100 Kg and 100 Kg</t>
  </si>
  <si>
    <t xml:space="preserve">2x 2T 6x 3.25T; 2x 3.5T </t>
  </si>
  <si>
    <t>10 ton</t>
  </si>
  <si>
    <t>1.5 ton</t>
  </si>
  <si>
    <t>1 Ton</t>
  </si>
  <si>
    <t>1 Ton and 500Kg</t>
  </si>
  <si>
    <t>4750Kg</t>
  </si>
  <si>
    <t>500 kg</t>
  </si>
  <si>
    <t>ENGINE LIFT/ MOBI JACK (TORIN)</t>
  </si>
  <si>
    <t>TITAN  HYDRAULIC LIFT</t>
  </si>
  <si>
    <t xml:space="preserve">WINCHES </t>
  </si>
  <si>
    <t>CHAIN BLOCK (TRALIFT) AND ?</t>
  </si>
  <si>
    <t>1.5 Ton and 2 Ton</t>
  </si>
  <si>
    <t>2 x 6.5T and 4 x 3.25T</t>
  </si>
  <si>
    <t xml:space="preserve">1.5 Ton </t>
  </si>
  <si>
    <t>3 Ton</t>
  </si>
  <si>
    <t>1 Ton and 2 Ton</t>
  </si>
  <si>
    <t>500kg</t>
  </si>
  <si>
    <t>1.5 T; 3 Ton; 5 Ton</t>
  </si>
  <si>
    <t>1Ton and 2 Ton</t>
  </si>
  <si>
    <t>500Kg</t>
  </si>
  <si>
    <t>2.5 Ton</t>
  </si>
  <si>
    <t>13.5 Ton</t>
  </si>
  <si>
    <t>5 Ton</t>
  </si>
  <si>
    <t>6 Ton</t>
  </si>
  <si>
    <t>500 Kg</t>
  </si>
  <si>
    <t xml:space="preserve"> </t>
  </si>
  <si>
    <t>6700 Kg</t>
  </si>
  <si>
    <t>MOBI-JACK AND Hook</t>
  </si>
  <si>
    <t xml:space="preserve">3 Ton  Toyota &amp; Nissan </t>
  </si>
  <si>
    <t>3 Ton.</t>
  </si>
  <si>
    <t>2 x 1.5 Ton &amp; 1 Ton</t>
  </si>
  <si>
    <t>8.2 Ton</t>
  </si>
  <si>
    <t xml:space="preserve">MORRIS CRANE </t>
  </si>
  <si>
    <t>HOOK AND CROSS HEAD</t>
  </si>
  <si>
    <t>2 x 1.5 ; 2 X 1.6T &amp; 3 T</t>
  </si>
  <si>
    <t xml:space="preserve">2  X 2.5 Ton and 1 Ton    </t>
  </si>
  <si>
    <t>250 Kg</t>
  </si>
  <si>
    <t>FIXED STEPS AND LADDER</t>
  </si>
  <si>
    <t>EX RTR</t>
  </si>
  <si>
    <t>EX LLA</t>
  </si>
  <si>
    <t>PALFINGER CRANE</t>
  </si>
  <si>
    <t>TRUCK CRANE FASSI</t>
  </si>
  <si>
    <t> 1 Ton</t>
  </si>
  <si>
    <t> 500 kg</t>
  </si>
  <si>
    <t> 2 Ton</t>
  </si>
  <si>
    <t> 2Ton</t>
  </si>
  <si>
    <t> 3Ton</t>
  </si>
  <si>
    <t> 3 Ton</t>
  </si>
  <si>
    <t>EMPANGENI</t>
  </si>
  <si>
    <t>LADDERS</t>
  </si>
  <si>
    <t>GRINDER</t>
  </si>
  <si>
    <t>TRIPOT</t>
  </si>
  <si>
    <t xml:space="preserve"> SLIDING DOORS </t>
  </si>
  <si>
    <t>SWL</t>
  </si>
  <si>
    <t>HILLTOP</t>
  </si>
  <si>
    <t>COMPRESSOR</t>
  </si>
  <si>
    <t>STEPS (FIXED)</t>
  </si>
  <si>
    <t>SPIRAL STEPS (SLOP TANKS)</t>
  </si>
  <si>
    <t>OHTE CRANE (Electric Hoist)</t>
  </si>
  <si>
    <t>16 Ton</t>
  </si>
  <si>
    <t>16000Kg Hook and Cross Head</t>
  </si>
  <si>
    <t>RUNWAY BEAM</t>
  </si>
  <si>
    <t>2 X 3 Ton; 4 X 500kg</t>
  </si>
  <si>
    <t>2 X 3 Ton; 4 X 500kg; 2 X 1 Ton</t>
  </si>
  <si>
    <t>1000kg</t>
  </si>
  <si>
    <t>3360kg</t>
  </si>
  <si>
    <t>7mm X 4 LEG CHAIN SLING</t>
  </si>
  <si>
    <t>2 LEG CHAIN ASSEMBLY</t>
  </si>
  <si>
    <t>Pallet Jack</t>
  </si>
  <si>
    <t>TWINI</t>
  </si>
  <si>
    <t>Kone crane - 16T</t>
  </si>
  <si>
    <t>.'</t>
  </si>
  <si>
    <t>Genset - 500kg</t>
  </si>
  <si>
    <t>2X3T, 2X1T, 2X0,5T</t>
  </si>
  <si>
    <t>4X500kg and 2X3T</t>
  </si>
  <si>
    <t>4X500kg ,2X3T Yale</t>
  </si>
  <si>
    <t>LIFTING BEAM</t>
  </si>
  <si>
    <t>SWING ARM GANTRY</t>
  </si>
  <si>
    <t>1T</t>
  </si>
  <si>
    <t>WEB SLING</t>
  </si>
  <si>
    <t>2 LEG CHAIN SLING</t>
  </si>
  <si>
    <t>QUANTITY / DEPOT</t>
  </si>
  <si>
    <t>PRICE / EXAMINATION</t>
  </si>
  <si>
    <r>
      <t xml:space="preserve">LOAD TEST FREQUENCY OVER </t>
    </r>
    <r>
      <rPr>
        <b/>
        <sz val="10"/>
        <color indexed="10"/>
        <rFont val="Arial"/>
        <family val="2"/>
      </rPr>
      <t>3</t>
    </r>
    <r>
      <rPr>
        <b/>
        <sz val="10"/>
        <color indexed="36"/>
        <rFont val="Arial"/>
        <family val="2"/>
      </rPr>
      <t xml:space="preserve"> YEARS</t>
    </r>
  </si>
  <si>
    <t>PRICE / LOAD TEST</t>
  </si>
  <si>
    <t>NMAMBITHI</t>
  </si>
  <si>
    <t>PALLET LIFTS</t>
  </si>
  <si>
    <t>2X1/2T,2X3T,2X1T</t>
  </si>
  <si>
    <t>4X 1/2T,2X3T,2X1T</t>
  </si>
  <si>
    <t>4X1/2T,2X1T,2X3T</t>
  </si>
  <si>
    <t>2X3,36T</t>
  </si>
  <si>
    <t>3X1T</t>
  </si>
  <si>
    <t>4 LEG CHAIN SLING</t>
  </si>
  <si>
    <t>OVERHEAD CRANE</t>
  </si>
  <si>
    <t>LADYSMITH TECH</t>
  </si>
  <si>
    <t>STEP LADDERS</t>
  </si>
  <si>
    <t>HYDRAULIC WORK PLATFORM</t>
  </si>
  <si>
    <t>6.1T</t>
  </si>
  <si>
    <t>Hook.</t>
  </si>
  <si>
    <t>Hook and Shackle</t>
  </si>
  <si>
    <t>13.5T</t>
  </si>
  <si>
    <t>20 T</t>
  </si>
  <si>
    <t>HOOK</t>
  </si>
  <si>
    <t>OHT CRANE + HOOK 11000KG</t>
  </si>
  <si>
    <t>11 T</t>
  </si>
  <si>
    <t>PALLET LIFT</t>
  </si>
  <si>
    <t>1 T</t>
  </si>
  <si>
    <t>2X1/2T,3X3T,2X1.5T</t>
  </si>
  <si>
    <t>1.6T</t>
  </si>
  <si>
    <t>0.23T</t>
  </si>
  <si>
    <t>2.5T</t>
  </si>
  <si>
    <t>MODI PLATE LIFTER</t>
  </si>
  <si>
    <t>SPREADER BEAM</t>
  </si>
  <si>
    <t>BOSAL ENGINE CRANE</t>
  </si>
  <si>
    <t>BOSAL CRANE HOOK</t>
  </si>
  <si>
    <t>CHAIN SLINGS</t>
  </si>
  <si>
    <t>ROBE BLOCK WITH ROPE</t>
  </si>
  <si>
    <t>FALL ARREST BLOCK</t>
  </si>
  <si>
    <t>GEARED CRAWL</t>
  </si>
  <si>
    <t>18MM CHAIN</t>
  </si>
  <si>
    <t>NEWCASTLE</t>
  </si>
  <si>
    <t xml:space="preserve"> 1 Ton</t>
  </si>
  <si>
    <t xml:space="preserve"> RECEIVER</t>
  </si>
  <si>
    <t xml:space="preserve">MECHANICAL TROLLEY </t>
  </si>
  <si>
    <t>HYDRAULIC LIFTS (BOSAL)</t>
  </si>
  <si>
    <t xml:space="preserve"> GRINDERS</t>
  </si>
  <si>
    <t xml:space="preserve">DRILLING MACHINE </t>
  </si>
  <si>
    <t>HIGHMAST POLE LIFTER</t>
  </si>
  <si>
    <t>TITAN HYDRAULIC LIFT</t>
  </si>
  <si>
    <t>INGERSOLRAND</t>
  </si>
  <si>
    <t>QUAGGASNEK</t>
  </si>
  <si>
    <t>FIXED LADDERS, STEPS &amp; PLATFORMS</t>
  </si>
  <si>
    <t xml:space="preserve">COMPRESSOR </t>
  </si>
  <si>
    <t>TITAN HYD LIFT</t>
  </si>
  <si>
    <t xml:space="preserve">2 TON </t>
  </si>
  <si>
    <t>SAFETY HARNESS</t>
  </si>
  <si>
    <t>PINETOWN</t>
  </si>
  <si>
    <t>O H CRANE  HOOK +CROSSHEAD</t>
  </si>
  <si>
    <t>20 Tons</t>
  </si>
  <si>
    <t xml:space="preserve">FORKLIFT </t>
  </si>
  <si>
    <t>8 Tons</t>
  </si>
  <si>
    <t>Hook</t>
  </si>
  <si>
    <t>FASSI CRANE</t>
  </si>
  <si>
    <t>13.3 Tons</t>
  </si>
  <si>
    <t>MOBILE CRANE</t>
  </si>
  <si>
    <t>10 Tons and 20 Tons</t>
  </si>
  <si>
    <t>TRIPOD/Hoist</t>
  </si>
  <si>
    <t>500Kg and 5 Tons</t>
  </si>
  <si>
    <t>2.5 Tons</t>
  </si>
  <si>
    <t>SCISSORS LIFT</t>
  </si>
  <si>
    <t>MOBI JACK PRESS</t>
  </si>
  <si>
    <t>25 Tons</t>
  </si>
  <si>
    <t>CIRCULAR SAW</t>
  </si>
  <si>
    <t>JIG SAW</t>
  </si>
  <si>
    <t>WEBB / ROUND SLINGS</t>
  </si>
  <si>
    <t>SWR</t>
  </si>
  <si>
    <t>MILLING MACHINE</t>
  </si>
  <si>
    <t>CYPML AND HARRISON LATHE</t>
  </si>
  <si>
    <t>2 LEGGED CHAIN ASSY.</t>
  </si>
  <si>
    <t>4 LEGGED CHAIN ASSY.</t>
  </si>
  <si>
    <t>TRESTLES/Ladders</t>
  </si>
  <si>
    <t>FIXED LADDERS + PLATFORM</t>
  </si>
  <si>
    <t>1 and 3 Tons</t>
  </si>
  <si>
    <t>LIFTING DEVICE WITH CHAIN</t>
  </si>
  <si>
    <t>ROPE BLOCK</t>
  </si>
  <si>
    <t>DURBAN</t>
  </si>
  <si>
    <t>FIXED LADDERS &amp; STEPS</t>
  </si>
  <si>
    <t>2 LEGGED ASSY.</t>
  </si>
  <si>
    <t xml:space="preserve">D SHACKLES </t>
  </si>
  <si>
    <t>TITAN LIFTING JACK</t>
  </si>
  <si>
    <t>GANTRY'S</t>
  </si>
  <si>
    <t>GEARED TROLLEYS</t>
  </si>
  <si>
    <t>BELT SANDER</t>
  </si>
  <si>
    <t>DRILLING MACHINES</t>
  </si>
  <si>
    <t>JIGSAW</t>
  </si>
  <si>
    <t>SWIVEL GANTRY</t>
  </si>
  <si>
    <t>MAKITA BLOWER</t>
  </si>
  <si>
    <t>WEB SLINGS</t>
  </si>
  <si>
    <t>JIB ARM</t>
  </si>
  <si>
    <t>HEAT GUN</t>
  </si>
  <si>
    <t>LADYSMITH PUMPSTATION</t>
  </si>
  <si>
    <t>FIXED STEPS + CATWALKS</t>
  </si>
  <si>
    <t>MOBY JACK</t>
  </si>
  <si>
    <t>2000kg</t>
  </si>
  <si>
    <t>RUNWAY BEAM &amp; CRAWLER</t>
  </si>
  <si>
    <t>1000kg,250kg,500kg</t>
  </si>
  <si>
    <t xml:space="preserve">DRILL </t>
  </si>
  <si>
    <t>250kg</t>
  </si>
  <si>
    <t xml:space="preserve">SLINGS </t>
  </si>
  <si>
    <t>ENGINE CRANE</t>
  </si>
  <si>
    <t>HILLCREST</t>
  </si>
  <si>
    <t>5 Ton, (Two Sided Beam)</t>
  </si>
  <si>
    <t>500kg, 1.5 Ton, 3 Ton</t>
  </si>
  <si>
    <t>1 Ton and 2 X 1.5 Ton</t>
  </si>
  <si>
    <t>ROUND RING AND COMPONENTS</t>
  </si>
  <si>
    <t>Trannsfered to howick</t>
  </si>
  <si>
    <t>HOWICK</t>
  </si>
  <si>
    <t>2  Ton</t>
  </si>
  <si>
    <t>GEARED TROLLEY &amp; CRAWL</t>
  </si>
  <si>
    <t>2 LEG CHAIN ASSY.</t>
  </si>
  <si>
    <t>1.5 Ton and 500kg</t>
  </si>
  <si>
    <t>908 kg</t>
  </si>
  <si>
    <t>RECEIVER &amp; COMPRESSOR</t>
  </si>
  <si>
    <t>TRIPOD</t>
  </si>
  <si>
    <t>LADDER</t>
  </si>
  <si>
    <t>WEBB SLINGS</t>
  </si>
  <si>
    <t>FORTMISTAKE</t>
  </si>
  <si>
    <t>FIXED LADDERS AND PLATFORMS</t>
  </si>
  <si>
    <t>scaffold</t>
  </si>
  <si>
    <t>MOOIRIVER</t>
  </si>
  <si>
    <t>DUZI</t>
  </si>
  <si>
    <t>3 PIECE STEP LADDER</t>
  </si>
  <si>
    <t>SCAFFOLD</t>
  </si>
  <si>
    <t>PINETOWN NOC</t>
  </si>
  <si>
    <t>CHERRY PICKER</t>
  </si>
  <si>
    <t>186kg</t>
  </si>
  <si>
    <t>OUT-BUILDING STEPS AND PLATFORM</t>
  </si>
  <si>
    <t xml:space="preserve">INSIDE BUILDING STEPS </t>
  </si>
  <si>
    <t>WOODEN MAZZANINE FLOOR</t>
  </si>
  <si>
    <t>MNGENI</t>
  </si>
  <si>
    <t>CRANE BLOCK DONSA</t>
  </si>
  <si>
    <t xml:space="preserve">MECHANICAL CRAWL </t>
  </si>
  <si>
    <t xml:space="preserve">10 Ton </t>
  </si>
  <si>
    <t xml:space="preserve">SHING ARM JIB </t>
  </si>
  <si>
    <t>MECHANICAL CRAWL TUSKER</t>
  </si>
  <si>
    <t>CHAIN BLOCK TUSKER</t>
  </si>
  <si>
    <t xml:space="preserve">RUNWAY BEAM / GANTRY </t>
  </si>
  <si>
    <t>3PIECE LADDER</t>
  </si>
  <si>
    <t>FIXED LADDER AND SCAFFOLD</t>
  </si>
  <si>
    <t>TM1</t>
  </si>
  <si>
    <t>C13678.10 &amp; C136787.3</t>
  </si>
  <si>
    <t>Slings Rope Multiquip 2 Meters</t>
  </si>
  <si>
    <t>Boxed Not commisstioned</t>
  </si>
  <si>
    <t>Mobi Jack 1.75 Ton( S/N: WS 1145 )</t>
  </si>
  <si>
    <t>1.75 Ton</t>
  </si>
  <si>
    <t>Jack Trolley, PFAFF</t>
  </si>
  <si>
    <t xml:space="preserve"> Jib Crane 200KG Metering area</t>
  </si>
  <si>
    <t>200Kg</t>
  </si>
  <si>
    <t>Change chain block to 200</t>
  </si>
  <si>
    <t xml:space="preserve">Chain Block 200KG Srainer </t>
  </si>
  <si>
    <t>200kg</t>
  </si>
  <si>
    <t>Chain Block Stahl 2 Ton Fire pump house</t>
  </si>
  <si>
    <t>Gantry 2 Ton Fire House</t>
  </si>
  <si>
    <t>Compressor (MAC AFRIC) 6 Litres</t>
  </si>
  <si>
    <t>Alluminium Step Ladder</t>
  </si>
  <si>
    <t>Body Harness Iron Man</t>
  </si>
  <si>
    <t>Generator Diesel Adendorff</t>
  </si>
  <si>
    <t>Chain Block Cyclone, MV Genset 2Ton</t>
  </si>
  <si>
    <t>Gantry MV Genset 2 Ton</t>
  </si>
  <si>
    <t>2 Ton Monorail</t>
  </si>
  <si>
    <t>Lifting beams 250Kg,Gate&amp; Baskets Area</t>
  </si>
  <si>
    <t>250kg Monorail</t>
  </si>
  <si>
    <t>Currently, Change to 250Kg</t>
  </si>
  <si>
    <t>Mono rail   250Kg Meter Prover Doors</t>
  </si>
  <si>
    <t>Control room</t>
  </si>
  <si>
    <t>Step and platform</t>
  </si>
  <si>
    <t>Spilldam</t>
  </si>
  <si>
    <t>4 LEG CNAIN SLING</t>
  </si>
  <si>
    <t>COMPRESSOR AND RECEIVER</t>
  </si>
  <si>
    <t>Step and platform  TM1-21-A-B-C Control Room</t>
  </si>
  <si>
    <t>Step and platform  TM1-22-A-B-C-D</t>
  </si>
  <si>
    <t>Step and platform  TM1-27-A-B-C Spill Dam</t>
  </si>
  <si>
    <t>Step and platform  TM1-28-35</t>
  </si>
  <si>
    <t>Step and platform  TM1-36-A-B-C Test Centre</t>
  </si>
  <si>
    <t>Step and platform  TM1-37-A-B-C Fire Pump House</t>
  </si>
  <si>
    <t>Step and platform  TM1-38-A-B</t>
  </si>
  <si>
    <t>Step and platform  TM1-39-A-B Low Pressure Manifold</t>
  </si>
  <si>
    <t>Step and platform  TM1-40-51</t>
  </si>
  <si>
    <t>Step and platform  TM1-52-A-B-C=D Tank F04</t>
  </si>
  <si>
    <t>Step and platform  TM1-53-A-B</t>
  </si>
  <si>
    <t>Step and platform  TM1-54-A-B-C-D Tank F03</t>
  </si>
  <si>
    <t>Step and platform  TM1-55-68</t>
  </si>
  <si>
    <t>Step and platform  TM1-69-A-B-C-D Tank F01</t>
  </si>
  <si>
    <t>Step and platform  TM1-70-A-B-C</t>
  </si>
  <si>
    <t>Step and platform  TM1-71-A-B-C-D Tank F02</t>
  </si>
  <si>
    <t>Step and platform  TM1-72-193</t>
  </si>
  <si>
    <t>Step and platform  TM1-94-A-B Tank F05</t>
  </si>
  <si>
    <t xml:space="preserve">Step and platform  TM1-95-A-B-C-D </t>
  </si>
  <si>
    <t>Step and platform  TM1-96-A-B-C High Pressure</t>
  </si>
  <si>
    <t>Step and platform  TM1-97-A-B</t>
  </si>
  <si>
    <t>Step and platform  TM1-113-A-B-C Pump Rag</t>
  </si>
  <si>
    <t>Step and platform  TM1-114-118</t>
  </si>
  <si>
    <t>Step and platform  TM1-119-A-B-C MV Genset</t>
  </si>
  <si>
    <t>Step and platform  TM1-120-137</t>
  </si>
  <si>
    <t>Step and platform  TM1-138-A-B-C-D Tank 3</t>
  </si>
  <si>
    <t>Step and platform  TM1-139-A-B</t>
  </si>
  <si>
    <t>Spiral Stairs, Platform, Diphatch  TM1-140-A-B-C</t>
  </si>
  <si>
    <t>Step and platform  TM1-141-142</t>
  </si>
  <si>
    <t>Spiral Stairs, Platform, Diphatch TM1-143-A-B-C</t>
  </si>
  <si>
    <t>Step and platform  TM1-144-147</t>
  </si>
  <si>
    <t xml:space="preserve">Spiral Stairs, Platform, Diphatch TM1-148-A-B-C </t>
  </si>
  <si>
    <t>Step and platform  TM1-149-152 Tanks 1</t>
  </si>
  <si>
    <t>MANUAL CRANE</t>
  </si>
  <si>
    <t>3 LEG CHAIN ASSY.</t>
  </si>
  <si>
    <t>HIAB CRANE &amp; HOOK</t>
  </si>
  <si>
    <t>FASSIE CRANE</t>
  </si>
  <si>
    <t>TADANA CRANE 20000KG</t>
  </si>
  <si>
    <t>TIRFOR/Winch</t>
  </si>
  <si>
    <t>SINGLE BLOCK</t>
  </si>
  <si>
    <t>DOUBLE BLOCK</t>
  </si>
  <si>
    <t>MAST JACKING RIG</t>
  </si>
  <si>
    <t>D + BOW SHACKLES</t>
  </si>
  <si>
    <t>OBLONG LINKS</t>
  </si>
  <si>
    <t>SWIVEL HOOK &amp; SHACKLE</t>
  </si>
  <si>
    <t>CIRCULAR SAW + JIG SAW</t>
  </si>
  <si>
    <t xml:space="preserve">3 LEG TRIPOD &amp; RESCUE WINCH </t>
  </si>
  <si>
    <t xml:space="preserve">CRAWL </t>
  </si>
  <si>
    <t>BOSAL ENGINE LIFT</t>
  </si>
  <si>
    <t>ANGLE &amp; BENCH GRINDER</t>
  </si>
  <si>
    <t>TITAN HYD. LIFT</t>
  </si>
  <si>
    <t>SLINGS</t>
  </si>
  <si>
    <t>THREE LEG TRIPOD</t>
  </si>
  <si>
    <t>DRILL MACHINE</t>
  </si>
  <si>
    <t>MEDIUM MAST LOWERING MACHINE</t>
  </si>
  <si>
    <t>SCAFFOLDING</t>
  </si>
  <si>
    <t xml:space="preserve">QUANTITY </t>
  </si>
  <si>
    <t>AMOUNT A</t>
  </si>
  <si>
    <t>AMOUNT B</t>
  </si>
  <si>
    <t xml:space="preserve">INSPECTION FREQUENCY OVER 12 MONTH
</t>
  </si>
  <si>
    <t>PRICE</t>
  </si>
  <si>
    <t>ITEM DESCRIPTION</t>
  </si>
  <si>
    <t>AREA/DEPOT</t>
  </si>
  <si>
    <t>INSPECTION PRICE / ITEM</t>
  </si>
  <si>
    <t xml:space="preserve">ITEM QUANTITY OVER 36 MONTHS </t>
  </si>
  <si>
    <t>ITEM QUANTITY</t>
  </si>
  <si>
    <t>RATED CAPACITY 
AND TYPE</t>
  </si>
  <si>
    <t>INSPECTIONS</t>
  </si>
  <si>
    <t>LOAD TESTING AND INSPECTION</t>
  </si>
  <si>
    <t xml:space="preserve">AMOUNTS OVER 36 MONTHS (amount A+B Excl VAT) </t>
  </si>
  <si>
    <t>TANKS FIXED LADDER</t>
  </si>
  <si>
    <t>BEAM (STANDBY PLANT)</t>
  </si>
  <si>
    <t>TRPOT &amp; WINCH</t>
  </si>
  <si>
    <t>FEMALE EYE BOLTS</t>
  </si>
  <si>
    <t xml:space="preserve">RUNWAY BEAM    </t>
  </si>
  <si>
    <t>5 TON</t>
  </si>
  <si>
    <t>100KG</t>
  </si>
  <si>
    <t>TRI POT</t>
  </si>
  <si>
    <t xml:space="preserve">  PRICING SCHEDULE FOR: INSPECTIONS AND LOAD TESTING OF LIFTING EQUIPMENT, PLANT AND EQUIPMENT FOR A PERIOD OF THREE (3) YEARS</t>
  </si>
  <si>
    <t>Price Excl VAT</t>
  </si>
  <si>
    <t>VAT</t>
  </si>
  <si>
    <t>Price Incl VAT</t>
  </si>
  <si>
    <t>3 LEG CHAIN ASSY</t>
  </si>
  <si>
    <t xml:space="preserve">* PRICES TO BE INCLUSIVE OF ALL THE DISBURSEMENT. </t>
  </si>
  <si>
    <t>Transnet Pipelines</t>
  </si>
  <si>
    <t>Tender Number: TPL/2022/03/0087/RFP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</si>
</sst>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&quot;R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b/>
      <u/>
      <sz val="12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u val="singleAccounting"/>
      <sz val="10"/>
      <name val="Arial"/>
      <family val="2"/>
    </font>
    <font>
      <u/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indexed="36"/>
      <name val="Arial"/>
      <family val="2"/>
    </font>
    <font>
      <sz val="10"/>
      <color theme="0"/>
      <name val="Arial"/>
      <family val="2"/>
    </font>
    <font>
      <b/>
      <u val="double"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165" fontId="11" fillId="0" borderId="0" xfId="0" applyNumberFormat="1" applyFont="1" applyAlignment="1">
      <alignment horizontal="left" indent="1"/>
    </xf>
    <xf numFmtId="0" fontId="11" fillId="0" borderId="0" xfId="0" applyFont="1" applyAlignment="1">
      <alignment vertical="center"/>
    </xf>
    <xf numFmtId="165" fontId="15" fillId="6" borderId="2" xfId="0" applyNumberFormat="1" applyFont="1" applyFill="1" applyBorder="1" applyAlignment="1">
      <alignment horizontal="left" vertical="center" wrapText="1"/>
    </xf>
    <xf numFmtId="165" fontId="12" fillId="5" borderId="7" xfId="1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/>
    <xf numFmtId="0" fontId="8" fillId="6" borderId="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 wrapText="1"/>
    </xf>
    <xf numFmtId="0" fontId="14" fillId="6" borderId="12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5" fontId="12" fillId="5" borderId="9" xfId="1" applyNumberFormat="1" applyFont="1" applyFill="1" applyBorder="1" applyAlignment="1">
      <alignment horizontal="left" vertical="center"/>
    </xf>
    <xf numFmtId="0" fontId="3" fillId="5" borderId="10" xfId="0" applyFont="1" applyFill="1" applyBorder="1" applyAlignment="1">
      <alignment vertical="center"/>
    </xf>
    <xf numFmtId="0" fontId="3" fillId="5" borderId="10" xfId="0" applyFont="1" applyFill="1" applyBorder="1"/>
    <xf numFmtId="0" fontId="12" fillId="5" borderId="1" xfId="0" applyFont="1" applyFill="1" applyBorder="1" applyAlignment="1">
      <alignment vertical="center"/>
    </xf>
    <xf numFmtId="164" fontId="12" fillId="5" borderId="7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164" fontId="2" fillId="5" borderId="7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164" fontId="2" fillId="5" borderId="9" xfId="0" applyNumberFormat="1" applyFont="1" applyFill="1" applyBorder="1" applyAlignment="1">
      <alignment vertical="center"/>
    </xf>
    <xf numFmtId="165" fontId="2" fillId="5" borderId="7" xfId="0" applyNumberFormat="1" applyFont="1" applyFill="1" applyBorder="1" applyAlignment="1">
      <alignment vertical="center"/>
    </xf>
    <xf numFmtId="164" fontId="5" fillId="5" borderId="9" xfId="0" applyNumberFormat="1" applyFont="1" applyFill="1" applyBorder="1" applyAlignment="1">
      <alignment vertical="center"/>
    </xf>
    <xf numFmtId="165" fontId="3" fillId="6" borderId="5" xfId="0" applyNumberFormat="1" applyFont="1" applyFill="1" applyBorder="1" applyAlignment="1">
      <alignment vertical="center"/>
    </xf>
    <xf numFmtId="165" fontId="3" fillId="6" borderId="7" xfId="0" applyNumberFormat="1" applyFont="1" applyFill="1" applyBorder="1" applyAlignment="1">
      <alignment vertical="center"/>
    </xf>
    <xf numFmtId="165" fontId="2" fillId="5" borderId="10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7" xfId="0" applyFont="1" applyFill="1" applyBorder="1"/>
    <xf numFmtId="0" fontId="2" fillId="5" borderId="1" xfId="0" applyFont="1" applyFill="1" applyBorder="1"/>
    <xf numFmtId="0" fontId="2" fillId="5" borderId="10" xfId="0" applyFont="1" applyFill="1" applyBorder="1"/>
    <xf numFmtId="164" fontId="5" fillId="5" borderId="9" xfId="0" applyNumberFormat="1" applyFont="1" applyFill="1" applyBorder="1"/>
    <xf numFmtId="164" fontId="2" fillId="5" borderId="7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5" borderId="1" xfId="0" applyFont="1" applyFill="1" applyBorder="1" applyAlignment="1">
      <alignment vertical="center"/>
    </xf>
    <xf numFmtId="164" fontId="19" fillId="5" borderId="7" xfId="0" applyNumberFormat="1" applyFont="1" applyFill="1" applyBorder="1" applyAlignment="1">
      <alignment vertical="center"/>
    </xf>
    <xf numFmtId="164" fontId="20" fillId="0" borderId="0" xfId="0" applyNumberFormat="1" applyFont="1" applyAlignment="1">
      <alignment vertical="center"/>
    </xf>
    <xf numFmtId="0" fontId="19" fillId="0" borderId="16" xfId="0" applyFont="1" applyBorder="1" applyAlignment="1">
      <alignment vertical="center"/>
    </xf>
    <xf numFmtId="0" fontId="20" fillId="0" borderId="17" xfId="0" applyNumberFormat="1" applyFont="1" applyBorder="1" applyAlignment="1">
      <alignment horizontal="center" vertical="center"/>
    </xf>
    <xf numFmtId="0" fontId="20" fillId="0" borderId="17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5" fontId="11" fillId="6" borderId="18" xfId="1" applyNumberFormat="1" applyFont="1" applyFill="1" applyBorder="1" applyAlignment="1">
      <alignment horizontal="left" vertical="center"/>
    </xf>
    <xf numFmtId="165" fontId="11" fillId="6" borderId="19" xfId="1" applyNumberFormat="1" applyFont="1" applyFill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165" fontId="12" fillId="5" borderId="19" xfId="1" applyNumberFormat="1" applyFont="1" applyFill="1" applyBorder="1" applyAlignment="1">
      <alignment horizontal="left" vertical="center"/>
    </xf>
    <xf numFmtId="165" fontId="13" fillId="5" borderId="21" xfId="1" applyNumberFormat="1" applyFont="1" applyFill="1" applyBorder="1" applyAlignment="1">
      <alignment horizontal="left" vertical="center"/>
    </xf>
    <xf numFmtId="165" fontId="5" fillId="5" borderId="21" xfId="0" applyNumberFormat="1" applyFont="1" applyFill="1" applyBorder="1" applyAlignment="1">
      <alignment horizontal="left" indent="1"/>
    </xf>
    <xf numFmtId="165" fontId="5" fillId="5" borderId="22" xfId="1" applyNumberFormat="1" applyFont="1" applyFill="1" applyBorder="1" applyAlignment="1">
      <alignment horizontal="left" vertical="center"/>
    </xf>
    <xf numFmtId="165" fontId="5" fillId="5" borderId="23" xfId="1" applyNumberFormat="1" applyFont="1" applyFill="1" applyBorder="1" applyAlignment="1">
      <alignment horizontal="left" vertical="center"/>
    </xf>
    <xf numFmtId="165" fontId="2" fillId="5" borderId="23" xfId="1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165" fontId="11" fillId="6" borderId="24" xfId="1" applyNumberFormat="1" applyFont="1" applyFill="1" applyBorder="1" applyAlignment="1">
      <alignment horizontal="left" vertical="center"/>
    </xf>
    <xf numFmtId="165" fontId="2" fillId="5" borderId="22" xfId="0" applyNumberFormat="1" applyFont="1" applyFill="1" applyBorder="1" applyAlignment="1">
      <alignment horizontal="left" vertical="center"/>
    </xf>
    <xf numFmtId="0" fontId="2" fillId="7" borderId="14" xfId="0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3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4" fillId="8" borderId="25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4" borderId="1" xfId="1" applyNumberFormat="1" applyFont="1" applyFill="1" applyBorder="1" applyAlignment="1">
      <alignment horizontal="center"/>
    </xf>
    <xf numFmtId="0" fontId="4" fillId="0" borderId="25" xfId="0" applyFont="1" applyBorder="1"/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4" borderId="2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0" fontId="4" fillId="8" borderId="26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8" fillId="2" borderId="4" xfId="0" applyFont="1" applyFill="1" applyBorder="1"/>
    <xf numFmtId="0" fontId="3" fillId="0" borderId="4" xfId="0" applyFont="1" applyBorder="1" applyAlignment="1">
      <alignment horizontal="center"/>
    </xf>
    <xf numFmtId="0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/>
    <xf numFmtId="0" fontId="24" fillId="0" borderId="25" xfId="0" applyFont="1" applyBorder="1"/>
    <xf numFmtId="0" fontId="25" fillId="4" borderId="1" xfId="1" applyNumberFormat="1" applyFont="1" applyFill="1" applyBorder="1" applyAlignment="1">
      <alignment horizontal="center"/>
    </xf>
    <xf numFmtId="0" fontId="25" fillId="0" borderId="0" xfId="0" applyFont="1"/>
    <xf numFmtId="0" fontId="2" fillId="0" borderId="25" xfId="0" applyFont="1" applyBorder="1"/>
    <xf numFmtId="0" fontId="3" fillId="0" borderId="1" xfId="0" applyFont="1" applyBorder="1"/>
    <xf numFmtId="0" fontId="5" fillId="2" borderId="1" xfId="1" applyNumberFormat="1" applyFont="1" applyFill="1" applyBorder="1" applyAlignment="1">
      <alignment horizontal="center"/>
    </xf>
    <xf numFmtId="0" fontId="2" fillId="4" borderId="27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18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26" fillId="0" borderId="0" xfId="0" applyFont="1"/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13" xfId="0" applyFont="1" applyBorder="1"/>
    <xf numFmtId="0" fontId="27" fillId="4" borderId="25" xfId="0" applyFont="1" applyFill="1" applyBorder="1"/>
    <xf numFmtId="0" fontId="27" fillId="4" borderId="6" xfId="0" applyFont="1" applyFill="1" applyBorder="1" applyAlignment="1">
      <alignment horizontal="center" wrapText="1"/>
    </xf>
    <xf numFmtId="0" fontId="27" fillId="4" borderId="1" xfId="0" applyFont="1" applyFill="1" applyBorder="1"/>
    <xf numFmtId="0" fontId="27" fillId="4" borderId="1" xfId="0" applyFont="1" applyFill="1" applyBorder="1" applyAlignment="1">
      <alignment horizontal="center" wrapText="1"/>
    </xf>
    <xf numFmtId="0" fontId="2" fillId="8" borderId="26" xfId="0" applyFont="1" applyFill="1" applyBorder="1"/>
    <xf numFmtId="0" fontId="3" fillId="0" borderId="4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2" fillId="4" borderId="1" xfId="1" applyNumberFormat="1" applyFont="1" applyFill="1" applyBorder="1" applyAlignment="1">
      <alignment horizontal="center"/>
    </xf>
    <xf numFmtId="0" fontId="2" fillId="0" borderId="0" xfId="0" applyFont="1"/>
    <xf numFmtId="0" fontId="30" fillId="2" borderId="1" xfId="0" applyFont="1" applyFill="1" applyBorder="1"/>
    <xf numFmtId="0" fontId="3" fillId="2" borderId="1" xfId="1" applyNumberFormat="1" applyFont="1" applyFill="1" applyBorder="1" applyAlignment="1">
      <alignment horizontal="center"/>
    </xf>
    <xf numFmtId="0" fontId="2" fillId="8" borderId="28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5" xfId="0" applyFont="1" applyFill="1" applyBorder="1"/>
    <xf numFmtId="0" fontId="3" fillId="2" borderId="0" xfId="0" applyFont="1" applyFill="1"/>
    <xf numFmtId="0" fontId="2" fillId="8" borderId="3" xfId="0" applyFont="1" applyFill="1" applyBorder="1"/>
    <xf numFmtId="0" fontId="2" fillId="0" borderId="6" xfId="0" applyFont="1" applyBorder="1"/>
    <xf numFmtId="0" fontId="3" fillId="0" borderId="6" xfId="0" applyFont="1" applyBorder="1"/>
    <xf numFmtId="0" fontId="3" fillId="4" borderId="8" xfId="0" applyFont="1" applyFill="1" applyBorder="1"/>
    <xf numFmtId="0" fontId="2" fillId="8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24" xfId="0" applyFont="1" applyBorder="1"/>
    <xf numFmtId="0" fontId="3" fillId="4" borderId="13" xfId="1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4" borderId="6" xfId="0" applyFont="1" applyFill="1" applyBorder="1"/>
    <xf numFmtId="0" fontId="2" fillId="8" borderId="6" xfId="0" applyFont="1" applyFill="1" applyBorder="1"/>
    <xf numFmtId="0" fontId="3" fillId="4" borderId="21" xfId="0" applyFont="1" applyFill="1" applyBorder="1"/>
    <xf numFmtId="0" fontId="4" fillId="4" borderId="6" xfId="0" applyFont="1" applyFill="1" applyBorder="1"/>
    <xf numFmtId="0" fontId="18" fillId="4" borderId="9" xfId="0" applyFont="1" applyFill="1" applyBorder="1" applyAlignment="1">
      <alignment horizontal="center"/>
    </xf>
    <xf numFmtId="0" fontId="18" fillId="4" borderId="9" xfId="0" applyFont="1" applyFill="1" applyBorder="1"/>
    <xf numFmtId="0" fontId="3" fillId="0" borderId="24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2" fillId="4" borderId="20" xfId="0" applyFont="1" applyFill="1" applyBorder="1"/>
    <xf numFmtId="0" fontId="18" fillId="4" borderId="2" xfId="0" applyFont="1" applyFill="1" applyBorder="1" applyAlignment="1">
      <alignment horizontal="center"/>
    </xf>
    <xf numFmtId="0" fontId="18" fillId="4" borderId="2" xfId="0" applyFont="1" applyFill="1" applyBorder="1"/>
    <xf numFmtId="0" fontId="18" fillId="0" borderId="6" xfId="0" applyFont="1" applyBorder="1"/>
    <xf numFmtId="165" fontId="5" fillId="2" borderId="1" xfId="0" applyNumberFormat="1" applyFont="1" applyFill="1" applyBorder="1"/>
    <xf numFmtId="165" fontId="5" fillId="5" borderId="7" xfId="0" applyNumberFormat="1" applyFont="1" applyFill="1" applyBorder="1"/>
    <xf numFmtId="0" fontId="18" fillId="2" borderId="1" xfId="0" applyFont="1" applyFill="1" applyBorder="1"/>
    <xf numFmtId="0" fontId="2" fillId="2" borderId="14" xfId="0" applyFont="1" applyFill="1" applyBorder="1"/>
    <xf numFmtId="0" fontId="2" fillId="2" borderId="6" xfId="0" applyFont="1" applyFill="1" applyBorder="1"/>
    <xf numFmtId="0" fontId="3" fillId="2" borderId="6" xfId="0" applyFont="1" applyFill="1" applyBorder="1"/>
    <xf numFmtId="0" fontId="3" fillId="4" borderId="1" xfId="0" applyFont="1" applyFill="1" applyBorder="1"/>
    <xf numFmtId="0" fontId="3" fillId="0" borderId="29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3" fillId="0" borderId="2" xfId="0" applyFont="1" applyBorder="1" applyAlignment="1">
      <alignment vertic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1" fontId="23" fillId="4" borderId="2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0" fillId="0" borderId="0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21" fillId="5" borderId="0" xfId="1" applyNumberFormat="1" applyFont="1" applyFill="1" applyBorder="1" applyAlignment="1">
      <alignment horizontal="left" vertical="center"/>
    </xf>
    <xf numFmtId="0" fontId="20" fillId="5" borderId="0" xfId="0" applyFont="1" applyFill="1" applyBorder="1" applyAlignment="1">
      <alignment vertical="center"/>
    </xf>
    <xf numFmtId="164" fontId="19" fillId="5" borderId="0" xfId="0" applyNumberFormat="1" applyFont="1" applyFill="1" applyBorder="1" applyAlignment="1">
      <alignment vertical="center"/>
    </xf>
    <xf numFmtId="165" fontId="21" fillId="5" borderId="19" xfId="1" applyNumberFormat="1" applyFont="1" applyFill="1" applyBorder="1" applyAlignment="1">
      <alignment horizontal="left" vertical="center"/>
    </xf>
    <xf numFmtId="165" fontId="5" fillId="2" borderId="2" xfId="1" applyFont="1" applyFill="1" applyBorder="1"/>
    <xf numFmtId="2" fontId="23" fillId="0" borderId="2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3" fillId="0" borderId="0" xfId="0" applyNumberFormat="1" applyFont="1"/>
    <xf numFmtId="2" fontId="10" fillId="0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13" xfId="0" applyNumberFormat="1" applyFont="1" applyFill="1" applyBorder="1" applyAlignment="1">
      <alignment horizontal="right" vertical="center"/>
    </xf>
    <xf numFmtId="2" fontId="27" fillId="4" borderId="1" xfId="0" applyNumberFormat="1" applyFont="1" applyFill="1" applyBorder="1" applyAlignment="1">
      <alignment horizontal="right"/>
    </xf>
    <xf numFmtId="2" fontId="27" fillId="4" borderId="1" xfId="0" applyNumberFormat="1" applyFont="1" applyFill="1" applyBorder="1" applyAlignment="1">
      <alignment wrapText="1"/>
    </xf>
    <xf numFmtId="2" fontId="3" fillId="4" borderId="2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2" fontId="18" fillId="4" borderId="9" xfId="0" applyNumberFormat="1" applyFont="1" applyFill="1" applyBorder="1" applyAlignment="1">
      <alignment horizontal="right"/>
    </xf>
    <xf numFmtId="2" fontId="3" fillId="2" borderId="1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24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right"/>
    </xf>
    <xf numFmtId="2" fontId="3" fillId="2" borderId="19" xfId="0" applyNumberFormat="1" applyFont="1" applyFill="1" applyBorder="1" applyAlignment="1">
      <alignment horizontal="right"/>
    </xf>
    <xf numFmtId="2" fontId="3" fillId="4" borderId="21" xfId="0" applyNumberFormat="1" applyFont="1" applyFill="1" applyBorder="1" applyAlignment="1">
      <alignment horizontal="right"/>
    </xf>
    <xf numFmtId="2" fontId="18" fillId="4" borderId="9" xfId="0" applyNumberFormat="1" applyFont="1" applyFill="1" applyBorder="1"/>
    <xf numFmtId="2" fontId="18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2" fontId="3" fillId="4" borderId="1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 vertical="center"/>
    </xf>
    <xf numFmtId="2" fontId="20" fillId="0" borderId="17" xfId="0" applyNumberFormat="1" applyFont="1" applyFill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166" fontId="23" fillId="0" borderId="2" xfId="0" applyNumberFormat="1" applyFont="1" applyBorder="1" applyAlignment="1">
      <alignment horizontal="left" vertical="center" wrapText="1"/>
    </xf>
    <xf numFmtId="166" fontId="23" fillId="4" borderId="2" xfId="0" applyNumberFormat="1" applyFont="1" applyFill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left" vertical="center"/>
    </xf>
    <xf numFmtId="166" fontId="3" fillId="0" borderId="4" xfId="1" applyNumberFormat="1" applyFont="1" applyBorder="1" applyAlignment="1">
      <alignment horizontal="left" vertical="center"/>
    </xf>
    <xf numFmtId="166" fontId="3" fillId="4" borderId="4" xfId="0" applyNumberFormat="1" applyFont="1" applyFill="1" applyBorder="1" applyAlignment="1">
      <alignment horizontal="left" vertical="center"/>
    </xf>
    <xf numFmtId="166" fontId="3" fillId="0" borderId="1" xfId="0" applyNumberFormat="1" applyFont="1" applyBorder="1" applyAlignment="1">
      <alignment horizontal="left" vertical="center"/>
    </xf>
    <xf numFmtId="166" fontId="3" fillId="0" borderId="1" xfId="1" applyNumberFormat="1" applyFont="1" applyBorder="1" applyAlignment="1">
      <alignment horizontal="left" vertical="center"/>
    </xf>
    <xf numFmtId="166" fontId="3" fillId="4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/>
    </xf>
    <xf numFmtId="166" fontId="3" fillId="0" borderId="13" xfId="1" applyNumberFormat="1" applyFont="1" applyBorder="1" applyAlignment="1">
      <alignment horizontal="left" vertical="center"/>
    </xf>
    <xf numFmtId="166" fontId="3" fillId="0" borderId="0" xfId="0" applyNumberFormat="1" applyFont="1" applyAlignment="1">
      <alignment horizontal="left" indent="1"/>
    </xf>
    <xf numFmtId="166" fontId="3" fillId="0" borderId="1" xfId="1" applyNumberFormat="1" applyFont="1" applyFill="1" applyBorder="1" applyAlignment="1">
      <alignment horizontal="left" vertical="center"/>
    </xf>
    <xf numFmtId="166" fontId="3" fillId="2" borderId="1" xfId="1" applyNumberFormat="1" applyFont="1" applyFill="1" applyBorder="1" applyAlignment="1">
      <alignment horizontal="left" vertical="center"/>
    </xf>
    <xf numFmtId="166" fontId="3" fillId="0" borderId="1" xfId="1" applyNumberFormat="1" applyFont="1" applyBorder="1"/>
    <xf numFmtId="166" fontId="3" fillId="4" borderId="1" xfId="1" applyNumberFormat="1" applyFont="1" applyFill="1" applyBorder="1"/>
    <xf numFmtId="166" fontId="3" fillId="4" borderId="2" xfId="1" applyNumberFormat="1" applyFont="1" applyFill="1" applyBorder="1"/>
    <xf numFmtId="166" fontId="5" fillId="0" borderId="9" xfId="1" applyNumberFormat="1" applyFont="1" applyBorder="1" applyAlignment="1">
      <alignment horizontal="center"/>
    </xf>
    <xf numFmtId="166" fontId="3" fillId="0" borderId="4" xfId="1" applyNumberFormat="1" applyFont="1" applyBorder="1"/>
    <xf numFmtId="166" fontId="3" fillId="4" borderId="4" xfId="1" applyNumberFormat="1" applyFont="1" applyFill="1" applyBorder="1"/>
    <xf numFmtId="166" fontId="3" fillId="4" borderId="1" xfId="1" applyNumberFormat="1" applyFont="1" applyFill="1" applyBorder="1" applyAlignment="1">
      <alignment horizontal="center"/>
    </xf>
    <xf numFmtId="166" fontId="25" fillId="4" borderId="1" xfId="1" applyNumberFormat="1" applyFont="1" applyFill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166" fontId="3" fillId="4" borderId="9" xfId="1" applyNumberFormat="1" applyFont="1" applyFill="1" applyBorder="1" applyAlignment="1">
      <alignment horizontal="center"/>
    </xf>
    <xf numFmtId="166" fontId="26" fillId="4" borderId="1" xfId="1" applyNumberFormat="1" applyFont="1" applyFill="1" applyBorder="1" applyAlignment="1">
      <alignment horizontal="center"/>
    </xf>
    <xf numFmtId="166" fontId="27" fillId="4" borderId="1" xfId="0" applyNumberFormat="1" applyFont="1" applyFill="1" applyBorder="1" applyAlignment="1">
      <alignment wrapText="1"/>
    </xf>
    <xf numFmtId="166" fontId="3" fillId="0" borderId="4" xfId="1" applyNumberFormat="1" applyFont="1" applyFill="1" applyBorder="1" applyAlignment="1">
      <alignment horizontal="center"/>
    </xf>
    <xf numFmtId="166" fontId="3" fillId="0" borderId="4" xfId="1" applyNumberFormat="1" applyFont="1" applyFill="1" applyBorder="1"/>
    <xf numFmtId="166" fontId="3" fillId="0" borderId="1" xfId="1" applyNumberFormat="1" applyFont="1" applyFill="1" applyBorder="1"/>
    <xf numFmtId="166" fontId="3" fillId="0" borderId="1" xfId="1" applyNumberFormat="1" applyFont="1" applyFill="1" applyBorder="1" applyAlignment="1">
      <alignment horizontal="center"/>
    </xf>
    <xf numFmtId="166" fontId="2" fillId="4" borderId="1" xfId="1" applyNumberFormat="1" applyFont="1" applyFill="1" applyBorder="1"/>
    <xf numFmtId="166" fontId="5" fillId="0" borderId="1" xfId="1" applyNumberFormat="1" applyFont="1" applyBorder="1"/>
    <xf numFmtId="166" fontId="5" fillId="2" borderId="1" xfId="1" applyNumberFormat="1" applyFont="1" applyFill="1" applyBorder="1"/>
    <xf numFmtId="166" fontId="3" fillId="0" borderId="13" xfId="1" applyNumberFormat="1" applyFont="1" applyBorder="1"/>
    <xf numFmtId="166" fontId="3" fillId="2" borderId="1" xfId="1" applyNumberFormat="1" applyFont="1" applyFill="1" applyBorder="1"/>
    <xf numFmtId="166" fontId="3" fillId="4" borderId="9" xfId="1" applyNumberFormat="1" applyFont="1" applyFill="1" applyBorder="1"/>
    <xf numFmtId="166" fontId="3" fillId="4" borderId="13" xfId="1" applyNumberFormat="1" applyFont="1" applyFill="1" applyBorder="1"/>
    <xf numFmtId="166" fontId="18" fillId="4" borderId="9" xfId="0" applyNumberFormat="1" applyFont="1" applyFill="1" applyBorder="1"/>
    <xf numFmtId="166" fontId="5" fillId="2" borderId="1" xfId="0" applyNumberFormat="1" applyFont="1" applyFill="1" applyBorder="1"/>
    <xf numFmtId="166" fontId="3" fillId="2" borderId="4" xfId="1" applyNumberFormat="1" applyFont="1" applyFill="1" applyBorder="1"/>
    <xf numFmtId="166" fontId="3" fillId="2" borderId="0" xfId="1" applyNumberFormat="1" applyFont="1" applyFill="1" applyBorder="1"/>
    <xf numFmtId="166" fontId="5" fillId="0" borderId="2" xfId="1" applyNumberFormat="1" applyFont="1" applyBorder="1"/>
    <xf numFmtId="166" fontId="19" fillId="0" borderId="17" xfId="0" applyNumberFormat="1" applyFont="1" applyBorder="1" applyAlignment="1">
      <alignment horizontal="left" vertical="center"/>
    </xf>
    <xf numFmtId="166" fontId="2" fillId="0" borderId="34" xfId="1" applyNumberFormat="1" applyFont="1" applyBorder="1" applyAlignment="1">
      <alignment horizontal="left" vertical="center"/>
    </xf>
    <xf numFmtId="166" fontId="19" fillId="0" borderId="0" xfId="0" applyNumberFormat="1" applyFont="1" applyBorder="1" applyAlignment="1">
      <alignment horizontal="left" vertical="center"/>
    </xf>
    <xf numFmtId="166" fontId="2" fillId="0" borderId="0" xfId="1" applyNumberFormat="1" applyFont="1" applyBorder="1" applyAlignment="1">
      <alignment horizontal="left" vertical="center"/>
    </xf>
    <xf numFmtId="166" fontId="3" fillId="4" borderId="4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left" vertical="center"/>
    </xf>
    <xf numFmtId="166" fontId="3" fillId="4" borderId="1" xfId="1" applyNumberFormat="1" applyFont="1" applyFill="1" applyBorder="1" applyAlignment="1">
      <alignment horizontal="left" vertical="center"/>
    </xf>
    <xf numFmtId="166" fontId="3" fillId="4" borderId="2" xfId="0" applyNumberFormat="1" applyFont="1" applyFill="1" applyBorder="1" applyAlignment="1">
      <alignment horizontal="center"/>
    </xf>
    <xf numFmtId="166" fontId="3" fillId="4" borderId="13" xfId="1" applyNumberFormat="1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6" fontId="5" fillId="5" borderId="10" xfId="1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  <xf numFmtId="166" fontId="5" fillId="5" borderId="7" xfId="1" applyNumberFormat="1" applyFont="1" applyFill="1" applyBorder="1" applyAlignment="1">
      <alignment horizontal="center"/>
    </xf>
    <xf numFmtId="166" fontId="3" fillId="4" borderId="10" xfId="1" applyNumberFormat="1" applyFont="1" applyFill="1" applyBorder="1" applyAlignment="1">
      <alignment horizontal="center"/>
    </xf>
    <xf numFmtId="166" fontId="3" fillId="4" borderId="4" xfId="1" applyNumberFormat="1" applyFont="1" applyFill="1" applyBorder="1" applyAlignment="1">
      <alignment horizontal="center"/>
    </xf>
    <xf numFmtId="166" fontId="5" fillId="0" borderId="7" xfId="1" applyNumberFormat="1" applyFont="1" applyBorder="1" applyAlignment="1">
      <alignment horizontal="center"/>
    </xf>
    <xf numFmtId="166" fontId="3" fillId="4" borderId="13" xfId="1" applyNumberFormat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center"/>
    </xf>
    <xf numFmtId="166" fontId="31" fillId="0" borderId="31" xfId="0" applyNumberFormat="1" applyFont="1" applyBorder="1" applyAlignment="1">
      <alignment vertical="center"/>
    </xf>
    <xf numFmtId="166" fontId="6" fillId="0" borderId="32" xfId="0" applyNumberFormat="1" applyFont="1" applyBorder="1" applyAlignment="1">
      <alignment vertical="center"/>
    </xf>
    <xf numFmtId="166" fontId="6" fillId="0" borderId="19" xfId="0" applyNumberFormat="1" applyFont="1" applyBorder="1" applyAlignment="1">
      <alignment vertical="center"/>
    </xf>
    <xf numFmtId="166" fontId="3" fillId="0" borderId="5" xfId="1" applyNumberFormat="1" applyFont="1" applyBorder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166" fontId="2" fillId="5" borderId="7" xfId="1" applyNumberFormat="1" applyFont="1" applyFill="1" applyBorder="1" applyAlignment="1">
      <alignment horizontal="center" vertical="center"/>
    </xf>
    <xf numFmtId="166" fontId="2" fillId="5" borderId="7" xfId="0" applyNumberFormat="1" applyFont="1" applyFill="1" applyBorder="1" applyAlignment="1">
      <alignment horizontal="center" vertical="center"/>
    </xf>
    <xf numFmtId="166" fontId="3" fillId="0" borderId="15" xfId="1" applyNumberFormat="1" applyFont="1" applyBorder="1" applyAlignment="1">
      <alignment horizontal="center" vertical="center"/>
    </xf>
    <xf numFmtId="166" fontId="3" fillId="0" borderId="7" xfId="1" applyNumberFormat="1" applyFont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166" fontId="3" fillId="0" borderId="5" xfId="1" applyNumberFormat="1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18" fillId="4" borderId="10" xfId="0" applyNumberFormat="1" applyFont="1" applyFill="1" applyBorder="1" applyAlignment="1">
      <alignment horizontal="center"/>
    </xf>
    <xf numFmtId="166" fontId="5" fillId="4" borderId="10" xfId="1" applyNumberFormat="1" applyFont="1" applyFill="1" applyBorder="1" applyAlignment="1">
      <alignment horizontal="center"/>
    </xf>
    <xf numFmtId="166" fontId="5" fillId="5" borderId="7" xfId="0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/>
    </xf>
    <xf numFmtId="166" fontId="5" fillId="2" borderId="2" xfId="0" applyNumberFormat="1" applyFont="1" applyFill="1" applyBorder="1" applyAlignment="1">
      <alignment horizontal="center"/>
    </xf>
    <xf numFmtId="166" fontId="19" fillId="5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/>
    <xf numFmtId="166" fontId="2" fillId="0" borderId="0" xfId="0" applyNumberFormat="1" applyFont="1" applyAlignment="1">
      <alignment vertical="center"/>
    </xf>
    <xf numFmtId="165" fontId="12" fillId="5" borderId="0" xfId="1" applyNumberFormat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vertical="center"/>
    </xf>
    <xf numFmtId="165" fontId="5" fillId="5" borderId="32" xfId="0" applyNumberFormat="1" applyFont="1" applyFill="1" applyBorder="1"/>
    <xf numFmtId="166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left" vertical="center"/>
    </xf>
    <xf numFmtId="166" fontId="5" fillId="2" borderId="9" xfId="1" applyNumberFormat="1" applyFont="1" applyFill="1" applyBorder="1" applyAlignment="1">
      <alignment horizontal="center"/>
    </xf>
    <xf numFmtId="165" fontId="5" fillId="2" borderId="9" xfId="1" applyFont="1" applyFill="1" applyBorder="1" applyAlignment="1">
      <alignment horizontal="center"/>
    </xf>
    <xf numFmtId="166" fontId="6" fillId="5" borderId="33" xfId="0" applyNumberFormat="1" applyFont="1" applyFill="1" applyBorder="1" applyAlignment="1">
      <alignment horizontal="center" vertical="center"/>
    </xf>
    <xf numFmtId="166" fontId="23" fillId="5" borderId="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1" fontId="19" fillId="4" borderId="31" xfId="0" applyNumberFormat="1" applyFont="1" applyFill="1" applyBorder="1" applyAlignment="1">
      <alignment horizontal="center"/>
    </xf>
    <xf numFmtId="1" fontId="19" fillId="4" borderId="32" xfId="0" applyNumberFormat="1" applyFont="1" applyFill="1" applyBorder="1" applyAlignment="1">
      <alignment horizontal="center"/>
    </xf>
    <xf numFmtId="1" fontId="19" fillId="4" borderId="19" xfId="0" applyNumberFormat="1" applyFont="1" applyFill="1" applyBorder="1" applyAlignment="1">
      <alignment horizontal="center"/>
    </xf>
    <xf numFmtId="165" fontId="19" fillId="4" borderId="32" xfId="0" applyNumberFormat="1" applyFont="1" applyFill="1" applyBorder="1" applyAlignment="1">
      <alignment horizontal="center"/>
    </xf>
    <xf numFmtId="165" fontId="19" fillId="4" borderId="19" xfId="0" applyNumberFormat="1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19" fillId="4" borderId="35" xfId="0" applyNumberFormat="1" applyFont="1" applyFill="1" applyBorder="1" applyAlignment="1">
      <alignment horizontal="center"/>
    </xf>
    <xf numFmtId="165" fontId="19" fillId="4" borderId="36" xfId="0" applyNumberFormat="1" applyFont="1" applyFill="1" applyBorder="1" applyAlignment="1">
      <alignment horizontal="center"/>
    </xf>
    <xf numFmtId="165" fontId="19" fillId="4" borderId="18" xfId="0" applyNumberFormat="1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NumberFormat="1" applyFont="1" applyAlignment="1">
      <alignment horizontal="center"/>
    </xf>
    <xf numFmtId="0" fontId="3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0029113\AppData\Local\Microsoft\Windows\Temporary%20Internet%20Files\Content.Outlook\QGQYKQQ0\Original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stal"/>
      <sheetName val="Inland"/>
      <sheetName val="Price Schedule"/>
      <sheetName val="Load testing No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8"/>
  <sheetViews>
    <sheetView tabSelected="1" topLeftCell="B1" zoomScale="85" zoomScaleNormal="85" zoomScaleSheetLayoutView="115" workbookViewId="0">
      <pane ySplit="5" topLeftCell="A921" activePane="bottomLeft" state="frozen"/>
      <selection pane="bottomLeft" activeCell="B1" sqref="B1"/>
    </sheetView>
  </sheetViews>
  <sheetFormatPr defaultRowHeight="12.75" x14ac:dyDescent="0.2"/>
  <cols>
    <col min="1" max="1" width="18.85546875" style="1" customWidth="1"/>
    <col min="2" max="2" width="6.5703125" style="66" bestFit="1" customWidth="1"/>
    <col min="3" max="3" width="53.85546875" style="1" bestFit="1" customWidth="1"/>
    <col min="4" max="4" width="11.28515625" style="1" customWidth="1"/>
    <col min="5" max="5" width="12.28515625" style="218" customWidth="1"/>
    <col min="6" max="6" width="10" style="218" customWidth="1"/>
    <col min="7" max="7" width="18" style="218" bestFit="1" customWidth="1"/>
    <col min="8" max="8" width="13.140625" style="269" customWidth="1"/>
    <col min="9" max="9" width="11.7109375" style="269" customWidth="1"/>
    <col min="10" max="10" width="13.28515625" style="110" bestFit="1" customWidth="1"/>
    <col min="11" max="11" width="13.28515625" style="110" customWidth="1"/>
    <col min="12" max="12" width="15.85546875" style="311" customWidth="1"/>
    <col min="13" max="13" width="22.140625" style="311" customWidth="1"/>
    <col min="14" max="14" width="16.7109375" style="20" hidden="1" customWidth="1"/>
    <col min="15" max="15" width="15.42578125" style="1" hidden="1" customWidth="1"/>
    <col min="16" max="16" width="1.85546875" style="1" hidden="1" customWidth="1"/>
    <col min="17" max="17" width="14.5703125" style="1" customWidth="1"/>
    <col min="18" max="18" width="8.85546875" style="1"/>
    <col min="19" max="19" width="11.7109375" style="1" bestFit="1" customWidth="1"/>
    <col min="20" max="20" width="10.7109375" style="1" bestFit="1" customWidth="1"/>
    <col min="21" max="254" width="8.85546875" style="1"/>
    <col min="255" max="255" width="21.140625" style="1" customWidth="1"/>
    <col min="256" max="256" width="9.140625" style="1" customWidth="1"/>
    <col min="257" max="257" width="39.7109375" style="1" customWidth="1"/>
    <col min="258" max="258" width="20.42578125" style="1" customWidth="1"/>
    <col min="259" max="259" width="13.28515625" style="1" customWidth="1"/>
    <col min="260" max="260" width="23.28515625" style="1" customWidth="1"/>
    <col min="261" max="261" width="16.85546875" style="1" customWidth="1"/>
    <col min="262" max="262" width="18.5703125" style="1" customWidth="1"/>
    <col min="263" max="263" width="17.85546875" style="1" customWidth="1"/>
    <col min="264" max="510" width="8.85546875" style="1"/>
    <col min="511" max="511" width="21.140625" style="1" customWidth="1"/>
    <col min="512" max="512" width="9.140625" style="1" customWidth="1"/>
    <col min="513" max="513" width="39.7109375" style="1" customWidth="1"/>
    <col min="514" max="514" width="20.42578125" style="1" customWidth="1"/>
    <col min="515" max="515" width="13.28515625" style="1" customWidth="1"/>
    <col min="516" max="516" width="23.28515625" style="1" customWidth="1"/>
    <col min="517" max="517" width="16.85546875" style="1" customWidth="1"/>
    <col min="518" max="518" width="18.5703125" style="1" customWidth="1"/>
    <col min="519" max="519" width="17.85546875" style="1" customWidth="1"/>
    <col min="520" max="766" width="8.85546875" style="1"/>
    <col min="767" max="767" width="21.140625" style="1" customWidth="1"/>
    <col min="768" max="768" width="9.140625" style="1" customWidth="1"/>
    <col min="769" max="769" width="39.7109375" style="1" customWidth="1"/>
    <col min="770" max="770" width="20.42578125" style="1" customWidth="1"/>
    <col min="771" max="771" width="13.28515625" style="1" customWidth="1"/>
    <col min="772" max="772" width="23.28515625" style="1" customWidth="1"/>
    <col min="773" max="773" width="16.85546875" style="1" customWidth="1"/>
    <col min="774" max="774" width="18.5703125" style="1" customWidth="1"/>
    <col min="775" max="775" width="17.85546875" style="1" customWidth="1"/>
    <col min="776" max="1022" width="8.85546875" style="1"/>
    <col min="1023" max="1023" width="21.140625" style="1" customWidth="1"/>
    <col min="1024" max="1024" width="9.140625" style="1" customWidth="1"/>
    <col min="1025" max="1025" width="39.7109375" style="1" customWidth="1"/>
    <col min="1026" max="1026" width="20.42578125" style="1" customWidth="1"/>
    <col min="1027" max="1027" width="13.28515625" style="1" customWidth="1"/>
    <col min="1028" max="1028" width="23.28515625" style="1" customWidth="1"/>
    <col min="1029" max="1029" width="16.85546875" style="1" customWidth="1"/>
    <col min="1030" max="1030" width="18.5703125" style="1" customWidth="1"/>
    <col min="1031" max="1031" width="17.85546875" style="1" customWidth="1"/>
    <col min="1032" max="1278" width="8.85546875" style="1"/>
    <col min="1279" max="1279" width="21.140625" style="1" customWidth="1"/>
    <col min="1280" max="1280" width="9.140625" style="1" customWidth="1"/>
    <col min="1281" max="1281" width="39.7109375" style="1" customWidth="1"/>
    <col min="1282" max="1282" width="20.42578125" style="1" customWidth="1"/>
    <col min="1283" max="1283" width="13.28515625" style="1" customWidth="1"/>
    <col min="1284" max="1284" width="23.28515625" style="1" customWidth="1"/>
    <col min="1285" max="1285" width="16.85546875" style="1" customWidth="1"/>
    <col min="1286" max="1286" width="18.5703125" style="1" customWidth="1"/>
    <col min="1287" max="1287" width="17.85546875" style="1" customWidth="1"/>
    <col min="1288" max="1534" width="8.85546875" style="1"/>
    <col min="1535" max="1535" width="21.140625" style="1" customWidth="1"/>
    <col min="1536" max="1536" width="9.140625" style="1" customWidth="1"/>
    <col min="1537" max="1537" width="39.7109375" style="1" customWidth="1"/>
    <col min="1538" max="1538" width="20.42578125" style="1" customWidth="1"/>
    <col min="1539" max="1539" width="13.28515625" style="1" customWidth="1"/>
    <col min="1540" max="1540" width="23.28515625" style="1" customWidth="1"/>
    <col min="1541" max="1541" width="16.85546875" style="1" customWidth="1"/>
    <col min="1542" max="1542" width="18.5703125" style="1" customWidth="1"/>
    <col min="1543" max="1543" width="17.85546875" style="1" customWidth="1"/>
    <col min="1544" max="1790" width="8.85546875" style="1"/>
    <col min="1791" max="1791" width="21.140625" style="1" customWidth="1"/>
    <col min="1792" max="1792" width="9.140625" style="1" customWidth="1"/>
    <col min="1793" max="1793" width="39.7109375" style="1" customWidth="1"/>
    <col min="1794" max="1794" width="20.42578125" style="1" customWidth="1"/>
    <col min="1795" max="1795" width="13.28515625" style="1" customWidth="1"/>
    <col min="1796" max="1796" width="23.28515625" style="1" customWidth="1"/>
    <col min="1797" max="1797" width="16.85546875" style="1" customWidth="1"/>
    <col min="1798" max="1798" width="18.5703125" style="1" customWidth="1"/>
    <col min="1799" max="1799" width="17.85546875" style="1" customWidth="1"/>
    <col min="1800" max="2046" width="8.85546875" style="1"/>
    <col min="2047" max="2047" width="21.140625" style="1" customWidth="1"/>
    <col min="2048" max="2048" width="9.140625" style="1" customWidth="1"/>
    <col min="2049" max="2049" width="39.7109375" style="1" customWidth="1"/>
    <col min="2050" max="2050" width="20.42578125" style="1" customWidth="1"/>
    <col min="2051" max="2051" width="13.28515625" style="1" customWidth="1"/>
    <col min="2052" max="2052" width="23.28515625" style="1" customWidth="1"/>
    <col min="2053" max="2053" width="16.85546875" style="1" customWidth="1"/>
    <col min="2054" max="2054" width="18.5703125" style="1" customWidth="1"/>
    <col min="2055" max="2055" width="17.85546875" style="1" customWidth="1"/>
    <col min="2056" max="2302" width="8.85546875" style="1"/>
    <col min="2303" max="2303" width="21.140625" style="1" customWidth="1"/>
    <col min="2304" max="2304" width="9.140625" style="1" customWidth="1"/>
    <col min="2305" max="2305" width="39.7109375" style="1" customWidth="1"/>
    <col min="2306" max="2306" width="20.42578125" style="1" customWidth="1"/>
    <col min="2307" max="2307" width="13.28515625" style="1" customWidth="1"/>
    <col min="2308" max="2308" width="23.28515625" style="1" customWidth="1"/>
    <col min="2309" max="2309" width="16.85546875" style="1" customWidth="1"/>
    <col min="2310" max="2310" width="18.5703125" style="1" customWidth="1"/>
    <col min="2311" max="2311" width="17.85546875" style="1" customWidth="1"/>
    <col min="2312" max="2558" width="8.85546875" style="1"/>
    <col min="2559" max="2559" width="21.140625" style="1" customWidth="1"/>
    <col min="2560" max="2560" width="9.140625" style="1" customWidth="1"/>
    <col min="2561" max="2561" width="39.7109375" style="1" customWidth="1"/>
    <col min="2562" max="2562" width="20.42578125" style="1" customWidth="1"/>
    <col min="2563" max="2563" width="13.28515625" style="1" customWidth="1"/>
    <col min="2564" max="2564" width="23.28515625" style="1" customWidth="1"/>
    <col min="2565" max="2565" width="16.85546875" style="1" customWidth="1"/>
    <col min="2566" max="2566" width="18.5703125" style="1" customWidth="1"/>
    <col min="2567" max="2567" width="17.85546875" style="1" customWidth="1"/>
    <col min="2568" max="2814" width="8.85546875" style="1"/>
    <col min="2815" max="2815" width="21.140625" style="1" customWidth="1"/>
    <col min="2816" max="2816" width="9.140625" style="1" customWidth="1"/>
    <col min="2817" max="2817" width="39.7109375" style="1" customWidth="1"/>
    <col min="2818" max="2818" width="20.42578125" style="1" customWidth="1"/>
    <col min="2819" max="2819" width="13.28515625" style="1" customWidth="1"/>
    <col min="2820" max="2820" width="23.28515625" style="1" customWidth="1"/>
    <col min="2821" max="2821" width="16.85546875" style="1" customWidth="1"/>
    <col min="2822" max="2822" width="18.5703125" style="1" customWidth="1"/>
    <col min="2823" max="2823" width="17.85546875" style="1" customWidth="1"/>
    <col min="2824" max="3070" width="8.85546875" style="1"/>
    <col min="3071" max="3071" width="21.140625" style="1" customWidth="1"/>
    <col min="3072" max="3072" width="9.140625" style="1" customWidth="1"/>
    <col min="3073" max="3073" width="39.7109375" style="1" customWidth="1"/>
    <col min="3074" max="3074" width="20.42578125" style="1" customWidth="1"/>
    <col min="3075" max="3075" width="13.28515625" style="1" customWidth="1"/>
    <col min="3076" max="3076" width="23.28515625" style="1" customWidth="1"/>
    <col min="3077" max="3077" width="16.85546875" style="1" customWidth="1"/>
    <col min="3078" max="3078" width="18.5703125" style="1" customWidth="1"/>
    <col min="3079" max="3079" width="17.85546875" style="1" customWidth="1"/>
    <col min="3080" max="3326" width="8.85546875" style="1"/>
    <col min="3327" max="3327" width="21.140625" style="1" customWidth="1"/>
    <col min="3328" max="3328" width="9.140625" style="1" customWidth="1"/>
    <col min="3329" max="3329" width="39.7109375" style="1" customWidth="1"/>
    <col min="3330" max="3330" width="20.42578125" style="1" customWidth="1"/>
    <col min="3331" max="3331" width="13.28515625" style="1" customWidth="1"/>
    <col min="3332" max="3332" width="23.28515625" style="1" customWidth="1"/>
    <col min="3333" max="3333" width="16.85546875" style="1" customWidth="1"/>
    <col min="3334" max="3334" width="18.5703125" style="1" customWidth="1"/>
    <col min="3335" max="3335" width="17.85546875" style="1" customWidth="1"/>
    <col min="3336" max="3582" width="8.85546875" style="1"/>
    <col min="3583" max="3583" width="21.140625" style="1" customWidth="1"/>
    <col min="3584" max="3584" width="9.140625" style="1" customWidth="1"/>
    <col min="3585" max="3585" width="39.7109375" style="1" customWidth="1"/>
    <col min="3586" max="3586" width="20.42578125" style="1" customWidth="1"/>
    <col min="3587" max="3587" width="13.28515625" style="1" customWidth="1"/>
    <col min="3588" max="3588" width="23.28515625" style="1" customWidth="1"/>
    <col min="3589" max="3589" width="16.85546875" style="1" customWidth="1"/>
    <col min="3590" max="3590" width="18.5703125" style="1" customWidth="1"/>
    <col min="3591" max="3591" width="17.85546875" style="1" customWidth="1"/>
    <col min="3592" max="3838" width="8.85546875" style="1"/>
    <col min="3839" max="3839" width="21.140625" style="1" customWidth="1"/>
    <col min="3840" max="3840" width="9.140625" style="1" customWidth="1"/>
    <col min="3841" max="3841" width="39.7109375" style="1" customWidth="1"/>
    <col min="3842" max="3842" width="20.42578125" style="1" customWidth="1"/>
    <col min="3843" max="3843" width="13.28515625" style="1" customWidth="1"/>
    <col min="3844" max="3844" width="23.28515625" style="1" customWidth="1"/>
    <col min="3845" max="3845" width="16.85546875" style="1" customWidth="1"/>
    <col min="3846" max="3846" width="18.5703125" style="1" customWidth="1"/>
    <col min="3847" max="3847" width="17.85546875" style="1" customWidth="1"/>
    <col min="3848" max="4094" width="8.85546875" style="1"/>
    <col min="4095" max="4095" width="21.140625" style="1" customWidth="1"/>
    <col min="4096" max="4096" width="9.140625" style="1" customWidth="1"/>
    <col min="4097" max="4097" width="39.7109375" style="1" customWidth="1"/>
    <col min="4098" max="4098" width="20.42578125" style="1" customWidth="1"/>
    <col min="4099" max="4099" width="13.28515625" style="1" customWidth="1"/>
    <col min="4100" max="4100" width="23.28515625" style="1" customWidth="1"/>
    <col min="4101" max="4101" width="16.85546875" style="1" customWidth="1"/>
    <col min="4102" max="4102" width="18.5703125" style="1" customWidth="1"/>
    <col min="4103" max="4103" width="17.85546875" style="1" customWidth="1"/>
    <col min="4104" max="4350" width="8.85546875" style="1"/>
    <col min="4351" max="4351" width="21.140625" style="1" customWidth="1"/>
    <col min="4352" max="4352" width="9.140625" style="1" customWidth="1"/>
    <col min="4353" max="4353" width="39.7109375" style="1" customWidth="1"/>
    <col min="4354" max="4354" width="20.42578125" style="1" customWidth="1"/>
    <col min="4355" max="4355" width="13.28515625" style="1" customWidth="1"/>
    <col min="4356" max="4356" width="23.28515625" style="1" customWidth="1"/>
    <col min="4357" max="4357" width="16.85546875" style="1" customWidth="1"/>
    <col min="4358" max="4358" width="18.5703125" style="1" customWidth="1"/>
    <col min="4359" max="4359" width="17.85546875" style="1" customWidth="1"/>
    <col min="4360" max="4606" width="8.85546875" style="1"/>
    <col min="4607" max="4607" width="21.140625" style="1" customWidth="1"/>
    <col min="4608" max="4608" width="9.140625" style="1" customWidth="1"/>
    <col min="4609" max="4609" width="39.7109375" style="1" customWidth="1"/>
    <col min="4610" max="4610" width="20.42578125" style="1" customWidth="1"/>
    <col min="4611" max="4611" width="13.28515625" style="1" customWidth="1"/>
    <col min="4612" max="4612" width="23.28515625" style="1" customWidth="1"/>
    <col min="4613" max="4613" width="16.85546875" style="1" customWidth="1"/>
    <col min="4614" max="4614" width="18.5703125" style="1" customWidth="1"/>
    <col min="4615" max="4615" width="17.85546875" style="1" customWidth="1"/>
    <col min="4616" max="4862" width="8.85546875" style="1"/>
    <col min="4863" max="4863" width="21.140625" style="1" customWidth="1"/>
    <col min="4864" max="4864" width="9.140625" style="1" customWidth="1"/>
    <col min="4865" max="4865" width="39.7109375" style="1" customWidth="1"/>
    <col min="4866" max="4866" width="20.42578125" style="1" customWidth="1"/>
    <col min="4867" max="4867" width="13.28515625" style="1" customWidth="1"/>
    <col min="4868" max="4868" width="23.28515625" style="1" customWidth="1"/>
    <col min="4869" max="4869" width="16.85546875" style="1" customWidth="1"/>
    <col min="4870" max="4870" width="18.5703125" style="1" customWidth="1"/>
    <col min="4871" max="4871" width="17.85546875" style="1" customWidth="1"/>
    <col min="4872" max="5118" width="8.85546875" style="1"/>
    <col min="5119" max="5119" width="21.140625" style="1" customWidth="1"/>
    <col min="5120" max="5120" width="9.140625" style="1" customWidth="1"/>
    <col min="5121" max="5121" width="39.7109375" style="1" customWidth="1"/>
    <col min="5122" max="5122" width="20.42578125" style="1" customWidth="1"/>
    <col min="5123" max="5123" width="13.28515625" style="1" customWidth="1"/>
    <col min="5124" max="5124" width="23.28515625" style="1" customWidth="1"/>
    <col min="5125" max="5125" width="16.85546875" style="1" customWidth="1"/>
    <col min="5126" max="5126" width="18.5703125" style="1" customWidth="1"/>
    <col min="5127" max="5127" width="17.85546875" style="1" customWidth="1"/>
    <col min="5128" max="5374" width="8.85546875" style="1"/>
    <col min="5375" max="5375" width="21.140625" style="1" customWidth="1"/>
    <col min="5376" max="5376" width="9.140625" style="1" customWidth="1"/>
    <col min="5377" max="5377" width="39.7109375" style="1" customWidth="1"/>
    <col min="5378" max="5378" width="20.42578125" style="1" customWidth="1"/>
    <col min="5379" max="5379" width="13.28515625" style="1" customWidth="1"/>
    <col min="5380" max="5380" width="23.28515625" style="1" customWidth="1"/>
    <col min="5381" max="5381" width="16.85546875" style="1" customWidth="1"/>
    <col min="5382" max="5382" width="18.5703125" style="1" customWidth="1"/>
    <col min="5383" max="5383" width="17.85546875" style="1" customWidth="1"/>
    <col min="5384" max="5630" width="8.85546875" style="1"/>
    <col min="5631" max="5631" width="21.140625" style="1" customWidth="1"/>
    <col min="5632" max="5632" width="9.140625" style="1" customWidth="1"/>
    <col min="5633" max="5633" width="39.7109375" style="1" customWidth="1"/>
    <col min="5634" max="5634" width="20.42578125" style="1" customWidth="1"/>
    <col min="5635" max="5635" width="13.28515625" style="1" customWidth="1"/>
    <col min="5636" max="5636" width="23.28515625" style="1" customWidth="1"/>
    <col min="5637" max="5637" width="16.85546875" style="1" customWidth="1"/>
    <col min="5638" max="5638" width="18.5703125" style="1" customWidth="1"/>
    <col min="5639" max="5639" width="17.85546875" style="1" customWidth="1"/>
    <col min="5640" max="5886" width="8.85546875" style="1"/>
    <col min="5887" max="5887" width="21.140625" style="1" customWidth="1"/>
    <col min="5888" max="5888" width="9.140625" style="1" customWidth="1"/>
    <col min="5889" max="5889" width="39.7109375" style="1" customWidth="1"/>
    <col min="5890" max="5890" width="20.42578125" style="1" customWidth="1"/>
    <col min="5891" max="5891" width="13.28515625" style="1" customWidth="1"/>
    <col min="5892" max="5892" width="23.28515625" style="1" customWidth="1"/>
    <col min="5893" max="5893" width="16.85546875" style="1" customWidth="1"/>
    <col min="5894" max="5894" width="18.5703125" style="1" customWidth="1"/>
    <col min="5895" max="5895" width="17.85546875" style="1" customWidth="1"/>
    <col min="5896" max="6142" width="8.85546875" style="1"/>
    <col min="6143" max="6143" width="21.140625" style="1" customWidth="1"/>
    <col min="6144" max="6144" width="9.140625" style="1" customWidth="1"/>
    <col min="6145" max="6145" width="39.7109375" style="1" customWidth="1"/>
    <col min="6146" max="6146" width="20.42578125" style="1" customWidth="1"/>
    <col min="6147" max="6147" width="13.28515625" style="1" customWidth="1"/>
    <col min="6148" max="6148" width="23.28515625" style="1" customWidth="1"/>
    <col min="6149" max="6149" width="16.85546875" style="1" customWidth="1"/>
    <col min="6150" max="6150" width="18.5703125" style="1" customWidth="1"/>
    <col min="6151" max="6151" width="17.85546875" style="1" customWidth="1"/>
    <col min="6152" max="6398" width="8.85546875" style="1"/>
    <col min="6399" max="6399" width="21.140625" style="1" customWidth="1"/>
    <col min="6400" max="6400" width="9.140625" style="1" customWidth="1"/>
    <col min="6401" max="6401" width="39.7109375" style="1" customWidth="1"/>
    <col min="6402" max="6402" width="20.42578125" style="1" customWidth="1"/>
    <col min="6403" max="6403" width="13.28515625" style="1" customWidth="1"/>
    <col min="6404" max="6404" width="23.28515625" style="1" customWidth="1"/>
    <col min="6405" max="6405" width="16.85546875" style="1" customWidth="1"/>
    <col min="6406" max="6406" width="18.5703125" style="1" customWidth="1"/>
    <col min="6407" max="6407" width="17.85546875" style="1" customWidth="1"/>
    <col min="6408" max="6654" width="8.85546875" style="1"/>
    <col min="6655" max="6655" width="21.140625" style="1" customWidth="1"/>
    <col min="6656" max="6656" width="9.140625" style="1" customWidth="1"/>
    <col min="6657" max="6657" width="39.7109375" style="1" customWidth="1"/>
    <col min="6658" max="6658" width="20.42578125" style="1" customWidth="1"/>
    <col min="6659" max="6659" width="13.28515625" style="1" customWidth="1"/>
    <col min="6660" max="6660" width="23.28515625" style="1" customWidth="1"/>
    <col min="6661" max="6661" width="16.85546875" style="1" customWidth="1"/>
    <col min="6662" max="6662" width="18.5703125" style="1" customWidth="1"/>
    <col min="6663" max="6663" width="17.85546875" style="1" customWidth="1"/>
    <col min="6664" max="6910" width="8.85546875" style="1"/>
    <col min="6911" max="6911" width="21.140625" style="1" customWidth="1"/>
    <col min="6912" max="6912" width="9.140625" style="1" customWidth="1"/>
    <col min="6913" max="6913" width="39.7109375" style="1" customWidth="1"/>
    <col min="6914" max="6914" width="20.42578125" style="1" customWidth="1"/>
    <col min="6915" max="6915" width="13.28515625" style="1" customWidth="1"/>
    <col min="6916" max="6916" width="23.28515625" style="1" customWidth="1"/>
    <col min="6917" max="6917" width="16.85546875" style="1" customWidth="1"/>
    <col min="6918" max="6918" width="18.5703125" style="1" customWidth="1"/>
    <col min="6919" max="6919" width="17.85546875" style="1" customWidth="1"/>
    <col min="6920" max="7166" width="8.85546875" style="1"/>
    <col min="7167" max="7167" width="21.140625" style="1" customWidth="1"/>
    <col min="7168" max="7168" width="9.140625" style="1" customWidth="1"/>
    <col min="7169" max="7169" width="39.7109375" style="1" customWidth="1"/>
    <col min="7170" max="7170" width="20.42578125" style="1" customWidth="1"/>
    <col min="7171" max="7171" width="13.28515625" style="1" customWidth="1"/>
    <col min="7172" max="7172" width="23.28515625" style="1" customWidth="1"/>
    <col min="7173" max="7173" width="16.85546875" style="1" customWidth="1"/>
    <col min="7174" max="7174" width="18.5703125" style="1" customWidth="1"/>
    <col min="7175" max="7175" width="17.85546875" style="1" customWidth="1"/>
    <col min="7176" max="7422" width="8.85546875" style="1"/>
    <col min="7423" max="7423" width="21.140625" style="1" customWidth="1"/>
    <col min="7424" max="7424" width="9.140625" style="1" customWidth="1"/>
    <col min="7425" max="7425" width="39.7109375" style="1" customWidth="1"/>
    <col min="7426" max="7426" width="20.42578125" style="1" customWidth="1"/>
    <col min="7427" max="7427" width="13.28515625" style="1" customWidth="1"/>
    <col min="7428" max="7428" width="23.28515625" style="1" customWidth="1"/>
    <col min="7429" max="7429" width="16.85546875" style="1" customWidth="1"/>
    <col min="7430" max="7430" width="18.5703125" style="1" customWidth="1"/>
    <col min="7431" max="7431" width="17.85546875" style="1" customWidth="1"/>
    <col min="7432" max="7678" width="8.85546875" style="1"/>
    <col min="7679" max="7679" width="21.140625" style="1" customWidth="1"/>
    <col min="7680" max="7680" width="9.140625" style="1" customWidth="1"/>
    <col min="7681" max="7681" width="39.7109375" style="1" customWidth="1"/>
    <col min="7682" max="7682" width="20.42578125" style="1" customWidth="1"/>
    <col min="7683" max="7683" width="13.28515625" style="1" customWidth="1"/>
    <col min="7684" max="7684" width="23.28515625" style="1" customWidth="1"/>
    <col min="7685" max="7685" width="16.85546875" style="1" customWidth="1"/>
    <col min="7686" max="7686" width="18.5703125" style="1" customWidth="1"/>
    <col min="7687" max="7687" width="17.85546875" style="1" customWidth="1"/>
    <col min="7688" max="7934" width="8.85546875" style="1"/>
    <col min="7935" max="7935" width="21.140625" style="1" customWidth="1"/>
    <col min="7936" max="7936" width="9.140625" style="1" customWidth="1"/>
    <col min="7937" max="7937" width="39.7109375" style="1" customWidth="1"/>
    <col min="7938" max="7938" width="20.42578125" style="1" customWidth="1"/>
    <col min="7939" max="7939" width="13.28515625" style="1" customWidth="1"/>
    <col min="7940" max="7940" width="23.28515625" style="1" customWidth="1"/>
    <col min="7941" max="7941" width="16.85546875" style="1" customWidth="1"/>
    <col min="7942" max="7942" width="18.5703125" style="1" customWidth="1"/>
    <col min="7943" max="7943" width="17.85546875" style="1" customWidth="1"/>
    <col min="7944" max="8190" width="8.85546875" style="1"/>
    <col min="8191" max="8191" width="21.140625" style="1" customWidth="1"/>
    <col min="8192" max="8192" width="9.140625" style="1" customWidth="1"/>
    <col min="8193" max="8193" width="39.7109375" style="1" customWidth="1"/>
    <col min="8194" max="8194" width="20.42578125" style="1" customWidth="1"/>
    <col min="8195" max="8195" width="13.28515625" style="1" customWidth="1"/>
    <col min="8196" max="8196" width="23.28515625" style="1" customWidth="1"/>
    <col min="8197" max="8197" width="16.85546875" style="1" customWidth="1"/>
    <col min="8198" max="8198" width="18.5703125" style="1" customWidth="1"/>
    <col min="8199" max="8199" width="17.85546875" style="1" customWidth="1"/>
    <col min="8200" max="8446" width="8.85546875" style="1"/>
    <col min="8447" max="8447" width="21.140625" style="1" customWidth="1"/>
    <col min="8448" max="8448" width="9.140625" style="1" customWidth="1"/>
    <col min="8449" max="8449" width="39.7109375" style="1" customWidth="1"/>
    <col min="8450" max="8450" width="20.42578125" style="1" customWidth="1"/>
    <col min="8451" max="8451" width="13.28515625" style="1" customWidth="1"/>
    <col min="8452" max="8452" width="23.28515625" style="1" customWidth="1"/>
    <col min="8453" max="8453" width="16.85546875" style="1" customWidth="1"/>
    <col min="8454" max="8454" width="18.5703125" style="1" customWidth="1"/>
    <col min="8455" max="8455" width="17.85546875" style="1" customWidth="1"/>
    <col min="8456" max="8702" width="8.85546875" style="1"/>
    <col min="8703" max="8703" width="21.140625" style="1" customWidth="1"/>
    <col min="8704" max="8704" width="9.140625" style="1" customWidth="1"/>
    <col min="8705" max="8705" width="39.7109375" style="1" customWidth="1"/>
    <col min="8706" max="8706" width="20.42578125" style="1" customWidth="1"/>
    <col min="8707" max="8707" width="13.28515625" style="1" customWidth="1"/>
    <col min="8708" max="8708" width="23.28515625" style="1" customWidth="1"/>
    <col min="8709" max="8709" width="16.85546875" style="1" customWidth="1"/>
    <col min="8710" max="8710" width="18.5703125" style="1" customWidth="1"/>
    <col min="8711" max="8711" width="17.85546875" style="1" customWidth="1"/>
    <col min="8712" max="8958" width="8.85546875" style="1"/>
    <col min="8959" max="8959" width="21.140625" style="1" customWidth="1"/>
    <col min="8960" max="8960" width="9.140625" style="1" customWidth="1"/>
    <col min="8961" max="8961" width="39.7109375" style="1" customWidth="1"/>
    <col min="8962" max="8962" width="20.42578125" style="1" customWidth="1"/>
    <col min="8963" max="8963" width="13.28515625" style="1" customWidth="1"/>
    <col min="8964" max="8964" width="23.28515625" style="1" customWidth="1"/>
    <col min="8965" max="8965" width="16.85546875" style="1" customWidth="1"/>
    <col min="8966" max="8966" width="18.5703125" style="1" customWidth="1"/>
    <col min="8967" max="8967" width="17.85546875" style="1" customWidth="1"/>
    <col min="8968" max="9214" width="8.85546875" style="1"/>
    <col min="9215" max="9215" width="21.140625" style="1" customWidth="1"/>
    <col min="9216" max="9216" width="9.140625" style="1" customWidth="1"/>
    <col min="9217" max="9217" width="39.7109375" style="1" customWidth="1"/>
    <col min="9218" max="9218" width="20.42578125" style="1" customWidth="1"/>
    <col min="9219" max="9219" width="13.28515625" style="1" customWidth="1"/>
    <col min="9220" max="9220" width="23.28515625" style="1" customWidth="1"/>
    <col min="9221" max="9221" width="16.85546875" style="1" customWidth="1"/>
    <col min="9222" max="9222" width="18.5703125" style="1" customWidth="1"/>
    <col min="9223" max="9223" width="17.85546875" style="1" customWidth="1"/>
    <col min="9224" max="9470" width="8.85546875" style="1"/>
    <col min="9471" max="9471" width="21.140625" style="1" customWidth="1"/>
    <col min="9472" max="9472" width="9.140625" style="1" customWidth="1"/>
    <col min="9473" max="9473" width="39.7109375" style="1" customWidth="1"/>
    <col min="9474" max="9474" width="20.42578125" style="1" customWidth="1"/>
    <col min="9475" max="9475" width="13.28515625" style="1" customWidth="1"/>
    <col min="9476" max="9476" width="23.28515625" style="1" customWidth="1"/>
    <col min="9477" max="9477" width="16.85546875" style="1" customWidth="1"/>
    <col min="9478" max="9478" width="18.5703125" style="1" customWidth="1"/>
    <col min="9479" max="9479" width="17.85546875" style="1" customWidth="1"/>
    <col min="9480" max="9726" width="8.85546875" style="1"/>
    <col min="9727" max="9727" width="21.140625" style="1" customWidth="1"/>
    <col min="9728" max="9728" width="9.140625" style="1" customWidth="1"/>
    <col min="9729" max="9729" width="39.7109375" style="1" customWidth="1"/>
    <col min="9730" max="9730" width="20.42578125" style="1" customWidth="1"/>
    <col min="9731" max="9731" width="13.28515625" style="1" customWidth="1"/>
    <col min="9732" max="9732" width="23.28515625" style="1" customWidth="1"/>
    <col min="9733" max="9733" width="16.85546875" style="1" customWidth="1"/>
    <col min="9734" max="9734" width="18.5703125" style="1" customWidth="1"/>
    <col min="9735" max="9735" width="17.85546875" style="1" customWidth="1"/>
    <col min="9736" max="9982" width="8.85546875" style="1"/>
    <col min="9983" max="9983" width="21.140625" style="1" customWidth="1"/>
    <col min="9984" max="9984" width="9.140625" style="1" customWidth="1"/>
    <col min="9985" max="9985" width="39.7109375" style="1" customWidth="1"/>
    <col min="9986" max="9986" width="20.42578125" style="1" customWidth="1"/>
    <col min="9987" max="9987" width="13.28515625" style="1" customWidth="1"/>
    <col min="9988" max="9988" width="23.28515625" style="1" customWidth="1"/>
    <col min="9989" max="9989" width="16.85546875" style="1" customWidth="1"/>
    <col min="9990" max="9990" width="18.5703125" style="1" customWidth="1"/>
    <col min="9991" max="9991" width="17.85546875" style="1" customWidth="1"/>
    <col min="9992" max="10238" width="8.85546875" style="1"/>
    <col min="10239" max="10239" width="21.140625" style="1" customWidth="1"/>
    <col min="10240" max="10240" width="9.140625" style="1" customWidth="1"/>
    <col min="10241" max="10241" width="39.7109375" style="1" customWidth="1"/>
    <col min="10242" max="10242" width="20.42578125" style="1" customWidth="1"/>
    <col min="10243" max="10243" width="13.28515625" style="1" customWidth="1"/>
    <col min="10244" max="10244" width="23.28515625" style="1" customWidth="1"/>
    <col min="10245" max="10245" width="16.85546875" style="1" customWidth="1"/>
    <col min="10246" max="10246" width="18.5703125" style="1" customWidth="1"/>
    <col min="10247" max="10247" width="17.85546875" style="1" customWidth="1"/>
    <col min="10248" max="10494" width="8.85546875" style="1"/>
    <col min="10495" max="10495" width="21.140625" style="1" customWidth="1"/>
    <col min="10496" max="10496" width="9.140625" style="1" customWidth="1"/>
    <col min="10497" max="10497" width="39.7109375" style="1" customWidth="1"/>
    <col min="10498" max="10498" width="20.42578125" style="1" customWidth="1"/>
    <col min="10499" max="10499" width="13.28515625" style="1" customWidth="1"/>
    <col min="10500" max="10500" width="23.28515625" style="1" customWidth="1"/>
    <col min="10501" max="10501" width="16.85546875" style="1" customWidth="1"/>
    <col min="10502" max="10502" width="18.5703125" style="1" customWidth="1"/>
    <col min="10503" max="10503" width="17.85546875" style="1" customWidth="1"/>
    <col min="10504" max="10750" width="8.85546875" style="1"/>
    <col min="10751" max="10751" width="21.140625" style="1" customWidth="1"/>
    <col min="10752" max="10752" width="9.140625" style="1" customWidth="1"/>
    <col min="10753" max="10753" width="39.7109375" style="1" customWidth="1"/>
    <col min="10754" max="10754" width="20.42578125" style="1" customWidth="1"/>
    <col min="10755" max="10755" width="13.28515625" style="1" customWidth="1"/>
    <col min="10756" max="10756" width="23.28515625" style="1" customWidth="1"/>
    <col min="10757" max="10757" width="16.85546875" style="1" customWidth="1"/>
    <col min="10758" max="10758" width="18.5703125" style="1" customWidth="1"/>
    <col min="10759" max="10759" width="17.85546875" style="1" customWidth="1"/>
    <col min="10760" max="11006" width="8.85546875" style="1"/>
    <col min="11007" max="11007" width="21.140625" style="1" customWidth="1"/>
    <col min="11008" max="11008" width="9.140625" style="1" customWidth="1"/>
    <col min="11009" max="11009" width="39.7109375" style="1" customWidth="1"/>
    <col min="11010" max="11010" width="20.42578125" style="1" customWidth="1"/>
    <col min="11011" max="11011" width="13.28515625" style="1" customWidth="1"/>
    <col min="11012" max="11012" width="23.28515625" style="1" customWidth="1"/>
    <col min="11013" max="11013" width="16.85546875" style="1" customWidth="1"/>
    <col min="11014" max="11014" width="18.5703125" style="1" customWidth="1"/>
    <col min="11015" max="11015" width="17.85546875" style="1" customWidth="1"/>
    <col min="11016" max="11262" width="8.85546875" style="1"/>
    <col min="11263" max="11263" width="21.140625" style="1" customWidth="1"/>
    <col min="11264" max="11264" width="9.140625" style="1" customWidth="1"/>
    <col min="11265" max="11265" width="39.7109375" style="1" customWidth="1"/>
    <col min="11266" max="11266" width="20.42578125" style="1" customWidth="1"/>
    <col min="11267" max="11267" width="13.28515625" style="1" customWidth="1"/>
    <col min="11268" max="11268" width="23.28515625" style="1" customWidth="1"/>
    <col min="11269" max="11269" width="16.85546875" style="1" customWidth="1"/>
    <col min="11270" max="11270" width="18.5703125" style="1" customWidth="1"/>
    <col min="11271" max="11271" width="17.85546875" style="1" customWidth="1"/>
    <col min="11272" max="11518" width="8.85546875" style="1"/>
    <col min="11519" max="11519" width="21.140625" style="1" customWidth="1"/>
    <col min="11520" max="11520" width="9.140625" style="1" customWidth="1"/>
    <col min="11521" max="11521" width="39.7109375" style="1" customWidth="1"/>
    <col min="11522" max="11522" width="20.42578125" style="1" customWidth="1"/>
    <col min="11523" max="11523" width="13.28515625" style="1" customWidth="1"/>
    <col min="11524" max="11524" width="23.28515625" style="1" customWidth="1"/>
    <col min="11525" max="11525" width="16.85546875" style="1" customWidth="1"/>
    <col min="11526" max="11526" width="18.5703125" style="1" customWidth="1"/>
    <col min="11527" max="11527" width="17.85546875" style="1" customWidth="1"/>
    <col min="11528" max="11774" width="8.85546875" style="1"/>
    <col min="11775" max="11775" width="21.140625" style="1" customWidth="1"/>
    <col min="11776" max="11776" width="9.140625" style="1" customWidth="1"/>
    <col min="11777" max="11777" width="39.7109375" style="1" customWidth="1"/>
    <col min="11778" max="11778" width="20.42578125" style="1" customWidth="1"/>
    <col min="11779" max="11779" width="13.28515625" style="1" customWidth="1"/>
    <col min="11780" max="11780" width="23.28515625" style="1" customWidth="1"/>
    <col min="11781" max="11781" width="16.85546875" style="1" customWidth="1"/>
    <col min="11782" max="11782" width="18.5703125" style="1" customWidth="1"/>
    <col min="11783" max="11783" width="17.85546875" style="1" customWidth="1"/>
    <col min="11784" max="12030" width="8.85546875" style="1"/>
    <col min="12031" max="12031" width="21.140625" style="1" customWidth="1"/>
    <col min="12032" max="12032" width="9.140625" style="1" customWidth="1"/>
    <col min="12033" max="12033" width="39.7109375" style="1" customWidth="1"/>
    <col min="12034" max="12034" width="20.42578125" style="1" customWidth="1"/>
    <col min="12035" max="12035" width="13.28515625" style="1" customWidth="1"/>
    <col min="12036" max="12036" width="23.28515625" style="1" customWidth="1"/>
    <col min="12037" max="12037" width="16.85546875" style="1" customWidth="1"/>
    <col min="12038" max="12038" width="18.5703125" style="1" customWidth="1"/>
    <col min="12039" max="12039" width="17.85546875" style="1" customWidth="1"/>
    <col min="12040" max="12286" width="8.85546875" style="1"/>
    <col min="12287" max="12287" width="21.140625" style="1" customWidth="1"/>
    <col min="12288" max="12288" width="9.140625" style="1" customWidth="1"/>
    <col min="12289" max="12289" width="39.7109375" style="1" customWidth="1"/>
    <col min="12290" max="12290" width="20.42578125" style="1" customWidth="1"/>
    <col min="12291" max="12291" width="13.28515625" style="1" customWidth="1"/>
    <col min="12292" max="12292" width="23.28515625" style="1" customWidth="1"/>
    <col min="12293" max="12293" width="16.85546875" style="1" customWidth="1"/>
    <col min="12294" max="12294" width="18.5703125" style="1" customWidth="1"/>
    <col min="12295" max="12295" width="17.85546875" style="1" customWidth="1"/>
    <col min="12296" max="12542" width="8.85546875" style="1"/>
    <col min="12543" max="12543" width="21.140625" style="1" customWidth="1"/>
    <col min="12544" max="12544" width="9.140625" style="1" customWidth="1"/>
    <col min="12545" max="12545" width="39.7109375" style="1" customWidth="1"/>
    <col min="12546" max="12546" width="20.42578125" style="1" customWidth="1"/>
    <col min="12547" max="12547" width="13.28515625" style="1" customWidth="1"/>
    <col min="12548" max="12548" width="23.28515625" style="1" customWidth="1"/>
    <col min="12549" max="12549" width="16.85546875" style="1" customWidth="1"/>
    <col min="12550" max="12550" width="18.5703125" style="1" customWidth="1"/>
    <col min="12551" max="12551" width="17.85546875" style="1" customWidth="1"/>
    <col min="12552" max="12798" width="8.85546875" style="1"/>
    <col min="12799" max="12799" width="21.140625" style="1" customWidth="1"/>
    <col min="12800" max="12800" width="9.140625" style="1" customWidth="1"/>
    <col min="12801" max="12801" width="39.7109375" style="1" customWidth="1"/>
    <col min="12802" max="12802" width="20.42578125" style="1" customWidth="1"/>
    <col min="12803" max="12803" width="13.28515625" style="1" customWidth="1"/>
    <col min="12804" max="12804" width="23.28515625" style="1" customWidth="1"/>
    <col min="12805" max="12805" width="16.85546875" style="1" customWidth="1"/>
    <col min="12806" max="12806" width="18.5703125" style="1" customWidth="1"/>
    <col min="12807" max="12807" width="17.85546875" style="1" customWidth="1"/>
    <col min="12808" max="13054" width="8.85546875" style="1"/>
    <col min="13055" max="13055" width="21.140625" style="1" customWidth="1"/>
    <col min="13056" max="13056" width="9.140625" style="1" customWidth="1"/>
    <col min="13057" max="13057" width="39.7109375" style="1" customWidth="1"/>
    <col min="13058" max="13058" width="20.42578125" style="1" customWidth="1"/>
    <col min="13059" max="13059" width="13.28515625" style="1" customWidth="1"/>
    <col min="13060" max="13060" width="23.28515625" style="1" customWidth="1"/>
    <col min="13061" max="13061" width="16.85546875" style="1" customWidth="1"/>
    <col min="13062" max="13062" width="18.5703125" style="1" customWidth="1"/>
    <col min="13063" max="13063" width="17.85546875" style="1" customWidth="1"/>
    <col min="13064" max="13310" width="8.85546875" style="1"/>
    <col min="13311" max="13311" width="21.140625" style="1" customWidth="1"/>
    <col min="13312" max="13312" width="9.140625" style="1" customWidth="1"/>
    <col min="13313" max="13313" width="39.7109375" style="1" customWidth="1"/>
    <col min="13314" max="13314" width="20.42578125" style="1" customWidth="1"/>
    <col min="13315" max="13315" width="13.28515625" style="1" customWidth="1"/>
    <col min="13316" max="13316" width="23.28515625" style="1" customWidth="1"/>
    <col min="13317" max="13317" width="16.85546875" style="1" customWidth="1"/>
    <col min="13318" max="13318" width="18.5703125" style="1" customWidth="1"/>
    <col min="13319" max="13319" width="17.85546875" style="1" customWidth="1"/>
    <col min="13320" max="13566" width="8.85546875" style="1"/>
    <col min="13567" max="13567" width="21.140625" style="1" customWidth="1"/>
    <col min="13568" max="13568" width="9.140625" style="1" customWidth="1"/>
    <col min="13569" max="13569" width="39.7109375" style="1" customWidth="1"/>
    <col min="13570" max="13570" width="20.42578125" style="1" customWidth="1"/>
    <col min="13571" max="13571" width="13.28515625" style="1" customWidth="1"/>
    <col min="13572" max="13572" width="23.28515625" style="1" customWidth="1"/>
    <col min="13573" max="13573" width="16.85546875" style="1" customWidth="1"/>
    <col min="13574" max="13574" width="18.5703125" style="1" customWidth="1"/>
    <col min="13575" max="13575" width="17.85546875" style="1" customWidth="1"/>
    <col min="13576" max="13822" width="8.85546875" style="1"/>
    <col min="13823" max="13823" width="21.140625" style="1" customWidth="1"/>
    <col min="13824" max="13824" width="9.140625" style="1" customWidth="1"/>
    <col min="13825" max="13825" width="39.7109375" style="1" customWidth="1"/>
    <col min="13826" max="13826" width="20.42578125" style="1" customWidth="1"/>
    <col min="13827" max="13827" width="13.28515625" style="1" customWidth="1"/>
    <col min="13828" max="13828" width="23.28515625" style="1" customWidth="1"/>
    <col min="13829" max="13829" width="16.85546875" style="1" customWidth="1"/>
    <col min="13830" max="13830" width="18.5703125" style="1" customWidth="1"/>
    <col min="13831" max="13831" width="17.85546875" style="1" customWidth="1"/>
    <col min="13832" max="14078" width="8.85546875" style="1"/>
    <col min="14079" max="14079" width="21.140625" style="1" customWidth="1"/>
    <col min="14080" max="14080" width="9.140625" style="1" customWidth="1"/>
    <col min="14081" max="14081" width="39.7109375" style="1" customWidth="1"/>
    <col min="14082" max="14082" width="20.42578125" style="1" customWidth="1"/>
    <col min="14083" max="14083" width="13.28515625" style="1" customWidth="1"/>
    <col min="14084" max="14084" width="23.28515625" style="1" customWidth="1"/>
    <col min="14085" max="14085" width="16.85546875" style="1" customWidth="1"/>
    <col min="14086" max="14086" width="18.5703125" style="1" customWidth="1"/>
    <col min="14087" max="14087" width="17.85546875" style="1" customWidth="1"/>
    <col min="14088" max="14334" width="8.85546875" style="1"/>
    <col min="14335" max="14335" width="21.140625" style="1" customWidth="1"/>
    <col min="14336" max="14336" width="9.140625" style="1" customWidth="1"/>
    <col min="14337" max="14337" width="39.7109375" style="1" customWidth="1"/>
    <col min="14338" max="14338" width="20.42578125" style="1" customWidth="1"/>
    <col min="14339" max="14339" width="13.28515625" style="1" customWidth="1"/>
    <col min="14340" max="14340" width="23.28515625" style="1" customWidth="1"/>
    <col min="14341" max="14341" width="16.85546875" style="1" customWidth="1"/>
    <col min="14342" max="14342" width="18.5703125" style="1" customWidth="1"/>
    <col min="14343" max="14343" width="17.85546875" style="1" customWidth="1"/>
    <col min="14344" max="14590" width="8.85546875" style="1"/>
    <col min="14591" max="14591" width="21.140625" style="1" customWidth="1"/>
    <col min="14592" max="14592" width="9.140625" style="1" customWidth="1"/>
    <col min="14593" max="14593" width="39.7109375" style="1" customWidth="1"/>
    <col min="14594" max="14594" width="20.42578125" style="1" customWidth="1"/>
    <col min="14595" max="14595" width="13.28515625" style="1" customWidth="1"/>
    <col min="14596" max="14596" width="23.28515625" style="1" customWidth="1"/>
    <col min="14597" max="14597" width="16.85546875" style="1" customWidth="1"/>
    <col min="14598" max="14598" width="18.5703125" style="1" customWidth="1"/>
    <col min="14599" max="14599" width="17.85546875" style="1" customWidth="1"/>
    <col min="14600" max="14846" width="8.85546875" style="1"/>
    <col min="14847" max="14847" width="21.140625" style="1" customWidth="1"/>
    <col min="14848" max="14848" width="9.140625" style="1" customWidth="1"/>
    <col min="14849" max="14849" width="39.7109375" style="1" customWidth="1"/>
    <col min="14850" max="14850" width="20.42578125" style="1" customWidth="1"/>
    <col min="14851" max="14851" width="13.28515625" style="1" customWidth="1"/>
    <col min="14852" max="14852" width="23.28515625" style="1" customWidth="1"/>
    <col min="14853" max="14853" width="16.85546875" style="1" customWidth="1"/>
    <col min="14854" max="14854" width="18.5703125" style="1" customWidth="1"/>
    <col min="14855" max="14855" width="17.85546875" style="1" customWidth="1"/>
    <col min="14856" max="15102" width="8.85546875" style="1"/>
    <col min="15103" max="15103" width="21.140625" style="1" customWidth="1"/>
    <col min="15104" max="15104" width="9.140625" style="1" customWidth="1"/>
    <col min="15105" max="15105" width="39.7109375" style="1" customWidth="1"/>
    <col min="15106" max="15106" width="20.42578125" style="1" customWidth="1"/>
    <col min="15107" max="15107" width="13.28515625" style="1" customWidth="1"/>
    <col min="15108" max="15108" width="23.28515625" style="1" customWidth="1"/>
    <col min="15109" max="15109" width="16.85546875" style="1" customWidth="1"/>
    <col min="15110" max="15110" width="18.5703125" style="1" customWidth="1"/>
    <col min="15111" max="15111" width="17.85546875" style="1" customWidth="1"/>
    <col min="15112" max="15358" width="8.85546875" style="1"/>
    <col min="15359" max="15359" width="21.140625" style="1" customWidth="1"/>
    <col min="15360" max="15360" width="9.140625" style="1" customWidth="1"/>
    <col min="15361" max="15361" width="39.7109375" style="1" customWidth="1"/>
    <col min="15362" max="15362" width="20.42578125" style="1" customWidth="1"/>
    <col min="15363" max="15363" width="13.28515625" style="1" customWidth="1"/>
    <col min="15364" max="15364" width="23.28515625" style="1" customWidth="1"/>
    <col min="15365" max="15365" width="16.85546875" style="1" customWidth="1"/>
    <col min="15366" max="15366" width="18.5703125" style="1" customWidth="1"/>
    <col min="15367" max="15367" width="17.85546875" style="1" customWidth="1"/>
    <col min="15368" max="15614" width="8.85546875" style="1"/>
    <col min="15615" max="15615" width="21.140625" style="1" customWidth="1"/>
    <col min="15616" max="15616" width="9.140625" style="1" customWidth="1"/>
    <col min="15617" max="15617" width="39.7109375" style="1" customWidth="1"/>
    <col min="15618" max="15618" width="20.42578125" style="1" customWidth="1"/>
    <col min="15619" max="15619" width="13.28515625" style="1" customWidth="1"/>
    <col min="15620" max="15620" width="23.28515625" style="1" customWidth="1"/>
    <col min="15621" max="15621" width="16.85546875" style="1" customWidth="1"/>
    <col min="15622" max="15622" width="18.5703125" style="1" customWidth="1"/>
    <col min="15623" max="15623" width="17.85546875" style="1" customWidth="1"/>
    <col min="15624" max="15870" width="8.85546875" style="1"/>
    <col min="15871" max="15871" width="21.140625" style="1" customWidth="1"/>
    <col min="15872" max="15872" width="9.140625" style="1" customWidth="1"/>
    <col min="15873" max="15873" width="39.7109375" style="1" customWidth="1"/>
    <col min="15874" max="15874" width="20.42578125" style="1" customWidth="1"/>
    <col min="15875" max="15875" width="13.28515625" style="1" customWidth="1"/>
    <col min="15876" max="15876" width="23.28515625" style="1" customWidth="1"/>
    <col min="15877" max="15877" width="16.85546875" style="1" customWidth="1"/>
    <col min="15878" max="15878" width="18.5703125" style="1" customWidth="1"/>
    <col min="15879" max="15879" width="17.85546875" style="1" customWidth="1"/>
    <col min="15880" max="16126" width="8.85546875" style="1"/>
    <col min="16127" max="16127" width="21.140625" style="1" customWidth="1"/>
    <col min="16128" max="16128" width="9.140625" style="1" customWidth="1"/>
    <col min="16129" max="16129" width="39.7109375" style="1" customWidth="1"/>
    <col min="16130" max="16130" width="20.42578125" style="1" customWidth="1"/>
    <col min="16131" max="16131" width="13.28515625" style="1" customWidth="1"/>
    <col min="16132" max="16132" width="23.28515625" style="1" customWidth="1"/>
    <col min="16133" max="16133" width="16.85546875" style="1" customWidth="1"/>
    <col min="16134" max="16134" width="18.5703125" style="1" customWidth="1"/>
    <col min="16135" max="16135" width="17.85546875" style="1" customWidth="1"/>
    <col min="16136" max="16381" width="8.85546875" style="1"/>
    <col min="16382" max="16383" width="9.140625" style="1" customWidth="1"/>
    <col min="16384" max="16384" width="9.140625" style="1"/>
  </cols>
  <sheetData>
    <row r="1" spans="1:17" ht="30" customHeight="1" x14ac:dyDescent="0.25">
      <c r="A1" s="371" t="s">
        <v>683</v>
      </c>
      <c r="B1" s="372"/>
      <c r="C1" s="373"/>
    </row>
    <row r="2" spans="1:17" ht="29.25" customHeight="1" x14ac:dyDescent="0.25">
      <c r="A2" s="371" t="s">
        <v>684</v>
      </c>
      <c r="B2" s="372"/>
      <c r="C2" s="373"/>
    </row>
    <row r="3" spans="1:17" s="3" customFormat="1" ht="39.6" customHeight="1" x14ac:dyDescent="0.25">
      <c r="A3" s="321" t="s">
        <v>677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3"/>
      <c r="N3" s="21"/>
    </row>
    <row r="4" spans="1:17" s="3" customFormat="1" ht="39.6" customHeight="1" x14ac:dyDescent="0.25">
      <c r="A4" s="362"/>
      <c r="B4" s="363"/>
      <c r="C4" s="363"/>
      <c r="D4" s="363"/>
      <c r="E4" s="363"/>
      <c r="F4" s="364"/>
      <c r="G4" s="361" t="s">
        <v>666</v>
      </c>
      <c r="H4" s="361"/>
      <c r="I4" s="361"/>
      <c r="J4" s="368" t="s">
        <v>667</v>
      </c>
      <c r="K4" s="369"/>
      <c r="L4" s="370"/>
      <c r="M4" s="353"/>
      <c r="N4" s="21"/>
    </row>
    <row r="5" spans="1:17" s="3" customFormat="1" ht="70.150000000000006" customHeight="1" thickBot="1" x14ac:dyDescent="0.3">
      <c r="A5" s="197" t="s">
        <v>661</v>
      </c>
      <c r="B5" s="198" t="s">
        <v>1</v>
      </c>
      <c r="C5" s="197" t="s">
        <v>660</v>
      </c>
      <c r="D5" s="199" t="s">
        <v>665</v>
      </c>
      <c r="E5" s="210" t="s">
        <v>658</v>
      </c>
      <c r="F5" s="210" t="s">
        <v>664</v>
      </c>
      <c r="G5" s="210" t="s">
        <v>663</v>
      </c>
      <c r="H5" s="258" t="s">
        <v>662</v>
      </c>
      <c r="I5" s="258" t="s">
        <v>656</v>
      </c>
      <c r="J5" s="200" t="s">
        <v>655</v>
      </c>
      <c r="K5" s="200" t="s">
        <v>659</v>
      </c>
      <c r="L5" s="259" t="s">
        <v>657</v>
      </c>
      <c r="M5" s="354" t="s">
        <v>668</v>
      </c>
      <c r="N5" s="22" t="s">
        <v>2</v>
      </c>
      <c r="O5" s="27" t="s">
        <v>226</v>
      </c>
      <c r="P5" s="28" t="s">
        <v>227</v>
      </c>
    </row>
    <row r="6" spans="1:17" s="3" customFormat="1" ht="19.149999999999999" customHeight="1" thickBot="1" x14ac:dyDescent="0.3">
      <c r="A6" s="8" t="s">
        <v>13</v>
      </c>
      <c r="B6" s="64">
        <v>1</v>
      </c>
      <c r="C6" s="100" t="s">
        <v>60</v>
      </c>
      <c r="D6" s="100" t="s">
        <v>318</v>
      </c>
      <c r="E6" s="211">
        <v>12</v>
      </c>
      <c r="F6" s="211">
        <v>1</v>
      </c>
      <c r="G6" s="106">
        <f t="shared" ref="G6:G13" si="0">SUM(E6*F6*3-J6)</f>
        <v>33</v>
      </c>
      <c r="H6" s="260">
        <v>0</v>
      </c>
      <c r="I6" s="261">
        <f>SUM(H6*G6)</f>
        <v>0</v>
      </c>
      <c r="J6" s="107" t="s">
        <v>89</v>
      </c>
      <c r="K6" s="262">
        <v>0</v>
      </c>
      <c r="L6" s="305">
        <f>J6*K6</f>
        <v>0</v>
      </c>
      <c r="M6" s="324">
        <f t="shared" ref="M6:M11" si="1">SUM($I6,$L6)</f>
        <v>0</v>
      </c>
      <c r="N6" s="86">
        <f t="shared" ref="N6:N11" si="2">SUM(I6,L6)</f>
        <v>0</v>
      </c>
      <c r="O6" s="30"/>
      <c r="P6" s="31"/>
    </row>
    <row r="7" spans="1:17" s="3" customFormat="1" ht="19.149999999999999" customHeight="1" x14ac:dyDescent="0.25">
      <c r="A7" s="12"/>
      <c r="B7" s="65">
        <v>2</v>
      </c>
      <c r="C7" s="101" t="s">
        <v>87</v>
      </c>
      <c r="D7" s="69" t="s">
        <v>318</v>
      </c>
      <c r="E7" s="106">
        <v>12</v>
      </c>
      <c r="F7" s="106">
        <v>1</v>
      </c>
      <c r="G7" s="106">
        <f t="shared" si="0"/>
        <v>33</v>
      </c>
      <c r="H7" s="263">
        <v>0</v>
      </c>
      <c r="I7" s="264">
        <f t="shared" ref="I7:I11" si="3">SUM(H7*G7)</f>
        <v>0</v>
      </c>
      <c r="J7" s="108" t="s">
        <v>89</v>
      </c>
      <c r="K7" s="265">
        <v>0</v>
      </c>
      <c r="L7" s="305">
        <f>J7*K7</f>
        <v>0</v>
      </c>
      <c r="M7" s="325">
        <f t="shared" si="1"/>
        <v>0</v>
      </c>
      <c r="N7" s="87">
        <f t="shared" si="2"/>
        <v>0</v>
      </c>
      <c r="O7" s="24"/>
      <c r="P7" s="32"/>
    </row>
    <row r="8" spans="1:17" s="3" customFormat="1" ht="19.149999999999999" customHeight="1" x14ac:dyDescent="0.25">
      <c r="A8" s="10"/>
      <c r="B8" s="65">
        <v>3</v>
      </c>
      <c r="C8" s="5" t="s">
        <v>126</v>
      </c>
      <c r="D8" s="5"/>
      <c r="E8" s="106">
        <v>12</v>
      </c>
      <c r="F8" s="106">
        <v>1</v>
      </c>
      <c r="G8" s="106">
        <f t="shared" si="0"/>
        <v>36</v>
      </c>
      <c r="H8" s="263">
        <v>0</v>
      </c>
      <c r="I8" s="264">
        <f t="shared" si="3"/>
        <v>0</v>
      </c>
      <c r="J8" s="108"/>
      <c r="K8" s="265"/>
      <c r="L8" s="306"/>
      <c r="M8" s="325">
        <f t="shared" si="1"/>
        <v>0</v>
      </c>
      <c r="N8" s="87">
        <f t="shared" si="2"/>
        <v>0</v>
      </c>
      <c r="O8" s="24"/>
      <c r="P8" s="32"/>
    </row>
    <row r="9" spans="1:17" s="3" customFormat="1" ht="19.149999999999999" customHeight="1" x14ac:dyDescent="0.25">
      <c r="A9" s="10"/>
      <c r="B9" s="65">
        <v>4</v>
      </c>
      <c r="C9" s="5" t="s">
        <v>88</v>
      </c>
      <c r="D9" s="5"/>
      <c r="E9" s="106">
        <v>12</v>
      </c>
      <c r="F9" s="106">
        <v>1</v>
      </c>
      <c r="G9" s="106">
        <f t="shared" si="0"/>
        <v>36</v>
      </c>
      <c r="H9" s="263">
        <v>0</v>
      </c>
      <c r="I9" s="264">
        <f t="shared" si="3"/>
        <v>0</v>
      </c>
      <c r="J9" s="108"/>
      <c r="K9" s="265"/>
      <c r="L9" s="306"/>
      <c r="M9" s="325">
        <f t="shared" si="1"/>
        <v>0</v>
      </c>
      <c r="N9" s="87">
        <f t="shared" si="2"/>
        <v>0</v>
      </c>
      <c r="O9" s="24"/>
      <c r="P9" s="32"/>
    </row>
    <row r="10" spans="1:17" s="3" customFormat="1" ht="19.149999999999999" customHeight="1" x14ac:dyDescent="0.25">
      <c r="A10" s="11"/>
      <c r="B10" s="65">
        <v>5</v>
      </c>
      <c r="C10" s="2" t="s">
        <v>377</v>
      </c>
      <c r="D10" s="2"/>
      <c r="E10" s="106">
        <v>2</v>
      </c>
      <c r="F10" s="106">
        <v>19</v>
      </c>
      <c r="G10" s="106">
        <f t="shared" si="0"/>
        <v>114</v>
      </c>
      <c r="H10" s="263">
        <v>0</v>
      </c>
      <c r="I10" s="264">
        <f t="shared" si="3"/>
        <v>0</v>
      </c>
      <c r="J10" s="108"/>
      <c r="K10" s="265"/>
      <c r="L10" s="306"/>
      <c r="M10" s="325">
        <f t="shared" si="1"/>
        <v>0</v>
      </c>
      <c r="N10" s="87">
        <f t="shared" si="2"/>
        <v>0</v>
      </c>
      <c r="O10" s="24"/>
      <c r="P10" s="32"/>
    </row>
    <row r="11" spans="1:17" s="3" customFormat="1" ht="19.149999999999999" customHeight="1" x14ac:dyDescent="0.25">
      <c r="A11" s="10"/>
      <c r="B11" s="65">
        <v>6</v>
      </c>
      <c r="C11" s="2" t="s">
        <v>5</v>
      </c>
      <c r="D11" s="2"/>
      <c r="E11" s="106">
        <v>2</v>
      </c>
      <c r="F11" s="106">
        <v>10</v>
      </c>
      <c r="G11" s="106">
        <f t="shared" si="0"/>
        <v>60</v>
      </c>
      <c r="H11" s="263">
        <v>0</v>
      </c>
      <c r="I11" s="264">
        <f t="shared" si="3"/>
        <v>0</v>
      </c>
      <c r="J11" s="108"/>
      <c r="K11" s="265"/>
      <c r="L11" s="306"/>
      <c r="M11" s="325">
        <f t="shared" si="1"/>
        <v>0</v>
      </c>
      <c r="N11" s="87">
        <f t="shared" si="2"/>
        <v>0</v>
      </c>
      <c r="O11" s="24"/>
      <c r="P11" s="32"/>
    </row>
    <row r="12" spans="1:17" s="3" customFormat="1" ht="19.149999999999999" customHeight="1" x14ac:dyDescent="0.25">
      <c r="A12" s="10"/>
      <c r="B12" s="65"/>
      <c r="C12" s="2"/>
      <c r="D12" s="2"/>
      <c r="E12" s="106"/>
      <c r="F12" s="106"/>
      <c r="G12" s="106">
        <f t="shared" si="0"/>
        <v>0</v>
      </c>
      <c r="H12" s="263"/>
      <c r="I12" s="264"/>
      <c r="J12" s="108"/>
      <c r="K12" s="265"/>
      <c r="L12" s="306"/>
      <c r="M12" s="325"/>
      <c r="N12" s="87"/>
      <c r="O12" s="24"/>
      <c r="P12" s="32"/>
    </row>
    <row r="13" spans="1:17" s="3" customFormat="1" ht="19.149999999999999" customHeight="1" x14ac:dyDescent="0.25">
      <c r="A13" s="12"/>
      <c r="B13" s="65"/>
      <c r="C13" s="5"/>
      <c r="D13" s="5"/>
      <c r="E13" s="106"/>
      <c r="F13" s="106"/>
      <c r="G13" s="106">
        <f t="shared" si="0"/>
        <v>0</v>
      </c>
      <c r="H13" s="266"/>
      <c r="I13" s="267">
        <f>SUM(I6:I12)</f>
        <v>0</v>
      </c>
      <c r="J13" s="348"/>
      <c r="K13" s="350">
        <f>SUM(K6:K12)</f>
        <v>0</v>
      </c>
      <c r="L13" s="349">
        <f>SUM(L6:L12)</f>
        <v>0</v>
      </c>
      <c r="M13" s="326">
        <f>SUM($M6:$M12)</f>
        <v>0</v>
      </c>
      <c r="N13" s="89">
        <f>SUM(N6:N12)</f>
        <v>0</v>
      </c>
      <c r="O13" s="33"/>
      <c r="P13" s="23">
        <f>SUM(N13-M13)</f>
        <v>0</v>
      </c>
      <c r="Q13" s="340">
        <f>M13</f>
        <v>0</v>
      </c>
    </row>
    <row r="14" spans="1:17" s="3" customFormat="1" ht="19.149999999999999" customHeight="1" thickBot="1" x14ac:dyDescent="0.25">
      <c r="A14" s="167"/>
      <c r="B14" s="178"/>
      <c r="C14" s="179"/>
      <c r="D14" s="179"/>
      <c r="E14" s="238"/>
      <c r="F14" s="231"/>
      <c r="G14" s="231"/>
      <c r="H14" s="294"/>
      <c r="I14" s="294"/>
      <c r="J14" s="139"/>
      <c r="K14" s="294"/>
      <c r="L14" s="294"/>
      <c r="M14" s="316"/>
      <c r="N14" s="90"/>
      <c r="O14" s="34">
        <f>SUM(N14-M14)</f>
        <v>0</v>
      </c>
      <c r="P14" s="35"/>
    </row>
    <row r="15" spans="1:17" s="3" customFormat="1" ht="19.149999999999999" customHeight="1" thickBot="1" x14ac:dyDescent="0.3">
      <c r="A15" s="8" t="s">
        <v>29</v>
      </c>
      <c r="B15" s="64">
        <v>1</v>
      </c>
      <c r="C15" s="100" t="s">
        <v>127</v>
      </c>
      <c r="D15" s="100" t="s">
        <v>343</v>
      </c>
      <c r="E15" s="211">
        <v>12</v>
      </c>
      <c r="F15" s="212">
        <v>1</v>
      </c>
      <c r="G15" s="106">
        <f t="shared" ref="G15:G36" si="4">SUM(E15*F15*3-J15)</f>
        <v>33</v>
      </c>
      <c r="H15" s="260">
        <v>0</v>
      </c>
      <c r="I15" s="261">
        <f t="shared" ref="I15:I40" si="5">SUM(H15*G15)</f>
        <v>0</v>
      </c>
      <c r="J15" s="107">
        <f t="shared" ref="J15:J24" si="6">SUM(F15*3)</f>
        <v>3</v>
      </c>
      <c r="K15" s="262">
        <v>0</v>
      </c>
      <c r="L15" s="307">
        <f>J15*K15</f>
        <v>0</v>
      </c>
      <c r="M15" s="324">
        <f t="shared" ref="M15:M34" si="7">SUM($I15+$L15)</f>
        <v>0</v>
      </c>
      <c r="N15" s="86">
        <f t="shared" ref="N15:N34" si="8">SUM(I15,L15)</f>
        <v>0</v>
      </c>
      <c r="O15" s="30"/>
      <c r="P15" s="31"/>
    </row>
    <row r="16" spans="1:17" s="3" customFormat="1" ht="19.149999999999999" customHeight="1" thickBot="1" x14ac:dyDescent="0.3">
      <c r="A16" s="19"/>
      <c r="B16" s="65">
        <v>2</v>
      </c>
      <c r="C16" s="69" t="s">
        <v>92</v>
      </c>
      <c r="D16" s="69" t="s">
        <v>364</v>
      </c>
      <c r="E16" s="106">
        <v>12</v>
      </c>
      <c r="F16" s="213">
        <v>1</v>
      </c>
      <c r="G16" s="106">
        <f t="shared" si="4"/>
        <v>33</v>
      </c>
      <c r="H16" s="260">
        <v>0</v>
      </c>
      <c r="I16" s="264">
        <f t="shared" si="5"/>
        <v>0</v>
      </c>
      <c r="J16" s="107">
        <f t="shared" si="6"/>
        <v>3</v>
      </c>
      <c r="K16" s="262">
        <v>0</v>
      </c>
      <c r="L16" s="307">
        <f t="shared" ref="L16:L24" si="9">J16*K16</f>
        <v>0</v>
      </c>
      <c r="M16" s="325">
        <f t="shared" si="7"/>
        <v>0</v>
      </c>
      <c r="N16" s="87">
        <f t="shared" si="8"/>
        <v>0</v>
      </c>
      <c r="O16" s="24"/>
      <c r="P16" s="32"/>
    </row>
    <row r="17" spans="1:16" s="3" customFormat="1" ht="19.149999999999999" customHeight="1" thickBot="1" x14ac:dyDescent="0.3">
      <c r="A17" s="12"/>
      <c r="B17" s="65">
        <v>3</v>
      </c>
      <c r="C17" s="69" t="s">
        <v>90</v>
      </c>
      <c r="D17" s="69" t="s">
        <v>343</v>
      </c>
      <c r="E17" s="106">
        <v>12</v>
      </c>
      <c r="F17" s="213">
        <v>3</v>
      </c>
      <c r="G17" s="106">
        <f t="shared" si="4"/>
        <v>99</v>
      </c>
      <c r="H17" s="260">
        <v>0</v>
      </c>
      <c r="I17" s="264">
        <f t="shared" si="5"/>
        <v>0</v>
      </c>
      <c r="J17" s="107">
        <f t="shared" si="6"/>
        <v>9</v>
      </c>
      <c r="K17" s="262">
        <v>0</v>
      </c>
      <c r="L17" s="307">
        <f t="shared" si="9"/>
        <v>0</v>
      </c>
      <c r="M17" s="325">
        <f t="shared" si="7"/>
        <v>0</v>
      </c>
      <c r="N17" s="87">
        <f t="shared" si="8"/>
        <v>0</v>
      </c>
      <c r="O17" s="24"/>
      <c r="P17" s="32"/>
    </row>
    <row r="18" spans="1:16" s="3" customFormat="1" ht="19.149999999999999" customHeight="1" thickBot="1" x14ac:dyDescent="0.3">
      <c r="A18" s="12"/>
      <c r="B18" s="65">
        <v>4</v>
      </c>
      <c r="C18" s="69" t="s">
        <v>91</v>
      </c>
      <c r="D18" s="69" t="s">
        <v>343</v>
      </c>
      <c r="E18" s="106">
        <v>12</v>
      </c>
      <c r="F18" s="213">
        <v>1</v>
      </c>
      <c r="G18" s="106">
        <f t="shared" si="4"/>
        <v>33</v>
      </c>
      <c r="H18" s="260">
        <v>0</v>
      </c>
      <c r="I18" s="264">
        <f t="shared" si="5"/>
        <v>0</v>
      </c>
      <c r="J18" s="107">
        <f t="shared" si="6"/>
        <v>3</v>
      </c>
      <c r="K18" s="262">
        <v>0</v>
      </c>
      <c r="L18" s="307">
        <f t="shared" si="9"/>
        <v>0</v>
      </c>
      <c r="M18" s="325">
        <f t="shared" si="7"/>
        <v>0</v>
      </c>
      <c r="N18" s="87">
        <f t="shared" si="8"/>
        <v>0</v>
      </c>
      <c r="O18" s="24"/>
      <c r="P18" s="32"/>
    </row>
    <row r="19" spans="1:16" s="3" customFormat="1" ht="19.149999999999999" customHeight="1" thickBot="1" x14ac:dyDescent="0.3">
      <c r="A19" s="11"/>
      <c r="B19" s="65">
        <v>5</v>
      </c>
      <c r="C19" s="69" t="s">
        <v>98</v>
      </c>
      <c r="D19" s="69"/>
      <c r="E19" s="106">
        <v>12</v>
      </c>
      <c r="F19" s="213">
        <v>5</v>
      </c>
      <c r="G19" s="106">
        <f t="shared" si="4"/>
        <v>165</v>
      </c>
      <c r="H19" s="260">
        <v>0</v>
      </c>
      <c r="I19" s="264">
        <f t="shared" si="5"/>
        <v>0</v>
      </c>
      <c r="J19" s="107">
        <f t="shared" si="6"/>
        <v>15</v>
      </c>
      <c r="K19" s="262">
        <v>0</v>
      </c>
      <c r="L19" s="307">
        <f t="shared" si="9"/>
        <v>0</v>
      </c>
      <c r="M19" s="325">
        <f t="shared" si="7"/>
        <v>0</v>
      </c>
      <c r="N19" s="87">
        <f t="shared" si="8"/>
        <v>0</v>
      </c>
      <c r="O19" s="24"/>
      <c r="P19" s="32"/>
    </row>
    <row r="20" spans="1:16" s="3" customFormat="1" ht="19.149999999999999" customHeight="1" thickBot="1" x14ac:dyDescent="0.3">
      <c r="A20" s="12"/>
      <c r="B20" s="65">
        <v>6</v>
      </c>
      <c r="C20" s="69" t="s">
        <v>93</v>
      </c>
      <c r="D20" s="69"/>
      <c r="E20" s="106">
        <v>12</v>
      </c>
      <c r="F20" s="213">
        <v>6</v>
      </c>
      <c r="G20" s="106">
        <f t="shared" si="4"/>
        <v>198</v>
      </c>
      <c r="H20" s="260">
        <v>0</v>
      </c>
      <c r="I20" s="264">
        <f t="shared" si="5"/>
        <v>0</v>
      </c>
      <c r="J20" s="107">
        <f t="shared" si="6"/>
        <v>18</v>
      </c>
      <c r="K20" s="262">
        <v>0</v>
      </c>
      <c r="L20" s="307">
        <f t="shared" si="9"/>
        <v>0</v>
      </c>
      <c r="M20" s="325">
        <f t="shared" si="7"/>
        <v>0</v>
      </c>
      <c r="N20" s="87">
        <f t="shared" si="8"/>
        <v>0</v>
      </c>
      <c r="O20" s="24"/>
      <c r="P20" s="32"/>
    </row>
    <row r="21" spans="1:16" s="3" customFormat="1" ht="19.149999999999999" customHeight="1" thickBot="1" x14ac:dyDescent="0.3">
      <c r="A21" s="12"/>
      <c r="B21" s="65">
        <v>7</v>
      </c>
      <c r="C21" s="69" t="s">
        <v>128</v>
      </c>
      <c r="D21" s="69" t="s">
        <v>366</v>
      </c>
      <c r="E21" s="106">
        <v>12</v>
      </c>
      <c r="F21" s="213">
        <v>1</v>
      </c>
      <c r="G21" s="106">
        <f t="shared" si="4"/>
        <v>33</v>
      </c>
      <c r="H21" s="260">
        <v>0</v>
      </c>
      <c r="I21" s="264">
        <f t="shared" si="5"/>
        <v>0</v>
      </c>
      <c r="J21" s="107">
        <f t="shared" si="6"/>
        <v>3</v>
      </c>
      <c r="K21" s="262">
        <v>0</v>
      </c>
      <c r="L21" s="307">
        <f t="shared" si="9"/>
        <v>0</v>
      </c>
      <c r="M21" s="325">
        <f t="shared" si="7"/>
        <v>0</v>
      </c>
      <c r="N21" s="87">
        <f t="shared" si="8"/>
        <v>0</v>
      </c>
      <c r="O21" s="24"/>
      <c r="P21" s="32"/>
    </row>
    <row r="22" spans="1:16" s="3" customFormat="1" ht="19.149999999999999" customHeight="1" thickBot="1" x14ac:dyDescent="0.3">
      <c r="A22" s="12"/>
      <c r="B22" s="65">
        <v>8</v>
      </c>
      <c r="C22" s="69" t="s">
        <v>60</v>
      </c>
      <c r="D22" s="69" t="s">
        <v>321</v>
      </c>
      <c r="E22" s="106">
        <v>12</v>
      </c>
      <c r="F22" s="213">
        <v>1</v>
      </c>
      <c r="G22" s="106">
        <f t="shared" si="4"/>
        <v>33</v>
      </c>
      <c r="H22" s="260">
        <v>0</v>
      </c>
      <c r="I22" s="264">
        <f t="shared" si="5"/>
        <v>0</v>
      </c>
      <c r="J22" s="107">
        <f t="shared" si="6"/>
        <v>3</v>
      </c>
      <c r="K22" s="265">
        <v>0</v>
      </c>
      <c r="L22" s="307">
        <f t="shared" si="9"/>
        <v>0</v>
      </c>
      <c r="M22" s="325">
        <f t="shared" si="7"/>
        <v>0</v>
      </c>
      <c r="N22" s="87">
        <f t="shared" si="8"/>
        <v>0</v>
      </c>
      <c r="O22" s="24"/>
      <c r="P22" s="32"/>
    </row>
    <row r="23" spans="1:16" s="3" customFormat="1" ht="19.149999999999999" customHeight="1" thickBot="1" x14ac:dyDescent="0.3">
      <c r="A23" s="12"/>
      <c r="B23" s="65">
        <v>9</v>
      </c>
      <c r="C23" s="69" t="s">
        <v>87</v>
      </c>
      <c r="D23" s="69" t="s">
        <v>321</v>
      </c>
      <c r="E23" s="106">
        <v>12</v>
      </c>
      <c r="F23" s="213">
        <v>1</v>
      </c>
      <c r="G23" s="106">
        <f t="shared" si="4"/>
        <v>33</v>
      </c>
      <c r="H23" s="260">
        <v>0</v>
      </c>
      <c r="I23" s="264">
        <f t="shared" si="5"/>
        <v>0</v>
      </c>
      <c r="J23" s="107">
        <f t="shared" si="6"/>
        <v>3</v>
      </c>
      <c r="K23" s="265">
        <v>0</v>
      </c>
      <c r="L23" s="307">
        <f t="shared" si="9"/>
        <v>0</v>
      </c>
      <c r="M23" s="325">
        <f t="shared" si="7"/>
        <v>0</v>
      </c>
      <c r="N23" s="87">
        <f t="shared" si="8"/>
        <v>0</v>
      </c>
      <c r="O23" s="24"/>
      <c r="P23" s="32"/>
    </row>
    <row r="24" spans="1:16" s="3" customFormat="1" ht="19.149999999999999" customHeight="1" thickBot="1" x14ac:dyDescent="0.3">
      <c r="A24" s="12"/>
      <c r="B24" s="65">
        <v>10</v>
      </c>
      <c r="C24" s="69" t="s">
        <v>95</v>
      </c>
      <c r="D24" s="69" t="s">
        <v>343</v>
      </c>
      <c r="E24" s="106">
        <v>12</v>
      </c>
      <c r="F24" s="213">
        <v>1</v>
      </c>
      <c r="G24" s="106">
        <f t="shared" si="4"/>
        <v>33</v>
      </c>
      <c r="H24" s="260">
        <v>0</v>
      </c>
      <c r="I24" s="264">
        <f t="shared" si="5"/>
        <v>0</v>
      </c>
      <c r="J24" s="107">
        <f t="shared" si="6"/>
        <v>3</v>
      </c>
      <c r="K24" s="265">
        <v>0</v>
      </c>
      <c r="L24" s="307">
        <f t="shared" si="9"/>
        <v>0</v>
      </c>
      <c r="M24" s="325">
        <f t="shared" si="7"/>
        <v>0</v>
      </c>
      <c r="N24" s="87">
        <f t="shared" si="8"/>
        <v>0</v>
      </c>
      <c r="O24" s="24"/>
      <c r="P24" s="32"/>
    </row>
    <row r="25" spans="1:16" s="3" customFormat="1" ht="19.149999999999999" customHeight="1" thickBot="1" x14ac:dyDescent="0.3">
      <c r="A25" s="12"/>
      <c r="B25" s="65">
        <v>11</v>
      </c>
      <c r="C25" s="5" t="s">
        <v>69</v>
      </c>
      <c r="D25" s="5"/>
      <c r="E25" s="106">
        <v>12</v>
      </c>
      <c r="F25" s="213">
        <v>1</v>
      </c>
      <c r="G25" s="106">
        <f t="shared" si="4"/>
        <v>36</v>
      </c>
      <c r="H25" s="260">
        <v>0</v>
      </c>
      <c r="I25" s="264">
        <f t="shared" si="5"/>
        <v>0</v>
      </c>
      <c r="J25" s="108"/>
      <c r="K25" s="265"/>
      <c r="L25" s="307"/>
      <c r="M25" s="325">
        <f t="shared" si="7"/>
        <v>0</v>
      </c>
      <c r="N25" s="87">
        <f t="shared" si="8"/>
        <v>0</v>
      </c>
      <c r="O25" s="24"/>
      <c r="P25" s="32"/>
    </row>
    <row r="26" spans="1:16" s="3" customFormat="1" ht="19.149999999999999" customHeight="1" thickBot="1" x14ac:dyDescent="0.3">
      <c r="A26" s="12"/>
      <c r="B26" s="65">
        <v>12</v>
      </c>
      <c r="C26" s="5" t="s">
        <v>88</v>
      </c>
      <c r="D26" s="5"/>
      <c r="E26" s="106">
        <v>12</v>
      </c>
      <c r="F26" s="213">
        <v>1</v>
      </c>
      <c r="G26" s="106">
        <f t="shared" si="4"/>
        <v>36</v>
      </c>
      <c r="H26" s="260">
        <v>0</v>
      </c>
      <c r="I26" s="264">
        <f t="shared" si="5"/>
        <v>0</v>
      </c>
      <c r="J26" s="108"/>
      <c r="K26" s="265"/>
      <c r="L26" s="307"/>
      <c r="M26" s="325">
        <f t="shared" si="7"/>
        <v>0</v>
      </c>
      <c r="N26" s="87">
        <f t="shared" si="8"/>
        <v>0</v>
      </c>
      <c r="O26" s="24"/>
      <c r="P26" s="32"/>
    </row>
    <row r="27" spans="1:16" s="3" customFormat="1" ht="19.149999999999999" customHeight="1" thickBot="1" x14ac:dyDescent="0.3">
      <c r="A27" s="12"/>
      <c r="B27" s="65">
        <v>13</v>
      </c>
      <c r="C27" s="5" t="s">
        <v>72</v>
      </c>
      <c r="D27" s="5"/>
      <c r="E27" s="106">
        <v>12</v>
      </c>
      <c r="F27" s="213">
        <v>2</v>
      </c>
      <c r="G27" s="106">
        <f t="shared" si="4"/>
        <v>72</v>
      </c>
      <c r="H27" s="260">
        <v>0</v>
      </c>
      <c r="I27" s="264">
        <f t="shared" si="5"/>
        <v>0</v>
      </c>
      <c r="J27" s="108"/>
      <c r="K27" s="265"/>
      <c r="L27" s="307"/>
      <c r="M27" s="325">
        <f t="shared" si="7"/>
        <v>0</v>
      </c>
      <c r="N27" s="87">
        <f t="shared" si="8"/>
        <v>0</v>
      </c>
      <c r="O27" s="24"/>
      <c r="P27" s="32"/>
    </row>
    <row r="28" spans="1:16" s="3" customFormat="1" ht="19.149999999999999" customHeight="1" thickBot="1" x14ac:dyDescent="0.3">
      <c r="A28" s="12"/>
      <c r="B28" s="65">
        <v>15</v>
      </c>
      <c r="C28" s="5" t="s">
        <v>96</v>
      </c>
      <c r="D28" s="5"/>
      <c r="E28" s="106">
        <v>12</v>
      </c>
      <c r="F28" s="213">
        <v>1</v>
      </c>
      <c r="G28" s="106">
        <f t="shared" si="4"/>
        <v>36</v>
      </c>
      <c r="H28" s="260">
        <v>0</v>
      </c>
      <c r="I28" s="264">
        <f t="shared" si="5"/>
        <v>0</v>
      </c>
      <c r="J28" s="108"/>
      <c r="K28" s="265"/>
      <c r="L28" s="307"/>
      <c r="M28" s="325">
        <f t="shared" si="7"/>
        <v>0</v>
      </c>
      <c r="N28" s="87">
        <f t="shared" si="8"/>
        <v>0</v>
      </c>
      <c r="O28" s="24"/>
      <c r="P28" s="32"/>
    </row>
    <row r="29" spans="1:16" s="3" customFormat="1" ht="19.149999999999999" customHeight="1" thickBot="1" x14ac:dyDescent="0.3">
      <c r="A29" s="12"/>
      <c r="B29" s="65">
        <v>16</v>
      </c>
      <c r="C29" s="5" t="s">
        <v>115</v>
      </c>
      <c r="D29" s="5"/>
      <c r="E29" s="106">
        <v>12</v>
      </c>
      <c r="F29" s="213">
        <v>1</v>
      </c>
      <c r="G29" s="106">
        <f t="shared" si="4"/>
        <v>36</v>
      </c>
      <c r="H29" s="260">
        <v>0</v>
      </c>
      <c r="I29" s="264">
        <f t="shared" si="5"/>
        <v>0</v>
      </c>
      <c r="J29" s="108"/>
      <c r="K29" s="265"/>
      <c r="L29" s="307"/>
      <c r="M29" s="325">
        <f t="shared" si="7"/>
        <v>0</v>
      </c>
      <c r="N29" s="87">
        <f t="shared" si="8"/>
        <v>0</v>
      </c>
      <c r="O29" s="24"/>
      <c r="P29" s="32"/>
    </row>
    <row r="30" spans="1:16" s="3" customFormat="1" ht="19.149999999999999" customHeight="1" thickBot="1" x14ac:dyDescent="0.3">
      <c r="A30" s="10"/>
      <c r="B30" s="65">
        <v>17</v>
      </c>
      <c r="C30" s="5" t="s">
        <v>3</v>
      </c>
      <c r="D30" s="5"/>
      <c r="E30" s="106">
        <v>4</v>
      </c>
      <c r="F30" s="213">
        <v>3</v>
      </c>
      <c r="G30" s="106">
        <f t="shared" si="4"/>
        <v>36</v>
      </c>
      <c r="H30" s="260">
        <v>0</v>
      </c>
      <c r="I30" s="264">
        <f t="shared" si="5"/>
        <v>0</v>
      </c>
      <c r="J30" s="108"/>
      <c r="K30" s="265"/>
      <c r="L30" s="307"/>
      <c r="M30" s="325">
        <f t="shared" si="7"/>
        <v>0</v>
      </c>
      <c r="N30" s="87">
        <f t="shared" si="8"/>
        <v>0</v>
      </c>
      <c r="O30" s="24"/>
      <c r="P30" s="32"/>
    </row>
    <row r="31" spans="1:16" s="3" customFormat="1" ht="19.149999999999999" customHeight="1" thickBot="1" x14ac:dyDescent="0.3">
      <c r="A31" s="11"/>
      <c r="B31" s="65">
        <v>18</v>
      </c>
      <c r="C31" s="5" t="s">
        <v>25</v>
      </c>
      <c r="D31" s="5"/>
      <c r="E31" s="106">
        <v>2</v>
      </c>
      <c r="F31" s="213">
        <v>5</v>
      </c>
      <c r="G31" s="106">
        <f t="shared" si="4"/>
        <v>30</v>
      </c>
      <c r="H31" s="260">
        <v>0</v>
      </c>
      <c r="I31" s="264">
        <f t="shared" si="5"/>
        <v>0</v>
      </c>
      <c r="J31" s="108"/>
      <c r="K31" s="265"/>
      <c r="L31" s="307"/>
      <c r="M31" s="325">
        <f t="shared" si="7"/>
        <v>0</v>
      </c>
      <c r="N31" s="87">
        <f t="shared" si="8"/>
        <v>0</v>
      </c>
      <c r="O31" s="24"/>
      <c r="P31" s="32"/>
    </row>
    <row r="32" spans="1:16" s="3" customFormat="1" ht="19.149999999999999" customHeight="1" thickBot="1" x14ac:dyDescent="0.3">
      <c r="A32" s="11"/>
      <c r="B32" s="65">
        <v>19</v>
      </c>
      <c r="C32" s="5" t="s">
        <v>11</v>
      </c>
      <c r="D32" s="5"/>
      <c r="E32" s="106">
        <v>2</v>
      </c>
      <c r="F32" s="213">
        <v>6</v>
      </c>
      <c r="G32" s="106">
        <f t="shared" si="4"/>
        <v>36</v>
      </c>
      <c r="H32" s="260">
        <v>0</v>
      </c>
      <c r="I32" s="264">
        <f t="shared" si="5"/>
        <v>0</v>
      </c>
      <c r="J32" s="108"/>
      <c r="K32" s="265"/>
      <c r="L32" s="307"/>
      <c r="M32" s="325">
        <f t="shared" si="7"/>
        <v>0</v>
      </c>
      <c r="N32" s="87">
        <f t="shared" si="8"/>
        <v>0</v>
      </c>
      <c r="O32" s="24"/>
      <c r="P32" s="32"/>
    </row>
    <row r="33" spans="1:17" s="3" customFormat="1" ht="19.149999999999999" customHeight="1" thickBot="1" x14ac:dyDescent="0.3">
      <c r="A33" s="11"/>
      <c r="B33" s="65">
        <v>20</v>
      </c>
      <c r="C33" s="5" t="s">
        <v>5</v>
      </c>
      <c r="D33" s="5"/>
      <c r="E33" s="106">
        <v>2</v>
      </c>
      <c r="F33" s="213">
        <v>24</v>
      </c>
      <c r="G33" s="106">
        <f t="shared" si="4"/>
        <v>144</v>
      </c>
      <c r="H33" s="260">
        <v>0</v>
      </c>
      <c r="I33" s="264">
        <f t="shared" si="5"/>
        <v>0</v>
      </c>
      <c r="J33" s="108"/>
      <c r="K33" s="265"/>
      <c r="L33" s="307"/>
      <c r="M33" s="325">
        <f t="shared" si="7"/>
        <v>0</v>
      </c>
      <c r="N33" s="87">
        <f t="shared" si="8"/>
        <v>0</v>
      </c>
      <c r="O33" s="24"/>
      <c r="P33" s="32"/>
    </row>
    <row r="34" spans="1:17" s="3" customFormat="1" ht="19.149999999999999" customHeight="1" thickBot="1" x14ac:dyDescent="0.3">
      <c r="A34" s="11" t="s">
        <v>365</v>
      </c>
      <c r="B34" s="65">
        <v>21</v>
      </c>
      <c r="C34" s="5" t="s">
        <v>6</v>
      </c>
      <c r="D34" s="5"/>
      <c r="E34" s="106">
        <v>2</v>
      </c>
      <c r="F34" s="213">
        <v>49</v>
      </c>
      <c r="G34" s="106">
        <f t="shared" si="4"/>
        <v>294</v>
      </c>
      <c r="H34" s="260">
        <v>0</v>
      </c>
      <c r="I34" s="264">
        <f t="shared" si="5"/>
        <v>0</v>
      </c>
      <c r="J34" s="108"/>
      <c r="K34" s="265"/>
      <c r="L34" s="307"/>
      <c r="M34" s="325">
        <f t="shared" si="7"/>
        <v>0</v>
      </c>
      <c r="N34" s="87">
        <f t="shared" si="8"/>
        <v>0</v>
      </c>
      <c r="O34" s="24"/>
      <c r="P34" s="32"/>
    </row>
    <row r="35" spans="1:17" s="3" customFormat="1" ht="19.149999999999999" customHeight="1" thickBot="1" x14ac:dyDescent="0.3">
      <c r="A35" s="11"/>
      <c r="B35" s="65">
        <v>22</v>
      </c>
      <c r="C35" s="5" t="s">
        <v>669</v>
      </c>
      <c r="D35" s="5"/>
      <c r="E35" s="106">
        <v>2</v>
      </c>
      <c r="F35" s="213">
        <v>1</v>
      </c>
      <c r="G35" s="106">
        <f t="shared" si="4"/>
        <v>6</v>
      </c>
      <c r="H35" s="260">
        <v>0</v>
      </c>
      <c r="I35" s="264">
        <f t="shared" si="5"/>
        <v>0</v>
      </c>
      <c r="J35" s="108"/>
      <c r="K35" s="265"/>
      <c r="L35" s="307"/>
      <c r="M35" s="325">
        <f t="shared" ref="M35:M39" si="10">SUM($I35+$L35)</f>
        <v>0</v>
      </c>
      <c r="N35" s="87"/>
      <c r="O35" s="24"/>
      <c r="P35" s="32"/>
    </row>
    <row r="36" spans="1:17" s="3" customFormat="1" ht="19.149999999999999" customHeight="1" thickBot="1" x14ac:dyDescent="0.3">
      <c r="A36" s="11"/>
      <c r="B36" s="65">
        <v>23</v>
      </c>
      <c r="C36" s="5" t="s">
        <v>670</v>
      </c>
      <c r="D36" s="5" t="s">
        <v>362</v>
      </c>
      <c r="E36" s="106">
        <v>12</v>
      </c>
      <c r="F36" s="213">
        <v>1</v>
      </c>
      <c r="G36" s="106">
        <f t="shared" si="4"/>
        <v>33</v>
      </c>
      <c r="H36" s="260">
        <v>0</v>
      </c>
      <c r="I36" s="264">
        <f t="shared" si="5"/>
        <v>0</v>
      </c>
      <c r="J36" s="108">
        <v>3</v>
      </c>
      <c r="K36" s="265">
        <v>0</v>
      </c>
      <c r="L36" s="307">
        <f t="shared" ref="L36:L39" si="11">J36*K36</f>
        <v>0</v>
      </c>
      <c r="M36" s="325">
        <f t="shared" si="10"/>
        <v>0</v>
      </c>
      <c r="N36" s="87"/>
      <c r="O36" s="24"/>
      <c r="P36" s="32"/>
    </row>
    <row r="37" spans="1:17" s="3" customFormat="1" ht="19.149999999999999" customHeight="1" thickBot="1" x14ac:dyDescent="0.3">
      <c r="A37" s="11"/>
      <c r="B37" s="65">
        <v>24</v>
      </c>
      <c r="C37" s="5" t="s">
        <v>671</v>
      </c>
      <c r="D37" s="5" t="s">
        <v>321</v>
      </c>
      <c r="E37" s="106">
        <v>12</v>
      </c>
      <c r="F37" s="213">
        <v>1</v>
      </c>
      <c r="G37" s="106">
        <f t="shared" ref="G37:G39" si="12">SUM(E37*F37*3-J37)</f>
        <v>33</v>
      </c>
      <c r="H37" s="260">
        <v>0</v>
      </c>
      <c r="I37" s="264">
        <f t="shared" si="5"/>
        <v>0</v>
      </c>
      <c r="J37" s="108">
        <v>3</v>
      </c>
      <c r="K37" s="265">
        <v>0</v>
      </c>
      <c r="L37" s="307">
        <f t="shared" si="11"/>
        <v>0</v>
      </c>
      <c r="M37" s="325">
        <f t="shared" si="10"/>
        <v>0</v>
      </c>
      <c r="N37" s="87"/>
      <c r="O37" s="24"/>
      <c r="P37" s="32"/>
    </row>
    <row r="38" spans="1:17" s="3" customFormat="1" ht="19.149999999999999" customHeight="1" thickBot="1" x14ac:dyDescent="0.3">
      <c r="A38" s="11"/>
      <c r="B38" s="65">
        <v>25</v>
      </c>
      <c r="C38" s="5" t="s">
        <v>672</v>
      </c>
      <c r="D38" s="5"/>
      <c r="E38" s="106">
        <v>12</v>
      </c>
      <c r="F38" s="213">
        <v>5</v>
      </c>
      <c r="G38" s="106">
        <f t="shared" si="12"/>
        <v>165</v>
      </c>
      <c r="H38" s="260">
        <v>0</v>
      </c>
      <c r="I38" s="264">
        <f t="shared" si="5"/>
        <v>0</v>
      </c>
      <c r="J38" s="108">
        <v>15</v>
      </c>
      <c r="K38" s="265">
        <v>0</v>
      </c>
      <c r="L38" s="307">
        <f t="shared" si="11"/>
        <v>0</v>
      </c>
      <c r="M38" s="325">
        <f t="shared" si="10"/>
        <v>0</v>
      </c>
      <c r="N38" s="87"/>
      <c r="O38" s="24"/>
      <c r="P38" s="32"/>
    </row>
    <row r="39" spans="1:17" s="3" customFormat="1" ht="19.149999999999999" customHeight="1" thickBot="1" x14ac:dyDescent="0.3">
      <c r="A39" s="11"/>
      <c r="B39" s="65">
        <v>26</v>
      </c>
      <c r="C39" s="5" t="s">
        <v>673</v>
      </c>
      <c r="D39" s="5" t="s">
        <v>362</v>
      </c>
      <c r="E39" s="106">
        <v>12</v>
      </c>
      <c r="F39" s="213">
        <v>1</v>
      </c>
      <c r="G39" s="106">
        <f t="shared" si="12"/>
        <v>33</v>
      </c>
      <c r="H39" s="260">
        <v>0</v>
      </c>
      <c r="I39" s="264">
        <f t="shared" si="5"/>
        <v>0</v>
      </c>
      <c r="J39" s="108">
        <v>3</v>
      </c>
      <c r="K39" s="265">
        <v>0</v>
      </c>
      <c r="L39" s="307">
        <f t="shared" si="11"/>
        <v>0</v>
      </c>
      <c r="M39" s="325">
        <f t="shared" si="10"/>
        <v>0</v>
      </c>
      <c r="N39" s="87"/>
      <c r="O39" s="24"/>
      <c r="P39" s="32"/>
    </row>
    <row r="40" spans="1:17" s="3" customFormat="1" ht="19.149999999999999" customHeight="1" x14ac:dyDescent="0.25">
      <c r="A40" s="10"/>
      <c r="B40" s="65">
        <v>27</v>
      </c>
      <c r="C40" s="5" t="s">
        <v>10</v>
      </c>
      <c r="D40" s="5"/>
      <c r="E40" s="106">
        <v>2</v>
      </c>
      <c r="F40" s="213">
        <v>2</v>
      </c>
      <c r="G40" s="106">
        <f>SUM(E40*F40*3-J40)</f>
        <v>12</v>
      </c>
      <c r="H40" s="260">
        <v>0</v>
      </c>
      <c r="I40" s="264">
        <f t="shared" si="5"/>
        <v>0</v>
      </c>
      <c r="J40" s="108"/>
      <c r="K40" s="265"/>
      <c r="L40" s="306"/>
      <c r="M40" s="325">
        <f>SUM($I40+$L40)</f>
        <v>0</v>
      </c>
      <c r="N40" s="87">
        <f>SUM(I40,L40)</f>
        <v>0</v>
      </c>
      <c r="O40" s="24"/>
      <c r="P40" s="32"/>
    </row>
    <row r="41" spans="1:17" s="3" customFormat="1" ht="19.149999999999999" customHeight="1" x14ac:dyDescent="0.25">
      <c r="A41" s="12"/>
      <c r="B41" s="65"/>
      <c r="C41" s="2"/>
      <c r="D41" s="2"/>
      <c r="E41" s="106"/>
      <c r="F41" s="106"/>
      <c r="G41" s="106">
        <f>SUM(E41*F41*3-J41)</f>
        <v>0</v>
      </c>
      <c r="H41" s="266"/>
      <c r="I41" s="266">
        <f>SUM(I15:I40)</f>
        <v>0</v>
      </c>
      <c r="J41" s="347"/>
      <c r="K41" s="346">
        <f>SUM(K15:K40)</f>
        <v>0</v>
      </c>
      <c r="L41" s="346">
        <f>SUM(L15:L40)</f>
        <v>0</v>
      </c>
      <c r="M41" s="327">
        <f>SUM($M15:$M40)</f>
        <v>0</v>
      </c>
      <c r="N41" s="89">
        <f>SUM(I41,L41)</f>
        <v>0</v>
      </c>
      <c r="O41" s="33"/>
      <c r="P41" s="23">
        <f>SUM(N41-M41)</f>
        <v>0</v>
      </c>
      <c r="Q41" s="340">
        <f>M41</f>
        <v>0</v>
      </c>
    </row>
    <row r="42" spans="1:17" ht="19.149999999999999" customHeight="1" thickBot="1" x14ac:dyDescent="0.4">
      <c r="A42" s="167"/>
      <c r="B42" s="178"/>
      <c r="C42" s="179"/>
      <c r="D42" s="179"/>
      <c r="E42" s="238"/>
      <c r="F42" s="231"/>
      <c r="G42" s="231"/>
      <c r="H42" s="294"/>
      <c r="I42" s="294"/>
      <c r="J42" s="139"/>
      <c r="K42" s="294"/>
      <c r="L42" s="294"/>
      <c r="M42" s="316"/>
      <c r="N42" s="91"/>
      <c r="O42" s="34">
        <f>SUM(N42-M42)</f>
        <v>0</v>
      </c>
      <c r="P42" s="36"/>
    </row>
    <row r="43" spans="1:17" s="3" customFormat="1" ht="19.149999999999999" customHeight="1" thickBot="1" x14ac:dyDescent="0.3">
      <c r="A43" s="62" t="s">
        <v>14</v>
      </c>
      <c r="B43" s="64">
        <v>1</v>
      </c>
      <c r="C43" s="9" t="s">
        <v>130</v>
      </c>
      <c r="D43" s="9"/>
      <c r="E43" s="211">
        <v>12</v>
      </c>
      <c r="F43" s="212">
        <v>40</v>
      </c>
      <c r="G43" s="106">
        <f t="shared" ref="G43:G82" si="13">SUM(E43*F43*3-J43)</f>
        <v>1320</v>
      </c>
      <c r="H43" s="260">
        <v>0</v>
      </c>
      <c r="I43" s="261">
        <f t="shared" ref="I43:I80" si="14">SUM(H43*G43)</f>
        <v>0</v>
      </c>
      <c r="J43" s="107">
        <f t="shared" ref="J43:J60" si="15">F43*3</f>
        <v>120</v>
      </c>
      <c r="K43" s="265">
        <v>0</v>
      </c>
      <c r="L43" s="307">
        <f>J43*K43</f>
        <v>0</v>
      </c>
      <c r="M43" s="324">
        <f t="shared" ref="M43:M81" si="16">SUM($I43+$L43)</f>
        <v>0</v>
      </c>
      <c r="N43" s="86">
        <f t="shared" ref="N43:N82" si="17">SUM(I43,L43)</f>
        <v>0</v>
      </c>
      <c r="O43" s="30"/>
      <c r="P43" s="31"/>
    </row>
    <row r="44" spans="1:17" s="3" customFormat="1" ht="19.149999999999999" customHeight="1" thickBot="1" x14ac:dyDescent="0.3">
      <c r="A44" s="12"/>
      <c r="B44" s="65">
        <v>2</v>
      </c>
      <c r="C44" s="6" t="s">
        <v>19</v>
      </c>
      <c r="D44" s="6"/>
      <c r="E44" s="106">
        <v>12</v>
      </c>
      <c r="F44" s="213">
        <v>1</v>
      </c>
      <c r="G44" s="106">
        <f t="shared" si="13"/>
        <v>33</v>
      </c>
      <c r="H44" s="260">
        <v>0</v>
      </c>
      <c r="I44" s="264">
        <f t="shared" si="14"/>
        <v>0</v>
      </c>
      <c r="J44" s="107">
        <f t="shared" si="15"/>
        <v>3</v>
      </c>
      <c r="K44" s="265">
        <v>0</v>
      </c>
      <c r="L44" s="307">
        <f t="shared" ref="L44:L60" si="18">J44*K44</f>
        <v>0</v>
      </c>
      <c r="M44" s="325">
        <f t="shared" si="16"/>
        <v>0</v>
      </c>
      <c r="N44" s="87">
        <f t="shared" si="17"/>
        <v>0</v>
      </c>
      <c r="O44" s="24"/>
      <c r="P44" s="32"/>
    </row>
    <row r="45" spans="1:17" s="3" customFormat="1" ht="19.149999999999999" customHeight="1" thickBot="1" x14ac:dyDescent="0.3">
      <c r="A45" s="59"/>
      <c r="B45" s="65">
        <v>3</v>
      </c>
      <c r="C45" s="6" t="s">
        <v>18</v>
      </c>
      <c r="D45" s="6"/>
      <c r="E45" s="106">
        <v>12</v>
      </c>
      <c r="F45" s="213">
        <v>3</v>
      </c>
      <c r="G45" s="106">
        <f t="shared" si="13"/>
        <v>99</v>
      </c>
      <c r="H45" s="260">
        <v>0</v>
      </c>
      <c r="I45" s="264">
        <f t="shared" si="14"/>
        <v>0</v>
      </c>
      <c r="J45" s="107">
        <f t="shared" si="15"/>
        <v>9</v>
      </c>
      <c r="K45" s="265">
        <v>0</v>
      </c>
      <c r="L45" s="307">
        <f t="shared" si="18"/>
        <v>0</v>
      </c>
      <c r="M45" s="325">
        <f t="shared" si="16"/>
        <v>0</v>
      </c>
      <c r="N45" s="87">
        <f t="shared" si="17"/>
        <v>0</v>
      </c>
      <c r="O45" s="24"/>
      <c r="P45" s="32"/>
    </row>
    <row r="46" spans="1:17" s="3" customFormat="1" ht="19.149999999999999" customHeight="1" thickBot="1" x14ac:dyDescent="0.3">
      <c r="A46" s="12"/>
      <c r="B46" s="65">
        <v>4</v>
      </c>
      <c r="C46" s="6" t="s">
        <v>23</v>
      </c>
      <c r="D46" s="6"/>
      <c r="E46" s="106">
        <v>12</v>
      </c>
      <c r="F46" s="213">
        <v>1</v>
      </c>
      <c r="G46" s="106">
        <f t="shared" si="13"/>
        <v>33</v>
      </c>
      <c r="H46" s="260">
        <v>0</v>
      </c>
      <c r="I46" s="264">
        <f t="shared" si="14"/>
        <v>0</v>
      </c>
      <c r="J46" s="107">
        <f t="shared" si="15"/>
        <v>3</v>
      </c>
      <c r="K46" s="265">
        <v>0</v>
      </c>
      <c r="L46" s="307">
        <f t="shared" si="18"/>
        <v>0</v>
      </c>
      <c r="M46" s="325">
        <f t="shared" si="16"/>
        <v>0</v>
      </c>
      <c r="N46" s="87">
        <f t="shared" si="17"/>
        <v>0</v>
      </c>
      <c r="O46" s="24"/>
      <c r="P46" s="32"/>
    </row>
    <row r="47" spans="1:17" s="3" customFormat="1" ht="19.149999999999999" customHeight="1" thickBot="1" x14ac:dyDescent="0.3">
      <c r="A47" s="12"/>
      <c r="B47" s="65">
        <v>5</v>
      </c>
      <c r="C47" s="68" t="s">
        <v>30</v>
      </c>
      <c r="D47" s="68" t="s">
        <v>343</v>
      </c>
      <c r="E47" s="106">
        <v>12</v>
      </c>
      <c r="F47" s="213">
        <v>2</v>
      </c>
      <c r="G47" s="106">
        <f t="shared" si="13"/>
        <v>66</v>
      </c>
      <c r="H47" s="260">
        <v>0</v>
      </c>
      <c r="I47" s="264">
        <f t="shared" si="14"/>
        <v>0</v>
      </c>
      <c r="J47" s="107">
        <f t="shared" si="15"/>
        <v>6</v>
      </c>
      <c r="K47" s="265">
        <v>0</v>
      </c>
      <c r="L47" s="307">
        <f t="shared" si="18"/>
        <v>0</v>
      </c>
      <c r="M47" s="325">
        <f t="shared" si="16"/>
        <v>0</v>
      </c>
      <c r="N47" s="87">
        <f t="shared" si="17"/>
        <v>0</v>
      </c>
      <c r="O47" s="24"/>
      <c r="P47" s="32"/>
    </row>
    <row r="48" spans="1:17" s="3" customFormat="1" ht="19.149999999999999" customHeight="1" thickBot="1" x14ac:dyDescent="0.3">
      <c r="A48" s="12"/>
      <c r="B48" s="65">
        <v>6</v>
      </c>
      <c r="C48" s="68" t="s">
        <v>100</v>
      </c>
      <c r="D48" s="68" t="s">
        <v>369</v>
      </c>
      <c r="E48" s="106">
        <v>12</v>
      </c>
      <c r="F48" s="213">
        <v>1</v>
      </c>
      <c r="G48" s="106">
        <f t="shared" si="13"/>
        <v>33</v>
      </c>
      <c r="H48" s="260">
        <v>0</v>
      </c>
      <c r="I48" s="264">
        <f t="shared" si="14"/>
        <v>0</v>
      </c>
      <c r="J48" s="107">
        <f t="shared" si="15"/>
        <v>3</v>
      </c>
      <c r="K48" s="265">
        <v>0</v>
      </c>
      <c r="L48" s="307">
        <f t="shared" si="18"/>
        <v>0</v>
      </c>
      <c r="M48" s="325">
        <f t="shared" si="16"/>
        <v>0</v>
      </c>
      <c r="N48" s="87">
        <f t="shared" si="17"/>
        <v>0</v>
      </c>
      <c r="O48" s="24"/>
      <c r="P48" s="32"/>
    </row>
    <row r="49" spans="1:16" s="3" customFormat="1" ht="19.149999999999999" customHeight="1" thickBot="1" x14ac:dyDescent="0.3">
      <c r="A49" s="12"/>
      <c r="B49" s="65">
        <v>7</v>
      </c>
      <c r="C49" s="68" t="s">
        <v>101</v>
      </c>
      <c r="D49" s="68" t="s">
        <v>370</v>
      </c>
      <c r="E49" s="106">
        <v>12</v>
      </c>
      <c r="F49" s="213">
        <v>3</v>
      </c>
      <c r="G49" s="106">
        <f t="shared" si="13"/>
        <v>99</v>
      </c>
      <c r="H49" s="260">
        <v>0</v>
      </c>
      <c r="I49" s="264">
        <f t="shared" si="14"/>
        <v>0</v>
      </c>
      <c r="J49" s="107">
        <f t="shared" si="15"/>
        <v>9</v>
      </c>
      <c r="K49" s="265">
        <v>0</v>
      </c>
      <c r="L49" s="307">
        <f t="shared" si="18"/>
        <v>0</v>
      </c>
      <c r="M49" s="325">
        <f t="shared" si="16"/>
        <v>0</v>
      </c>
      <c r="N49" s="87">
        <f t="shared" si="17"/>
        <v>0</v>
      </c>
      <c r="O49" s="24"/>
      <c r="P49" s="32"/>
    </row>
    <row r="50" spans="1:16" s="3" customFormat="1" ht="19.149999999999999" customHeight="1" thickBot="1" x14ac:dyDescent="0.3">
      <c r="A50" s="12"/>
      <c r="B50" s="65">
        <v>8</v>
      </c>
      <c r="C50" s="68" t="s">
        <v>90</v>
      </c>
      <c r="D50" s="68" t="s">
        <v>369</v>
      </c>
      <c r="E50" s="106">
        <v>12</v>
      </c>
      <c r="F50" s="213">
        <v>1</v>
      </c>
      <c r="G50" s="106">
        <f t="shared" si="13"/>
        <v>33</v>
      </c>
      <c r="H50" s="260">
        <v>0</v>
      </c>
      <c r="I50" s="264">
        <f t="shared" si="14"/>
        <v>0</v>
      </c>
      <c r="J50" s="107">
        <f t="shared" si="15"/>
        <v>3</v>
      </c>
      <c r="K50" s="265">
        <v>0</v>
      </c>
      <c r="L50" s="307">
        <f t="shared" si="18"/>
        <v>0</v>
      </c>
      <c r="M50" s="325">
        <f t="shared" si="16"/>
        <v>0</v>
      </c>
      <c r="N50" s="87">
        <f t="shared" si="17"/>
        <v>0</v>
      </c>
      <c r="O50" s="24"/>
      <c r="P50" s="32"/>
    </row>
    <row r="51" spans="1:16" s="3" customFormat="1" ht="19.149999999999999" customHeight="1" thickBot="1" x14ac:dyDescent="0.3">
      <c r="A51" s="12"/>
      <c r="B51" s="65">
        <v>9</v>
      </c>
      <c r="C51" s="68" t="s">
        <v>102</v>
      </c>
      <c r="D51" s="68" t="s">
        <v>374</v>
      </c>
      <c r="E51" s="106">
        <v>12</v>
      </c>
      <c r="F51" s="213">
        <v>5</v>
      </c>
      <c r="G51" s="106">
        <f t="shared" si="13"/>
        <v>165</v>
      </c>
      <c r="H51" s="260">
        <v>0</v>
      </c>
      <c r="I51" s="264">
        <f t="shared" si="14"/>
        <v>0</v>
      </c>
      <c r="J51" s="107">
        <f t="shared" si="15"/>
        <v>15</v>
      </c>
      <c r="K51" s="265">
        <v>0</v>
      </c>
      <c r="L51" s="307">
        <f t="shared" si="18"/>
        <v>0</v>
      </c>
      <c r="M51" s="325">
        <f t="shared" si="16"/>
        <v>0</v>
      </c>
      <c r="N51" s="87">
        <f t="shared" si="17"/>
        <v>0</v>
      </c>
      <c r="O51" s="24"/>
      <c r="P51" s="32"/>
    </row>
    <row r="52" spans="1:16" s="3" customFormat="1" ht="19.149999999999999" customHeight="1" thickBot="1" x14ac:dyDescent="0.3">
      <c r="A52" s="12"/>
      <c r="B52" s="65">
        <v>10</v>
      </c>
      <c r="C52" s="68" t="s">
        <v>103</v>
      </c>
      <c r="D52" s="68" t="s">
        <v>363</v>
      </c>
      <c r="E52" s="106">
        <v>12</v>
      </c>
      <c r="F52" s="213">
        <v>2</v>
      </c>
      <c r="G52" s="106">
        <f t="shared" si="13"/>
        <v>66</v>
      </c>
      <c r="H52" s="260">
        <v>0</v>
      </c>
      <c r="I52" s="264">
        <f t="shared" si="14"/>
        <v>0</v>
      </c>
      <c r="J52" s="107">
        <f t="shared" si="15"/>
        <v>6</v>
      </c>
      <c r="K52" s="265">
        <v>0</v>
      </c>
      <c r="L52" s="307">
        <f t="shared" si="18"/>
        <v>0</v>
      </c>
      <c r="M52" s="325">
        <f t="shared" si="16"/>
        <v>0</v>
      </c>
      <c r="N52" s="87">
        <f t="shared" si="17"/>
        <v>0</v>
      </c>
      <c r="O52" s="24"/>
      <c r="P52" s="32"/>
    </row>
    <row r="53" spans="1:16" s="3" customFormat="1" ht="19.149999999999999" customHeight="1" thickBot="1" x14ac:dyDescent="0.3">
      <c r="A53" s="12"/>
      <c r="B53" s="65">
        <v>11</v>
      </c>
      <c r="C53" s="68" t="s">
        <v>92</v>
      </c>
      <c r="D53" s="68" t="s">
        <v>356</v>
      </c>
      <c r="E53" s="106">
        <v>12</v>
      </c>
      <c r="F53" s="213">
        <v>1</v>
      </c>
      <c r="G53" s="106">
        <f t="shared" si="13"/>
        <v>33</v>
      </c>
      <c r="H53" s="260">
        <v>0</v>
      </c>
      <c r="I53" s="264">
        <f t="shared" si="14"/>
        <v>0</v>
      </c>
      <c r="J53" s="107">
        <f t="shared" si="15"/>
        <v>3</v>
      </c>
      <c r="K53" s="265">
        <v>0</v>
      </c>
      <c r="L53" s="307">
        <f t="shared" si="18"/>
        <v>0</v>
      </c>
      <c r="M53" s="325">
        <f t="shared" si="16"/>
        <v>0</v>
      </c>
      <c r="N53" s="87">
        <f t="shared" si="17"/>
        <v>0</v>
      </c>
      <c r="O53" s="24"/>
      <c r="P53" s="32"/>
    </row>
    <row r="54" spans="1:16" s="3" customFormat="1" ht="19.149999999999999" customHeight="1" thickBot="1" x14ac:dyDescent="0.3">
      <c r="A54" s="12"/>
      <c r="B54" s="65">
        <v>12</v>
      </c>
      <c r="C54" s="68" t="s">
        <v>95</v>
      </c>
      <c r="D54" s="68" t="s">
        <v>354</v>
      </c>
      <c r="E54" s="106">
        <v>12</v>
      </c>
      <c r="F54" s="213">
        <v>3</v>
      </c>
      <c r="G54" s="106">
        <f t="shared" si="13"/>
        <v>99</v>
      </c>
      <c r="H54" s="260">
        <v>0</v>
      </c>
      <c r="I54" s="264">
        <f t="shared" si="14"/>
        <v>0</v>
      </c>
      <c r="J54" s="107">
        <f t="shared" si="15"/>
        <v>9</v>
      </c>
      <c r="K54" s="265">
        <v>0</v>
      </c>
      <c r="L54" s="307">
        <f t="shared" si="18"/>
        <v>0</v>
      </c>
      <c r="M54" s="325">
        <f t="shared" si="16"/>
        <v>0</v>
      </c>
      <c r="N54" s="87">
        <f t="shared" si="17"/>
        <v>0</v>
      </c>
      <c r="O54" s="24"/>
      <c r="P54" s="32"/>
    </row>
    <row r="55" spans="1:16" s="3" customFormat="1" ht="19.149999999999999" customHeight="1" thickBot="1" x14ac:dyDescent="0.3">
      <c r="A55" s="12"/>
      <c r="B55" s="65">
        <v>13</v>
      </c>
      <c r="C55" s="68" t="s">
        <v>105</v>
      </c>
      <c r="D55" s="68" t="s">
        <v>368</v>
      </c>
      <c r="E55" s="106">
        <v>12</v>
      </c>
      <c r="F55" s="213">
        <v>2</v>
      </c>
      <c r="G55" s="106">
        <f t="shared" si="13"/>
        <v>66</v>
      </c>
      <c r="H55" s="260">
        <v>0</v>
      </c>
      <c r="I55" s="264">
        <f t="shared" si="14"/>
        <v>0</v>
      </c>
      <c r="J55" s="107">
        <f t="shared" si="15"/>
        <v>6</v>
      </c>
      <c r="K55" s="265">
        <v>0</v>
      </c>
      <c r="L55" s="307">
        <f t="shared" si="18"/>
        <v>0</v>
      </c>
      <c r="M55" s="325">
        <f t="shared" si="16"/>
        <v>0</v>
      </c>
      <c r="N55" s="87">
        <f t="shared" si="17"/>
        <v>0</v>
      </c>
      <c r="O55" s="24"/>
      <c r="P55" s="32"/>
    </row>
    <row r="56" spans="1:16" s="3" customFormat="1" ht="19.149999999999999" customHeight="1" thickBot="1" x14ac:dyDescent="0.3">
      <c r="A56" s="12"/>
      <c r="B56" s="65">
        <v>14</v>
      </c>
      <c r="C56" s="68" t="s">
        <v>132</v>
      </c>
      <c r="D56" s="68"/>
      <c r="E56" s="106">
        <v>12</v>
      </c>
      <c r="F56" s="213">
        <v>62</v>
      </c>
      <c r="G56" s="106">
        <f t="shared" si="13"/>
        <v>2046</v>
      </c>
      <c r="H56" s="260">
        <v>0</v>
      </c>
      <c r="I56" s="264">
        <f t="shared" si="14"/>
        <v>0</v>
      </c>
      <c r="J56" s="107">
        <f t="shared" si="15"/>
        <v>186</v>
      </c>
      <c r="K56" s="265">
        <v>0</v>
      </c>
      <c r="L56" s="307">
        <f t="shared" si="18"/>
        <v>0</v>
      </c>
      <c r="M56" s="325">
        <f t="shared" si="16"/>
        <v>0</v>
      </c>
      <c r="N56" s="87">
        <f t="shared" si="17"/>
        <v>0</v>
      </c>
      <c r="O56" s="24"/>
      <c r="P56" s="32"/>
    </row>
    <row r="57" spans="1:16" s="3" customFormat="1" ht="19.149999999999999" customHeight="1" thickBot="1" x14ac:dyDescent="0.3">
      <c r="A57" s="12"/>
      <c r="B57" s="65">
        <v>15</v>
      </c>
      <c r="C57" s="68" t="s">
        <v>380</v>
      </c>
      <c r="D57" s="68" t="s">
        <v>371</v>
      </c>
      <c r="E57" s="106">
        <v>12</v>
      </c>
      <c r="F57" s="213">
        <v>1</v>
      </c>
      <c r="G57" s="106">
        <f t="shared" si="13"/>
        <v>33</v>
      </c>
      <c r="H57" s="260">
        <v>0</v>
      </c>
      <c r="I57" s="264">
        <f t="shared" si="14"/>
        <v>0</v>
      </c>
      <c r="J57" s="107">
        <f t="shared" si="15"/>
        <v>3</v>
      </c>
      <c r="K57" s="265">
        <v>0</v>
      </c>
      <c r="L57" s="307">
        <f t="shared" si="18"/>
        <v>0</v>
      </c>
      <c r="M57" s="325">
        <f t="shared" si="16"/>
        <v>0</v>
      </c>
      <c r="N57" s="87">
        <f t="shared" si="17"/>
        <v>0</v>
      </c>
      <c r="O57" s="24"/>
      <c r="P57" s="32"/>
    </row>
    <row r="58" spans="1:16" s="3" customFormat="1" ht="19.149999999999999" customHeight="1" thickBot="1" x14ac:dyDescent="0.3">
      <c r="A58" s="12"/>
      <c r="B58" s="65">
        <v>16</v>
      </c>
      <c r="C58" s="68" t="s">
        <v>372</v>
      </c>
      <c r="D58" s="68" t="s">
        <v>362</v>
      </c>
      <c r="E58" s="106">
        <v>12</v>
      </c>
      <c r="F58" s="213">
        <v>2</v>
      </c>
      <c r="G58" s="106">
        <f t="shared" si="13"/>
        <v>66</v>
      </c>
      <c r="H58" s="260">
        <v>0</v>
      </c>
      <c r="I58" s="264">
        <f t="shared" si="14"/>
        <v>0</v>
      </c>
      <c r="J58" s="107">
        <f t="shared" si="15"/>
        <v>6</v>
      </c>
      <c r="K58" s="265">
        <v>0</v>
      </c>
      <c r="L58" s="307">
        <f t="shared" si="18"/>
        <v>0</v>
      </c>
      <c r="M58" s="325">
        <f t="shared" si="16"/>
        <v>0</v>
      </c>
      <c r="N58" s="87">
        <f t="shared" si="17"/>
        <v>0</v>
      </c>
      <c r="O58" s="24"/>
      <c r="P58" s="32"/>
    </row>
    <row r="59" spans="1:16" s="3" customFormat="1" ht="19.149999999999999" customHeight="1" thickBot="1" x14ac:dyDescent="0.3">
      <c r="A59" s="12"/>
      <c r="B59" s="65">
        <v>17</v>
      </c>
      <c r="C59" s="68" t="s">
        <v>373</v>
      </c>
      <c r="D59" s="68" t="s">
        <v>362</v>
      </c>
      <c r="E59" s="106">
        <v>12</v>
      </c>
      <c r="F59" s="213">
        <v>2</v>
      </c>
      <c r="G59" s="106">
        <f t="shared" si="13"/>
        <v>66</v>
      </c>
      <c r="H59" s="260">
        <v>0</v>
      </c>
      <c r="I59" s="264">
        <f t="shared" si="14"/>
        <v>0</v>
      </c>
      <c r="J59" s="107">
        <f t="shared" si="15"/>
        <v>6</v>
      </c>
      <c r="K59" s="265">
        <v>0</v>
      </c>
      <c r="L59" s="307">
        <f t="shared" si="18"/>
        <v>0</v>
      </c>
      <c r="M59" s="325">
        <f t="shared" si="16"/>
        <v>0</v>
      </c>
      <c r="N59" s="87">
        <f t="shared" si="17"/>
        <v>0</v>
      </c>
      <c r="O59" s="24"/>
      <c r="P59" s="32"/>
    </row>
    <row r="60" spans="1:16" s="3" customFormat="1" ht="19.149999999999999" customHeight="1" thickBot="1" x14ac:dyDescent="0.3">
      <c r="A60" s="12"/>
      <c r="B60" s="65">
        <v>18</v>
      </c>
      <c r="C60" s="68" t="s">
        <v>108</v>
      </c>
      <c r="D60" s="68" t="s">
        <v>376</v>
      </c>
      <c r="E60" s="106">
        <v>12</v>
      </c>
      <c r="F60" s="213">
        <v>2</v>
      </c>
      <c r="G60" s="106">
        <f t="shared" si="13"/>
        <v>66</v>
      </c>
      <c r="H60" s="260">
        <v>0</v>
      </c>
      <c r="I60" s="264">
        <f t="shared" si="14"/>
        <v>0</v>
      </c>
      <c r="J60" s="107">
        <f t="shared" si="15"/>
        <v>6</v>
      </c>
      <c r="K60" s="265">
        <v>0</v>
      </c>
      <c r="L60" s="307">
        <f t="shared" si="18"/>
        <v>0</v>
      </c>
      <c r="M60" s="325">
        <f t="shared" si="16"/>
        <v>0</v>
      </c>
      <c r="N60" s="87">
        <f t="shared" si="17"/>
        <v>0</v>
      </c>
      <c r="O60" s="24"/>
      <c r="P60" s="32"/>
    </row>
    <row r="61" spans="1:16" s="3" customFormat="1" ht="19.149999999999999" customHeight="1" thickBot="1" x14ac:dyDescent="0.3">
      <c r="A61" s="12"/>
      <c r="B61" s="65">
        <v>19</v>
      </c>
      <c r="C61" s="68" t="s">
        <v>145</v>
      </c>
      <c r="D61" s="68"/>
      <c r="E61" s="106">
        <v>12</v>
      </c>
      <c r="F61" s="213">
        <v>8</v>
      </c>
      <c r="G61" s="106">
        <f t="shared" si="13"/>
        <v>288</v>
      </c>
      <c r="H61" s="260">
        <v>0</v>
      </c>
      <c r="I61" s="264">
        <f t="shared" si="14"/>
        <v>0</v>
      </c>
      <c r="J61" s="108"/>
      <c r="K61" s="265"/>
      <c r="L61" s="308"/>
      <c r="M61" s="325">
        <f t="shared" si="16"/>
        <v>0</v>
      </c>
      <c r="N61" s="87">
        <f t="shared" si="17"/>
        <v>0</v>
      </c>
      <c r="O61" s="24"/>
      <c r="P61" s="32"/>
    </row>
    <row r="62" spans="1:16" s="3" customFormat="1" ht="19.149999999999999" customHeight="1" thickBot="1" x14ac:dyDescent="0.3">
      <c r="A62" s="12"/>
      <c r="B62" s="65">
        <v>20</v>
      </c>
      <c r="C62" s="68" t="s">
        <v>106</v>
      </c>
      <c r="D62" s="68" t="s">
        <v>343</v>
      </c>
      <c r="E62" s="106">
        <v>12</v>
      </c>
      <c r="F62" s="213">
        <v>1</v>
      </c>
      <c r="G62" s="106">
        <f t="shared" si="13"/>
        <v>36</v>
      </c>
      <c r="H62" s="260">
        <v>0</v>
      </c>
      <c r="I62" s="264">
        <f t="shared" si="14"/>
        <v>0</v>
      </c>
      <c r="J62" s="108"/>
      <c r="K62" s="265"/>
      <c r="L62" s="308"/>
      <c r="M62" s="325">
        <f t="shared" si="16"/>
        <v>0</v>
      </c>
      <c r="N62" s="87">
        <f t="shared" si="17"/>
        <v>0</v>
      </c>
      <c r="O62" s="24"/>
      <c r="P62" s="32"/>
    </row>
    <row r="63" spans="1:16" s="3" customFormat="1" ht="19.149999999999999" customHeight="1" thickBot="1" x14ac:dyDescent="0.3">
      <c r="A63" s="12"/>
      <c r="B63" s="65">
        <v>21</v>
      </c>
      <c r="C63" s="68" t="s">
        <v>24</v>
      </c>
      <c r="D63" s="68" t="s">
        <v>360</v>
      </c>
      <c r="E63" s="106">
        <v>12</v>
      </c>
      <c r="F63" s="213">
        <v>1</v>
      </c>
      <c r="G63" s="106">
        <f t="shared" si="13"/>
        <v>36</v>
      </c>
      <c r="H63" s="260">
        <v>0</v>
      </c>
      <c r="I63" s="264">
        <f t="shared" si="14"/>
        <v>0</v>
      </c>
      <c r="J63" s="108"/>
      <c r="K63" s="265"/>
      <c r="L63" s="308"/>
      <c r="M63" s="325">
        <f t="shared" si="16"/>
        <v>0</v>
      </c>
      <c r="N63" s="87">
        <f t="shared" si="17"/>
        <v>0</v>
      </c>
      <c r="O63" s="24"/>
      <c r="P63" s="32"/>
    </row>
    <row r="64" spans="1:16" s="3" customFormat="1" ht="19.149999999999999" customHeight="1" thickBot="1" x14ac:dyDescent="0.3">
      <c r="A64" s="12"/>
      <c r="B64" s="65">
        <v>22</v>
      </c>
      <c r="C64" s="6" t="s">
        <v>104</v>
      </c>
      <c r="D64" s="6"/>
      <c r="E64" s="106">
        <v>12</v>
      </c>
      <c r="F64" s="213">
        <v>1</v>
      </c>
      <c r="G64" s="106">
        <f t="shared" si="13"/>
        <v>36</v>
      </c>
      <c r="H64" s="260">
        <v>0</v>
      </c>
      <c r="I64" s="264">
        <f t="shared" si="14"/>
        <v>0</v>
      </c>
      <c r="J64" s="108"/>
      <c r="K64" s="265"/>
      <c r="L64" s="308"/>
      <c r="M64" s="325">
        <f t="shared" si="16"/>
        <v>0</v>
      </c>
      <c r="N64" s="87">
        <f t="shared" si="17"/>
        <v>0</v>
      </c>
      <c r="O64" s="24"/>
      <c r="P64" s="32"/>
    </row>
    <row r="65" spans="1:16" s="3" customFormat="1" ht="19.149999999999999" customHeight="1" thickBot="1" x14ac:dyDescent="0.3">
      <c r="A65" s="11"/>
      <c r="B65" s="65">
        <v>23</v>
      </c>
      <c r="C65" s="6" t="s">
        <v>32</v>
      </c>
      <c r="D65" s="6"/>
      <c r="E65" s="106">
        <v>12</v>
      </c>
      <c r="F65" s="106">
        <v>3</v>
      </c>
      <c r="G65" s="106">
        <f t="shared" si="13"/>
        <v>108</v>
      </c>
      <c r="H65" s="260">
        <v>0</v>
      </c>
      <c r="I65" s="264">
        <f t="shared" si="14"/>
        <v>0</v>
      </c>
      <c r="J65" s="108"/>
      <c r="K65" s="265"/>
      <c r="L65" s="306"/>
      <c r="M65" s="325">
        <f t="shared" si="16"/>
        <v>0</v>
      </c>
      <c r="N65" s="87">
        <f t="shared" si="17"/>
        <v>0</v>
      </c>
      <c r="O65" s="24"/>
      <c r="P65" s="32"/>
    </row>
    <row r="66" spans="1:16" s="3" customFormat="1" ht="19.149999999999999" customHeight="1" thickBot="1" x14ac:dyDescent="0.3">
      <c r="A66" s="10"/>
      <c r="B66" s="65">
        <v>24</v>
      </c>
      <c r="C66" s="6" t="s">
        <v>4</v>
      </c>
      <c r="D66" s="6"/>
      <c r="E66" s="106">
        <v>12</v>
      </c>
      <c r="F66" s="106">
        <v>2</v>
      </c>
      <c r="G66" s="106">
        <f t="shared" si="13"/>
        <v>72</v>
      </c>
      <c r="H66" s="260">
        <v>0</v>
      </c>
      <c r="I66" s="264">
        <f t="shared" si="14"/>
        <v>0</v>
      </c>
      <c r="J66" s="108"/>
      <c r="K66" s="265"/>
      <c r="L66" s="306"/>
      <c r="M66" s="325">
        <f t="shared" si="16"/>
        <v>0</v>
      </c>
      <c r="N66" s="87">
        <f t="shared" si="17"/>
        <v>0</v>
      </c>
      <c r="O66" s="24"/>
      <c r="P66" s="32"/>
    </row>
    <row r="67" spans="1:16" s="3" customFormat="1" ht="19.149999999999999" customHeight="1" thickBot="1" x14ac:dyDescent="0.3">
      <c r="A67" s="10"/>
      <c r="B67" s="65">
        <v>25</v>
      </c>
      <c r="C67" s="6" t="s">
        <v>12</v>
      </c>
      <c r="D67" s="6"/>
      <c r="E67" s="106">
        <v>12</v>
      </c>
      <c r="F67" s="213">
        <v>1</v>
      </c>
      <c r="G67" s="106">
        <f t="shared" si="13"/>
        <v>36</v>
      </c>
      <c r="H67" s="260">
        <v>0</v>
      </c>
      <c r="I67" s="264">
        <f t="shared" si="14"/>
        <v>0</v>
      </c>
      <c r="J67" s="108"/>
      <c r="K67" s="265"/>
      <c r="L67" s="306"/>
      <c r="M67" s="325">
        <f t="shared" si="16"/>
        <v>0</v>
      </c>
      <c r="N67" s="87">
        <f t="shared" si="17"/>
        <v>0</v>
      </c>
      <c r="O67" s="24"/>
      <c r="P67" s="32"/>
    </row>
    <row r="68" spans="1:16" s="3" customFormat="1" ht="19.149999999999999" customHeight="1" thickBot="1" x14ac:dyDescent="0.3">
      <c r="A68" s="12"/>
      <c r="B68" s="65">
        <v>26</v>
      </c>
      <c r="C68" s="6" t="s">
        <v>17</v>
      </c>
      <c r="D68" s="6"/>
      <c r="E68" s="106">
        <v>12</v>
      </c>
      <c r="F68" s="213">
        <v>13</v>
      </c>
      <c r="G68" s="106">
        <f t="shared" si="13"/>
        <v>468</v>
      </c>
      <c r="H68" s="260">
        <v>0</v>
      </c>
      <c r="I68" s="264">
        <f t="shared" si="14"/>
        <v>0</v>
      </c>
      <c r="J68" s="108"/>
      <c r="K68" s="265"/>
      <c r="L68" s="308"/>
      <c r="M68" s="325">
        <f t="shared" si="16"/>
        <v>0</v>
      </c>
      <c r="N68" s="87">
        <f t="shared" si="17"/>
        <v>0</v>
      </c>
      <c r="O68" s="24"/>
      <c r="P68" s="32"/>
    </row>
    <row r="69" spans="1:16" s="3" customFormat="1" ht="19.149999999999999" customHeight="1" thickBot="1" x14ac:dyDescent="0.3">
      <c r="A69" s="12"/>
      <c r="B69" s="65">
        <v>27</v>
      </c>
      <c r="C69" s="6" t="s">
        <v>131</v>
      </c>
      <c r="D69" s="6"/>
      <c r="E69" s="106">
        <v>12</v>
      </c>
      <c r="F69" s="213">
        <v>23</v>
      </c>
      <c r="G69" s="106">
        <f t="shared" si="13"/>
        <v>828</v>
      </c>
      <c r="H69" s="260">
        <v>0</v>
      </c>
      <c r="I69" s="264">
        <f t="shared" si="14"/>
        <v>0</v>
      </c>
      <c r="J69" s="108"/>
      <c r="K69" s="265"/>
      <c r="L69" s="308"/>
      <c r="M69" s="325">
        <f t="shared" si="16"/>
        <v>0</v>
      </c>
      <c r="N69" s="87">
        <f t="shared" si="17"/>
        <v>0</v>
      </c>
      <c r="O69" s="24"/>
      <c r="P69" s="32"/>
    </row>
    <row r="70" spans="1:16" s="3" customFormat="1" ht="19.149999999999999" customHeight="1" thickBot="1" x14ac:dyDescent="0.3">
      <c r="A70" s="12"/>
      <c r="B70" s="65">
        <v>28</v>
      </c>
      <c r="C70" s="6" t="s">
        <v>72</v>
      </c>
      <c r="D70" s="6"/>
      <c r="E70" s="106">
        <v>12</v>
      </c>
      <c r="F70" s="213">
        <v>2</v>
      </c>
      <c r="G70" s="106">
        <f t="shared" si="13"/>
        <v>72</v>
      </c>
      <c r="H70" s="260">
        <v>0</v>
      </c>
      <c r="I70" s="264">
        <f t="shared" si="14"/>
        <v>0</v>
      </c>
      <c r="J70" s="108"/>
      <c r="K70" s="265"/>
      <c r="L70" s="308"/>
      <c r="M70" s="325">
        <f t="shared" si="16"/>
        <v>0</v>
      </c>
      <c r="N70" s="87">
        <f t="shared" si="17"/>
        <v>0</v>
      </c>
      <c r="O70" s="24"/>
      <c r="P70" s="32"/>
    </row>
    <row r="71" spans="1:16" s="3" customFormat="1" ht="19.149999999999999" customHeight="1" thickBot="1" x14ac:dyDescent="0.3">
      <c r="A71" s="12"/>
      <c r="B71" s="65">
        <v>29</v>
      </c>
      <c r="C71" s="6" t="s">
        <v>71</v>
      </c>
      <c r="D71" s="6"/>
      <c r="E71" s="106">
        <v>12</v>
      </c>
      <c r="F71" s="213">
        <v>1</v>
      </c>
      <c r="G71" s="106">
        <f t="shared" si="13"/>
        <v>36</v>
      </c>
      <c r="H71" s="260">
        <v>0</v>
      </c>
      <c r="I71" s="264">
        <f t="shared" si="14"/>
        <v>0</v>
      </c>
      <c r="J71" s="108"/>
      <c r="K71" s="265"/>
      <c r="L71" s="308"/>
      <c r="M71" s="325">
        <f t="shared" si="16"/>
        <v>0</v>
      </c>
      <c r="N71" s="87">
        <f t="shared" si="17"/>
        <v>0</v>
      </c>
      <c r="O71" s="24"/>
      <c r="P71" s="32"/>
    </row>
    <row r="72" spans="1:16" s="3" customFormat="1" ht="19.149999999999999" customHeight="1" thickBot="1" x14ac:dyDescent="0.3">
      <c r="A72" s="10"/>
      <c r="B72" s="65">
        <v>30</v>
      </c>
      <c r="C72" s="6" t="s">
        <v>109</v>
      </c>
      <c r="D72" s="6"/>
      <c r="E72" s="106">
        <v>12</v>
      </c>
      <c r="F72" s="106">
        <v>1</v>
      </c>
      <c r="G72" s="106">
        <f t="shared" si="13"/>
        <v>36</v>
      </c>
      <c r="H72" s="260">
        <v>0</v>
      </c>
      <c r="I72" s="264">
        <f t="shared" si="14"/>
        <v>0</v>
      </c>
      <c r="J72" s="108"/>
      <c r="K72" s="265"/>
      <c r="L72" s="306"/>
      <c r="M72" s="325">
        <f t="shared" si="16"/>
        <v>0</v>
      </c>
      <c r="N72" s="87">
        <f t="shared" si="17"/>
        <v>0</v>
      </c>
      <c r="O72" s="24"/>
      <c r="P72" s="32"/>
    </row>
    <row r="73" spans="1:16" s="3" customFormat="1" ht="19.149999999999999" customHeight="1" thickBot="1" x14ac:dyDescent="0.3">
      <c r="A73" s="10"/>
      <c r="B73" s="65">
        <v>31</v>
      </c>
      <c r="C73" s="6" t="s">
        <v>115</v>
      </c>
      <c r="D73" s="6"/>
      <c r="E73" s="106">
        <v>12</v>
      </c>
      <c r="F73" s="106">
        <v>1</v>
      </c>
      <c r="G73" s="106">
        <f t="shared" si="13"/>
        <v>36</v>
      </c>
      <c r="H73" s="260">
        <v>0</v>
      </c>
      <c r="I73" s="264">
        <f t="shared" si="14"/>
        <v>0</v>
      </c>
      <c r="J73" s="108"/>
      <c r="K73" s="265"/>
      <c r="L73" s="306"/>
      <c r="M73" s="325">
        <f t="shared" si="16"/>
        <v>0</v>
      </c>
      <c r="N73" s="87">
        <f t="shared" si="17"/>
        <v>0</v>
      </c>
      <c r="O73" s="24"/>
      <c r="P73" s="32"/>
    </row>
    <row r="74" spans="1:16" s="3" customFormat="1" ht="19.149999999999999" customHeight="1" thickBot="1" x14ac:dyDescent="0.3">
      <c r="A74" s="10"/>
      <c r="B74" s="65">
        <v>32</v>
      </c>
      <c r="C74" s="68" t="s">
        <v>110</v>
      </c>
      <c r="D74" s="68" t="s">
        <v>362</v>
      </c>
      <c r="E74" s="106">
        <v>12</v>
      </c>
      <c r="F74" s="106">
        <v>1</v>
      </c>
      <c r="G74" s="106">
        <f t="shared" si="13"/>
        <v>36</v>
      </c>
      <c r="H74" s="260">
        <v>0</v>
      </c>
      <c r="I74" s="264">
        <f t="shared" si="14"/>
        <v>0</v>
      </c>
      <c r="J74" s="108"/>
      <c r="K74" s="265"/>
      <c r="L74" s="306"/>
      <c r="M74" s="325">
        <f t="shared" si="16"/>
        <v>0</v>
      </c>
      <c r="N74" s="87">
        <f t="shared" si="17"/>
        <v>0</v>
      </c>
      <c r="O74" s="24"/>
      <c r="P74" s="32"/>
    </row>
    <row r="75" spans="1:16" s="3" customFormat="1" ht="19.149999999999999" customHeight="1" thickBot="1" x14ac:dyDescent="0.3">
      <c r="A75" s="10"/>
      <c r="B75" s="65">
        <v>33</v>
      </c>
      <c r="C75" s="68" t="s">
        <v>111</v>
      </c>
      <c r="D75" s="68" t="s">
        <v>375</v>
      </c>
      <c r="E75" s="106">
        <v>12</v>
      </c>
      <c r="F75" s="106">
        <v>3</v>
      </c>
      <c r="G75" s="106">
        <f t="shared" si="13"/>
        <v>108</v>
      </c>
      <c r="H75" s="260">
        <v>0</v>
      </c>
      <c r="I75" s="264">
        <f t="shared" si="14"/>
        <v>0</v>
      </c>
      <c r="J75" s="108"/>
      <c r="K75" s="265"/>
      <c r="L75" s="306"/>
      <c r="M75" s="325">
        <f t="shared" si="16"/>
        <v>0</v>
      </c>
      <c r="N75" s="87">
        <f t="shared" si="17"/>
        <v>0</v>
      </c>
      <c r="O75" s="24"/>
      <c r="P75" s="32"/>
    </row>
    <row r="76" spans="1:16" s="3" customFormat="1" ht="19.149999999999999" customHeight="1" thickBot="1" x14ac:dyDescent="0.3">
      <c r="A76" s="10"/>
      <c r="B76" s="65">
        <v>34</v>
      </c>
      <c r="C76" s="68" t="s">
        <v>3</v>
      </c>
      <c r="D76" s="68"/>
      <c r="E76" s="106">
        <v>4</v>
      </c>
      <c r="F76" s="106">
        <v>5</v>
      </c>
      <c r="G76" s="106">
        <f t="shared" si="13"/>
        <v>60</v>
      </c>
      <c r="H76" s="260">
        <v>0</v>
      </c>
      <c r="I76" s="264">
        <f t="shared" si="14"/>
        <v>0</v>
      </c>
      <c r="J76" s="108"/>
      <c r="K76" s="265"/>
      <c r="L76" s="306"/>
      <c r="M76" s="325">
        <f t="shared" si="16"/>
        <v>0</v>
      </c>
      <c r="N76" s="87">
        <f t="shared" si="17"/>
        <v>0</v>
      </c>
      <c r="O76" s="24"/>
      <c r="P76" s="32"/>
    </row>
    <row r="77" spans="1:16" s="3" customFormat="1" ht="19.149999999999999" customHeight="1" thickBot="1" x14ac:dyDescent="0.3">
      <c r="A77" s="12"/>
      <c r="B77" s="65">
        <v>35</v>
      </c>
      <c r="C77" s="68" t="s">
        <v>99</v>
      </c>
      <c r="D77" s="68"/>
      <c r="E77" s="106">
        <v>2</v>
      </c>
      <c r="F77" s="214">
        <v>1</v>
      </c>
      <c r="G77" s="106">
        <f t="shared" si="13"/>
        <v>6</v>
      </c>
      <c r="H77" s="260">
        <v>0</v>
      </c>
      <c r="I77" s="264">
        <f t="shared" si="14"/>
        <v>0</v>
      </c>
      <c r="J77" s="108"/>
      <c r="K77" s="265"/>
      <c r="L77" s="308"/>
      <c r="M77" s="325">
        <f t="shared" si="16"/>
        <v>0</v>
      </c>
      <c r="N77" s="87">
        <f t="shared" si="17"/>
        <v>0</v>
      </c>
      <c r="O77" s="24"/>
      <c r="P77" s="32"/>
    </row>
    <row r="78" spans="1:16" s="3" customFormat="1" ht="19.149999999999999" customHeight="1" thickBot="1" x14ac:dyDescent="0.3">
      <c r="A78" s="12"/>
      <c r="B78" s="65">
        <v>36</v>
      </c>
      <c r="C78" s="68" t="s">
        <v>97</v>
      </c>
      <c r="D78" s="68"/>
      <c r="E78" s="106">
        <v>2</v>
      </c>
      <c r="F78" s="214">
        <v>7</v>
      </c>
      <c r="G78" s="106">
        <f t="shared" si="13"/>
        <v>42</v>
      </c>
      <c r="H78" s="260">
        <v>0</v>
      </c>
      <c r="I78" s="264">
        <f t="shared" si="14"/>
        <v>0</v>
      </c>
      <c r="J78" s="108"/>
      <c r="K78" s="265"/>
      <c r="L78" s="306"/>
      <c r="M78" s="325">
        <f t="shared" si="16"/>
        <v>0</v>
      </c>
      <c r="N78" s="87">
        <f t="shared" si="17"/>
        <v>0</v>
      </c>
      <c r="O78" s="24"/>
      <c r="P78" s="32"/>
    </row>
    <row r="79" spans="1:16" s="3" customFormat="1" ht="19.149999999999999" customHeight="1" thickBot="1" x14ac:dyDescent="0.3">
      <c r="A79" s="12"/>
      <c r="B79" s="65">
        <v>37</v>
      </c>
      <c r="C79" s="68" t="s">
        <v>5</v>
      </c>
      <c r="D79" s="68"/>
      <c r="E79" s="106">
        <v>2</v>
      </c>
      <c r="F79" s="213">
        <v>6</v>
      </c>
      <c r="G79" s="106">
        <f t="shared" si="13"/>
        <v>36</v>
      </c>
      <c r="H79" s="260">
        <v>0</v>
      </c>
      <c r="I79" s="264">
        <f t="shared" si="14"/>
        <v>0</v>
      </c>
      <c r="J79" s="108"/>
      <c r="K79" s="265"/>
      <c r="L79" s="306"/>
      <c r="M79" s="325">
        <f t="shared" si="16"/>
        <v>0</v>
      </c>
      <c r="N79" s="87">
        <f t="shared" si="17"/>
        <v>0</v>
      </c>
      <c r="O79" s="24"/>
      <c r="P79" s="32"/>
    </row>
    <row r="80" spans="1:16" s="3" customFormat="1" ht="19.149999999999999" customHeight="1" thickBot="1" x14ac:dyDescent="0.3">
      <c r="A80" s="12"/>
      <c r="B80" s="65">
        <v>38</v>
      </c>
      <c r="C80" s="68" t="s">
        <v>381</v>
      </c>
      <c r="D80" s="105" t="s">
        <v>361</v>
      </c>
      <c r="E80" s="106">
        <v>12</v>
      </c>
      <c r="F80" s="213">
        <v>1</v>
      </c>
      <c r="G80" s="106">
        <f t="shared" si="13"/>
        <v>33</v>
      </c>
      <c r="H80" s="260">
        <v>0</v>
      </c>
      <c r="I80" s="264">
        <f t="shared" si="14"/>
        <v>0</v>
      </c>
      <c r="J80" s="108">
        <v>3</v>
      </c>
      <c r="K80" s="265">
        <v>0</v>
      </c>
      <c r="L80" s="308">
        <f>J80*K80</f>
        <v>0</v>
      </c>
      <c r="M80" s="325">
        <f t="shared" si="16"/>
        <v>0</v>
      </c>
      <c r="N80" s="87">
        <f t="shared" si="17"/>
        <v>0</v>
      </c>
      <c r="O80" s="24"/>
      <c r="P80" s="32"/>
    </row>
    <row r="81" spans="1:17" s="3" customFormat="1" ht="19.149999999999999" customHeight="1" thickBot="1" x14ac:dyDescent="0.3">
      <c r="A81" s="10"/>
      <c r="B81" s="65"/>
      <c r="C81" s="68"/>
      <c r="D81" s="68"/>
      <c r="E81" s="106"/>
      <c r="F81" s="106"/>
      <c r="G81" s="106">
        <f t="shared" si="13"/>
        <v>0</v>
      </c>
      <c r="H81" s="260"/>
      <c r="I81" s="264"/>
      <c r="J81" s="108"/>
      <c r="K81" s="265"/>
      <c r="L81" s="306"/>
      <c r="M81" s="325">
        <f t="shared" si="16"/>
        <v>0</v>
      </c>
      <c r="N81" s="87">
        <f t="shared" si="17"/>
        <v>0</v>
      </c>
      <c r="O81" s="24"/>
      <c r="P81" s="32"/>
    </row>
    <row r="82" spans="1:17" s="3" customFormat="1" ht="19.149999999999999" customHeight="1" x14ac:dyDescent="0.25">
      <c r="A82" s="10"/>
      <c r="B82" s="65"/>
      <c r="C82" s="68"/>
      <c r="D82" s="68"/>
      <c r="E82" s="106"/>
      <c r="F82" s="213"/>
      <c r="G82" s="106">
        <f t="shared" si="13"/>
        <v>0</v>
      </c>
      <c r="H82" s="260"/>
      <c r="I82" s="266"/>
      <c r="J82" s="348"/>
      <c r="K82" s="346">
        <f>SUM(K43:K81)</f>
        <v>0</v>
      </c>
      <c r="L82" s="349">
        <f>SUM(L43:L81)</f>
        <v>0</v>
      </c>
      <c r="M82" s="327">
        <f>SUM($M43:$M81)</f>
        <v>0</v>
      </c>
      <c r="N82" s="89">
        <f t="shared" si="17"/>
        <v>0</v>
      </c>
      <c r="O82" s="37"/>
      <c r="P82" s="38">
        <f>SUM(N82-M82)</f>
        <v>0</v>
      </c>
      <c r="Q82" s="340">
        <f>M82</f>
        <v>0</v>
      </c>
    </row>
    <row r="83" spans="1:17" s="3" customFormat="1" ht="19.149999999999999" customHeight="1" thickBot="1" x14ac:dyDescent="0.25">
      <c r="A83" s="167"/>
      <c r="B83" s="178"/>
      <c r="C83" s="179"/>
      <c r="D83" s="179"/>
      <c r="E83" s="238"/>
      <c r="F83" s="231"/>
      <c r="G83" s="231"/>
      <c r="H83" s="294"/>
      <c r="I83" s="294"/>
      <c r="J83" s="139"/>
      <c r="K83" s="294"/>
      <c r="L83" s="294"/>
      <c r="M83" s="316"/>
      <c r="N83" s="92"/>
      <c r="O83" s="42">
        <f>SUM(N83-M83)</f>
        <v>0</v>
      </c>
      <c r="P83" s="40"/>
    </row>
    <row r="84" spans="1:17" s="3" customFormat="1" ht="19.149999999999999" customHeight="1" thickBot="1" x14ac:dyDescent="0.3">
      <c r="A84" s="8" t="s">
        <v>16</v>
      </c>
      <c r="B84" s="64">
        <v>1</v>
      </c>
      <c r="C84" s="85" t="s">
        <v>76</v>
      </c>
      <c r="D84" s="85" t="s">
        <v>321</v>
      </c>
      <c r="E84" s="211">
        <v>12</v>
      </c>
      <c r="F84" s="212">
        <v>2</v>
      </c>
      <c r="G84" s="106">
        <f t="shared" ref="G84:G111" si="19">SUM(E84*F84*3-J84)</f>
        <v>66</v>
      </c>
      <c r="H84" s="260">
        <v>0</v>
      </c>
      <c r="I84" s="261">
        <f t="shared" ref="I84:I95" si="20">SUM(H84*G84)</f>
        <v>0</v>
      </c>
      <c r="J84" s="107">
        <f t="shared" ref="J84:J91" si="21">F84*3</f>
        <v>6</v>
      </c>
      <c r="K84" s="262">
        <v>0</v>
      </c>
      <c r="L84" s="307">
        <f>J84*K84</f>
        <v>0</v>
      </c>
      <c r="M84" s="324">
        <f t="shared" ref="M84:M110" si="22">SUM($I84+$L84)</f>
        <v>0</v>
      </c>
      <c r="N84" s="86">
        <f t="shared" ref="N84:N111" si="23">SUM(I84,L84)</f>
        <v>0</v>
      </c>
      <c r="O84" s="30"/>
      <c r="P84" s="31"/>
    </row>
    <row r="85" spans="1:17" s="3" customFormat="1" ht="19.149999999999999" customHeight="1" thickBot="1" x14ac:dyDescent="0.3">
      <c r="A85" s="15"/>
      <c r="B85" s="65">
        <v>2</v>
      </c>
      <c r="C85" s="68" t="s">
        <v>68</v>
      </c>
      <c r="D85" s="68" t="s">
        <v>342</v>
      </c>
      <c r="E85" s="106">
        <v>12</v>
      </c>
      <c r="F85" s="213">
        <v>1</v>
      </c>
      <c r="G85" s="106">
        <f t="shared" si="19"/>
        <v>33</v>
      </c>
      <c r="H85" s="260">
        <v>0</v>
      </c>
      <c r="I85" s="264">
        <f t="shared" si="20"/>
        <v>0</v>
      </c>
      <c r="J85" s="107">
        <f t="shared" si="21"/>
        <v>3</v>
      </c>
      <c r="K85" s="265">
        <v>0</v>
      </c>
      <c r="L85" s="307">
        <f t="shared" ref="L85:L91" si="24">J85*K85</f>
        <v>0</v>
      </c>
      <c r="M85" s="325">
        <f t="shared" si="22"/>
        <v>0</v>
      </c>
      <c r="N85" s="87">
        <f t="shared" si="23"/>
        <v>0</v>
      </c>
      <c r="O85" s="24"/>
      <c r="P85" s="32"/>
    </row>
    <row r="86" spans="1:17" s="3" customFormat="1" ht="19.149999999999999" customHeight="1" thickBot="1" x14ac:dyDescent="0.3">
      <c r="A86" s="13"/>
      <c r="B86" s="65">
        <v>3</v>
      </c>
      <c r="C86" s="68" t="s">
        <v>95</v>
      </c>
      <c r="D86" s="68" t="s">
        <v>321</v>
      </c>
      <c r="E86" s="106">
        <v>12</v>
      </c>
      <c r="F86" s="213">
        <v>1</v>
      </c>
      <c r="G86" s="106">
        <f t="shared" si="19"/>
        <v>33</v>
      </c>
      <c r="H86" s="260">
        <v>0</v>
      </c>
      <c r="I86" s="264">
        <f t="shared" si="20"/>
        <v>0</v>
      </c>
      <c r="J86" s="107">
        <f t="shared" si="21"/>
        <v>3</v>
      </c>
      <c r="K86" s="265">
        <v>0</v>
      </c>
      <c r="L86" s="307">
        <f t="shared" si="24"/>
        <v>0</v>
      </c>
      <c r="M86" s="325">
        <f t="shared" si="22"/>
        <v>0</v>
      </c>
      <c r="N86" s="87">
        <f t="shared" si="23"/>
        <v>0</v>
      </c>
      <c r="O86" s="24"/>
      <c r="P86" s="32"/>
    </row>
    <row r="87" spans="1:17" s="3" customFormat="1" ht="19.149999999999999" customHeight="1" thickBot="1" x14ac:dyDescent="0.3">
      <c r="A87" s="13"/>
      <c r="B87" s="65">
        <v>4</v>
      </c>
      <c r="C87" s="68" t="s">
        <v>94</v>
      </c>
      <c r="D87" s="68" t="s">
        <v>321</v>
      </c>
      <c r="E87" s="106">
        <v>12</v>
      </c>
      <c r="F87" s="213">
        <v>1</v>
      </c>
      <c r="G87" s="106">
        <f t="shared" si="19"/>
        <v>33</v>
      </c>
      <c r="H87" s="260">
        <v>0</v>
      </c>
      <c r="I87" s="264">
        <f t="shared" si="20"/>
        <v>0</v>
      </c>
      <c r="J87" s="107">
        <f t="shared" si="21"/>
        <v>3</v>
      </c>
      <c r="K87" s="265">
        <v>0</v>
      </c>
      <c r="L87" s="307">
        <f t="shared" si="24"/>
        <v>0</v>
      </c>
      <c r="M87" s="325">
        <f t="shared" si="22"/>
        <v>0</v>
      </c>
      <c r="N87" s="87">
        <f t="shared" si="23"/>
        <v>0</v>
      </c>
      <c r="O87" s="24"/>
      <c r="P87" s="32"/>
    </row>
    <row r="88" spans="1:17" s="3" customFormat="1" ht="19.149999999999999" customHeight="1" thickBot="1" x14ac:dyDescent="0.3">
      <c r="A88" s="13"/>
      <c r="B88" s="65">
        <v>5</v>
      </c>
      <c r="C88" s="68" t="s">
        <v>116</v>
      </c>
      <c r="D88" s="68" t="s">
        <v>318</v>
      </c>
      <c r="E88" s="106">
        <v>12</v>
      </c>
      <c r="F88" s="213">
        <v>1</v>
      </c>
      <c r="G88" s="106">
        <f t="shared" si="19"/>
        <v>33</v>
      </c>
      <c r="H88" s="260">
        <v>0</v>
      </c>
      <c r="I88" s="264">
        <f t="shared" si="20"/>
        <v>0</v>
      </c>
      <c r="J88" s="107">
        <f t="shared" si="21"/>
        <v>3</v>
      </c>
      <c r="K88" s="265">
        <v>0</v>
      </c>
      <c r="L88" s="307">
        <f t="shared" si="24"/>
        <v>0</v>
      </c>
      <c r="M88" s="325">
        <f t="shared" si="22"/>
        <v>0</v>
      </c>
      <c r="N88" s="87">
        <f t="shared" si="23"/>
        <v>0</v>
      </c>
      <c r="O88" s="24"/>
      <c r="P88" s="32"/>
    </row>
    <row r="89" spans="1:17" s="3" customFormat="1" ht="19.149999999999999" customHeight="1" thickBot="1" x14ac:dyDescent="0.3">
      <c r="A89" s="13"/>
      <c r="B89" s="65">
        <v>6</v>
      </c>
      <c r="C89" s="68" t="s">
        <v>92</v>
      </c>
      <c r="D89" s="68" t="s">
        <v>322</v>
      </c>
      <c r="E89" s="106">
        <v>12</v>
      </c>
      <c r="F89" s="213">
        <v>1</v>
      </c>
      <c r="G89" s="106">
        <f t="shared" si="19"/>
        <v>33</v>
      </c>
      <c r="H89" s="260">
        <v>0</v>
      </c>
      <c r="I89" s="264">
        <f t="shared" si="20"/>
        <v>0</v>
      </c>
      <c r="J89" s="107">
        <f t="shared" si="21"/>
        <v>3</v>
      </c>
      <c r="K89" s="265">
        <v>0</v>
      </c>
      <c r="L89" s="307">
        <f t="shared" si="24"/>
        <v>0</v>
      </c>
      <c r="M89" s="325">
        <f t="shared" si="22"/>
        <v>0</v>
      </c>
      <c r="N89" s="87">
        <f t="shared" si="23"/>
        <v>0</v>
      </c>
      <c r="O89" s="24"/>
      <c r="P89" s="32"/>
    </row>
    <row r="90" spans="1:17" s="3" customFormat="1" ht="19.149999999999999" customHeight="1" thickBot="1" x14ac:dyDescent="0.3">
      <c r="A90" s="13"/>
      <c r="B90" s="65">
        <v>7</v>
      </c>
      <c r="C90" s="68" t="s">
        <v>118</v>
      </c>
      <c r="D90" s="68"/>
      <c r="E90" s="106">
        <v>12</v>
      </c>
      <c r="F90" s="214">
        <v>2</v>
      </c>
      <c r="G90" s="106">
        <f t="shared" si="19"/>
        <v>66</v>
      </c>
      <c r="H90" s="260">
        <v>0</v>
      </c>
      <c r="I90" s="264">
        <f t="shared" si="20"/>
        <v>0</v>
      </c>
      <c r="J90" s="107">
        <f t="shared" si="21"/>
        <v>6</v>
      </c>
      <c r="K90" s="265">
        <v>0</v>
      </c>
      <c r="L90" s="307">
        <f t="shared" si="24"/>
        <v>0</v>
      </c>
      <c r="M90" s="325">
        <f t="shared" si="22"/>
        <v>0</v>
      </c>
      <c r="N90" s="87">
        <f t="shared" si="23"/>
        <v>0</v>
      </c>
      <c r="O90" s="24"/>
      <c r="P90" s="32"/>
    </row>
    <row r="91" spans="1:17" s="3" customFormat="1" ht="19.149999999999999" customHeight="1" thickBot="1" x14ac:dyDescent="0.3">
      <c r="A91" s="13"/>
      <c r="B91" s="65">
        <v>8</v>
      </c>
      <c r="C91" s="68" t="s">
        <v>112</v>
      </c>
      <c r="D91" s="68" t="s">
        <v>342</v>
      </c>
      <c r="E91" s="106">
        <v>12</v>
      </c>
      <c r="F91" s="213">
        <v>1</v>
      </c>
      <c r="G91" s="106">
        <f t="shared" si="19"/>
        <v>33</v>
      </c>
      <c r="H91" s="260">
        <v>0</v>
      </c>
      <c r="I91" s="264">
        <f t="shared" si="20"/>
        <v>0</v>
      </c>
      <c r="J91" s="107">
        <f t="shared" si="21"/>
        <v>3</v>
      </c>
      <c r="K91" s="265">
        <v>0</v>
      </c>
      <c r="L91" s="307">
        <f t="shared" si="24"/>
        <v>0</v>
      </c>
      <c r="M91" s="325">
        <f t="shared" si="22"/>
        <v>0</v>
      </c>
      <c r="N91" s="87">
        <f t="shared" si="23"/>
        <v>0</v>
      </c>
      <c r="O91" s="24"/>
      <c r="P91" s="32"/>
    </row>
    <row r="92" spans="1:17" s="3" customFormat="1" ht="19.149999999999999" customHeight="1" thickBot="1" x14ac:dyDescent="0.3">
      <c r="A92" s="13"/>
      <c r="B92" s="65">
        <v>9</v>
      </c>
      <c r="C92" s="6" t="s">
        <v>117</v>
      </c>
      <c r="D92" s="6"/>
      <c r="E92" s="106">
        <v>12</v>
      </c>
      <c r="F92" s="213">
        <v>1</v>
      </c>
      <c r="G92" s="106">
        <f t="shared" si="19"/>
        <v>36</v>
      </c>
      <c r="H92" s="260">
        <v>0</v>
      </c>
      <c r="I92" s="264">
        <f t="shared" si="20"/>
        <v>0</v>
      </c>
      <c r="J92" s="108"/>
      <c r="K92" s="265"/>
      <c r="L92" s="308"/>
      <c r="M92" s="325">
        <f t="shared" si="22"/>
        <v>0</v>
      </c>
      <c r="N92" s="87">
        <f t="shared" si="23"/>
        <v>0</v>
      </c>
      <c r="O92" s="24"/>
      <c r="P92" s="32"/>
    </row>
    <row r="93" spans="1:17" s="3" customFormat="1" ht="19.149999999999999" customHeight="1" thickBot="1" x14ac:dyDescent="0.3">
      <c r="A93" s="13"/>
      <c r="B93" s="65">
        <v>10</v>
      </c>
      <c r="C93" s="6" t="s">
        <v>137</v>
      </c>
      <c r="D93" s="6"/>
      <c r="E93" s="106">
        <v>12</v>
      </c>
      <c r="F93" s="213">
        <v>4</v>
      </c>
      <c r="G93" s="106">
        <f t="shared" si="19"/>
        <v>144</v>
      </c>
      <c r="H93" s="260">
        <v>0</v>
      </c>
      <c r="I93" s="264">
        <f t="shared" si="20"/>
        <v>0</v>
      </c>
      <c r="J93" s="108"/>
      <c r="K93" s="265"/>
      <c r="L93" s="308"/>
      <c r="M93" s="325">
        <f t="shared" si="22"/>
        <v>0</v>
      </c>
      <c r="N93" s="87">
        <f t="shared" si="23"/>
        <v>0</v>
      </c>
      <c r="O93" s="24"/>
      <c r="P93" s="32"/>
    </row>
    <row r="94" spans="1:17" s="3" customFormat="1" ht="19.149999999999999" customHeight="1" thickBot="1" x14ac:dyDescent="0.3">
      <c r="A94" s="13"/>
      <c r="B94" s="65">
        <v>11</v>
      </c>
      <c r="C94" s="6" t="s">
        <v>32</v>
      </c>
      <c r="D94" s="6"/>
      <c r="E94" s="106">
        <v>12</v>
      </c>
      <c r="F94" s="213">
        <v>1</v>
      </c>
      <c r="G94" s="106">
        <f t="shared" si="19"/>
        <v>36</v>
      </c>
      <c r="H94" s="260">
        <v>0</v>
      </c>
      <c r="I94" s="264">
        <f t="shared" si="20"/>
        <v>0</v>
      </c>
      <c r="J94" s="108"/>
      <c r="K94" s="265"/>
      <c r="L94" s="308"/>
      <c r="M94" s="325">
        <f t="shared" si="22"/>
        <v>0</v>
      </c>
      <c r="N94" s="87">
        <f t="shared" si="23"/>
        <v>0</v>
      </c>
      <c r="O94" s="24"/>
      <c r="P94" s="32"/>
    </row>
    <row r="95" spans="1:17" s="3" customFormat="1" ht="19.149999999999999" customHeight="1" thickBot="1" x14ac:dyDescent="0.3">
      <c r="A95" s="13"/>
      <c r="B95" s="65">
        <v>12</v>
      </c>
      <c r="C95" s="6" t="s">
        <v>119</v>
      </c>
      <c r="D95" s="6"/>
      <c r="E95" s="106">
        <v>12</v>
      </c>
      <c r="F95" s="106">
        <v>2</v>
      </c>
      <c r="G95" s="106">
        <f t="shared" si="19"/>
        <v>72</v>
      </c>
      <c r="H95" s="260">
        <v>0</v>
      </c>
      <c r="I95" s="264">
        <f t="shared" si="20"/>
        <v>0</v>
      </c>
      <c r="J95" s="108"/>
      <c r="K95" s="265"/>
      <c r="L95" s="308"/>
      <c r="M95" s="325">
        <f t="shared" si="22"/>
        <v>0</v>
      </c>
      <c r="N95" s="87">
        <f t="shared" si="23"/>
        <v>0</v>
      </c>
      <c r="O95" s="24"/>
      <c r="P95" s="32"/>
    </row>
    <row r="96" spans="1:17" s="3" customFormat="1" ht="19.149999999999999" customHeight="1" thickBot="1" x14ac:dyDescent="0.3">
      <c r="A96" s="10"/>
      <c r="B96" s="65">
        <v>13</v>
      </c>
      <c r="C96" s="6" t="s">
        <v>135</v>
      </c>
      <c r="D96" s="6"/>
      <c r="E96" s="106">
        <v>12</v>
      </c>
      <c r="F96" s="106">
        <v>1</v>
      </c>
      <c r="G96" s="106">
        <f t="shared" si="19"/>
        <v>36</v>
      </c>
      <c r="H96" s="260">
        <v>0</v>
      </c>
      <c r="I96" s="264">
        <f>SUM(H96*G96)</f>
        <v>0</v>
      </c>
      <c r="J96" s="108"/>
      <c r="K96" s="265"/>
      <c r="L96" s="308"/>
      <c r="M96" s="325">
        <f t="shared" si="22"/>
        <v>0</v>
      </c>
      <c r="N96" s="87">
        <f t="shared" si="23"/>
        <v>0</v>
      </c>
      <c r="O96" s="24"/>
      <c r="P96" s="32"/>
    </row>
    <row r="97" spans="1:17" s="3" customFormat="1" ht="19.149999999999999" customHeight="1" thickBot="1" x14ac:dyDescent="0.3">
      <c r="A97" s="10"/>
      <c r="B97" s="65">
        <v>14</v>
      </c>
      <c r="C97" s="6" t="s">
        <v>69</v>
      </c>
      <c r="D97" s="6"/>
      <c r="E97" s="106">
        <v>12</v>
      </c>
      <c r="F97" s="106">
        <v>1</v>
      </c>
      <c r="G97" s="106">
        <f t="shared" si="19"/>
        <v>36</v>
      </c>
      <c r="H97" s="260">
        <v>0</v>
      </c>
      <c r="I97" s="264">
        <f t="shared" ref="I97:I110" si="25">SUM(H97*G97)</f>
        <v>0</v>
      </c>
      <c r="J97" s="108"/>
      <c r="K97" s="265"/>
      <c r="L97" s="308"/>
      <c r="M97" s="325">
        <f t="shared" si="22"/>
        <v>0</v>
      </c>
      <c r="N97" s="87">
        <f t="shared" si="23"/>
        <v>0</v>
      </c>
      <c r="O97" s="24"/>
      <c r="P97" s="32"/>
    </row>
    <row r="98" spans="1:17" s="3" customFormat="1" ht="19.149999999999999" customHeight="1" thickBot="1" x14ac:dyDescent="0.3">
      <c r="A98" s="10"/>
      <c r="B98" s="65">
        <v>15</v>
      </c>
      <c r="C98" s="6" t="s">
        <v>136</v>
      </c>
      <c r="D98" s="6"/>
      <c r="E98" s="106">
        <v>12</v>
      </c>
      <c r="F98" s="106">
        <v>1</v>
      </c>
      <c r="G98" s="106">
        <f t="shared" si="19"/>
        <v>36</v>
      </c>
      <c r="H98" s="260">
        <v>0</v>
      </c>
      <c r="I98" s="264">
        <f t="shared" si="25"/>
        <v>0</v>
      </c>
      <c r="J98" s="108"/>
      <c r="K98" s="265"/>
      <c r="L98" s="308"/>
      <c r="M98" s="325">
        <f t="shared" si="22"/>
        <v>0</v>
      </c>
      <c r="N98" s="87">
        <f t="shared" si="23"/>
        <v>0</v>
      </c>
      <c r="O98" s="24"/>
      <c r="P98" s="32"/>
    </row>
    <row r="99" spans="1:17" s="3" customFormat="1" ht="19.149999999999999" customHeight="1" thickBot="1" x14ac:dyDescent="0.3">
      <c r="A99" s="10"/>
      <c r="B99" s="65">
        <v>16</v>
      </c>
      <c r="C99" s="6" t="s">
        <v>4</v>
      </c>
      <c r="D99" s="6"/>
      <c r="E99" s="106">
        <v>12</v>
      </c>
      <c r="F99" s="106">
        <v>1</v>
      </c>
      <c r="G99" s="106">
        <f t="shared" si="19"/>
        <v>36</v>
      </c>
      <c r="H99" s="260">
        <v>0</v>
      </c>
      <c r="I99" s="264">
        <f t="shared" si="25"/>
        <v>0</v>
      </c>
      <c r="J99" s="108"/>
      <c r="K99" s="265"/>
      <c r="L99" s="308"/>
      <c r="M99" s="325">
        <f t="shared" si="22"/>
        <v>0</v>
      </c>
      <c r="N99" s="87">
        <f t="shared" si="23"/>
        <v>0</v>
      </c>
      <c r="O99" s="24"/>
      <c r="P99" s="32"/>
    </row>
    <row r="100" spans="1:17" s="3" customFormat="1" ht="19.149999999999999" customHeight="1" thickBot="1" x14ac:dyDescent="0.3">
      <c r="A100" s="10"/>
      <c r="B100" s="65">
        <v>17</v>
      </c>
      <c r="C100" s="6" t="s">
        <v>115</v>
      </c>
      <c r="D100" s="6"/>
      <c r="E100" s="106">
        <v>12</v>
      </c>
      <c r="F100" s="106">
        <v>1</v>
      </c>
      <c r="G100" s="106">
        <f t="shared" si="19"/>
        <v>36</v>
      </c>
      <c r="H100" s="260">
        <v>0</v>
      </c>
      <c r="I100" s="264">
        <f t="shared" si="25"/>
        <v>0</v>
      </c>
      <c r="J100" s="108"/>
      <c r="K100" s="265"/>
      <c r="L100" s="308"/>
      <c r="M100" s="325">
        <f t="shared" si="22"/>
        <v>0</v>
      </c>
      <c r="N100" s="87">
        <f t="shared" si="23"/>
        <v>0</v>
      </c>
      <c r="O100" s="24"/>
      <c r="P100" s="32"/>
    </row>
    <row r="101" spans="1:17" s="3" customFormat="1" ht="19.149999999999999" customHeight="1" thickBot="1" x14ac:dyDescent="0.3">
      <c r="A101" s="10"/>
      <c r="B101" s="65">
        <v>18</v>
      </c>
      <c r="C101" s="6" t="s">
        <v>3</v>
      </c>
      <c r="D101" s="6"/>
      <c r="E101" s="106">
        <v>4</v>
      </c>
      <c r="F101" s="106">
        <v>2</v>
      </c>
      <c r="G101" s="106">
        <f t="shared" si="19"/>
        <v>24</v>
      </c>
      <c r="H101" s="260">
        <v>0</v>
      </c>
      <c r="I101" s="264">
        <f t="shared" si="25"/>
        <v>0</v>
      </c>
      <c r="J101" s="108"/>
      <c r="K101" s="265"/>
      <c r="L101" s="308"/>
      <c r="M101" s="325">
        <f t="shared" si="22"/>
        <v>0</v>
      </c>
      <c r="N101" s="87">
        <f t="shared" si="23"/>
        <v>0</v>
      </c>
      <c r="O101" s="24"/>
      <c r="P101" s="32"/>
    </row>
    <row r="102" spans="1:17" s="3" customFormat="1" ht="19.149999999999999" customHeight="1" thickBot="1" x14ac:dyDescent="0.3">
      <c r="A102" s="10"/>
      <c r="B102" s="65">
        <v>19</v>
      </c>
      <c r="C102" s="6" t="s">
        <v>133</v>
      </c>
      <c r="D102" s="6"/>
      <c r="E102" s="106">
        <v>2</v>
      </c>
      <c r="F102" s="106">
        <v>4</v>
      </c>
      <c r="G102" s="106">
        <f t="shared" si="19"/>
        <v>24</v>
      </c>
      <c r="H102" s="260">
        <v>0</v>
      </c>
      <c r="I102" s="264">
        <f t="shared" si="25"/>
        <v>0</v>
      </c>
      <c r="J102" s="108"/>
      <c r="K102" s="265"/>
      <c r="L102" s="308"/>
      <c r="M102" s="325">
        <f t="shared" si="22"/>
        <v>0</v>
      </c>
      <c r="N102" s="87">
        <f t="shared" si="23"/>
        <v>0</v>
      </c>
      <c r="O102" s="24"/>
      <c r="P102" s="32"/>
    </row>
    <row r="103" spans="1:17" s="3" customFormat="1" ht="19.149999999999999" customHeight="1" thickBot="1" x14ac:dyDescent="0.3">
      <c r="A103" s="10"/>
      <c r="B103" s="65">
        <v>20</v>
      </c>
      <c r="C103" s="6" t="s">
        <v>28</v>
      </c>
      <c r="D103" s="6"/>
      <c r="E103" s="106">
        <v>2</v>
      </c>
      <c r="F103" s="213">
        <v>7</v>
      </c>
      <c r="G103" s="106">
        <f t="shared" si="19"/>
        <v>42</v>
      </c>
      <c r="H103" s="260">
        <v>0</v>
      </c>
      <c r="I103" s="264">
        <f t="shared" si="25"/>
        <v>0</v>
      </c>
      <c r="J103" s="108"/>
      <c r="K103" s="265"/>
      <c r="L103" s="308"/>
      <c r="M103" s="325">
        <f t="shared" si="22"/>
        <v>0</v>
      </c>
      <c r="N103" s="87">
        <f t="shared" si="23"/>
        <v>0</v>
      </c>
      <c r="O103" s="24"/>
      <c r="P103" s="32"/>
    </row>
    <row r="104" spans="1:17" s="3" customFormat="1" ht="19.149999999999999" customHeight="1" thickBot="1" x14ac:dyDescent="0.3">
      <c r="A104" s="10"/>
      <c r="B104" s="65">
        <v>21</v>
      </c>
      <c r="C104" s="6" t="s">
        <v>139</v>
      </c>
      <c r="D104" s="6"/>
      <c r="E104" s="106">
        <v>2</v>
      </c>
      <c r="F104" s="213">
        <v>7</v>
      </c>
      <c r="G104" s="106">
        <f t="shared" si="19"/>
        <v>42</v>
      </c>
      <c r="H104" s="260">
        <v>0</v>
      </c>
      <c r="I104" s="264">
        <f t="shared" si="25"/>
        <v>0</v>
      </c>
      <c r="J104" s="108"/>
      <c r="K104" s="265"/>
      <c r="L104" s="308"/>
      <c r="M104" s="325">
        <f t="shared" si="22"/>
        <v>0</v>
      </c>
      <c r="N104" s="87">
        <f t="shared" si="23"/>
        <v>0</v>
      </c>
      <c r="O104" s="24"/>
      <c r="P104" s="32"/>
    </row>
    <row r="105" spans="1:17" s="3" customFormat="1" ht="19.149999999999999" customHeight="1" thickBot="1" x14ac:dyDescent="0.3">
      <c r="A105" s="10"/>
      <c r="B105" s="65">
        <v>22</v>
      </c>
      <c r="C105" s="6" t="s">
        <v>27</v>
      </c>
      <c r="D105" s="6"/>
      <c r="E105" s="106">
        <v>2</v>
      </c>
      <c r="F105" s="213">
        <v>22</v>
      </c>
      <c r="G105" s="106">
        <f t="shared" si="19"/>
        <v>132</v>
      </c>
      <c r="H105" s="260">
        <v>0</v>
      </c>
      <c r="I105" s="264">
        <f t="shared" si="25"/>
        <v>0</v>
      </c>
      <c r="J105" s="108"/>
      <c r="K105" s="265"/>
      <c r="L105" s="308"/>
      <c r="M105" s="325">
        <f t="shared" si="22"/>
        <v>0</v>
      </c>
      <c r="N105" s="87">
        <f t="shared" si="23"/>
        <v>0</v>
      </c>
      <c r="O105" s="24"/>
      <c r="P105" s="32"/>
    </row>
    <row r="106" spans="1:17" s="3" customFormat="1" ht="19.149999999999999" customHeight="1" thickBot="1" x14ac:dyDescent="0.3">
      <c r="A106" s="10"/>
      <c r="B106" s="65">
        <v>23</v>
      </c>
      <c r="C106" s="6" t="s">
        <v>20</v>
      </c>
      <c r="D106" s="6"/>
      <c r="E106" s="106">
        <v>2</v>
      </c>
      <c r="F106" s="213">
        <v>3</v>
      </c>
      <c r="G106" s="106">
        <f t="shared" si="19"/>
        <v>18</v>
      </c>
      <c r="H106" s="260">
        <v>0</v>
      </c>
      <c r="I106" s="264">
        <f t="shared" si="25"/>
        <v>0</v>
      </c>
      <c r="J106" s="108"/>
      <c r="K106" s="265"/>
      <c r="L106" s="308"/>
      <c r="M106" s="325">
        <f t="shared" si="22"/>
        <v>0</v>
      </c>
      <c r="N106" s="87">
        <f t="shared" si="23"/>
        <v>0</v>
      </c>
      <c r="O106" s="24"/>
      <c r="P106" s="32"/>
    </row>
    <row r="107" spans="1:17" s="3" customFormat="1" ht="19.149999999999999" customHeight="1" thickBot="1" x14ac:dyDescent="0.3">
      <c r="A107" s="10"/>
      <c r="B107" s="65">
        <v>24</v>
      </c>
      <c r="C107" s="5" t="s">
        <v>21</v>
      </c>
      <c r="D107" s="5"/>
      <c r="E107" s="106">
        <v>2</v>
      </c>
      <c r="F107" s="213">
        <v>1</v>
      </c>
      <c r="G107" s="106">
        <f t="shared" si="19"/>
        <v>6</v>
      </c>
      <c r="H107" s="260">
        <v>0</v>
      </c>
      <c r="I107" s="264">
        <f t="shared" si="25"/>
        <v>0</v>
      </c>
      <c r="J107" s="108"/>
      <c r="K107" s="265"/>
      <c r="L107" s="308"/>
      <c r="M107" s="325">
        <f t="shared" si="22"/>
        <v>0</v>
      </c>
      <c r="N107" s="87">
        <f t="shared" si="23"/>
        <v>0</v>
      </c>
      <c r="O107" s="24"/>
      <c r="P107" s="32"/>
    </row>
    <row r="108" spans="1:17" s="3" customFormat="1" ht="19.149999999999999" customHeight="1" thickBot="1" x14ac:dyDescent="0.3">
      <c r="A108" s="10"/>
      <c r="B108" s="65">
        <v>25</v>
      </c>
      <c r="C108" s="6" t="s">
        <v>5</v>
      </c>
      <c r="D108" s="6"/>
      <c r="E108" s="106">
        <v>2</v>
      </c>
      <c r="F108" s="213">
        <v>5</v>
      </c>
      <c r="G108" s="106">
        <f t="shared" si="19"/>
        <v>30</v>
      </c>
      <c r="H108" s="260">
        <v>0</v>
      </c>
      <c r="I108" s="264">
        <f t="shared" si="25"/>
        <v>0</v>
      </c>
      <c r="J108" s="108"/>
      <c r="K108" s="265"/>
      <c r="L108" s="308"/>
      <c r="M108" s="325">
        <f t="shared" si="22"/>
        <v>0</v>
      </c>
      <c r="N108" s="87">
        <f t="shared" si="23"/>
        <v>0</v>
      </c>
      <c r="O108" s="24"/>
      <c r="P108" s="32"/>
    </row>
    <row r="109" spans="1:17" s="3" customFormat="1" ht="19.149999999999999" customHeight="1" thickBot="1" x14ac:dyDescent="0.3">
      <c r="A109" s="10"/>
      <c r="B109" s="65">
        <v>26</v>
      </c>
      <c r="C109" s="6" t="s">
        <v>22</v>
      </c>
      <c r="D109" s="6"/>
      <c r="E109" s="106">
        <v>2</v>
      </c>
      <c r="F109" s="213">
        <v>4</v>
      </c>
      <c r="G109" s="106">
        <f t="shared" si="19"/>
        <v>24</v>
      </c>
      <c r="H109" s="260">
        <v>0</v>
      </c>
      <c r="I109" s="264">
        <f t="shared" si="25"/>
        <v>0</v>
      </c>
      <c r="J109" s="108"/>
      <c r="K109" s="265"/>
      <c r="L109" s="308"/>
      <c r="M109" s="325">
        <f t="shared" si="22"/>
        <v>0</v>
      </c>
      <c r="N109" s="87">
        <f t="shared" si="23"/>
        <v>0</v>
      </c>
      <c r="O109" s="24"/>
      <c r="P109" s="32"/>
    </row>
    <row r="110" spans="1:17" s="3" customFormat="1" ht="19.149999999999999" customHeight="1" thickBot="1" x14ac:dyDescent="0.3">
      <c r="A110" s="10"/>
      <c r="B110" s="65">
        <v>27</v>
      </c>
      <c r="C110" s="5" t="s">
        <v>31</v>
      </c>
      <c r="D110" s="5"/>
      <c r="E110" s="106">
        <v>2</v>
      </c>
      <c r="F110" s="213">
        <v>1</v>
      </c>
      <c r="G110" s="106">
        <f t="shared" si="19"/>
        <v>6</v>
      </c>
      <c r="H110" s="260">
        <v>0</v>
      </c>
      <c r="I110" s="264">
        <f t="shared" si="25"/>
        <v>0</v>
      </c>
      <c r="J110" s="108"/>
      <c r="K110" s="265"/>
      <c r="L110" s="308"/>
      <c r="M110" s="325">
        <f t="shared" si="22"/>
        <v>0</v>
      </c>
      <c r="N110" s="87">
        <f t="shared" si="23"/>
        <v>0</v>
      </c>
      <c r="O110" s="24"/>
      <c r="P110" s="32"/>
    </row>
    <row r="111" spans="1:17" s="3" customFormat="1" ht="19.149999999999999" customHeight="1" x14ac:dyDescent="0.25">
      <c r="A111" s="10"/>
      <c r="B111" s="65"/>
      <c r="C111" s="4"/>
      <c r="D111" s="4"/>
      <c r="E111" s="106"/>
      <c r="F111" s="106"/>
      <c r="G111" s="106">
        <f t="shared" si="19"/>
        <v>0</v>
      </c>
      <c r="H111" s="260">
        <v>0</v>
      </c>
      <c r="I111" s="266">
        <f>SUM(I84:I110)</f>
        <v>0</v>
      </c>
      <c r="J111" s="347"/>
      <c r="K111" s="346">
        <f>SUM(K84:K110)</f>
        <v>0</v>
      </c>
      <c r="L111" s="346">
        <f>SUM(L84:L110)</f>
        <v>0</v>
      </c>
      <c r="M111" s="327">
        <f>SUM($M84:$M110)</f>
        <v>0</v>
      </c>
      <c r="N111" s="89">
        <f t="shared" si="23"/>
        <v>0</v>
      </c>
      <c r="O111" s="39"/>
      <c r="P111" s="41">
        <f>SUM(N111-M111)</f>
        <v>0</v>
      </c>
      <c r="Q111" s="340">
        <f>M111</f>
        <v>0</v>
      </c>
    </row>
    <row r="112" spans="1:17" s="3" customFormat="1" ht="19.149999999999999" customHeight="1" thickBot="1" x14ac:dyDescent="0.25">
      <c r="A112" s="167"/>
      <c r="B112" s="178"/>
      <c r="C112" s="179"/>
      <c r="D112" s="179"/>
      <c r="E112" s="238"/>
      <c r="F112" s="231"/>
      <c r="G112" s="231"/>
      <c r="H112" s="294"/>
      <c r="I112" s="294"/>
      <c r="J112" s="139"/>
      <c r="K112" s="294"/>
      <c r="L112" s="294"/>
      <c r="M112" s="316"/>
      <c r="N112" s="93"/>
      <c r="O112" s="43">
        <f>SUM(N112-M112)</f>
        <v>0</v>
      </c>
      <c r="P112" s="40"/>
    </row>
    <row r="113" spans="1:16" s="3" customFormat="1" ht="19.149999999999999" customHeight="1" thickBot="1" x14ac:dyDescent="0.3">
      <c r="A113" s="14" t="s">
        <v>33</v>
      </c>
      <c r="B113" s="64">
        <v>1</v>
      </c>
      <c r="C113" s="85" t="s">
        <v>95</v>
      </c>
      <c r="D113" s="85" t="s">
        <v>382</v>
      </c>
      <c r="E113" s="211">
        <v>12</v>
      </c>
      <c r="F113" s="212">
        <v>2</v>
      </c>
      <c r="G113" s="106">
        <f t="shared" ref="G113:G140" si="26">SUM(E113*F113*3-J113)</f>
        <v>66</v>
      </c>
      <c r="H113" s="260">
        <v>0</v>
      </c>
      <c r="I113" s="261">
        <f t="shared" ref="I113:I138" si="27">SUM(H113*G113)</f>
        <v>0</v>
      </c>
      <c r="J113" s="107">
        <f t="shared" ref="J113:J119" si="28">F113*3</f>
        <v>6</v>
      </c>
      <c r="K113" s="262">
        <v>0</v>
      </c>
      <c r="L113" s="307">
        <f>J113*K113</f>
        <v>0</v>
      </c>
      <c r="M113" s="324">
        <f t="shared" ref="M113:M139" si="29">SUM($I113+$L113)</f>
        <v>0</v>
      </c>
      <c r="N113" s="86">
        <f t="shared" ref="N113:N129" si="30">SUM(I113,L113)</f>
        <v>0</v>
      </c>
      <c r="O113" s="30"/>
      <c r="P113" s="31"/>
    </row>
    <row r="114" spans="1:16" s="3" customFormat="1" ht="19.149999999999999" customHeight="1" thickBot="1" x14ac:dyDescent="0.3">
      <c r="A114" s="15"/>
      <c r="B114" s="65">
        <f>SUM(B113+1)</f>
        <v>2</v>
      </c>
      <c r="C114" s="68" t="s">
        <v>120</v>
      </c>
      <c r="D114" s="68" t="s">
        <v>383</v>
      </c>
      <c r="E114" s="106">
        <v>12</v>
      </c>
      <c r="F114" s="213">
        <v>5</v>
      </c>
      <c r="G114" s="106">
        <f t="shared" si="26"/>
        <v>165</v>
      </c>
      <c r="H114" s="260">
        <v>0</v>
      </c>
      <c r="I114" s="264">
        <f t="shared" si="27"/>
        <v>0</v>
      </c>
      <c r="J114" s="107">
        <f t="shared" si="28"/>
        <v>15</v>
      </c>
      <c r="K114" s="262">
        <v>0</v>
      </c>
      <c r="L114" s="307">
        <f t="shared" ref="L114:L119" si="31">J114*K114</f>
        <v>0</v>
      </c>
      <c r="M114" s="325">
        <f t="shared" si="29"/>
        <v>0</v>
      </c>
      <c r="N114" s="87">
        <f t="shared" si="30"/>
        <v>0</v>
      </c>
      <c r="O114" s="24"/>
      <c r="P114" s="32"/>
    </row>
    <row r="115" spans="1:16" s="3" customFormat="1" ht="19.149999999999999" customHeight="1" thickBot="1" x14ac:dyDescent="0.3">
      <c r="A115" s="15"/>
      <c r="B115" s="65">
        <f t="shared" ref="B115:B138" si="32">SUM(B114+1)</f>
        <v>3</v>
      </c>
      <c r="C115" s="68" t="s">
        <v>60</v>
      </c>
      <c r="D115" s="68" t="s">
        <v>384</v>
      </c>
      <c r="E115" s="106">
        <v>12</v>
      </c>
      <c r="F115" s="213">
        <v>1</v>
      </c>
      <c r="G115" s="106">
        <f t="shared" si="26"/>
        <v>33</v>
      </c>
      <c r="H115" s="260">
        <v>0</v>
      </c>
      <c r="I115" s="264">
        <f t="shared" si="27"/>
        <v>0</v>
      </c>
      <c r="J115" s="107">
        <f t="shared" si="28"/>
        <v>3</v>
      </c>
      <c r="K115" s="262">
        <v>0</v>
      </c>
      <c r="L115" s="307">
        <f t="shared" si="31"/>
        <v>0</v>
      </c>
      <c r="M115" s="325">
        <f t="shared" si="29"/>
        <v>0</v>
      </c>
      <c r="N115" s="87">
        <f t="shared" si="30"/>
        <v>0</v>
      </c>
      <c r="O115" s="24"/>
      <c r="P115" s="32"/>
    </row>
    <row r="116" spans="1:16" s="3" customFormat="1" ht="19.149999999999999" customHeight="1" thickBot="1" x14ac:dyDescent="0.3">
      <c r="A116" s="15"/>
      <c r="B116" s="65">
        <f t="shared" si="32"/>
        <v>4</v>
      </c>
      <c r="C116" s="68" t="s">
        <v>116</v>
      </c>
      <c r="D116" s="68" t="s">
        <v>385</v>
      </c>
      <c r="E116" s="106">
        <v>12</v>
      </c>
      <c r="F116" s="213">
        <v>1</v>
      </c>
      <c r="G116" s="106">
        <f t="shared" si="26"/>
        <v>33</v>
      </c>
      <c r="H116" s="260">
        <v>0</v>
      </c>
      <c r="I116" s="264">
        <f t="shared" si="27"/>
        <v>0</v>
      </c>
      <c r="J116" s="107">
        <f t="shared" si="28"/>
        <v>3</v>
      </c>
      <c r="K116" s="262">
        <v>0</v>
      </c>
      <c r="L116" s="307">
        <f t="shared" si="31"/>
        <v>0</v>
      </c>
      <c r="M116" s="325">
        <f t="shared" si="29"/>
        <v>0</v>
      </c>
      <c r="N116" s="87">
        <f t="shared" si="30"/>
        <v>0</v>
      </c>
      <c r="O116" s="24"/>
      <c r="P116" s="32"/>
    </row>
    <row r="117" spans="1:16" s="3" customFormat="1" ht="19.149999999999999" customHeight="1" thickBot="1" x14ac:dyDescent="0.3">
      <c r="A117" s="15"/>
      <c r="B117" s="65">
        <f t="shared" si="32"/>
        <v>5</v>
      </c>
      <c r="C117" s="68" t="s">
        <v>42</v>
      </c>
      <c r="D117" s="68" t="s">
        <v>386</v>
      </c>
      <c r="E117" s="106">
        <v>12</v>
      </c>
      <c r="F117" s="213">
        <v>2</v>
      </c>
      <c r="G117" s="106">
        <f t="shared" si="26"/>
        <v>66</v>
      </c>
      <c r="H117" s="260">
        <v>0</v>
      </c>
      <c r="I117" s="264">
        <f t="shared" si="27"/>
        <v>0</v>
      </c>
      <c r="J117" s="107">
        <f t="shared" si="28"/>
        <v>6</v>
      </c>
      <c r="K117" s="262">
        <v>0</v>
      </c>
      <c r="L117" s="307">
        <f t="shared" si="31"/>
        <v>0</v>
      </c>
      <c r="M117" s="325">
        <f t="shared" si="29"/>
        <v>0</v>
      </c>
      <c r="N117" s="87">
        <f t="shared" si="30"/>
        <v>0</v>
      </c>
      <c r="O117" s="24"/>
      <c r="P117" s="32"/>
    </row>
    <row r="118" spans="1:16" s="3" customFormat="1" ht="19.149999999999999" customHeight="1" thickBot="1" x14ac:dyDescent="0.3">
      <c r="A118" s="15"/>
      <c r="B118" s="65">
        <f t="shared" si="32"/>
        <v>6</v>
      </c>
      <c r="C118" s="68" t="s">
        <v>121</v>
      </c>
      <c r="D118" s="68" t="s">
        <v>387</v>
      </c>
      <c r="E118" s="106">
        <v>12</v>
      </c>
      <c r="F118" s="213">
        <v>1</v>
      </c>
      <c r="G118" s="106">
        <f t="shared" si="26"/>
        <v>33</v>
      </c>
      <c r="H118" s="260">
        <v>0</v>
      </c>
      <c r="I118" s="264">
        <f t="shared" si="27"/>
        <v>0</v>
      </c>
      <c r="J118" s="107">
        <f t="shared" si="28"/>
        <v>3</v>
      </c>
      <c r="K118" s="262">
        <v>0</v>
      </c>
      <c r="L118" s="307">
        <f t="shared" si="31"/>
        <v>0</v>
      </c>
      <c r="M118" s="325">
        <f t="shared" si="29"/>
        <v>0</v>
      </c>
      <c r="N118" s="87">
        <f t="shared" si="30"/>
        <v>0</v>
      </c>
      <c r="O118" s="24"/>
      <c r="P118" s="32"/>
    </row>
    <row r="119" spans="1:16" s="3" customFormat="1" ht="19.149999999999999" customHeight="1" thickBot="1" x14ac:dyDescent="0.3">
      <c r="A119" s="15"/>
      <c r="B119" s="65">
        <f t="shared" si="32"/>
        <v>7</v>
      </c>
      <c r="C119" s="6" t="s">
        <v>122</v>
      </c>
      <c r="D119" s="95"/>
      <c r="E119" s="106">
        <v>12</v>
      </c>
      <c r="F119" s="213">
        <v>2</v>
      </c>
      <c r="G119" s="106">
        <f t="shared" si="26"/>
        <v>66</v>
      </c>
      <c r="H119" s="260">
        <v>0</v>
      </c>
      <c r="I119" s="264">
        <f t="shared" si="27"/>
        <v>0</v>
      </c>
      <c r="J119" s="107">
        <f t="shared" si="28"/>
        <v>6</v>
      </c>
      <c r="K119" s="265">
        <v>0</v>
      </c>
      <c r="L119" s="307">
        <f t="shared" si="31"/>
        <v>0</v>
      </c>
      <c r="M119" s="325">
        <f t="shared" si="29"/>
        <v>0</v>
      </c>
      <c r="N119" s="87">
        <f t="shared" si="30"/>
        <v>0</v>
      </c>
      <c r="O119" s="24"/>
      <c r="P119" s="32"/>
    </row>
    <row r="120" spans="1:16" s="3" customFormat="1" ht="19.149999999999999" customHeight="1" thickBot="1" x14ac:dyDescent="0.3">
      <c r="A120" s="15"/>
      <c r="B120" s="65">
        <f t="shared" si="32"/>
        <v>8</v>
      </c>
      <c r="C120" s="6" t="s">
        <v>115</v>
      </c>
      <c r="D120" s="6"/>
      <c r="E120" s="106">
        <v>12</v>
      </c>
      <c r="F120" s="213">
        <v>1</v>
      </c>
      <c r="G120" s="106">
        <f t="shared" si="26"/>
        <v>36</v>
      </c>
      <c r="H120" s="260">
        <v>0</v>
      </c>
      <c r="I120" s="264">
        <f t="shared" si="27"/>
        <v>0</v>
      </c>
      <c r="J120" s="108"/>
      <c r="K120" s="265"/>
      <c r="L120" s="308"/>
      <c r="M120" s="325">
        <f t="shared" si="29"/>
        <v>0</v>
      </c>
      <c r="N120" s="87">
        <f t="shared" si="30"/>
        <v>0</v>
      </c>
      <c r="O120" s="24"/>
      <c r="P120" s="32"/>
    </row>
    <row r="121" spans="1:16" s="3" customFormat="1" ht="19.149999999999999" customHeight="1" thickBot="1" x14ac:dyDescent="0.3">
      <c r="A121" s="15"/>
      <c r="B121" s="65">
        <f t="shared" si="32"/>
        <v>9</v>
      </c>
      <c r="C121" s="6" t="s">
        <v>131</v>
      </c>
      <c r="D121" s="6"/>
      <c r="E121" s="106">
        <v>12</v>
      </c>
      <c r="F121" s="213">
        <v>6</v>
      </c>
      <c r="G121" s="106">
        <f t="shared" si="26"/>
        <v>216</v>
      </c>
      <c r="H121" s="260">
        <v>0</v>
      </c>
      <c r="I121" s="264">
        <f t="shared" si="27"/>
        <v>0</v>
      </c>
      <c r="J121" s="108"/>
      <c r="K121" s="265"/>
      <c r="L121" s="308"/>
      <c r="M121" s="325">
        <f t="shared" si="29"/>
        <v>0</v>
      </c>
      <c r="N121" s="87">
        <f t="shared" si="30"/>
        <v>0</v>
      </c>
      <c r="O121" s="24"/>
      <c r="P121" s="32"/>
    </row>
    <row r="122" spans="1:16" s="3" customFormat="1" ht="19.149999999999999" customHeight="1" thickBot="1" x14ac:dyDescent="0.3">
      <c r="A122" s="15"/>
      <c r="B122" s="65">
        <f t="shared" si="32"/>
        <v>10</v>
      </c>
      <c r="C122" s="6" t="s">
        <v>69</v>
      </c>
      <c r="D122" s="6"/>
      <c r="E122" s="106">
        <v>12</v>
      </c>
      <c r="F122" s="213">
        <v>1</v>
      </c>
      <c r="G122" s="106">
        <f t="shared" si="26"/>
        <v>36</v>
      </c>
      <c r="H122" s="260">
        <v>0</v>
      </c>
      <c r="I122" s="264">
        <f t="shared" si="27"/>
        <v>0</v>
      </c>
      <c r="J122" s="108"/>
      <c r="K122" s="265"/>
      <c r="L122" s="308"/>
      <c r="M122" s="325">
        <f t="shared" si="29"/>
        <v>0</v>
      </c>
      <c r="N122" s="87">
        <f t="shared" si="30"/>
        <v>0</v>
      </c>
      <c r="O122" s="24"/>
      <c r="P122" s="32"/>
    </row>
    <row r="123" spans="1:16" s="3" customFormat="1" ht="19.149999999999999" customHeight="1" thickBot="1" x14ac:dyDescent="0.3">
      <c r="A123" s="15"/>
      <c r="B123" s="65">
        <f t="shared" si="32"/>
        <v>11</v>
      </c>
      <c r="C123" s="6" t="s">
        <v>141</v>
      </c>
      <c r="D123" s="6"/>
      <c r="E123" s="106">
        <v>12</v>
      </c>
      <c r="F123" s="213">
        <v>2</v>
      </c>
      <c r="G123" s="106">
        <f t="shared" si="26"/>
        <v>72</v>
      </c>
      <c r="H123" s="260">
        <v>0</v>
      </c>
      <c r="I123" s="264">
        <f t="shared" si="27"/>
        <v>0</v>
      </c>
      <c r="J123" s="108"/>
      <c r="K123" s="265"/>
      <c r="L123" s="308"/>
      <c r="M123" s="325">
        <f t="shared" si="29"/>
        <v>0</v>
      </c>
      <c r="N123" s="87">
        <f t="shared" si="30"/>
        <v>0</v>
      </c>
      <c r="O123" s="24"/>
      <c r="P123" s="32"/>
    </row>
    <row r="124" spans="1:16" s="3" customFormat="1" ht="19.149999999999999" customHeight="1" thickBot="1" x14ac:dyDescent="0.3">
      <c r="A124" s="15"/>
      <c r="B124" s="65">
        <f t="shared" si="32"/>
        <v>12</v>
      </c>
      <c r="C124" s="6" t="s">
        <v>88</v>
      </c>
      <c r="D124" s="6"/>
      <c r="E124" s="106">
        <v>12</v>
      </c>
      <c r="F124" s="213">
        <v>2</v>
      </c>
      <c r="G124" s="106">
        <f t="shared" si="26"/>
        <v>72</v>
      </c>
      <c r="H124" s="260">
        <v>0</v>
      </c>
      <c r="I124" s="264">
        <f t="shared" si="27"/>
        <v>0</v>
      </c>
      <c r="J124" s="108"/>
      <c r="K124" s="265"/>
      <c r="L124" s="308"/>
      <c r="M124" s="325">
        <f t="shared" si="29"/>
        <v>0</v>
      </c>
      <c r="N124" s="87">
        <f t="shared" si="30"/>
        <v>0</v>
      </c>
      <c r="O124" s="24"/>
      <c r="P124" s="32"/>
    </row>
    <row r="125" spans="1:16" s="3" customFormat="1" ht="19.149999999999999" customHeight="1" thickBot="1" x14ac:dyDescent="0.3">
      <c r="A125" s="15"/>
      <c r="B125" s="65">
        <f t="shared" si="32"/>
        <v>13</v>
      </c>
      <c r="C125" s="6" t="s">
        <v>32</v>
      </c>
      <c r="D125" s="6"/>
      <c r="E125" s="106">
        <v>12</v>
      </c>
      <c r="F125" s="213">
        <v>1</v>
      </c>
      <c r="G125" s="106">
        <f t="shared" si="26"/>
        <v>36</v>
      </c>
      <c r="H125" s="260">
        <v>0</v>
      </c>
      <c r="I125" s="264">
        <f t="shared" si="27"/>
        <v>0</v>
      </c>
      <c r="J125" s="108"/>
      <c r="K125" s="265"/>
      <c r="L125" s="308"/>
      <c r="M125" s="325">
        <f t="shared" si="29"/>
        <v>0</v>
      </c>
      <c r="N125" s="87">
        <f t="shared" si="30"/>
        <v>0</v>
      </c>
      <c r="O125" s="24"/>
      <c r="P125" s="32"/>
    </row>
    <row r="126" spans="1:16" s="3" customFormat="1" ht="19.149999999999999" customHeight="1" thickBot="1" x14ac:dyDescent="0.3">
      <c r="A126" s="15"/>
      <c r="B126" s="65">
        <f t="shared" si="32"/>
        <v>14</v>
      </c>
      <c r="C126" s="6" t="s">
        <v>35</v>
      </c>
      <c r="D126" s="6"/>
      <c r="E126" s="106">
        <v>12</v>
      </c>
      <c r="F126" s="213">
        <v>2</v>
      </c>
      <c r="G126" s="106">
        <f t="shared" si="26"/>
        <v>72</v>
      </c>
      <c r="H126" s="260">
        <v>0</v>
      </c>
      <c r="I126" s="264">
        <f t="shared" si="27"/>
        <v>0</v>
      </c>
      <c r="J126" s="108"/>
      <c r="K126" s="265"/>
      <c r="L126" s="306"/>
      <c r="M126" s="325">
        <f t="shared" si="29"/>
        <v>0</v>
      </c>
      <c r="N126" s="87">
        <f t="shared" si="30"/>
        <v>0</v>
      </c>
      <c r="O126" s="24"/>
      <c r="P126" s="32"/>
    </row>
    <row r="127" spans="1:16" s="3" customFormat="1" ht="19.149999999999999" customHeight="1" thickBot="1" x14ac:dyDescent="0.3">
      <c r="A127" s="12"/>
      <c r="B127" s="65">
        <f t="shared" si="32"/>
        <v>15</v>
      </c>
      <c r="C127" s="6" t="s">
        <v>3</v>
      </c>
      <c r="D127" s="6"/>
      <c r="E127" s="106">
        <v>4</v>
      </c>
      <c r="F127" s="106">
        <v>4</v>
      </c>
      <c r="G127" s="106">
        <f t="shared" si="26"/>
        <v>48</v>
      </c>
      <c r="H127" s="260">
        <v>0</v>
      </c>
      <c r="I127" s="264">
        <f t="shared" si="27"/>
        <v>0</v>
      </c>
      <c r="J127" s="108"/>
      <c r="K127" s="265"/>
      <c r="L127" s="306"/>
      <c r="M127" s="325">
        <f t="shared" si="29"/>
        <v>0</v>
      </c>
      <c r="N127" s="87">
        <f t="shared" si="30"/>
        <v>0</v>
      </c>
      <c r="O127" s="24"/>
      <c r="P127" s="32"/>
    </row>
    <row r="128" spans="1:16" s="3" customFormat="1" ht="19.149999999999999" customHeight="1" thickBot="1" x14ac:dyDescent="0.3">
      <c r="A128" s="12"/>
      <c r="B128" s="65">
        <f t="shared" si="32"/>
        <v>16</v>
      </c>
      <c r="C128" s="6" t="s">
        <v>140</v>
      </c>
      <c r="D128" s="6"/>
      <c r="E128" s="106">
        <v>2</v>
      </c>
      <c r="F128" s="213">
        <v>1</v>
      </c>
      <c r="G128" s="106">
        <f t="shared" si="26"/>
        <v>6</v>
      </c>
      <c r="H128" s="260">
        <v>0</v>
      </c>
      <c r="I128" s="264">
        <f t="shared" si="27"/>
        <v>0</v>
      </c>
      <c r="J128" s="108"/>
      <c r="K128" s="265"/>
      <c r="L128" s="308"/>
      <c r="M128" s="325">
        <f t="shared" si="29"/>
        <v>0</v>
      </c>
      <c r="N128" s="87">
        <f t="shared" si="30"/>
        <v>0</v>
      </c>
      <c r="O128" s="24"/>
      <c r="P128" s="32"/>
    </row>
    <row r="129" spans="1:17" s="3" customFormat="1" ht="19.149999999999999" customHeight="1" thickBot="1" x14ac:dyDescent="0.3">
      <c r="A129" s="70"/>
      <c r="B129" s="65">
        <f t="shared" si="32"/>
        <v>17</v>
      </c>
      <c r="C129" s="68" t="s">
        <v>246</v>
      </c>
      <c r="D129" s="68"/>
      <c r="E129" s="106">
        <v>2</v>
      </c>
      <c r="F129" s="215">
        <v>1</v>
      </c>
      <c r="G129" s="106">
        <f t="shared" si="26"/>
        <v>6</v>
      </c>
      <c r="H129" s="260">
        <v>0</v>
      </c>
      <c r="I129" s="264">
        <f t="shared" si="27"/>
        <v>0</v>
      </c>
      <c r="J129" s="108"/>
      <c r="K129" s="265"/>
      <c r="L129" s="308"/>
      <c r="M129" s="325">
        <f t="shared" si="29"/>
        <v>0</v>
      </c>
      <c r="N129" s="87">
        <f t="shared" si="30"/>
        <v>0</v>
      </c>
      <c r="O129" s="24"/>
      <c r="P129" s="32"/>
    </row>
    <row r="130" spans="1:17" s="3" customFormat="1" ht="19.149999999999999" customHeight="1" thickBot="1" x14ac:dyDescent="0.3">
      <c r="A130" s="70"/>
      <c r="B130" s="65">
        <f t="shared" si="32"/>
        <v>18</v>
      </c>
      <c r="C130" s="68" t="s">
        <v>247</v>
      </c>
      <c r="D130" s="68"/>
      <c r="E130" s="106">
        <v>2</v>
      </c>
      <c r="F130" s="215">
        <v>1</v>
      </c>
      <c r="G130" s="106">
        <f t="shared" si="26"/>
        <v>6</v>
      </c>
      <c r="H130" s="260">
        <v>0</v>
      </c>
      <c r="I130" s="264">
        <f t="shared" si="27"/>
        <v>0</v>
      </c>
      <c r="J130" s="108"/>
      <c r="K130" s="265"/>
      <c r="L130" s="308"/>
      <c r="M130" s="325">
        <f t="shared" si="29"/>
        <v>0</v>
      </c>
      <c r="N130" s="87"/>
      <c r="O130" s="24"/>
      <c r="P130" s="32"/>
    </row>
    <row r="131" spans="1:17" s="3" customFormat="1" ht="19.149999999999999" customHeight="1" thickBot="1" x14ac:dyDescent="0.3">
      <c r="A131" s="70"/>
      <c r="B131" s="65">
        <f t="shared" si="32"/>
        <v>19</v>
      </c>
      <c r="C131" s="68" t="s">
        <v>248</v>
      </c>
      <c r="D131" s="68"/>
      <c r="E131" s="106">
        <v>2</v>
      </c>
      <c r="F131" s="215">
        <v>1</v>
      </c>
      <c r="G131" s="106">
        <f t="shared" si="26"/>
        <v>6</v>
      </c>
      <c r="H131" s="260">
        <v>0</v>
      </c>
      <c r="I131" s="264">
        <f t="shared" si="27"/>
        <v>0</v>
      </c>
      <c r="J131" s="108"/>
      <c r="K131" s="265"/>
      <c r="L131" s="308"/>
      <c r="M131" s="325">
        <f t="shared" si="29"/>
        <v>0</v>
      </c>
      <c r="N131" s="87"/>
      <c r="O131" s="24"/>
      <c r="P131" s="32"/>
    </row>
    <row r="132" spans="1:17" s="3" customFormat="1" ht="19.149999999999999" customHeight="1" thickBot="1" x14ac:dyDescent="0.3">
      <c r="A132" s="70"/>
      <c r="B132" s="65">
        <f t="shared" si="32"/>
        <v>20</v>
      </c>
      <c r="C132" s="68" t="s">
        <v>249</v>
      </c>
      <c r="D132" s="68"/>
      <c r="E132" s="106">
        <v>2</v>
      </c>
      <c r="F132" s="215">
        <v>1</v>
      </c>
      <c r="G132" s="106">
        <f t="shared" si="26"/>
        <v>6</v>
      </c>
      <c r="H132" s="260">
        <v>0</v>
      </c>
      <c r="I132" s="264">
        <f t="shared" si="27"/>
        <v>0</v>
      </c>
      <c r="J132" s="108"/>
      <c r="K132" s="265"/>
      <c r="L132" s="308"/>
      <c r="M132" s="325">
        <f t="shared" si="29"/>
        <v>0</v>
      </c>
      <c r="N132" s="87"/>
      <c r="O132" s="24"/>
      <c r="P132" s="32"/>
    </row>
    <row r="133" spans="1:17" s="3" customFormat="1" ht="19.149999999999999" customHeight="1" thickBot="1" x14ac:dyDescent="0.3">
      <c r="A133" s="70"/>
      <c r="B133" s="65">
        <f t="shared" si="32"/>
        <v>21</v>
      </c>
      <c r="C133" s="68" t="s">
        <v>250</v>
      </c>
      <c r="D133" s="68"/>
      <c r="E133" s="106">
        <v>2</v>
      </c>
      <c r="F133" s="215">
        <v>1</v>
      </c>
      <c r="G133" s="106">
        <f t="shared" si="26"/>
        <v>6</v>
      </c>
      <c r="H133" s="260">
        <v>0</v>
      </c>
      <c r="I133" s="264">
        <f t="shared" si="27"/>
        <v>0</v>
      </c>
      <c r="J133" s="108"/>
      <c r="K133" s="265"/>
      <c r="L133" s="308"/>
      <c r="M133" s="325">
        <f t="shared" si="29"/>
        <v>0</v>
      </c>
      <c r="N133" s="87"/>
      <c r="O133" s="24"/>
      <c r="P133" s="32"/>
    </row>
    <row r="134" spans="1:17" s="3" customFormat="1" ht="19.149999999999999" customHeight="1" thickBot="1" x14ac:dyDescent="0.3">
      <c r="A134" s="70"/>
      <c r="B134" s="65">
        <f t="shared" si="32"/>
        <v>22</v>
      </c>
      <c r="C134" s="68" t="s">
        <v>251</v>
      </c>
      <c r="D134" s="68"/>
      <c r="E134" s="106">
        <v>2</v>
      </c>
      <c r="F134" s="215">
        <v>1</v>
      </c>
      <c r="G134" s="106">
        <f t="shared" si="26"/>
        <v>6</v>
      </c>
      <c r="H134" s="260">
        <v>0</v>
      </c>
      <c r="I134" s="264">
        <f t="shared" si="27"/>
        <v>0</v>
      </c>
      <c r="J134" s="108"/>
      <c r="K134" s="265"/>
      <c r="L134" s="308"/>
      <c r="M134" s="325">
        <f t="shared" si="29"/>
        <v>0</v>
      </c>
      <c r="N134" s="87"/>
      <c r="O134" s="24"/>
      <c r="P134" s="32"/>
    </row>
    <row r="135" spans="1:17" s="3" customFormat="1" ht="19.149999999999999" customHeight="1" thickBot="1" x14ac:dyDescent="0.3">
      <c r="A135" s="70"/>
      <c r="B135" s="65">
        <f t="shared" si="32"/>
        <v>23</v>
      </c>
      <c r="C135" s="68" t="s">
        <v>252</v>
      </c>
      <c r="D135" s="68"/>
      <c r="E135" s="106">
        <v>2</v>
      </c>
      <c r="F135" s="215">
        <v>1</v>
      </c>
      <c r="G135" s="106">
        <f t="shared" si="26"/>
        <v>6</v>
      </c>
      <c r="H135" s="260">
        <v>0</v>
      </c>
      <c r="I135" s="264">
        <f t="shared" si="27"/>
        <v>0</v>
      </c>
      <c r="J135" s="108"/>
      <c r="K135" s="265"/>
      <c r="L135" s="308"/>
      <c r="M135" s="325">
        <f t="shared" si="29"/>
        <v>0</v>
      </c>
      <c r="N135" s="87"/>
      <c r="O135" s="24"/>
      <c r="P135" s="32"/>
    </row>
    <row r="136" spans="1:17" s="3" customFormat="1" ht="19.149999999999999" customHeight="1" thickBot="1" x14ac:dyDescent="0.3">
      <c r="A136" s="70"/>
      <c r="B136" s="65">
        <f t="shared" si="32"/>
        <v>24</v>
      </c>
      <c r="C136" s="68" t="s">
        <v>253</v>
      </c>
      <c r="D136" s="68"/>
      <c r="E136" s="106">
        <v>2</v>
      </c>
      <c r="F136" s="215">
        <v>1</v>
      </c>
      <c r="G136" s="106">
        <f t="shared" si="26"/>
        <v>6</v>
      </c>
      <c r="H136" s="260">
        <v>0</v>
      </c>
      <c r="I136" s="264">
        <f t="shared" ref="I136" si="33">SUM(H136*G136)</f>
        <v>0</v>
      </c>
      <c r="J136" s="108"/>
      <c r="K136" s="265"/>
      <c r="L136" s="308"/>
      <c r="M136" s="325">
        <f t="shared" si="29"/>
        <v>0</v>
      </c>
      <c r="N136" s="87"/>
      <c r="O136" s="24"/>
      <c r="P136" s="32"/>
    </row>
    <row r="137" spans="1:17" s="3" customFormat="1" ht="19.149999999999999" customHeight="1" thickBot="1" x14ac:dyDescent="0.3">
      <c r="A137" s="70"/>
      <c r="B137" s="65">
        <f t="shared" si="32"/>
        <v>25</v>
      </c>
      <c r="C137" s="68" t="s">
        <v>254</v>
      </c>
      <c r="D137" s="68"/>
      <c r="E137" s="106">
        <v>2</v>
      </c>
      <c r="F137" s="215">
        <v>1</v>
      </c>
      <c r="G137" s="106">
        <f t="shared" si="26"/>
        <v>6</v>
      </c>
      <c r="H137" s="260">
        <v>0</v>
      </c>
      <c r="I137" s="264">
        <f t="shared" si="27"/>
        <v>0</v>
      </c>
      <c r="J137" s="108"/>
      <c r="K137" s="265"/>
      <c r="L137" s="308"/>
      <c r="M137" s="325">
        <f t="shared" si="29"/>
        <v>0</v>
      </c>
      <c r="N137" s="87"/>
      <c r="O137" s="24"/>
      <c r="P137" s="32"/>
    </row>
    <row r="138" spans="1:17" s="3" customFormat="1" ht="19.149999999999999" customHeight="1" thickBot="1" x14ac:dyDescent="0.3">
      <c r="A138" s="12"/>
      <c r="B138" s="65">
        <f t="shared" si="32"/>
        <v>26</v>
      </c>
      <c r="C138" s="68" t="s">
        <v>255</v>
      </c>
      <c r="D138" s="68"/>
      <c r="E138" s="106">
        <v>2</v>
      </c>
      <c r="F138" s="215">
        <v>1</v>
      </c>
      <c r="G138" s="106">
        <f t="shared" si="26"/>
        <v>6</v>
      </c>
      <c r="H138" s="260">
        <v>0</v>
      </c>
      <c r="I138" s="264">
        <f t="shared" si="27"/>
        <v>0</v>
      </c>
      <c r="J138" s="108"/>
      <c r="K138" s="265"/>
      <c r="L138" s="308"/>
      <c r="M138" s="325">
        <f t="shared" si="29"/>
        <v>0</v>
      </c>
      <c r="N138" s="87"/>
      <c r="O138" s="24"/>
      <c r="P138" s="32"/>
    </row>
    <row r="139" spans="1:17" s="3" customFormat="1" ht="19.149999999999999" customHeight="1" thickBot="1" x14ac:dyDescent="0.3">
      <c r="A139" s="11"/>
      <c r="B139" s="67"/>
      <c r="C139" s="69"/>
      <c r="D139" s="69"/>
      <c r="E139" s="106"/>
      <c r="F139" s="106"/>
      <c r="G139" s="106">
        <f t="shared" si="26"/>
        <v>0</v>
      </c>
      <c r="H139" s="260"/>
      <c r="I139" s="264"/>
      <c r="J139" s="108"/>
      <c r="K139" s="265"/>
      <c r="L139" s="306"/>
      <c r="M139" s="325">
        <f t="shared" si="29"/>
        <v>0</v>
      </c>
      <c r="N139" s="87"/>
      <c r="O139" s="24"/>
      <c r="P139" s="32"/>
    </row>
    <row r="140" spans="1:17" s="3" customFormat="1" ht="19.149999999999999" customHeight="1" x14ac:dyDescent="0.25">
      <c r="A140" s="10"/>
      <c r="B140" s="65"/>
      <c r="C140" s="4"/>
      <c r="D140" s="4"/>
      <c r="E140" s="106"/>
      <c r="F140" s="106"/>
      <c r="G140" s="106">
        <f t="shared" si="26"/>
        <v>0</v>
      </c>
      <c r="H140" s="260"/>
      <c r="I140" s="266">
        <f>SUM(I113:I139)</f>
        <v>0</v>
      </c>
      <c r="J140" s="347"/>
      <c r="K140" s="346">
        <f>SUM(K113:K139)</f>
        <v>0</v>
      </c>
      <c r="L140" s="346">
        <f>SUM(L113:L139)</f>
        <v>0</v>
      </c>
      <c r="M140" s="327">
        <f>SUM($M113:$M139)</f>
        <v>0</v>
      </c>
      <c r="N140" s="89">
        <f>SUM(I140,L140)</f>
        <v>0</v>
      </c>
      <c r="O140" s="39"/>
      <c r="P140" s="44">
        <f>SUM(N140-M140)</f>
        <v>0</v>
      </c>
      <c r="Q140" s="340">
        <f>M140</f>
        <v>0</v>
      </c>
    </row>
    <row r="141" spans="1:17" s="3" customFormat="1" ht="19.149999999999999" customHeight="1" thickBot="1" x14ac:dyDescent="0.25">
      <c r="A141" s="167"/>
      <c r="B141" s="178"/>
      <c r="C141" s="179"/>
      <c r="D141" s="179"/>
      <c r="E141" s="238"/>
      <c r="F141" s="231"/>
      <c r="G141" s="231"/>
      <c r="H141" s="294"/>
      <c r="I141" s="294"/>
      <c r="J141" s="139"/>
      <c r="K141" s="294"/>
      <c r="L141" s="294"/>
      <c r="M141" s="316"/>
      <c r="N141" s="94"/>
      <c r="O141" s="43">
        <f>SUM(N141-M141)</f>
        <v>0</v>
      </c>
      <c r="P141" s="40"/>
    </row>
    <row r="142" spans="1:17" s="3" customFormat="1" ht="19.149999999999999" customHeight="1" thickBot="1" x14ac:dyDescent="0.3">
      <c r="A142" s="14" t="s">
        <v>36</v>
      </c>
      <c r="B142" s="64">
        <v>1</v>
      </c>
      <c r="C142" s="85" t="s">
        <v>349</v>
      </c>
      <c r="D142" s="85"/>
      <c r="E142" s="211">
        <v>12</v>
      </c>
      <c r="F142" s="212">
        <v>1</v>
      </c>
      <c r="G142" s="106">
        <f t="shared" ref="G142:G164" si="34">SUM(E142*F142*3-J142)</f>
        <v>33</v>
      </c>
      <c r="H142" s="260">
        <v>0</v>
      </c>
      <c r="I142" s="261">
        <f t="shared" ref="I142:I163" si="35">SUM(H142*G142)</f>
        <v>0</v>
      </c>
      <c r="J142" s="107">
        <f t="shared" ref="J142:J147" si="36">F142*3</f>
        <v>3</v>
      </c>
      <c r="K142" s="262">
        <v>0</v>
      </c>
      <c r="L142" s="307">
        <f>J142*K142</f>
        <v>0</v>
      </c>
      <c r="M142" s="324">
        <f t="shared" ref="M142:M163" si="37">SUM($I142+$L142)</f>
        <v>0</v>
      </c>
      <c r="N142" s="86">
        <f t="shared" ref="N142:N164" si="38">SUM(I142,L142)</f>
        <v>0</v>
      </c>
      <c r="O142" s="30"/>
      <c r="P142" s="31"/>
    </row>
    <row r="143" spans="1:17" s="3" customFormat="1" ht="19.149999999999999" customHeight="1" thickBot="1" x14ac:dyDescent="0.3">
      <c r="A143" s="15"/>
      <c r="B143" s="65">
        <v>2</v>
      </c>
      <c r="C143" s="68" t="s">
        <v>348</v>
      </c>
      <c r="D143" s="68" t="s">
        <v>346</v>
      </c>
      <c r="E143" s="106">
        <v>12</v>
      </c>
      <c r="F143" s="213">
        <v>1</v>
      </c>
      <c r="G143" s="106">
        <f t="shared" si="34"/>
        <v>33</v>
      </c>
      <c r="H143" s="260">
        <v>0</v>
      </c>
      <c r="I143" s="264">
        <f t="shared" si="35"/>
        <v>0</v>
      </c>
      <c r="J143" s="107">
        <f t="shared" si="36"/>
        <v>3</v>
      </c>
      <c r="K143" s="262">
        <v>0</v>
      </c>
      <c r="L143" s="307">
        <f t="shared" ref="L143:L147" si="39">J143*K143</f>
        <v>0</v>
      </c>
      <c r="M143" s="325">
        <f t="shared" si="37"/>
        <v>0</v>
      </c>
      <c r="N143" s="87">
        <f t="shared" si="38"/>
        <v>0</v>
      </c>
      <c r="O143" s="24"/>
      <c r="P143" s="32"/>
    </row>
    <row r="144" spans="1:17" s="3" customFormat="1" ht="19.149999999999999" customHeight="1" thickBot="1" x14ac:dyDescent="0.3">
      <c r="A144" s="16"/>
      <c r="B144" s="65">
        <v>3</v>
      </c>
      <c r="C144" s="68" t="s">
        <v>350</v>
      </c>
      <c r="D144" s="68" t="s">
        <v>351</v>
      </c>
      <c r="E144" s="106">
        <v>12</v>
      </c>
      <c r="F144" s="213">
        <v>2</v>
      </c>
      <c r="G144" s="106">
        <f t="shared" si="34"/>
        <v>66</v>
      </c>
      <c r="H144" s="260">
        <v>0</v>
      </c>
      <c r="I144" s="264">
        <f t="shared" si="35"/>
        <v>0</v>
      </c>
      <c r="J144" s="107">
        <f t="shared" si="36"/>
        <v>6</v>
      </c>
      <c r="K144" s="262">
        <v>0</v>
      </c>
      <c r="L144" s="307">
        <f t="shared" si="39"/>
        <v>0</v>
      </c>
      <c r="M144" s="325">
        <f t="shared" si="37"/>
        <v>0</v>
      </c>
      <c r="N144" s="87">
        <f t="shared" si="38"/>
        <v>0</v>
      </c>
      <c r="O144" s="24"/>
      <c r="P144" s="32"/>
    </row>
    <row r="145" spans="1:16" s="3" customFormat="1" ht="19.149999999999999" customHeight="1" thickBot="1" x14ac:dyDescent="0.3">
      <c r="A145" s="16"/>
      <c r="B145" s="65">
        <v>4</v>
      </c>
      <c r="C145" s="68" t="s">
        <v>347</v>
      </c>
      <c r="D145" s="68" t="s">
        <v>321</v>
      </c>
      <c r="E145" s="106">
        <v>12</v>
      </c>
      <c r="F145" s="213">
        <v>1</v>
      </c>
      <c r="G145" s="106">
        <f t="shared" si="34"/>
        <v>33</v>
      </c>
      <c r="H145" s="260">
        <v>0</v>
      </c>
      <c r="I145" s="264">
        <f t="shared" si="35"/>
        <v>0</v>
      </c>
      <c r="J145" s="107">
        <f t="shared" si="36"/>
        <v>3</v>
      </c>
      <c r="K145" s="262">
        <v>0</v>
      </c>
      <c r="L145" s="307">
        <f t="shared" si="39"/>
        <v>0</v>
      </c>
      <c r="M145" s="325">
        <f t="shared" si="37"/>
        <v>0</v>
      </c>
      <c r="N145" s="87">
        <f t="shared" si="38"/>
        <v>0</v>
      </c>
      <c r="O145" s="24"/>
      <c r="P145" s="32"/>
    </row>
    <row r="146" spans="1:16" s="3" customFormat="1" ht="19.149999999999999" customHeight="1" thickBot="1" x14ac:dyDescent="0.3">
      <c r="A146" s="16"/>
      <c r="B146" s="65">
        <v>5</v>
      </c>
      <c r="C146" s="68" t="s">
        <v>116</v>
      </c>
      <c r="D146" s="68" t="s">
        <v>321</v>
      </c>
      <c r="E146" s="106">
        <v>12</v>
      </c>
      <c r="F146" s="106">
        <v>1</v>
      </c>
      <c r="G146" s="106">
        <f t="shared" si="34"/>
        <v>33</v>
      </c>
      <c r="H146" s="260">
        <v>0</v>
      </c>
      <c r="I146" s="264">
        <f t="shared" si="35"/>
        <v>0</v>
      </c>
      <c r="J146" s="107">
        <f t="shared" si="36"/>
        <v>3</v>
      </c>
      <c r="K146" s="262">
        <v>0</v>
      </c>
      <c r="L146" s="307">
        <f t="shared" si="39"/>
        <v>0</v>
      </c>
      <c r="M146" s="325">
        <f t="shared" si="37"/>
        <v>0</v>
      </c>
      <c r="N146" s="87">
        <f t="shared" si="38"/>
        <v>0</v>
      </c>
      <c r="O146" s="24"/>
      <c r="P146" s="32"/>
    </row>
    <row r="147" spans="1:16" s="3" customFormat="1" ht="19.149999999999999" customHeight="1" thickBot="1" x14ac:dyDescent="0.3">
      <c r="A147" s="16"/>
      <c r="B147" s="65">
        <v>6</v>
      </c>
      <c r="C147" s="6" t="s">
        <v>52</v>
      </c>
      <c r="D147" s="6" t="s">
        <v>352</v>
      </c>
      <c r="E147" s="106">
        <v>12</v>
      </c>
      <c r="F147" s="106">
        <v>6</v>
      </c>
      <c r="G147" s="106">
        <f t="shared" si="34"/>
        <v>198</v>
      </c>
      <c r="H147" s="260">
        <v>0</v>
      </c>
      <c r="I147" s="264">
        <f t="shared" si="35"/>
        <v>0</v>
      </c>
      <c r="J147" s="107">
        <f t="shared" si="36"/>
        <v>18</v>
      </c>
      <c r="K147" s="265">
        <v>0</v>
      </c>
      <c r="L147" s="307">
        <f t="shared" si="39"/>
        <v>0</v>
      </c>
      <c r="M147" s="325">
        <f t="shared" si="37"/>
        <v>0</v>
      </c>
      <c r="N147" s="87">
        <f t="shared" si="38"/>
        <v>0</v>
      </c>
      <c r="O147" s="24"/>
      <c r="P147" s="32"/>
    </row>
    <row r="148" spans="1:16" s="3" customFormat="1" ht="19.149999999999999" customHeight="1" thickBot="1" x14ac:dyDescent="0.3">
      <c r="A148" s="16"/>
      <c r="B148" s="65">
        <v>7</v>
      </c>
      <c r="C148" s="6" t="s">
        <v>144</v>
      </c>
      <c r="D148" s="6"/>
      <c r="E148" s="106">
        <v>12</v>
      </c>
      <c r="F148" s="213">
        <v>8</v>
      </c>
      <c r="G148" s="106">
        <f t="shared" si="34"/>
        <v>288</v>
      </c>
      <c r="H148" s="260">
        <v>0</v>
      </c>
      <c r="I148" s="264">
        <f t="shared" si="35"/>
        <v>0</v>
      </c>
      <c r="J148" s="108"/>
      <c r="K148" s="265"/>
      <c r="L148" s="308"/>
      <c r="M148" s="325">
        <f t="shared" si="37"/>
        <v>0</v>
      </c>
      <c r="N148" s="87">
        <f t="shared" si="38"/>
        <v>0</v>
      </c>
      <c r="O148" s="24"/>
      <c r="P148" s="32"/>
    </row>
    <row r="149" spans="1:16" s="3" customFormat="1" ht="19.149999999999999" customHeight="1" thickBot="1" x14ac:dyDescent="0.3">
      <c r="A149" s="16"/>
      <c r="B149" s="65">
        <v>8</v>
      </c>
      <c r="C149" s="6" t="s">
        <v>129</v>
      </c>
      <c r="D149" s="6"/>
      <c r="E149" s="106">
        <v>12</v>
      </c>
      <c r="F149" s="106">
        <v>6</v>
      </c>
      <c r="G149" s="106">
        <f t="shared" si="34"/>
        <v>216</v>
      </c>
      <c r="H149" s="260">
        <v>0</v>
      </c>
      <c r="I149" s="264">
        <f t="shared" si="35"/>
        <v>0</v>
      </c>
      <c r="J149" s="108"/>
      <c r="K149" s="265"/>
      <c r="L149" s="306"/>
      <c r="M149" s="325">
        <f t="shared" si="37"/>
        <v>0</v>
      </c>
      <c r="N149" s="87">
        <f t="shared" si="38"/>
        <v>0</v>
      </c>
      <c r="O149" s="24"/>
      <c r="P149" s="32"/>
    </row>
    <row r="150" spans="1:16" s="3" customFormat="1" ht="19.149999999999999" customHeight="1" thickBot="1" x14ac:dyDescent="0.3">
      <c r="A150" s="15"/>
      <c r="B150" s="65">
        <v>9</v>
      </c>
      <c r="C150" s="6" t="s">
        <v>69</v>
      </c>
      <c r="D150" s="6"/>
      <c r="E150" s="106">
        <v>12</v>
      </c>
      <c r="F150" s="106">
        <v>1</v>
      </c>
      <c r="G150" s="106">
        <f t="shared" si="34"/>
        <v>36</v>
      </c>
      <c r="H150" s="260">
        <v>0</v>
      </c>
      <c r="I150" s="264">
        <f t="shared" si="35"/>
        <v>0</v>
      </c>
      <c r="J150" s="108"/>
      <c r="K150" s="265"/>
      <c r="L150" s="306"/>
      <c r="M150" s="325">
        <f t="shared" si="37"/>
        <v>0</v>
      </c>
      <c r="N150" s="87">
        <f t="shared" si="38"/>
        <v>0</v>
      </c>
      <c r="O150" s="24"/>
      <c r="P150" s="32"/>
    </row>
    <row r="151" spans="1:16" ht="19.149999999999999" customHeight="1" thickBot="1" x14ac:dyDescent="0.25">
      <c r="A151" s="15"/>
      <c r="B151" s="65">
        <v>10</v>
      </c>
      <c r="C151" s="6" t="s">
        <v>143</v>
      </c>
      <c r="D151" s="6"/>
      <c r="E151" s="106">
        <v>12</v>
      </c>
      <c r="F151" s="106">
        <v>1</v>
      </c>
      <c r="G151" s="106">
        <f t="shared" si="34"/>
        <v>36</v>
      </c>
      <c r="H151" s="260">
        <v>0</v>
      </c>
      <c r="I151" s="264">
        <f t="shared" si="35"/>
        <v>0</v>
      </c>
      <c r="J151" s="108"/>
      <c r="K151" s="265"/>
      <c r="L151" s="306"/>
      <c r="M151" s="325">
        <f t="shared" si="37"/>
        <v>0</v>
      </c>
      <c r="N151" s="87">
        <f t="shared" si="38"/>
        <v>0</v>
      </c>
      <c r="O151" s="25"/>
      <c r="P151" s="52"/>
    </row>
    <row r="152" spans="1:16" s="3" customFormat="1" ht="19.149999999999999" customHeight="1" thickBot="1" x14ac:dyDescent="0.3">
      <c r="A152" s="15"/>
      <c r="B152" s="65">
        <v>11</v>
      </c>
      <c r="C152" s="6" t="s">
        <v>4</v>
      </c>
      <c r="D152" s="6"/>
      <c r="E152" s="106">
        <v>12</v>
      </c>
      <c r="F152" s="106">
        <v>1</v>
      </c>
      <c r="G152" s="106">
        <f t="shared" si="34"/>
        <v>36</v>
      </c>
      <c r="H152" s="260">
        <v>0</v>
      </c>
      <c r="I152" s="264">
        <f t="shared" si="35"/>
        <v>0</v>
      </c>
      <c r="J152" s="108"/>
      <c r="K152" s="265"/>
      <c r="L152" s="306"/>
      <c r="M152" s="325">
        <f t="shared" si="37"/>
        <v>0</v>
      </c>
      <c r="N152" s="87">
        <f t="shared" si="38"/>
        <v>0</v>
      </c>
      <c r="O152" s="24"/>
      <c r="P152" s="32"/>
    </row>
    <row r="153" spans="1:16" s="3" customFormat="1" ht="19.149999999999999" customHeight="1" thickBot="1" x14ac:dyDescent="0.3">
      <c r="A153" s="11"/>
      <c r="B153" s="65">
        <v>12</v>
      </c>
      <c r="C153" s="5" t="s">
        <v>38</v>
      </c>
      <c r="D153" s="5"/>
      <c r="E153" s="106">
        <v>12</v>
      </c>
      <c r="F153" s="106">
        <v>1</v>
      </c>
      <c r="G153" s="106">
        <f t="shared" si="34"/>
        <v>36</v>
      </c>
      <c r="H153" s="260">
        <v>0</v>
      </c>
      <c r="I153" s="264">
        <f t="shared" si="35"/>
        <v>0</v>
      </c>
      <c r="J153" s="108"/>
      <c r="K153" s="265"/>
      <c r="L153" s="306"/>
      <c r="M153" s="325">
        <f t="shared" si="37"/>
        <v>0</v>
      </c>
      <c r="N153" s="87">
        <f t="shared" si="38"/>
        <v>0</v>
      </c>
      <c r="O153" s="24"/>
      <c r="P153" s="32"/>
    </row>
    <row r="154" spans="1:16" s="3" customFormat="1" ht="19.149999999999999" customHeight="1" thickBot="1" x14ac:dyDescent="0.3">
      <c r="A154" s="11"/>
      <c r="B154" s="65">
        <v>13</v>
      </c>
      <c r="C154" s="5" t="s">
        <v>115</v>
      </c>
      <c r="D154" s="5"/>
      <c r="E154" s="106">
        <v>12</v>
      </c>
      <c r="F154" s="106">
        <v>1</v>
      </c>
      <c r="G154" s="106">
        <f t="shared" si="34"/>
        <v>36</v>
      </c>
      <c r="H154" s="260">
        <v>0</v>
      </c>
      <c r="I154" s="264">
        <f t="shared" si="35"/>
        <v>0</v>
      </c>
      <c r="J154" s="108"/>
      <c r="K154" s="265"/>
      <c r="L154" s="306"/>
      <c r="M154" s="325">
        <f t="shared" si="37"/>
        <v>0</v>
      </c>
      <c r="N154" s="87">
        <f t="shared" si="38"/>
        <v>0</v>
      </c>
      <c r="O154" s="24"/>
      <c r="P154" s="32"/>
    </row>
    <row r="155" spans="1:16" s="3" customFormat="1" ht="19.149999999999999" customHeight="1" thickBot="1" x14ac:dyDescent="0.3">
      <c r="A155" s="11"/>
      <c r="B155" s="65">
        <v>14</v>
      </c>
      <c r="C155" s="6" t="s">
        <v>3</v>
      </c>
      <c r="D155" s="6"/>
      <c r="E155" s="106">
        <v>4</v>
      </c>
      <c r="F155" s="106">
        <v>2</v>
      </c>
      <c r="G155" s="106">
        <f t="shared" si="34"/>
        <v>24</v>
      </c>
      <c r="H155" s="260">
        <v>0</v>
      </c>
      <c r="I155" s="264">
        <f t="shared" si="35"/>
        <v>0</v>
      </c>
      <c r="J155" s="108"/>
      <c r="K155" s="265"/>
      <c r="L155" s="306"/>
      <c r="M155" s="325">
        <f t="shared" si="37"/>
        <v>0</v>
      </c>
      <c r="N155" s="87">
        <f t="shared" si="38"/>
        <v>0</v>
      </c>
      <c r="O155" s="24"/>
      <c r="P155" s="32"/>
    </row>
    <row r="156" spans="1:16" s="3" customFormat="1" ht="19.149999999999999" customHeight="1" thickBot="1" x14ac:dyDescent="0.3">
      <c r="A156" s="12"/>
      <c r="B156" s="65">
        <v>15</v>
      </c>
      <c r="C156" s="6" t="s">
        <v>133</v>
      </c>
      <c r="D156" s="6"/>
      <c r="E156" s="106">
        <v>2</v>
      </c>
      <c r="F156" s="213">
        <v>1</v>
      </c>
      <c r="G156" s="106">
        <f t="shared" si="34"/>
        <v>6</v>
      </c>
      <c r="H156" s="260">
        <v>0</v>
      </c>
      <c r="I156" s="264">
        <f t="shared" si="35"/>
        <v>0</v>
      </c>
      <c r="J156" s="108"/>
      <c r="K156" s="265"/>
      <c r="L156" s="308"/>
      <c r="M156" s="325">
        <f t="shared" si="37"/>
        <v>0</v>
      </c>
      <c r="N156" s="87">
        <f t="shared" si="38"/>
        <v>0</v>
      </c>
      <c r="O156" s="24"/>
      <c r="P156" s="32"/>
    </row>
    <row r="157" spans="1:16" s="3" customFormat="1" ht="19.149999999999999" customHeight="1" thickBot="1" x14ac:dyDescent="0.3">
      <c r="A157" s="12"/>
      <c r="B157" s="65">
        <v>16</v>
      </c>
      <c r="C157" s="6" t="s">
        <v>5</v>
      </c>
      <c r="D157" s="6"/>
      <c r="E157" s="106">
        <v>2</v>
      </c>
      <c r="F157" s="213">
        <v>14</v>
      </c>
      <c r="G157" s="106">
        <f t="shared" si="34"/>
        <v>84</v>
      </c>
      <c r="H157" s="260">
        <v>0</v>
      </c>
      <c r="I157" s="264">
        <f t="shared" si="35"/>
        <v>0</v>
      </c>
      <c r="J157" s="108"/>
      <c r="K157" s="265"/>
      <c r="L157" s="308"/>
      <c r="M157" s="325">
        <f t="shared" si="37"/>
        <v>0</v>
      </c>
      <c r="N157" s="87">
        <f t="shared" si="38"/>
        <v>0</v>
      </c>
      <c r="O157" s="24"/>
      <c r="P157" s="32"/>
    </row>
    <row r="158" spans="1:16" s="3" customFormat="1" ht="19.149999999999999" customHeight="1" thickBot="1" x14ac:dyDescent="0.3">
      <c r="A158" s="12"/>
      <c r="B158" s="65">
        <v>17</v>
      </c>
      <c r="C158" s="6" t="s">
        <v>146</v>
      </c>
      <c r="D158" s="6"/>
      <c r="E158" s="106">
        <v>2</v>
      </c>
      <c r="F158" s="213">
        <v>5</v>
      </c>
      <c r="G158" s="106">
        <f t="shared" si="34"/>
        <v>30</v>
      </c>
      <c r="H158" s="260">
        <v>0</v>
      </c>
      <c r="I158" s="264">
        <f t="shared" si="35"/>
        <v>0</v>
      </c>
      <c r="J158" s="108"/>
      <c r="K158" s="265"/>
      <c r="L158" s="308"/>
      <c r="M158" s="325">
        <f t="shared" si="37"/>
        <v>0</v>
      </c>
      <c r="N158" s="87">
        <f t="shared" si="38"/>
        <v>0</v>
      </c>
      <c r="O158" s="24"/>
      <c r="P158" s="32"/>
    </row>
    <row r="159" spans="1:16" s="3" customFormat="1" ht="19.149999999999999" customHeight="1" thickBot="1" x14ac:dyDescent="0.3">
      <c r="A159" s="12"/>
      <c r="B159" s="65">
        <v>18</v>
      </c>
      <c r="C159" s="6" t="s">
        <v>147</v>
      </c>
      <c r="D159" s="6"/>
      <c r="E159" s="106">
        <v>2</v>
      </c>
      <c r="F159" s="213">
        <v>1</v>
      </c>
      <c r="G159" s="106">
        <f t="shared" si="34"/>
        <v>6</v>
      </c>
      <c r="H159" s="260">
        <v>0</v>
      </c>
      <c r="I159" s="264">
        <f t="shared" si="35"/>
        <v>0</v>
      </c>
      <c r="J159" s="108"/>
      <c r="K159" s="265"/>
      <c r="L159" s="308"/>
      <c r="M159" s="325">
        <f t="shared" si="37"/>
        <v>0</v>
      </c>
      <c r="N159" s="87">
        <f t="shared" si="38"/>
        <v>0</v>
      </c>
      <c r="O159" s="24"/>
      <c r="P159" s="32"/>
    </row>
    <row r="160" spans="1:16" s="3" customFormat="1" ht="19.149999999999999" customHeight="1" thickBot="1" x14ac:dyDescent="0.3">
      <c r="A160" s="12"/>
      <c r="B160" s="65">
        <v>19</v>
      </c>
      <c r="C160" s="6" t="s">
        <v>6</v>
      </c>
      <c r="D160" s="6"/>
      <c r="E160" s="106">
        <v>2</v>
      </c>
      <c r="F160" s="213">
        <v>7</v>
      </c>
      <c r="G160" s="106">
        <f t="shared" si="34"/>
        <v>42</v>
      </c>
      <c r="H160" s="260">
        <v>0</v>
      </c>
      <c r="I160" s="264">
        <f t="shared" si="35"/>
        <v>0</v>
      </c>
      <c r="J160" s="108"/>
      <c r="K160" s="265"/>
      <c r="L160" s="308"/>
      <c r="M160" s="325">
        <f t="shared" si="37"/>
        <v>0</v>
      </c>
      <c r="N160" s="87">
        <f t="shared" si="38"/>
        <v>0</v>
      </c>
      <c r="O160" s="24"/>
      <c r="P160" s="32"/>
    </row>
    <row r="161" spans="1:17" s="3" customFormat="1" ht="19.149999999999999" customHeight="1" thickBot="1" x14ac:dyDescent="0.3">
      <c r="A161" s="12"/>
      <c r="B161" s="65">
        <v>20</v>
      </c>
      <c r="C161" s="6" t="s">
        <v>148</v>
      </c>
      <c r="D161" s="6"/>
      <c r="E161" s="106">
        <v>2</v>
      </c>
      <c r="F161" s="213">
        <v>1</v>
      </c>
      <c r="G161" s="106">
        <f t="shared" si="34"/>
        <v>6</v>
      </c>
      <c r="H161" s="260">
        <v>0</v>
      </c>
      <c r="I161" s="264">
        <f t="shared" si="35"/>
        <v>0</v>
      </c>
      <c r="J161" s="108"/>
      <c r="K161" s="265"/>
      <c r="L161" s="308"/>
      <c r="M161" s="325">
        <f t="shared" si="37"/>
        <v>0</v>
      </c>
      <c r="N161" s="87">
        <f t="shared" si="38"/>
        <v>0</v>
      </c>
      <c r="O161" s="24"/>
      <c r="P161" s="32"/>
    </row>
    <row r="162" spans="1:17" s="3" customFormat="1" ht="19.149999999999999" customHeight="1" thickBot="1" x14ac:dyDescent="0.3">
      <c r="A162" s="11"/>
      <c r="B162" s="65">
        <v>21</v>
      </c>
      <c r="C162" s="5" t="s">
        <v>9</v>
      </c>
      <c r="D162" s="5"/>
      <c r="E162" s="106">
        <v>2</v>
      </c>
      <c r="F162" s="106">
        <v>2</v>
      </c>
      <c r="G162" s="106">
        <f t="shared" si="34"/>
        <v>12</v>
      </c>
      <c r="H162" s="260">
        <v>0</v>
      </c>
      <c r="I162" s="264">
        <f t="shared" si="35"/>
        <v>0</v>
      </c>
      <c r="J162" s="108"/>
      <c r="K162" s="265"/>
      <c r="L162" s="306"/>
      <c r="M162" s="325">
        <f t="shared" si="37"/>
        <v>0</v>
      </c>
      <c r="N162" s="87">
        <f t="shared" si="38"/>
        <v>0</v>
      </c>
      <c r="O162" s="24"/>
      <c r="P162" s="32"/>
    </row>
    <row r="163" spans="1:17" s="3" customFormat="1" ht="19.149999999999999" customHeight="1" thickBot="1" x14ac:dyDescent="0.3">
      <c r="A163" s="11"/>
      <c r="B163" s="65">
        <v>22</v>
      </c>
      <c r="C163" s="5" t="s">
        <v>37</v>
      </c>
      <c r="D163" s="5"/>
      <c r="E163" s="106">
        <v>2</v>
      </c>
      <c r="F163" s="106">
        <v>2</v>
      </c>
      <c r="G163" s="106">
        <f t="shared" si="34"/>
        <v>12</v>
      </c>
      <c r="H163" s="260">
        <v>0</v>
      </c>
      <c r="I163" s="264">
        <f t="shared" si="35"/>
        <v>0</v>
      </c>
      <c r="J163" s="108"/>
      <c r="K163" s="265"/>
      <c r="L163" s="306"/>
      <c r="M163" s="325">
        <f t="shared" si="37"/>
        <v>0</v>
      </c>
      <c r="N163" s="87">
        <f t="shared" si="38"/>
        <v>0</v>
      </c>
      <c r="O163" s="24"/>
      <c r="P163" s="32"/>
    </row>
    <row r="164" spans="1:17" s="3" customFormat="1" ht="19.149999999999999" customHeight="1" x14ac:dyDescent="0.25">
      <c r="A164" s="10"/>
      <c r="B164" s="65"/>
      <c r="C164" s="4"/>
      <c r="D164" s="4"/>
      <c r="E164" s="106"/>
      <c r="F164" s="106"/>
      <c r="G164" s="106">
        <f t="shared" si="34"/>
        <v>0</v>
      </c>
      <c r="H164" s="260"/>
      <c r="I164" s="266">
        <f>SUM(I142:I163)</f>
        <v>0</v>
      </c>
      <c r="J164" s="347"/>
      <c r="K164" s="346">
        <f>SUM(K142:K163)</f>
        <v>0</v>
      </c>
      <c r="L164" s="346">
        <f>SUM(L142:L163)</f>
        <v>0</v>
      </c>
      <c r="M164" s="327">
        <f>SUM($M142:$M163)</f>
        <v>0</v>
      </c>
      <c r="N164" s="89">
        <f t="shared" si="38"/>
        <v>0</v>
      </c>
      <c r="O164" s="39"/>
      <c r="P164" s="41">
        <f>SUM(N164-M164)</f>
        <v>0</v>
      </c>
      <c r="Q164" s="340">
        <f>M164</f>
        <v>0</v>
      </c>
    </row>
    <row r="165" spans="1:17" s="3" customFormat="1" ht="19.149999999999999" customHeight="1" thickBot="1" x14ac:dyDescent="0.25">
      <c r="A165" s="167"/>
      <c r="B165" s="178"/>
      <c r="C165" s="179"/>
      <c r="D165" s="179"/>
      <c r="E165" s="238"/>
      <c r="F165" s="231"/>
      <c r="G165" s="231"/>
      <c r="H165" s="294"/>
      <c r="I165" s="294"/>
      <c r="J165" s="139"/>
      <c r="K165" s="294"/>
      <c r="L165" s="294"/>
      <c r="M165" s="316"/>
      <c r="N165" s="93"/>
      <c r="O165" s="45">
        <f>SUM(N165-M165)</f>
        <v>0</v>
      </c>
      <c r="P165" s="40"/>
    </row>
    <row r="166" spans="1:17" s="3" customFormat="1" ht="19.149999999999999" customHeight="1" thickBot="1" x14ac:dyDescent="0.3">
      <c r="A166" s="98" t="s">
        <v>39</v>
      </c>
      <c r="B166" s="88">
        <v>1</v>
      </c>
      <c r="C166" s="102" t="s">
        <v>40</v>
      </c>
      <c r="D166" s="102" t="s">
        <v>321</v>
      </c>
      <c r="E166" s="216">
        <v>12</v>
      </c>
      <c r="F166" s="216">
        <v>2</v>
      </c>
      <c r="G166" s="106">
        <f t="shared" ref="G166:G189" si="40">SUM(E166*F166*3-J166)</f>
        <v>66</v>
      </c>
      <c r="H166" s="260">
        <v>0</v>
      </c>
      <c r="I166" s="268">
        <f t="shared" ref="I166:I188" si="41">SUM(H166*G166)</f>
        <v>0</v>
      </c>
      <c r="J166" s="109">
        <f t="shared" ref="J166:J173" si="42">F166*3</f>
        <v>6</v>
      </c>
      <c r="K166" s="265">
        <v>0</v>
      </c>
      <c r="L166" s="310">
        <f>J166*K166</f>
        <v>0</v>
      </c>
      <c r="M166" s="328">
        <f t="shared" ref="M166:M188" si="43">SUM($I166+$L166)</f>
        <v>0</v>
      </c>
      <c r="N166" s="86">
        <f t="shared" ref="N166:N189" si="44">SUM(I166,L166)</f>
        <v>0</v>
      </c>
      <c r="O166" s="30"/>
      <c r="P166" s="46"/>
    </row>
    <row r="167" spans="1:17" s="3" customFormat="1" ht="19.149999999999999" customHeight="1" thickBot="1" x14ac:dyDescent="0.3">
      <c r="A167" s="12"/>
      <c r="B167" s="65">
        <v>2</v>
      </c>
      <c r="C167" s="68" t="s">
        <v>41</v>
      </c>
      <c r="D167" s="68" t="s">
        <v>318</v>
      </c>
      <c r="E167" s="106">
        <v>12</v>
      </c>
      <c r="F167" s="106">
        <v>2</v>
      </c>
      <c r="G167" s="106">
        <f t="shared" si="40"/>
        <v>66</v>
      </c>
      <c r="H167" s="260">
        <v>0</v>
      </c>
      <c r="I167" s="264">
        <f t="shared" si="41"/>
        <v>0</v>
      </c>
      <c r="J167" s="109">
        <f t="shared" si="42"/>
        <v>6</v>
      </c>
      <c r="K167" s="265">
        <v>0</v>
      </c>
      <c r="L167" s="310">
        <f t="shared" ref="L167:L173" si="45">J167*K167</f>
        <v>0</v>
      </c>
      <c r="M167" s="325">
        <f t="shared" si="43"/>
        <v>0</v>
      </c>
      <c r="N167" s="87">
        <f t="shared" si="44"/>
        <v>0</v>
      </c>
      <c r="O167" s="24"/>
      <c r="P167" s="47"/>
    </row>
    <row r="168" spans="1:17" s="3" customFormat="1" ht="19.149999999999999" customHeight="1" thickBot="1" x14ac:dyDescent="0.3">
      <c r="A168" s="12"/>
      <c r="B168" s="65">
        <v>3</v>
      </c>
      <c r="C168" s="68" t="s">
        <v>42</v>
      </c>
      <c r="D168" s="68" t="s">
        <v>321</v>
      </c>
      <c r="E168" s="106">
        <v>12</v>
      </c>
      <c r="F168" s="106">
        <v>2</v>
      </c>
      <c r="G168" s="106">
        <f t="shared" si="40"/>
        <v>66</v>
      </c>
      <c r="H168" s="260">
        <v>0</v>
      </c>
      <c r="I168" s="264">
        <f t="shared" si="41"/>
        <v>0</v>
      </c>
      <c r="J168" s="109">
        <f t="shared" si="42"/>
        <v>6</v>
      </c>
      <c r="K168" s="265">
        <v>0</v>
      </c>
      <c r="L168" s="310">
        <f t="shared" si="45"/>
        <v>0</v>
      </c>
      <c r="M168" s="325">
        <f t="shared" si="43"/>
        <v>0</v>
      </c>
      <c r="N168" s="87">
        <f t="shared" si="44"/>
        <v>0</v>
      </c>
      <c r="O168" s="24"/>
      <c r="P168" s="47"/>
    </row>
    <row r="169" spans="1:17" s="3" customFormat="1" ht="19.149999999999999" customHeight="1" thickBot="1" x14ac:dyDescent="0.3">
      <c r="A169" s="12"/>
      <c r="B169" s="65">
        <v>4</v>
      </c>
      <c r="C169" s="68" t="s">
        <v>116</v>
      </c>
      <c r="D169" s="68" t="s">
        <v>318</v>
      </c>
      <c r="E169" s="106">
        <v>12</v>
      </c>
      <c r="F169" s="106">
        <v>1</v>
      </c>
      <c r="G169" s="106">
        <f t="shared" si="40"/>
        <v>33</v>
      </c>
      <c r="H169" s="260">
        <v>0</v>
      </c>
      <c r="I169" s="264">
        <f t="shared" si="41"/>
        <v>0</v>
      </c>
      <c r="J169" s="109">
        <f t="shared" si="42"/>
        <v>3</v>
      </c>
      <c r="K169" s="265">
        <v>0</v>
      </c>
      <c r="L169" s="310">
        <f t="shared" si="45"/>
        <v>0</v>
      </c>
      <c r="M169" s="325">
        <f t="shared" si="43"/>
        <v>0</v>
      </c>
      <c r="N169" s="87">
        <f t="shared" si="44"/>
        <v>0</v>
      </c>
      <c r="O169" s="24"/>
      <c r="P169" s="47"/>
    </row>
    <row r="170" spans="1:17" s="3" customFormat="1" ht="19.149999999999999" customHeight="1" thickBot="1" x14ac:dyDescent="0.3">
      <c r="A170" s="12"/>
      <c r="B170" s="65">
        <v>5</v>
      </c>
      <c r="C170" s="68" t="s">
        <v>94</v>
      </c>
      <c r="D170" s="68" t="s">
        <v>321</v>
      </c>
      <c r="E170" s="106">
        <v>12</v>
      </c>
      <c r="F170" s="106">
        <v>1</v>
      </c>
      <c r="G170" s="106">
        <f t="shared" si="40"/>
        <v>33</v>
      </c>
      <c r="H170" s="260">
        <v>0</v>
      </c>
      <c r="I170" s="264">
        <f t="shared" si="41"/>
        <v>0</v>
      </c>
      <c r="J170" s="109">
        <f t="shared" si="42"/>
        <v>3</v>
      </c>
      <c r="K170" s="265">
        <v>0</v>
      </c>
      <c r="L170" s="310">
        <f t="shared" si="45"/>
        <v>0</v>
      </c>
      <c r="M170" s="325">
        <f t="shared" si="43"/>
        <v>0</v>
      </c>
      <c r="N170" s="87">
        <f t="shared" si="44"/>
        <v>0</v>
      </c>
      <c r="O170" s="24"/>
      <c r="P170" s="47"/>
    </row>
    <row r="171" spans="1:17" s="3" customFormat="1" ht="19.149999999999999" customHeight="1" thickBot="1" x14ac:dyDescent="0.3">
      <c r="A171" s="12"/>
      <c r="B171" s="65">
        <v>6</v>
      </c>
      <c r="C171" s="6" t="s">
        <v>114</v>
      </c>
      <c r="D171" s="6"/>
      <c r="E171" s="106">
        <v>12</v>
      </c>
      <c r="F171" s="217">
        <v>1</v>
      </c>
      <c r="G171" s="106">
        <f t="shared" si="40"/>
        <v>33</v>
      </c>
      <c r="H171" s="260">
        <v>0</v>
      </c>
      <c r="I171" s="264">
        <f t="shared" si="41"/>
        <v>0</v>
      </c>
      <c r="J171" s="109">
        <f t="shared" si="42"/>
        <v>3</v>
      </c>
      <c r="K171" s="265">
        <v>0</v>
      </c>
      <c r="L171" s="310">
        <f t="shared" si="45"/>
        <v>0</v>
      </c>
      <c r="M171" s="325">
        <f t="shared" si="43"/>
        <v>0</v>
      </c>
      <c r="N171" s="87">
        <f t="shared" si="44"/>
        <v>0</v>
      </c>
      <c r="O171" s="24"/>
      <c r="P171" s="47"/>
    </row>
    <row r="172" spans="1:17" s="3" customFormat="1" ht="19.149999999999999" customHeight="1" thickBot="1" x14ac:dyDescent="0.3">
      <c r="A172" s="12"/>
      <c r="B172" s="65">
        <v>7</v>
      </c>
      <c r="C172" s="6" t="s">
        <v>124</v>
      </c>
      <c r="D172" s="6"/>
      <c r="E172" s="106">
        <v>12</v>
      </c>
      <c r="F172" s="106">
        <v>4</v>
      </c>
      <c r="G172" s="106">
        <f t="shared" si="40"/>
        <v>132</v>
      </c>
      <c r="H172" s="260">
        <v>0</v>
      </c>
      <c r="I172" s="264">
        <f t="shared" si="41"/>
        <v>0</v>
      </c>
      <c r="J172" s="109">
        <f t="shared" si="42"/>
        <v>12</v>
      </c>
      <c r="K172" s="265">
        <v>0</v>
      </c>
      <c r="L172" s="310">
        <f t="shared" si="45"/>
        <v>0</v>
      </c>
      <c r="M172" s="325">
        <f t="shared" si="43"/>
        <v>0</v>
      </c>
      <c r="N172" s="87">
        <f t="shared" si="44"/>
        <v>0</v>
      </c>
      <c r="O172" s="24"/>
      <c r="P172" s="47"/>
    </row>
    <row r="173" spans="1:17" s="3" customFormat="1" ht="19.149999999999999" customHeight="1" thickBot="1" x14ac:dyDescent="0.3">
      <c r="A173" s="12"/>
      <c r="B173" s="65">
        <v>8</v>
      </c>
      <c r="C173" s="6" t="s">
        <v>125</v>
      </c>
      <c r="D173" s="6"/>
      <c r="E173" s="106">
        <v>12</v>
      </c>
      <c r="F173" s="106">
        <v>1</v>
      </c>
      <c r="G173" s="106">
        <f t="shared" si="40"/>
        <v>33</v>
      </c>
      <c r="H173" s="260">
        <v>0</v>
      </c>
      <c r="I173" s="264">
        <f t="shared" si="41"/>
        <v>0</v>
      </c>
      <c r="J173" s="109">
        <f t="shared" si="42"/>
        <v>3</v>
      </c>
      <c r="K173" s="265">
        <v>0</v>
      </c>
      <c r="L173" s="310">
        <f t="shared" si="45"/>
        <v>0</v>
      </c>
      <c r="M173" s="325">
        <f t="shared" si="43"/>
        <v>0</v>
      </c>
      <c r="N173" s="87">
        <f t="shared" si="44"/>
        <v>0</v>
      </c>
      <c r="O173" s="24"/>
      <c r="P173" s="47"/>
    </row>
    <row r="174" spans="1:17" s="3" customFormat="1" ht="19.149999999999999" customHeight="1" thickBot="1" x14ac:dyDescent="0.3">
      <c r="A174" s="12"/>
      <c r="B174" s="65">
        <v>9</v>
      </c>
      <c r="C174" s="6" t="s">
        <v>34</v>
      </c>
      <c r="D174" s="6"/>
      <c r="E174" s="106">
        <v>12</v>
      </c>
      <c r="F174" s="106">
        <v>3</v>
      </c>
      <c r="G174" s="106">
        <f t="shared" si="40"/>
        <v>108</v>
      </c>
      <c r="H174" s="260">
        <v>0</v>
      </c>
      <c r="I174" s="264">
        <f t="shared" si="41"/>
        <v>0</v>
      </c>
      <c r="J174" s="108"/>
      <c r="K174" s="265"/>
      <c r="L174" s="308"/>
      <c r="M174" s="325">
        <f t="shared" si="43"/>
        <v>0</v>
      </c>
      <c r="N174" s="87">
        <f t="shared" si="44"/>
        <v>0</v>
      </c>
      <c r="O174" s="24"/>
      <c r="P174" s="47"/>
    </row>
    <row r="175" spans="1:17" s="3" customFormat="1" ht="19.149999999999999" customHeight="1" thickBot="1" x14ac:dyDescent="0.3">
      <c r="A175" s="12"/>
      <c r="B175" s="65">
        <v>10</v>
      </c>
      <c r="C175" s="6" t="s">
        <v>115</v>
      </c>
      <c r="D175" s="6"/>
      <c r="E175" s="106">
        <v>12</v>
      </c>
      <c r="F175" s="106">
        <v>1</v>
      </c>
      <c r="G175" s="106">
        <f t="shared" si="40"/>
        <v>36</v>
      </c>
      <c r="H175" s="260">
        <v>0</v>
      </c>
      <c r="I175" s="264">
        <f t="shared" si="41"/>
        <v>0</v>
      </c>
      <c r="J175" s="108"/>
      <c r="K175" s="265"/>
      <c r="L175" s="308"/>
      <c r="M175" s="325">
        <f t="shared" si="43"/>
        <v>0</v>
      </c>
      <c r="N175" s="87">
        <f t="shared" si="44"/>
        <v>0</v>
      </c>
      <c r="O175" s="24"/>
      <c r="P175" s="47"/>
    </row>
    <row r="176" spans="1:17" s="3" customFormat="1" ht="19.149999999999999" customHeight="1" thickBot="1" x14ac:dyDescent="0.3">
      <c r="A176" s="12"/>
      <c r="B176" s="65">
        <v>11</v>
      </c>
      <c r="C176" s="6" t="s">
        <v>143</v>
      </c>
      <c r="D176" s="6"/>
      <c r="E176" s="106">
        <v>12</v>
      </c>
      <c r="F176" s="217">
        <v>1</v>
      </c>
      <c r="G176" s="106">
        <f t="shared" si="40"/>
        <v>36</v>
      </c>
      <c r="H176" s="260">
        <v>0</v>
      </c>
      <c r="I176" s="264">
        <f t="shared" si="41"/>
        <v>0</v>
      </c>
      <c r="J176" s="108"/>
      <c r="K176" s="265"/>
      <c r="L176" s="308"/>
      <c r="M176" s="325">
        <f t="shared" si="43"/>
        <v>0</v>
      </c>
      <c r="N176" s="87">
        <f t="shared" si="44"/>
        <v>0</v>
      </c>
      <c r="O176" s="24"/>
      <c r="P176" s="47"/>
    </row>
    <row r="177" spans="1:17" s="3" customFormat="1" ht="19.149999999999999" customHeight="1" thickBot="1" x14ac:dyDescent="0.3">
      <c r="A177" s="12"/>
      <c r="B177" s="65">
        <v>12</v>
      </c>
      <c r="C177" s="6" t="s">
        <v>69</v>
      </c>
      <c r="D177" s="6"/>
      <c r="E177" s="106">
        <v>12</v>
      </c>
      <c r="F177" s="217">
        <v>1</v>
      </c>
      <c r="G177" s="106">
        <f t="shared" si="40"/>
        <v>36</v>
      </c>
      <c r="H177" s="260">
        <v>0</v>
      </c>
      <c r="I177" s="264">
        <f t="shared" si="41"/>
        <v>0</v>
      </c>
      <c r="J177" s="108"/>
      <c r="K177" s="265"/>
      <c r="L177" s="308"/>
      <c r="M177" s="325">
        <f t="shared" si="43"/>
        <v>0</v>
      </c>
      <c r="N177" s="87">
        <f t="shared" si="44"/>
        <v>0</v>
      </c>
      <c r="O177" s="24"/>
      <c r="P177" s="47"/>
    </row>
    <row r="178" spans="1:17" s="3" customFormat="1" ht="19.149999999999999" customHeight="1" thickBot="1" x14ac:dyDescent="0.3">
      <c r="A178" s="12"/>
      <c r="B178" s="65">
        <v>13</v>
      </c>
      <c r="C178" s="6" t="s">
        <v>150</v>
      </c>
      <c r="D178" s="6"/>
      <c r="E178" s="106">
        <v>12</v>
      </c>
      <c r="F178" s="106">
        <v>1</v>
      </c>
      <c r="G178" s="106">
        <f t="shared" si="40"/>
        <v>36</v>
      </c>
      <c r="H178" s="260">
        <v>0</v>
      </c>
      <c r="I178" s="264">
        <f t="shared" si="41"/>
        <v>0</v>
      </c>
      <c r="J178" s="108"/>
      <c r="K178" s="265"/>
      <c r="L178" s="308"/>
      <c r="M178" s="325">
        <f t="shared" si="43"/>
        <v>0</v>
      </c>
      <c r="N178" s="87">
        <f t="shared" si="44"/>
        <v>0</v>
      </c>
      <c r="O178" s="24"/>
      <c r="P178" s="47"/>
    </row>
    <row r="179" spans="1:17" s="3" customFormat="1" ht="19.149999999999999" customHeight="1" thickBot="1" x14ac:dyDescent="0.3">
      <c r="A179" s="12"/>
      <c r="B179" s="65">
        <v>14</v>
      </c>
      <c r="C179" s="6" t="s">
        <v>149</v>
      </c>
      <c r="D179" s="6"/>
      <c r="E179" s="106">
        <v>12</v>
      </c>
      <c r="F179" s="106">
        <v>1</v>
      </c>
      <c r="G179" s="106">
        <f t="shared" si="40"/>
        <v>36</v>
      </c>
      <c r="H179" s="260">
        <v>0</v>
      </c>
      <c r="I179" s="264">
        <f t="shared" si="41"/>
        <v>0</v>
      </c>
      <c r="J179" s="108"/>
      <c r="K179" s="265"/>
      <c r="L179" s="308"/>
      <c r="M179" s="325">
        <f t="shared" si="43"/>
        <v>0</v>
      </c>
      <c r="N179" s="87">
        <f t="shared" si="44"/>
        <v>0</v>
      </c>
      <c r="O179" s="24"/>
      <c r="P179" s="47"/>
    </row>
    <row r="180" spans="1:17" s="3" customFormat="1" ht="19.149999999999999" customHeight="1" thickBot="1" x14ac:dyDescent="0.3">
      <c r="A180" s="12"/>
      <c r="B180" s="65">
        <v>15</v>
      </c>
      <c r="C180" s="6" t="s">
        <v>3</v>
      </c>
      <c r="D180" s="6"/>
      <c r="E180" s="106">
        <v>4</v>
      </c>
      <c r="F180" s="106">
        <v>3</v>
      </c>
      <c r="G180" s="106">
        <f t="shared" si="40"/>
        <v>36</v>
      </c>
      <c r="H180" s="260">
        <v>0</v>
      </c>
      <c r="I180" s="264">
        <f t="shared" si="41"/>
        <v>0</v>
      </c>
      <c r="J180" s="108"/>
      <c r="K180" s="265"/>
      <c r="L180" s="308"/>
      <c r="M180" s="325">
        <f t="shared" si="43"/>
        <v>0</v>
      </c>
      <c r="N180" s="87">
        <f t="shared" si="44"/>
        <v>0</v>
      </c>
      <c r="O180" s="24"/>
      <c r="P180" s="47"/>
    </row>
    <row r="181" spans="1:17" s="3" customFormat="1" ht="19.149999999999999" customHeight="1" thickBot="1" x14ac:dyDescent="0.3">
      <c r="A181" s="12"/>
      <c r="B181" s="65">
        <v>16</v>
      </c>
      <c r="C181" s="5" t="s">
        <v>43</v>
      </c>
      <c r="D181" s="5"/>
      <c r="E181" s="106">
        <v>2</v>
      </c>
      <c r="F181" s="106">
        <v>1</v>
      </c>
      <c r="G181" s="106">
        <f t="shared" si="40"/>
        <v>6</v>
      </c>
      <c r="H181" s="260">
        <v>0</v>
      </c>
      <c r="I181" s="264">
        <f t="shared" si="41"/>
        <v>0</v>
      </c>
      <c r="J181" s="108"/>
      <c r="K181" s="265"/>
      <c r="L181" s="306"/>
      <c r="M181" s="325">
        <f t="shared" si="43"/>
        <v>0</v>
      </c>
      <c r="N181" s="87">
        <f t="shared" si="44"/>
        <v>0</v>
      </c>
      <c r="O181" s="24"/>
      <c r="P181" s="47"/>
    </row>
    <row r="182" spans="1:17" s="3" customFormat="1" ht="19.149999999999999" customHeight="1" thickBot="1" x14ac:dyDescent="0.3">
      <c r="A182" s="11"/>
      <c r="B182" s="65">
        <v>17</v>
      </c>
      <c r="C182" s="5" t="s">
        <v>45</v>
      </c>
      <c r="D182" s="5"/>
      <c r="E182" s="106">
        <v>2</v>
      </c>
      <c r="F182" s="106">
        <v>1</v>
      </c>
      <c r="G182" s="106">
        <f t="shared" si="40"/>
        <v>6</v>
      </c>
      <c r="H182" s="260">
        <v>0</v>
      </c>
      <c r="I182" s="264">
        <f t="shared" si="41"/>
        <v>0</v>
      </c>
      <c r="J182" s="108"/>
      <c r="K182" s="265"/>
      <c r="L182" s="306"/>
      <c r="M182" s="325">
        <f t="shared" si="43"/>
        <v>0</v>
      </c>
      <c r="N182" s="87">
        <f t="shared" si="44"/>
        <v>0</v>
      </c>
      <c r="O182" s="24"/>
      <c r="P182" s="47"/>
    </row>
    <row r="183" spans="1:17" s="3" customFormat="1" ht="19.149999999999999" customHeight="1" thickBot="1" x14ac:dyDescent="0.3">
      <c r="A183" s="12"/>
      <c r="B183" s="65">
        <v>18</v>
      </c>
      <c r="C183" s="5" t="s">
        <v>151</v>
      </c>
      <c r="D183" s="5"/>
      <c r="E183" s="106">
        <v>2</v>
      </c>
      <c r="F183" s="106">
        <v>2</v>
      </c>
      <c r="G183" s="106">
        <f t="shared" si="40"/>
        <v>12</v>
      </c>
      <c r="H183" s="260">
        <v>0</v>
      </c>
      <c r="I183" s="264">
        <f t="shared" si="41"/>
        <v>0</v>
      </c>
      <c r="J183" s="108"/>
      <c r="K183" s="265"/>
      <c r="L183" s="306"/>
      <c r="M183" s="325">
        <f t="shared" si="43"/>
        <v>0</v>
      </c>
      <c r="N183" s="87">
        <f t="shared" si="44"/>
        <v>0</v>
      </c>
      <c r="O183" s="24"/>
      <c r="P183" s="47"/>
    </row>
    <row r="184" spans="1:17" s="3" customFormat="1" ht="19.149999999999999" customHeight="1" thickBot="1" x14ac:dyDescent="0.3">
      <c r="A184" s="12"/>
      <c r="B184" s="65">
        <v>19</v>
      </c>
      <c r="C184" s="6" t="s">
        <v>11</v>
      </c>
      <c r="D184" s="6"/>
      <c r="E184" s="106">
        <v>2</v>
      </c>
      <c r="F184" s="213">
        <v>4</v>
      </c>
      <c r="G184" s="106">
        <f t="shared" si="40"/>
        <v>24</v>
      </c>
      <c r="H184" s="260">
        <v>0</v>
      </c>
      <c r="I184" s="264">
        <f t="shared" si="41"/>
        <v>0</v>
      </c>
      <c r="J184" s="108"/>
      <c r="K184" s="265"/>
      <c r="L184" s="308"/>
      <c r="M184" s="325">
        <f t="shared" si="43"/>
        <v>0</v>
      </c>
      <c r="N184" s="87">
        <f t="shared" si="44"/>
        <v>0</v>
      </c>
      <c r="O184" s="24"/>
      <c r="P184" s="47"/>
    </row>
    <row r="185" spans="1:17" s="3" customFormat="1" ht="19.149999999999999" customHeight="1" thickBot="1" x14ac:dyDescent="0.3">
      <c r="A185" s="12"/>
      <c r="B185" s="65">
        <v>20</v>
      </c>
      <c r="C185" s="6" t="s">
        <v>44</v>
      </c>
      <c r="D185" s="6"/>
      <c r="E185" s="106">
        <v>2</v>
      </c>
      <c r="F185" s="213">
        <v>3</v>
      </c>
      <c r="G185" s="106">
        <f t="shared" si="40"/>
        <v>18</v>
      </c>
      <c r="H185" s="260">
        <v>0</v>
      </c>
      <c r="I185" s="264">
        <f t="shared" si="41"/>
        <v>0</v>
      </c>
      <c r="J185" s="108"/>
      <c r="K185" s="265"/>
      <c r="L185" s="308"/>
      <c r="M185" s="325">
        <f t="shared" si="43"/>
        <v>0</v>
      </c>
      <c r="N185" s="87">
        <f t="shared" si="44"/>
        <v>0</v>
      </c>
      <c r="O185" s="24"/>
      <c r="P185" s="47"/>
    </row>
    <row r="186" spans="1:17" s="3" customFormat="1" ht="19.149999999999999" customHeight="1" thickBot="1" x14ac:dyDescent="0.3">
      <c r="A186" s="12"/>
      <c r="B186" s="65">
        <v>21</v>
      </c>
      <c r="C186" s="6" t="s">
        <v>46</v>
      </c>
      <c r="D186" s="6"/>
      <c r="E186" s="106">
        <v>2</v>
      </c>
      <c r="F186" s="213">
        <v>17</v>
      </c>
      <c r="G186" s="106">
        <f t="shared" si="40"/>
        <v>102</v>
      </c>
      <c r="H186" s="260">
        <v>0</v>
      </c>
      <c r="I186" s="264">
        <f t="shared" si="41"/>
        <v>0</v>
      </c>
      <c r="J186" s="108"/>
      <c r="K186" s="265"/>
      <c r="L186" s="308"/>
      <c r="M186" s="325">
        <f t="shared" si="43"/>
        <v>0</v>
      </c>
      <c r="N186" s="87">
        <f t="shared" si="44"/>
        <v>0</v>
      </c>
      <c r="O186" s="24"/>
      <c r="P186" s="47"/>
    </row>
    <row r="187" spans="1:17" s="3" customFormat="1" ht="19.149999999999999" customHeight="1" thickBot="1" x14ac:dyDescent="0.3">
      <c r="A187" s="11"/>
      <c r="B187" s="65">
        <v>22</v>
      </c>
      <c r="C187" s="6" t="s">
        <v>6</v>
      </c>
      <c r="D187" s="6"/>
      <c r="E187" s="106">
        <v>2</v>
      </c>
      <c r="F187" s="214">
        <v>9</v>
      </c>
      <c r="G187" s="106">
        <f t="shared" si="40"/>
        <v>54</v>
      </c>
      <c r="H187" s="260">
        <v>0</v>
      </c>
      <c r="I187" s="264">
        <f t="shared" si="41"/>
        <v>0</v>
      </c>
      <c r="J187" s="108"/>
      <c r="K187" s="265"/>
      <c r="L187" s="308"/>
      <c r="M187" s="325">
        <f t="shared" si="43"/>
        <v>0</v>
      </c>
      <c r="N187" s="87">
        <f t="shared" si="44"/>
        <v>0</v>
      </c>
      <c r="O187" s="24"/>
      <c r="P187" s="47"/>
    </row>
    <row r="188" spans="1:17" s="3" customFormat="1" ht="19.149999999999999" customHeight="1" thickBot="1" x14ac:dyDescent="0.3">
      <c r="A188" s="11"/>
      <c r="B188" s="65">
        <v>23</v>
      </c>
      <c r="C188" s="4" t="s">
        <v>134</v>
      </c>
      <c r="D188" s="4"/>
      <c r="E188" s="106">
        <v>2</v>
      </c>
      <c r="F188" s="214">
        <v>1</v>
      </c>
      <c r="G188" s="106">
        <f t="shared" si="40"/>
        <v>6</v>
      </c>
      <c r="H188" s="260">
        <v>0</v>
      </c>
      <c r="I188" s="264">
        <f t="shared" si="41"/>
        <v>0</v>
      </c>
      <c r="J188" s="108"/>
      <c r="K188" s="265"/>
      <c r="L188" s="308"/>
      <c r="M188" s="325">
        <f t="shared" si="43"/>
        <v>0</v>
      </c>
      <c r="N188" s="87">
        <f t="shared" si="44"/>
        <v>0</v>
      </c>
      <c r="O188" s="24"/>
      <c r="P188" s="47"/>
    </row>
    <row r="189" spans="1:17" s="3" customFormat="1" ht="19.149999999999999" customHeight="1" x14ac:dyDescent="0.25">
      <c r="A189" s="10"/>
      <c r="B189" s="65"/>
      <c r="C189" s="4"/>
      <c r="D189" s="4"/>
      <c r="E189" s="106"/>
      <c r="F189" s="106"/>
      <c r="G189" s="106">
        <f t="shared" si="40"/>
        <v>0</v>
      </c>
      <c r="H189" s="260">
        <v>0</v>
      </c>
      <c r="I189" s="266">
        <f>SUM(I166:I188)</f>
        <v>0</v>
      </c>
      <c r="J189" s="347"/>
      <c r="K189" s="346">
        <f>SUM(K166:K187)</f>
        <v>0</v>
      </c>
      <c r="L189" s="346">
        <f>SUM(L166:L187)</f>
        <v>0</v>
      </c>
      <c r="M189" s="327">
        <f>SUM($M166:$M188)</f>
        <v>0</v>
      </c>
      <c r="N189" s="89">
        <f t="shared" si="44"/>
        <v>0</v>
      </c>
      <c r="O189" s="39"/>
      <c r="P189" s="44">
        <f>SUM(N189-M189)</f>
        <v>0</v>
      </c>
      <c r="Q189" s="340">
        <f>M189</f>
        <v>0</v>
      </c>
    </row>
    <row r="190" spans="1:17" s="3" customFormat="1" ht="19.149999999999999" customHeight="1" thickBot="1" x14ac:dyDescent="0.25">
      <c r="A190" s="167"/>
      <c r="B190" s="178"/>
      <c r="C190" s="179"/>
      <c r="D190" s="179"/>
      <c r="E190" s="238"/>
      <c r="F190" s="231"/>
      <c r="G190" s="231"/>
      <c r="H190" s="294"/>
      <c r="I190" s="294"/>
      <c r="J190" s="139"/>
      <c r="K190" s="294"/>
      <c r="L190" s="294"/>
      <c r="M190" s="316"/>
      <c r="N190" s="93"/>
      <c r="O190" s="43">
        <f>SUM(N190-M190)</f>
        <v>0</v>
      </c>
      <c r="P190" s="48"/>
    </row>
    <row r="191" spans="1:17" s="3" customFormat="1" ht="19.149999999999999" customHeight="1" thickBot="1" x14ac:dyDescent="0.3">
      <c r="A191" s="14" t="s">
        <v>228</v>
      </c>
      <c r="B191" s="64">
        <v>1</v>
      </c>
      <c r="C191" s="85" t="s">
        <v>40</v>
      </c>
      <c r="D191" s="85" t="s">
        <v>321</v>
      </c>
      <c r="E191" s="211">
        <v>12</v>
      </c>
      <c r="F191" s="211">
        <v>2</v>
      </c>
      <c r="G191" s="106">
        <f>SUM(E191*F191*3-J191)</f>
        <v>66</v>
      </c>
      <c r="H191" s="260">
        <v>0</v>
      </c>
      <c r="I191" s="261">
        <f t="shared" ref="I191:I202" si="46">SUM(H191*G191)</f>
        <v>0</v>
      </c>
      <c r="J191" s="107">
        <v>6</v>
      </c>
      <c r="K191" s="262">
        <v>0</v>
      </c>
      <c r="L191" s="307">
        <f>J191*K191</f>
        <v>0</v>
      </c>
      <c r="M191" s="324">
        <f>SUM($I191+$L191)</f>
        <v>0</v>
      </c>
      <c r="N191" s="86">
        <f>SUM(I191,L191)</f>
        <v>0</v>
      </c>
      <c r="O191" s="30"/>
      <c r="P191" s="31"/>
    </row>
    <row r="192" spans="1:17" s="3" customFormat="1" ht="19.149999999999999" customHeight="1" thickBot="1" x14ac:dyDescent="0.3">
      <c r="A192" s="355"/>
      <c r="B192" s="88">
        <v>2</v>
      </c>
      <c r="C192" s="102" t="s">
        <v>91</v>
      </c>
      <c r="D192" s="102" t="s">
        <v>674</v>
      </c>
      <c r="E192" s="216">
        <v>12</v>
      </c>
      <c r="F192" s="216">
        <v>2</v>
      </c>
      <c r="G192" s="106">
        <f>SUM(E192*F192*3-J192)</f>
        <v>66</v>
      </c>
      <c r="H192" s="260">
        <v>0</v>
      </c>
      <c r="I192" s="261">
        <v>0</v>
      </c>
      <c r="J192" s="109">
        <v>6</v>
      </c>
      <c r="K192" s="262">
        <v>0</v>
      </c>
      <c r="L192" s="307">
        <f>J192*K192</f>
        <v>0</v>
      </c>
      <c r="M192" s="324">
        <f t="shared" ref="M192:M195" si="47">SUM($I192+$L192)</f>
        <v>0</v>
      </c>
      <c r="N192" s="96"/>
      <c r="O192" s="29"/>
      <c r="P192" s="49"/>
    </row>
    <row r="193" spans="1:17" s="3" customFormat="1" ht="19.149999999999999" customHeight="1" thickBot="1" x14ac:dyDescent="0.3">
      <c r="A193" s="355"/>
      <c r="B193" s="88">
        <v>3</v>
      </c>
      <c r="C193" s="102" t="s">
        <v>42</v>
      </c>
      <c r="D193" s="102" t="s">
        <v>674</v>
      </c>
      <c r="E193" s="216">
        <v>12</v>
      </c>
      <c r="F193" s="216">
        <v>2</v>
      </c>
      <c r="G193" s="106">
        <f t="shared" ref="G193:G195" si="48">SUM(E193*F193*3-J193)</f>
        <v>66</v>
      </c>
      <c r="H193" s="260">
        <v>0</v>
      </c>
      <c r="I193" s="261">
        <v>0</v>
      </c>
      <c r="J193" s="109">
        <v>6</v>
      </c>
      <c r="K193" s="262">
        <v>0</v>
      </c>
      <c r="L193" s="307">
        <f t="shared" ref="L193:L195" si="49">J193*K193</f>
        <v>0</v>
      </c>
      <c r="M193" s="324">
        <f t="shared" si="47"/>
        <v>0</v>
      </c>
      <c r="N193" s="96"/>
      <c r="O193" s="29"/>
      <c r="P193" s="49"/>
    </row>
    <row r="194" spans="1:17" s="3" customFormat="1" ht="19.149999999999999" customHeight="1" thickBot="1" x14ac:dyDescent="0.3">
      <c r="A194" s="355"/>
      <c r="B194" s="88">
        <v>4</v>
      </c>
      <c r="C194" s="102" t="s">
        <v>90</v>
      </c>
      <c r="D194" s="102" t="s">
        <v>675</v>
      </c>
      <c r="E194" s="216">
        <v>12</v>
      </c>
      <c r="F194" s="216">
        <v>1</v>
      </c>
      <c r="G194" s="106">
        <f t="shared" si="48"/>
        <v>33</v>
      </c>
      <c r="H194" s="260">
        <v>0</v>
      </c>
      <c r="I194" s="261">
        <v>0</v>
      </c>
      <c r="J194" s="109">
        <v>3</v>
      </c>
      <c r="K194" s="262">
        <v>0</v>
      </c>
      <c r="L194" s="307">
        <f t="shared" si="49"/>
        <v>0</v>
      </c>
      <c r="M194" s="324">
        <f t="shared" si="47"/>
        <v>0</v>
      </c>
      <c r="N194" s="96"/>
      <c r="O194" s="29"/>
      <c r="P194" s="49"/>
    </row>
    <row r="195" spans="1:17" s="3" customFormat="1" ht="19.149999999999999" customHeight="1" thickBot="1" x14ac:dyDescent="0.3">
      <c r="A195" s="355"/>
      <c r="B195" s="88">
        <v>5</v>
      </c>
      <c r="C195" s="102" t="s">
        <v>676</v>
      </c>
      <c r="D195" s="102"/>
      <c r="E195" s="216">
        <v>12</v>
      </c>
      <c r="F195" s="216">
        <v>1</v>
      </c>
      <c r="G195" s="106">
        <f t="shared" si="48"/>
        <v>33</v>
      </c>
      <c r="H195" s="260">
        <v>0</v>
      </c>
      <c r="I195" s="261">
        <v>0</v>
      </c>
      <c r="J195" s="109">
        <v>3</v>
      </c>
      <c r="K195" s="262">
        <v>0</v>
      </c>
      <c r="L195" s="307">
        <f t="shared" si="49"/>
        <v>0</v>
      </c>
      <c r="M195" s="324">
        <f t="shared" si="47"/>
        <v>0</v>
      </c>
      <c r="N195" s="96"/>
      <c r="O195" s="29"/>
      <c r="P195" s="49"/>
    </row>
    <row r="196" spans="1:17" s="3" customFormat="1" ht="19.149999999999999" customHeight="1" thickBot="1" x14ac:dyDescent="0.3">
      <c r="A196" s="15"/>
      <c r="B196" s="64">
        <v>6</v>
      </c>
      <c r="C196" s="6" t="s">
        <v>93</v>
      </c>
      <c r="D196" s="6"/>
      <c r="E196" s="106">
        <v>12</v>
      </c>
      <c r="F196" s="106">
        <v>2</v>
      </c>
      <c r="G196" s="106">
        <f t="shared" ref="G196:G203" si="50">SUM(E196*F196*3-J196)</f>
        <v>72</v>
      </c>
      <c r="H196" s="260">
        <v>0</v>
      </c>
      <c r="I196" s="264">
        <f t="shared" si="46"/>
        <v>0</v>
      </c>
      <c r="J196" s="108"/>
      <c r="K196" s="265"/>
      <c r="L196" s="307"/>
      <c r="M196" s="325">
        <f t="shared" ref="M196:M202" si="51">SUM($I196+$L196)</f>
        <v>0</v>
      </c>
      <c r="N196" s="87">
        <f t="shared" ref="N196:N203" si="52">SUM(I196,L196)</f>
        <v>0</v>
      </c>
      <c r="O196" s="24"/>
      <c r="P196" s="32"/>
    </row>
    <row r="197" spans="1:17" s="3" customFormat="1" ht="19.149999999999999" customHeight="1" thickBot="1" x14ac:dyDescent="0.3">
      <c r="A197" s="12"/>
      <c r="B197" s="88">
        <v>7</v>
      </c>
      <c r="C197" s="6" t="s">
        <v>3</v>
      </c>
      <c r="D197" s="6"/>
      <c r="E197" s="106">
        <v>4</v>
      </c>
      <c r="F197" s="106">
        <v>4</v>
      </c>
      <c r="G197" s="106">
        <f t="shared" si="50"/>
        <v>48</v>
      </c>
      <c r="H197" s="260">
        <v>0</v>
      </c>
      <c r="I197" s="264">
        <f t="shared" si="46"/>
        <v>0</v>
      </c>
      <c r="J197" s="108"/>
      <c r="K197" s="265"/>
      <c r="L197" s="308"/>
      <c r="M197" s="325">
        <f t="shared" si="51"/>
        <v>0</v>
      </c>
      <c r="N197" s="87">
        <f t="shared" si="52"/>
        <v>0</v>
      </c>
      <c r="O197" s="24"/>
      <c r="P197" s="32"/>
    </row>
    <row r="198" spans="1:17" s="3" customFormat="1" ht="19.149999999999999" customHeight="1" thickBot="1" x14ac:dyDescent="0.3">
      <c r="A198" s="11"/>
      <c r="B198" s="88">
        <v>8</v>
      </c>
      <c r="C198" s="5" t="s">
        <v>9</v>
      </c>
      <c r="D198" s="5"/>
      <c r="E198" s="106">
        <v>2</v>
      </c>
      <c r="F198" s="106">
        <v>5</v>
      </c>
      <c r="G198" s="106">
        <f t="shared" si="50"/>
        <v>30</v>
      </c>
      <c r="H198" s="260">
        <v>0</v>
      </c>
      <c r="I198" s="264">
        <f t="shared" si="46"/>
        <v>0</v>
      </c>
      <c r="J198" s="108"/>
      <c r="K198" s="265"/>
      <c r="L198" s="306"/>
      <c r="M198" s="325">
        <f t="shared" si="51"/>
        <v>0</v>
      </c>
      <c r="N198" s="87">
        <f t="shared" si="52"/>
        <v>0</v>
      </c>
      <c r="O198" s="24"/>
      <c r="P198" s="32"/>
    </row>
    <row r="199" spans="1:17" s="3" customFormat="1" ht="19.149999999999999" customHeight="1" thickBot="1" x14ac:dyDescent="0.3">
      <c r="A199" s="12"/>
      <c r="B199" s="88">
        <v>9</v>
      </c>
      <c r="C199" s="6" t="s">
        <v>11</v>
      </c>
      <c r="D199" s="6"/>
      <c r="E199" s="106">
        <v>2</v>
      </c>
      <c r="F199" s="213">
        <v>3</v>
      </c>
      <c r="G199" s="106">
        <f t="shared" si="50"/>
        <v>18</v>
      </c>
      <c r="H199" s="260">
        <v>0</v>
      </c>
      <c r="I199" s="264">
        <f t="shared" si="46"/>
        <v>0</v>
      </c>
      <c r="J199" s="108"/>
      <c r="K199" s="265"/>
      <c r="L199" s="308"/>
      <c r="M199" s="325">
        <f t="shared" si="51"/>
        <v>0</v>
      </c>
      <c r="N199" s="87">
        <f t="shared" si="52"/>
        <v>0</v>
      </c>
      <c r="O199" s="24"/>
      <c r="P199" s="32"/>
    </row>
    <row r="200" spans="1:17" s="3" customFormat="1" ht="19.149999999999999" customHeight="1" thickBot="1" x14ac:dyDescent="0.3">
      <c r="A200" s="12"/>
      <c r="B200" s="88">
        <v>10</v>
      </c>
      <c r="C200" s="6" t="s">
        <v>47</v>
      </c>
      <c r="D200" s="6"/>
      <c r="E200" s="106">
        <v>2</v>
      </c>
      <c r="F200" s="213">
        <v>6</v>
      </c>
      <c r="G200" s="106">
        <f t="shared" si="50"/>
        <v>36</v>
      </c>
      <c r="H200" s="260">
        <v>0</v>
      </c>
      <c r="I200" s="264">
        <f t="shared" si="46"/>
        <v>0</v>
      </c>
      <c r="J200" s="108"/>
      <c r="K200" s="265"/>
      <c r="L200" s="308"/>
      <c r="M200" s="325">
        <f t="shared" si="51"/>
        <v>0</v>
      </c>
      <c r="N200" s="87">
        <f t="shared" si="52"/>
        <v>0</v>
      </c>
      <c r="O200" s="24"/>
      <c r="P200" s="32"/>
    </row>
    <row r="201" spans="1:17" s="3" customFormat="1" ht="19.149999999999999" customHeight="1" thickBot="1" x14ac:dyDescent="0.3">
      <c r="A201" s="12"/>
      <c r="B201" s="64">
        <v>11</v>
      </c>
      <c r="C201" s="4" t="s">
        <v>152</v>
      </c>
      <c r="D201" s="4"/>
      <c r="E201" s="106">
        <v>2</v>
      </c>
      <c r="F201" s="213">
        <v>6</v>
      </c>
      <c r="G201" s="106">
        <f t="shared" si="50"/>
        <v>36</v>
      </c>
      <c r="H201" s="260">
        <v>0</v>
      </c>
      <c r="I201" s="264">
        <f t="shared" si="46"/>
        <v>0</v>
      </c>
      <c r="J201" s="108"/>
      <c r="K201" s="265"/>
      <c r="L201" s="308"/>
      <c r="M201" s="325">
        <f t="shared" si="51"/>
        <v>0</v>
      </c>
      <c r="N201" s="87">
        <f t="shared" si="52"/>
        <v>0</v>
      </c>
      <c r="O201" s="24"/>
      <c r="P201" s="32"/>
    </row>
    <row r="202" spans="1:17" s="3" customFormat="1" ht="19.149999999999999" customHeight="1" thickBot="1" x14ac:dyDescent="0.3">
      <c r="A202" s="12"/>
      <c r="B202" s="88">
        <v>12</v>
      </c>
      <c r="C202" s="4" t="s">
        <v>46</v>
      </c>
      <c r="D202" s="4"/>
      <c r="E202" s="106">
        <v>2</v>
      </c>
      <c r="F202" s="213">
        <v>6</v>
      </c>
      <c r="G202" s="106">
        <f t="shared" si="50"/>
        <v>36</v>
      </c>
      <c r="H202" s="260">
        <v>0</v>
      </c>
      <c r="I202" s="264">
        <f t="shared" si="46"/>
        <v>0</v>
      </c>
      <c r="J202" s="108"/>
      <c r="K202" s="265"/>
      <c r="L202" s="308"/>
      <c r="M202" s="325">
        <f t="shared" si="51"/>
        <v>0</v>
      </c>
      <c r="N202" s="87">
        <f t="shared" si="52"/>
        <v>0</v>
      </c>
      <c r="O202" s="24"/>
      <c r="P202" s="32"/>
    </row>
    <row r="203" spans="1:17" s="3" customFormat="1" ht="19.149999999999999" customHeight="1" x14ac:dyDescent="0.25">
      <c r="A203" s="12"/>
      <c r="B203" s="65"/>
      <c r="C203" s="4"/>
      <c r="D203" s="4"/>
      <c r="E203" s="106"/>
      <c r="F203" s="106"/>
      <c r="G203" s="106">
        <f t="shared" si="50"/>
        <v>0</v>
      </c>
      <c r="H203" s="260"/>
      <c r="I203" s="266">
        <f>SUM(I191:I202)</f>
        <v>0</v>
      </c>
      <c r="J203" s="347"/>
      <c r="K203" s="346">
        <f>SUM(K191:K202)</f>
        <v>0</v>
      </c>
      <c r="L203" s="346">
        <f>SUM(L191:L202)</f>
        <v>0</v>
      </c>
      <c r="M203" s="327">
        <f>SUM($M191:$M202)</f>
        <v>0</v>
      </c>
      <c r="N203" s="89">
        <f t="shared" si="52"/>
        <v>0</v>
      </c>
      <c r="O203" s="39"/>
      <c r="P203" s="41">
        <f>SUM(N203-M203)</f>
        <v>0</v>
      </c>
      <c r="Q203" s="340">
        <f>M203</f>
        <v>0</v>
      </c>
    </row>
    <row r="204" spans="1:17" s="3" customFormat="1" ht="19.149999999999999" customHeight="1" thickBot="1" x14ac:dyDescent="0.25">
      <c r="A204" s="167"/>
      <c r="B204" s="178"/>
      <c r="C204" s="179"/>
      <c r="D204" s="179"/>
      <c r="E204" s="238"/>
      <c r="F204" s="231"/>
      <c r="G204" s="231"/>
      <c r="H204" s="294"/>
      <c r="I204" s="294"/>
      <c r="J204" s="139"/>
      <c r="K204" s="294"/>
      <c r="L204" s="294"/>
      <c r="M204" s="316"/>
      <c r="N204" s="94"/>
      <c r="O204" s="43">
        <f>SUM(N204-M204)</f>
        <v>0</v>
      </c>
      <c r="P204" s="40"/>
    </row>
    <row r="205" spans="1:17" s="3" customFormat="1" ht="19.149999999999999" customHeight="1" thickBot="1" x14ac:dyDescent="0.3">
      <c r="A205" s="14" t="s">
        <v>49</v>
      </c>
      <c r="B205" s="64">
        <v>1</v>
      </c>
      <c r="C205" s="85" t="s">
        <v>42</v>
      </c>
      <c r="D205" s="85" t="s">
        <v>359</v>
      </c>
      <c r="E205" s="211">
        <v>12</v>
      </c>
      <c r="F205" s="212">
        <v>2</v>
      </c>
      <c r="G205" s="106">
        <f t="shared" ref="G205:G226" si="53">SUM(E205*F205*3-J205)</f>
        <v>66</v>
      </c>
      <c r="H205" s="260">
        <v>0</v>
      </c>
      <c r="I205" s="261">
        <f t="shared" ref="I205:I225" si="54">SUM(H205*G205)</f>
        <v>0</v>
      </c>
      <c r="J205" s="107">
        <f t="shared" ref="J205:J211" si="55">F205*3</f>
        <v>6</v>
      </c>
      <c r="K205" s="262">
        <v>0</v>
      </c>
      <c r="L205" s="307">
        <f>J205*K205</f>
        <v>0</v>
      </c>
      <c r="M205" s="324">
        <f t="shared" ref="M205:M225" si="56">SUM($I205+$L205)</f>
        <v>0</v>
      </c>
      <c r="N205" s="86">
        <f t="shared" ref="N205:N226" si="57">SUM(I205,L205)</f>
        <v>0</v>
      </c>
      <c r="O205" s="30"/>
      <c r="P205" s="31"/>
    </row>
    <row r="206" spans="1:17" s="3" customFormat="1" ht="19.149999999999999" customHeight="1" thickBot="1" x14ac:dyDescent="0.3">
      <c r="A206" s="15"/>
      <c r="B206" s="65">
        <v>2</v>
      </c>
      <c r="C206" s="68" t="s">
        <v>60</v>
      </c>
      <c r="D206" s="68" t="s">
        <v>321</v>
      </c>
      <c r="E206" s="106">
        <v>12</v>
      </c>
      <c r="F206" s="213">
        <v>1</v>
      </c>
      <c r="G206" s="106">
        <f t="shared" si="53"/>
        <v>33</v>
      </c>
      <c r="H206" s="260">
        <v>0</v>
      </c>
      <c r="I206" s="264">
        <f t="shared" si="54"/>
        <v>0</v>
      </c>
      <c r="J206" s="107">
        <f t="shared" si="55"/>
        <v>3</v>
      </c>
      <c r="K206" s="262">
        <v>0</v>
      </c>
      <c r="L206" s="307">
        <f t="shared" ref="L206:L211" si="58">J206*K206</f>
        <v>0</v>
      </c>
      <c r="M206" s="325">
        <f t="shared" si="56"/>
        <v>0</v>
      </c>
      <c r="N206" s="87">
        <f t="shared" si="57"/>
        <v>0</v>
      </c>
      <c r="O206" s="24"/>
      <c r="P206" s="32"/>
    </row>
    <row r="207" spans="1:17" s="3" customFormat="1" ht="19.149999999999999" customHeight="1" thickBot="1" x14ac:dyDescent="0.3">
      <c r="A207" s="60"/>
      <c r="B207" s="65">
        <v>3</v>
      </c>
      <c r="C207" s="68" t="s">
        <v>107</v>
      </c>
      <c r="D207" s="68" t="s">
        <v>321</v>
      </c>
      <c r="E207" s="106">
        <v>12</v>
      </c>
      <c r="F207" s="213">
        <v>1</v>
      </c>
      <c r="G207" s="106">
        <f t="shared" si="53"/>
        <v>33</v>
      </c>
      <c r="H207" s="260">
        <v>0</v>
      </c>
      <c r="I207" s="264">
        <f t="shared" si="54"/>
        <v>0</v>
      </c>
      <c r="J207" s="107">
        <f t="shared" si="55"/>
        <v>3</v>
      </c>
      <c r="K207" s="262">
        <v>0</v>
      </c>
      <c r="L207" s="307">
        <f t="shared" si="58"/>
        <v>0</v>
      </c>
      <c r="M207" s="325">
        <f t="shared" si="56"/>
        <v>0</v>
      </c>
      <c r="N207" s="87">
        <f t="shared" si="57"/>
        <v>0</v>
      </c>
      <c r="O207" s="24"/>
      <c r="P207" s="32"/>
    </row>
    <row r="208" spans="1:17" s="3" customFormat="1" ht="19.149999999999999" customHeight="1" thickBot="1" x14ac:dyDescent="0.3">
      <c r="A208" s="12"/>
      <c r="B208" s="65">
        <v>4</v>
      </c>
      <c r="C208" s="68" t="s">
        <v>51</v>
      </c>
      <c r="D208" s="68" t="s">
        <v>321</v>
      </c>
      <c r="E208" s="106">
        <v>12</v>
      </c>
      <c r="F208" s="213">
        <v>1</v>
      </c>
      <c r="G208" s="106">
        <f t="shared" si="53"/>
        <v>33</v>
      </c>
      <c r="H208" s="260">
        <v>0</v>
      </c>
      <c r="I208" s="264">
        <f t="shared" si="54"/>
        <v>0</v>
      </c>
      <c r="J208" s="107">
        <f t="shared" si="55"/>
        <v>3</v>
      </c>
      <c r="K208" s="262">
        <v>0</v>
      </c>
      <c r="L208" s="307">
        <f t="shared" si="58"/>
        <v>0</v>
      </c>
      <c r="M208" s="325">
        <f t="shared" si="56"/>
        <v>0</v>
      </c>
      <c r="N208" s="87">
        <f t="shared" si="57"/>
        <v>0</v>
      </c>
      <c r="O208" s="24"/>
      <c r="P208" s="32"/>
    </row>
    <row r="209" spans="1:16" s="3" customFormat="1" ht="19.149999999999999" customHeight="1" thickBot="1" x14ac:dyDescent="0.3">
      <c r="A209" s="12"/>
      <c r="B209" s="65">
        <v>5</v>
      </c>
      <c r="C209" s="68" t="s">
        <v>153</v>
      </c>
      <c r="D209" s="68" t="s">
        <v>321</v>
      </c>
      <c r="E209" s="106">
        <v>12</v>
      </c>
      <c r="F209" s="213">
        <v>1</v>
      </c>
      <c r="G209" s="106">
        <f t="shared" si="53"/>
        <v>33</v>
      </c>
      <c r="H209" s="260">
        <v>0</v>
      </c>
      <c r="I209" s="264">
        <f t="shared" si="54"/>
        <v>0</v>
      </c>
      <c r="J209" s="107">
        <f t="shared" si="55"/>
        <v>3</v>
      </c>
      <c r="K209" s="262">
        <v>0</v>
      </c>
      <c r="L209" s="307">
        <f t="shared" si="58"/>
        <v>0</v>
      </c>
      <c r="M209" s="325">
        <f t="shared" si="56"/>
        <v>0</v>
      </c>
      <c r="N209" s="87">
        <f t="shared" si="57"/>
        <v>0</v>
      </c>
      <c r="O209" s="24"/>
      <c r="P209" s="32"/>
    </row>
    <row r="210" spans="1:16" s="3" customFormat="1" ht="19.149999999999999" customHeight="1" thickBot="1" x14ac:dyDescent="0.3">
      <c r="A210" s="12"/>
      <c r="B210" s="65">
        <v>6</v>
      </c>
      <c r="C210" s="6" t="s">
        <v>106</v>
      </c>
      <c r="D210" s="6"/>
      <c r="E210" s="106">
        <v>12</v>
      </c>
      <c r="F210" s="213">
        <v>1</v>
      </c>
      <c r="G210" s="106">
        <f t="shared" si="53"/>
        <v>33</v>
      </c>
      <c r="H210" s="260">
        <v>0</v>
      </c>
      <c r="I210" s="264">
        <f t="shared" si="54"/>
        <v>0</v>
      </c>
      <c r="J210" s="107">
        <f t="shared" si="55"/>
        <v>3</v>
      </c>
      <c r="K210" s="262">
        <v>0</v>
      </c>
      <c r="L210" s="307">
        <f t="shared" si="58"/>
        <v>0</v>
      </c>
      <c r="M210" s="325">
        <f t="shared" si="56"/>
        <v>0</v>
      </c>
      <c r="N210" s="87">
        <f t="shared" si="57"/>
        <v>0</v>
      </c>
      <c r="O210" s="24"/>
      <c r="P210" s="32"/>
    </row>
    <row r="211" spans="1:16" s="3" customFormat="1" ht="19.149999999999999" customHeight="1" thickBot="1" x14ac:dyDescent="0.3">
      <c r="A211" s="12"/>
      <c r="B211" s="65">
        <v>7</v>
      </c>
      <c r="C211" s="6" t="s">
        <v>114</v>
      </c>
      <c r="D211" s="6"/>
      <c r="E211" s="106">
        <v>12</v>
      </c>
      <c r="F211" s="213">
        <v>4</v>
      </c>
      <c r="G211" s="106">
        <f t="shared" si="53"/>
        <v>132</v>
      </c>
      <c r="H211" s="260">
        <v>0</v>
      </c>
      <c r="I211" s="264">
        <f t="shared" si="54"/>
        <v>0</v>
      </c>
      <c r="J211" s="107">
        <f t="shared" si="55"/>
        <v>12</v>
      </c>
      <c r="K211" s="262">
        <v>0</v>
      </c>
      <c r="L211" s="307">
        <f t="shared" si="58"/>
        <v>0</v>
      </c>
      <c r="M211" s="325">
        <f t="shared" si="56"/>
        <v>0</v>
      </c>
      <c r="N211" s="87">
        <f t="shared" si="57"/>
        <v>0</v>
      </c>
      <c r="O211" s="24"/>
      <c r="P211" s="32"/>
    </row>
    <row r="212" spans="1:16" s="3" customFormat="1" ht="19.149999999999999" customHeight="1" thickBot="1" x14ac:dyDescent="0.3">
      <c r="A212" s="12"/>
      <c r="B212" s="65">
        <v>8</v>
      </c>
      <c r="C212" s="6" t="s">
        <v>71</v>
      </c>
      <c r="D212" s="6"/>
      <c r="E212" s="106">
        <v>12</v>
      </c>
      <c r="F212" s="213">
        <v>1</v>
      </c>
      <c r="G212" s="106">
        <f t="shared" si="53"/>
        <v>36</v>
      </c>
      <c r="H212" s="260">
        <v>0</v>
      </c>
      <c r="I212" s="264">
        <f t="shared" si="54"/>
        <v>0</v>
      </c>
      <c r="J212" s="108"/>
      <c r="K212" s="265"/>
      <c r="L212" s="308"/>
      <c r="M212" s="325">
        <f t="shared" si="56"/>
        <v>0</v>
      </c>
      <c r="N212" s="87">
        <f t="shared" si="57"/>
        <v>0</v>
      </c>
      <c r="O212" s="24"/>
      <c r="P212" s="32"/>
    </row>
    <row r="213" spans="1:16" s="3" customFormat="1" ht="19.149999999999999" customHeight="1" thickBot="1" x14ac:dyDescent="0.3">
      <c r="A213" s="12"/>
      <c r="B213" s="65">
        <v>9</v>
      </c>
      <c r="C213" s="6" t="s">
        <v>135</v>
      </c>
      <c r="D213" s="6"/>
      <c r="E213" s="106">
        <v>12</v>
      </c>
      <c r="F213" s="213">
        <v>1</v>
      </c>
      <c r="G213" s="106">
        <f t="shared" si="53"/>
        <v>36</v>
      </c>
      <c r="H213" s="260">
        <v>0</v>
      </c>
      <c r="I213" s="264">
        <f t="shared" si="54"/>
        <v>0</v>
      </c>
      <c r="J213" s="108"/>
      <c r="K213" s="265"/>
      <c r="L213" s="308"/>
      <c r="M213" s="325">
        <f t="shared" si="56"/>
        <v>0</v>
      </c>
      <c r="N213" s="87">
        <f t="shared" si="57"/>
        <v>0</v>
      </c>
      <c r="O213" s="24"/>
      <c r="P213" s="32"/>
    </row>
    <row r="214" spans="1:16" s="3" customFormat="1" ht="19.149999999999999" customHeight="1" thickBot="1" x14ac:dyDescent="0.3">
      <c r="A214" s="12"/>
      <c r="B214" s="65">
        <v>10</v>
      </c>
      <c r="C214" s="6" t="s">
        <v>143</v>
      </c>
      <c r="D214" s="6"/>
      <c r="E214" s="106">
        <v>12</v>
      </c>
      <c r="F214" s="213">
        <v>2</v>
      </c>
      <c r="G214" s="106">
        <f t="shared" si="53"/>
        <v>72</v>
      </c>
      <c r="H214" s="260">
        <v>0</v>
      </c>
      <c r="I214" s="264">
        <f t="shared" si="54"/>
        <v>0</v>
      </c>
      <c r="J214" s="108"/>
      <c r="K214" s="265"/>
      <c r="L214" s="308"/>
      <c r="M214" s="325">
        <f t="shared" si="56"/>
        <v>0</v>
      </c>
      <c r="N214" s="87">
        <f t="shared" si="57"/>
        <v>0</v>
      </c>
      <c r="O214" s="24"/>
      <c r="P214" s="32"/>
    </row>
    <row r="215" spans="1:16" s="3" customFormat="1" ht="19.149999999999999" customHeight="1" thickBot="1" x14ac:dyDescent="0.3">
      <c r="A215" s="12"/>
      <c r="B215" s="65">
        <v>11</v>
      </c>
      <c r="C215" s="6" t="s">
        <v>155</v>
      </c>
      <c r="D215" s="6"/>
      <c r="E215" s="106">
        <v>12</v>
      </c>
      <c r="F215" s="213">
        <v>1</v>
      </c>
      <c r="G215" s="106">
        <f t="shared" si="53"/>
        <v>36</v>
      </c>
      <c r="H215" s="260">
        <v>0</v>
      </c>
      <c r="I215" s="264">
        <f t="shared" si="54"/>
        <v>0</v>
      </c>
      <c r="J215" s="108"/>
      <c r="K215" s="265"/>
      <c r="L215" s="308"/>
      <c r="M215" s="325">
        <f t="shared" si="56"/>
        <v>0</v>
      </c>
      <c r="N215" s="87">
        <f t="shared" si="57"/>
        <v>0</v>
      </c>
      <c r="O215" s="24"/>
      <c r="P215" s="32"/>
    </row>
    <row r="216" spans="1:16" s="3" customFormat="1" ht="19.149999999999999" customHeight="1" thickBot="1" x14ac:dyDescent="0.3">
      <c r="A216" s="12"/>
      <c r="B216" s="65">
        <v>12</v>
      </c>
      <c r="C216" s="6" t="s">
        <v>123</v>
      </c>
      <c r="D216" s="6"/>
      <c r="E216" s="106">
        <v>12</v>
      </c>
      <c r="F216" s="213">
        <v>5</v>
      </c>
      <c r="G216" s="106">
        <f t="shared" si="53"/>
        <v>180</v>
      </c>
      <c r="H216" s="260">
        <v>0</v>
      </c>
      <c r="I216" s="264">
        <f t="shared" si="54"/>
        <v>0</v>
      </c>
      <c r="J216" s="108"/>
      <c r="K216" s="265"/>
      <c r="L216" s="308"/>
      <c r="M216" s="325">
        <f t="shared" si="56"/>
        <v>0</v>
      </c>
      <c r="N216" s="87">
        <f t="shared" si="57"/>
        <v>0</v>
      </c>
      <c r="O216" s="24"/>
      <c r="P216" s="32"/>
    </row>
    <row r="217" spans="1:16" s="3" customFormat="1" ht="19.149999999999999" customHeight="1" thickBot="1" x14ac:dyDescent="0.3">
      <c r="A217" s="12"/>
      <c r="B217" s="65">
        <v>13</v>
      </c>
      <c r="C217" s="6" t="s">
        <v>156</v>
      </c>
      <c r="D217" s="6"/>
      <c r="E217" s="106">
        <v>12</v>
      </c>
      <c r="F217" s="213">
        <v>5</v>
      </c>
      <c r="G217" s="106">
        <f t="shared" si="53"/>
        <v>180</v>
      </c>
      <c r="H217" s="260">
        <v>0</v>
      </c>
      <c r="I217" s="264">
        <f t="shared" si="54"/>
        <v>0</v>
      </c>
      <c r="J217" s="108"/>
      <c r="K217" s="265"/>
      <c r="L217" s="308"/>
      <c r="M217" s="325">
        <f t="shared" si="56"/>
        <v>0</v>
      </c>
      <c r="N217" s="87">
        <f t="shared" si="57"/>
        <v>0</v>
      </c>
      <c r="O217" s="24"/>
      <c r="P217" s="32"/>
    </row>
    <row r="218" spans="1:16" s="3" customFormat="1" ht="19.149999999999999" customHeight="1" thickBot="1" x14ac:dyDescent="0.3">
      <c r="A218" s="12"/>
      <c r="B218" s="65">
        <v>14</v>
      </c>
      <c r="C218" s="6" t="s">
        <v>115</v>
      </c>
      <c r="D218" s="6"/>
      <c r="E218" s="106">
        <v>12</v>
      </c>
      <c r="F218" s="213">
        <v>2</v>
      </c>
      <c r="G218" s="106">
        <f t="shared" si="53"/>
        <v>72</v>
      </c>
      <c r="H218" s="260">
        <v>0</v>
      </c>
      <c r="I218" s="264">
        <f t="shared" si="54"/>
        <v>0</v>
      </c>
      <c r="J218" s="108"/>
      <c r="K218" s="265"/>
      <c r="L218" s="308"/>
      <c r="M218" s="325">
        <f t="shared" si="56"/>
        <v>0</v>
      </c>
      <c r="N218" s="87">
        <f t="shared" si="57"/>
        <v>0</v>
      </c>
      <c r="O218" s="24"/>
      <c r="P218" s="32"/>
    </row>
    <row r="219" spans="1:16" s="3" customFormat="1" ht="19.149999999999999" customHeight="1" thickBot="1" x14ac:dyDescent="0.3">
      <c r="A219" s="12"/>
      <c r="B219" s="65">
        <v>15</v>
      </c>
      <c r="C219" s="6" t="s">
        <v>72</v>
      </c>
      <c r="D219" s="6"/>
      <c r="E219" s="106">
        <v>12</v>
      </c>
      <c r="F219" s="213">
        <v>2</v>
      </c>
      <c r="G219" s="106">
        <f t="shared" si="53"/>
        <v>72</v>
      </c>
      <c r="H219" s="260">
        <v>0</v>
      </c>
      <c r="I219" s="264">
        <f t="shared" si="54"/>
        <v>0</v>
      </c>
      <c r="J219" s="108"/>
      <c r="K219" s="265"/>
      <c r="L219" s="308"/>
      <c r="M219" s="325">
        <f t="shared" si="56"/>
        <v>0</v>
      </c>
      <c r="N219" s="87">
        <f t="shared" si="57"/>
        <v>0</v>
      </c>
      <c r="O219" s="24"/>
      <c r="P219" s="32"/>
    </row>
    <row r="220" spans="1:16" s="3" customFormat="1" ht="19.149999999999999" customHeight="1" thickBot="1" x14ac:dyDescent="0.3">
      <c r="A220" s="12"/>
      <c r="B220" s="65">
        <v>16</v>
      </c>
      <c r="C220" s="6" t="s">
        <v>34</v>
      </c>
      <c r="D220" s="6"/>
      <c r="E220" s="106">
        <v>12</v>
      </c>
      <c r="F220" s="213">
        <v>3</v>
      </c>
      <c r="G220" s="106">
        <f t="shared" si="53"/>
        <v>108</v>
      </c>
      <c r="H220" s="260">
        <v>0</v>
      </c>
      <c r="I220" s="264">
        <f t="shared" si="54"/>
        <v>0</v>
      </c>
      <c r="J220" s="108"/>
      <c r="K220" s="265"/>
      <c r="L220" s="308"/>
      <c r="M220" s="325">
        <f t="shared" si="56"/>
        <v>0</v>
      </c>
      <c r="N220" s="87">
        <f t="shared" si="57"/>
        <v>0</v>
      </c>
      <c r="O220" s="24"/>
      <c r="P220" s="32"/>
    </row>
    <row r="221" spans="1:16" s="3" customFormat="1" ht="19.149999999999999" customHeight="1" thickBot="1" x14ac:dyDescent="0.3">
      <c r="A221" s="12"/>
      <c r="B221" s="65">
        <v>17</v>
      </c>
      <c r="C221" s="6" t="s">
        <v>32</v>
      </c>
      <c r="D221" s="6"/>
      <c r="E221" s="106">
        <v>12</v>
      </c>
      <c r="F221" s="213">
        <v>3</v>
      </c>
      <c r="G221" s="106">
        <f t="shared" si="53"/>
        <v>108</v>
      </c>
      <c r="H221" s="260">
        <v>0</v>
      </c>
      <c r="I221" s="264">
        <f t="shared" si="54"/>
        <v>0</v>
      </c>
      <c r="J221" s="108"/>
      <c r="K221" s="265"/>
      <c r="L221" s="308"/>
      <c r="M221" s="325">
        <f t="shared" si="56"/>
        <v>0</v>
      </c>
      <c r="N221" s="87">
        <f t="shared" si="57"/>
        <v>0</v>
      </c>
      <c r="O221" s="24"/>
      <c r="P221" s="32"/>
    </row>
    <row r="222" spans="1:16" s="3" customFormat="1" ht="19.149999999999999" customHeight="1" thickBot="1" x14ac:dyDescent="0.3">
      <c r="A222" s="12"/>
      <c r="B222" s="65">
        <v>18</v>
      </c>
      <c r="C222" s="6" t="s">
        <v>3</v>
      </c>
      <c r="D222" s="6"/>
      <c r="E222" s="106">
        <v>4</v>
      </c>
      <c r="F222" s="213">
        <v>2</v>
      </c>
      <c r="G222" s="106">
        <f t="shared" si="53"/>
        <v>24</v>
      </c>
      <c r="H222" s="260">
        <v>0</v>
      </c>
      <c r="I222" s="264">
        <f t="shared" si="54"/>
        <v>0</v>
      </c>
      <c r="J222" s="108"/>
      <c r="K222" s="265"/>
      <c r="L222" s="308"/>
      <c r="M222" s="325">
        <f t="shared" si="56"/>
        <v>0</v>
      </c>
      <c r="N222" s="87">
        <f t="shared" si="57"/>
        <v>0</v>
      </c>
      <c r="O222" s="24"/>
      <c r="P222" s="32"/>
    </row>
    <row r="223" spans="1:16" s="3" customFormat="1" ht="19.149999999999999" customHeight="1" thickBot="1" x14ac:dyDescent="0.3">
      <c r="A223" s="12"/>
      <c r="B223" s="65">
        <v>19</v>
      </c>
      <c r="C223" s="6" t="s">
        <v>46</v>
      </c>
      <c r="D223" s="6"/>
      <c r="E223" s="106">
        <v>2</v>
      </c>
      <c r="F223" s="213">
        <v>1</v>
      </c>
      <c r="G223" s="106">
        <f t="shared" si="53"/>
        <v>6</v>
      </c>
      <c r="H223" s="260">
        <v>0</v>
      </c>
      <c r="I223" s="264">
        <f t="shared" si="54"/>
        <v>0</v>
      </c>
      <c r="J223" s="108"/>
      <c r="K223" s="265"/>
      <c r="L223" s="308"/>
      <c r="M223" s="325">
        <f t="shared" si="56"/>
        <v>0</v>
      </c>
      <c r="N223" s="87">
        <f t="shared" si="57"/>
        <v>0</v>
      </c>
      <c r="O223" s="24"/>
      <c r="P223" s="32"/>
    </row>
    <row r="224" spans="1:16" s="3" customFormat="1" ht="19.149999999999999" customHeight="1" thickBot="1" x14ac:dyDescent="0.3">
      <c r="A224" s="12"/>
      <c r="B224" s="65">
        <v>20</v>
      </c>
      <c r="C224" s="6" t="s">
        <v>154</v>
      </c>
      <c r="D224" s="6"/>
      <c r="E224" s="106">
        <v>2</v>
      </c>
      <c r="F224" s="213">
        <v>2</v>
      </c>
      <c r="G224" s="106">
        <f t="shared" si="53"/>
        <v>12</v>
      </c>
      <c r="H224" s="260">
        <v>0</v>
      </c>
      <c r="I224" s="264">
        <f t="shared" si="54"/>
        <v>0</v>
      </c>
      <c r="J224" s="108"/>
      <c r="K224" s="265"/>
      <c r="L224" s="308"/>
      <c r="M224" s="325">
        <f t="shared" si="56"/>
        <v>0</v>
      </c>
      <c r="N224" s="87">
        <f t="shared" si="57"/>
        <v>0</v>
      </c>
      <c r="O224" s="24"/>
      <c r="P224" s="32"/>
    </row>
    <row r="225" spans="1:17" s="3" customFormat="1" ht="19.149999999999999" customHeight="1" thickBot="1" x14ac:dyDescent="0.3">
      <c r="A225" s="12"/>
      <c r="B225" s="65">
        <v>21</v>
      </c>
      <c r="C225" s="6" t="s">
        <v>48</v>
      </c>
      <c r="D225" s="6"/>
      <c r="E225" s="106">
        <v>2</v>
      </c>
      <c r="F225" s="213">
        <v>1</v>
      </c>
      <c r="G225" s="106">
        <f t="shared" si="53"/>
        <v>6</v>
      </c>
      <c r="H225" s="260">
        <v>0</v>
      </c>
      <c r="I225" s="264">
        <f t="shared" si="54"/>
        <v>0</v>
      </c>
      <c r="J225" s="108"/>
      <c r="K225" s="265"/>
      <c r="L225" s="308"/>
      <c r="M225" s="325">
        <f t="shared" si="56"/>
        <v>0</v>
      </c>
      <c r="N225" s="87">
        <f t="shared" si="57"/>
        <v>0</v>
      </c>
      <c r="O225" s="24"/>
      <c r="P225" s="32"/>
    </row>
    <row r="226" spans="1:17" s="3" customFormat="1" ht="19.149999999999999" customHeight="1" x14ac:dyDescent="0.25">
      <c r="A226" s="12"/>
      <c r="B226" s="65"/>
      <c r="C226" s="4"/>
      <c r="D226" s="4"/>
      <c r="E226" s="106"/>
      <c r="F226" s="106"/>
      <c r="G226" s="106">
        <f t="shared" si="53"/>
        <v>0</v>
      </c>
      <c r="H226" s="260">
        <v>0</v>
      </c>
      <c r="I226" s="266">
        <f>SUM(I205:I225)</f>
        <v>0</v>
      </c>
      <c r="J226" s="347"/>
      <c r="K226" s="346">
        <f>SUM(K205:K225)</f>
        <v>0</v>
      </c>
      <c r="L226" s="346">
        <f>SUM(L205:L225)</f>
        <v>0</v>
      </c>
      <c r="M226" s="327">
        <f>SUM($M205:$M225)</f>
        <v>0</v>
      </c>
      <c r="N226" s="89">
        <f t="shared" si="57"/>
        <v>0</v>
      </c>
      <c r="O226" s="39"/>
      <c r="P226" s="41">
        <f>SUM(N226-M226)</f>
        <v>0</v>
      </c>
      <c r="Q226" s="340">
        <f>M226</f>
        <v>0</v>
      </c>
    </row>
    <row r="227" spans="1:17" s="3" customFormat="1" ht="19.149999999999999" customHeight="1" thickBot="1" x14ac:dyDescent="0.25">
      <c r="A227" s="167"/>
      <c r="B227" s="178"/>
      <c r="C227" s="179"/>
      <c r="D227" s="179"/>
      <c r="E227" s="238"/>
      <c r="F227" s="231"/>
      <c r="G227" s="231"/>
      <c r="H227" s="294"/>
      <c r="I227" s="294"/>
      <c r="J227" s="139"/>
      <c r="K227" s="294"/>
      <c r="L227" s="294"/>
      <c r="M227" s="316"/>
      <c r="N227" s="93"/>
      <c r="O227" s="45">
        <f>SUM(N227-M227)</f>
        <v>0</v>
      </c>
      <c r="P227" s="40"/>
    </row>
    <row r="228" spans="1:17" s="3" customFormat="1" ht="19.149999999999999" customHeight="1" thickBot="1" x14ac:dyDescent="0.3">
      <c r="A228" s="14" t="s">
        <v>50</v>
      </c>
      <c r="B228" s="64">
        <v>1</v>
      </c>
      <c r="C228" s="85" t="s">
        <v>51</v>
      </c>
      <c r="D228" s="85" t="s">
        <v>343</v>
      </c>
      <c r="E228" s="211">
        <v>12</v>
      </c>
      <c r="F228" s="211">
        <v>2</v>
      </c>
      <c r="G228" s="106">
        <f t="shared" ref="G228:G249" si="59">SUM(E228*F228*3-J228)</f>
        <v>66</v>
      </c>
      <c r="H228" s="260">
        <v>0</v>
      </c>
      <c r="I228" s="261">
        <f t="shared" ref="I228:I248" si="60">SUM(H228*G228)</f>
        <v>0</v>
      </c>
      <c r="J228" s="107">
        <f>F228*3</f>
        <v>6</v>
      </c>
      <c r="K228" s="262">
        <v>0</v>
      </c>
      <c r="L228" s="307">
        <f>J228*K228</f>
        <v>0</v>
      </c>
      <c r="M228" s="324">
        <f t="shared" ref="M228:M248" si="61">SUM($I228+$L228)</f>
        <v>0</v>
      </c>
      <c r="N228" s="86">
        <f t="shared" ref="N228:N249" si="62">SUM(I228,L228)</f>
        <v>0</v>
      </c>
      <c r="O228" s="30"/>
      <c r="P228" s="31"/>
    </row>
    <row r="229" spans="1:17" s="3" customFormat="1" ht="19.149999999999999" customHeight="1" thickBot="1" x14ac:dyDescent="0.3">
      <c r="A229" s="12"/>
      <c r="B229" s="65">
        <v>2</v>
      </c>
      <c r="C229" s="68" t="s">
        <v>41</v>
      </c>
      <c r="D229" s="68" t="s">
        <v>344</v>
      </c>
      <c r="E229" s="106">
        <v>12</v>
      </c>
      <c r="F229" s="106">
        <v>2</v>
      </c>
      <c r="G229" s="106">
        <f t="shared" si="59"/>
        <v>66</v>
      </c>
      <c r="H229" s="260">
        <v>0</v>
      </c>
      <c r="I229" s="264">
        <f t="shared" si="60"/>
        <v>0</v>
      </c>
      <c r="J229" s="107">
        <f>F229*3</f>
        <v>6</v>
      </c>
      <c r="K229" s="262">
        <v>0</v>
      </c>
      <c r="L229" s="307">
        <f t="shared" ref="L229:L232" si="63">J229*K229</f>
        <v>0</v>
      </c>
      <c r="M229" s="325">
        <f t="shared" si="61"/>
        <v>0</v>
      </c>
      <c r="N229" s="87">
        <f t="shared" si="62"/>
        <v>0</v>
      </c>
      <c r="O229" s="24"/>
      <c r="P229" s="32"/>
    </row>
    <row r="230" spans="1:17" s="3" customFormat="1" ht="19.149999999999999" customHeight="1" thickBot="1" x14ac:dyDescent="0.3">
      <c r="A230" s="61"/>
      <c r="B230" s="65">
        <v>3</v>
      </c>
      <c r="C230" s="68" t="s">
        <v>42</v>
      </c>
      <c r="D230" s="68" t="s">
        <v>343</v>
      </c>
      <c r="E230" s="106">
        <v>12</v>
      </c>
      <c r="F230" s="106">
        <v>2</v>
      </c>
      <c r="G230" s="106">
        <f t="shared" si="59"/>
        <v>66</v>
      </c>
      <c r="H230" s="260">
        <v>0</v>
      </c>
      <c r="I230" s="264">
        <f t="shared" si="60"/>
        <v>0</v>
      </c>
      <c r="J230" s="107">
        <f>F230*3</f>
        <v>6</v>
      </c>
      <c r="K230" s="262">
        <v>0</v>
      </c>
      <c r="L230" s="307">
        <f t="shared" si="63"/>
        <v>0</v>
      </c>
      <c r="M230" s="325">
        <f t="shared" si="61"/>
        <v>0</v>
      </c>
      <c r="N230" s="87">
        <f t="shared" si="62"/>
        <v>0</v>
      </c>
      <c r="O230" s="24"/>
      <c r="P230" s="32"/>
    </row>
    <row r="231" spans="1:17" s="3" customFormat="1" ht="19.149999999999999" customHeight="1" thickBot="1" x14ac:dyDescent="0.3">
      <c r="A231" s="12"/>
      <c r="B231" s="65">
        <v>4</v>
      </c>
      <c r="C231" s="68" t="s">
        <v>52</v>
      </c>
      <c r="D231" s="68" t="s">
        <v>345</v>
      </c>
      <c r="E231" s="106">
        <v>12</v>
      </c>
      <c r="F231" s="213">
        <v>1</v>
      </c>
      <c r="G231" s="106">
        <f t="shared" si="59"/>
        <v>33</v>
      </c>
      <c r="H231" s="260">
        <v>0</v>
      </c>
      <c r="I231" s="264">
        <f t="shared" si="60"/>
        <v>0</v>
      </c>
      <c r="J231" s="107">
        <f>F231*3</f>
        <v>3</v>
      </c>
      <c r="K231" s="265">
        <v>0</v>
      </c>
      <c r="L231" s="307">
        <f t="shared" si="63"/>
        <v>0</v>
      </c>
      <c r="M231" s="325">
        <f t="shared" si="61"/>
        <v>0</v>
      </c>
      <c r="N231" s="87">
        <f t="shared" si="62"/>
        <v>0</v>
      </c>
      <c r="O231" s="24"/>
      <c r="P231" s="32"/>
    </row>
    <row r="232" spans="1:17" s="3" customFormat="1" ht="19.149999999999999" customHeight="1" thickBot="1" x14ac:dyDescent="0.3">
      <c r="A232" s="12"/>
      <c r="B232" s="65">
        <v>5</v>
      </c>
      <c r="C232" s="68" t="s">
        <v>54</v>
      </c>
      <c r="D232" s="68" t="s">
        <v>321</v>
      </c>
      <c r="E232" s="106">
        <v>12</v>
      </c>
      <c r="F232" s="213">
        <v>2</v>
      </c>
      <c r="G232" s="106">
        <f t="shared" si="59"/>
        <v>66</v>
      </c>
      <c r="H232" s="260">
        <v>0</v>
      </c>
      <c r="I232" s="264">
        <f t="shared" si="60"/>
        <v>0</v>
      </c>
      <c r="J232" s="107">
        <f>F232*3</f>
        <v>6</v>
      </c>
      <c r="K232" s="265">
        <v>0</v>
      </c>
      <c r="L232" s="307">
        <f t="shared" si="63"/>
        <v>0</v>
      </c>
      <c r="M232" s="325">
        <f t="shared" si="61"/>
        <v>0</v>
      </c>
      <c r="N232" s="87">
        <f t="shared" si="62"/>
        <v>0</v>
      </c>
      <c r="O232" s="24"/>
      <c r="P232" s="32"/>
    </row>
    <row r="233" spans="1:17" s="3" customFormat="1" ht="19.149999999999999" customHeight="1" thickBot="1" x14ac:dyDescent="0.3">
      <c r="A233" s="12"/>
      <c r="B233" s="65">
        <v>6</v>
      </c>
      <c r="C233" s="6" t="s">
        <v>69</v>
      </c>
      <c r="D233" s="6"/>
      <c r="E233" s="106">
        <v>12</v>
      </c>
      <c r="F233" s="213">
        <v>1</v>
      </c>
      <c r="G233" s="106">
        <f t="shared" si="59"/>
        <v>36</v>
      </c>
      <c r="H233" s="260">
        <v>0</v>
      </c>
      <c r="I233" s="264">
        <f t="shared" si="60"/>
        <v>0</v>
      </c>
      <c r="J233" s="108"/>
      <c r="K233" s="265"/>
      <c r="L233" s="308"/>
      <c r="M233" s="325">
        <f t="shared" si="61"/>
        <v>0</v>
      </c>
      <c r="N233" s="87">
        <f t="shared" si="62"/>
        <v>0</v>
      </c>
      <c r="O233" s="24"/>
      <c r="P233" s="32"/>
    </row>
    <row r="234" spans="1:17" s="3" customFormat="1" ht="19.149999999999999" customHeight="1" thickBot="1" x14ac:dyDescent="0.3">
      <c r="A234" s="12"/>
      <c r="B234" s="65">
        <v>7</v>
      </c>
      <c r="C234" s="6" t="s">
        <v>15</v>
      </c>
      <c r="D234" s="6"/>
      <c r="E234" s="106">
        <v>12</v>
      </c>
      <c r="F234" s="213">
        <v>1</v>
      </c>
      <c r="G234" s="106">
        <f t="shared" si="59"/>
        <v>36</v>
      </c>
      <c r="H234" s="260">
        <v>0</v>
      </c>
      <c r="I234" s="264">
        <f t="shared" si="60"/>
        <v>0</v>
      </c>
      <c r="J234" s="108"/>
      <c r="K234" s="265"/>
      <c r="L234" s="308"/>
      <c r="M234" s="325">
        <f t="shared" si="61"/>
        <v>0</v>
      </c>
      <c r="N234" s="87">
        <f t="shared" si="62"/>
        <v>0</v>
      </c>
      <c r="O234" s="24"/>
      <c r="P234" s="32"/>
    </row>
    <row r="235" spans="1:17" s="3" customFormat="1" ht="19.149999999999999" customHeight="1" thickBot="1" x14ac:dyDescent="0.3">
      <c r="A235" s="11"/>
      <c r="B235" s="65">
        <v>8</v>
      </c>
      <c r="C235" s="6" t="s">
        <v>3</v>
      </c>
      <c r="D235" s="6"/>
      <c r="E235" s="106">
        <v>4</v>
      </c>
      <c r="F235" s="213">
        <v>2</v>
      </c>
      <c r="G235" s="106">
        <f t="shared" si="59"/>
        <v>24</v>
      </c>
      <c r="H235" s="260">
        <v>0</v>
      </c>
      <c r="I235" s="264">
        <f t="shared" si="60"/>
        <v>0</v>
      </c>
      <c r="J235" s="108"/>
      <c r="K235" s="265"/>
      <c r="L235" s="308"/>
      <c r="M235" s="325">
        <f t="shared" si="61"/>
        <v>0</v>
      </c>
      <c r="N235" s="87">
        <f t="shared" si="62"/>
        <v>0</v>
      </c>
      <c r="O235" s="24"/>
      <c r="P235" s="32"/>
    </row>
    <row r="236" spans="1:17" s="3" customFormat="1" ht="19.149999999999999" customHeight="1" thickBot="1" x14ac:dyDescent="0.3">
      <c r="A236" s="12"/>
      <c r="B236" s="65">
        <v>9</v>
      </c>
      <c r="C236" s="5" t="s">
        <v>25</v>
      </c>
      <c r="D236" s="5"/>
      <c r="E236" s="106">
        <v>2</v>
      </c>
      <c r="F236" s="213">
        <v>2</v>
      </c>
      <c r="G236" s="106">
        <f t="shared" si="59"/>
        <v>12</v>
      </c>
      <c r="H236" s="260">
        <v>0</v>
      </c>
      <c r="I236" s="264">
        <f t="shared" si="60"/>
        <v>0</v>
      </c>
      <c r="J236" s="108"/>
      <c r="K236" s="265"/>
      <c r="L236" s="306"/>
      <c r="M236" s="325">
        <f t="shared" si="61"/>
        <v>0</v>
      </c>
      <c r="N236" s="87">
        <f t="shared" si="62"/>
        <v>0</v>
      </c>
      <c r="O236" s="24"/>
      <c r="P236" s="32"/>
    </row>
    <row r="237" spans="1:17" s="3" customFormat="1" ht="19.149999999999999" customHeight="1" thickBot="1" x14ac:dyDescent="0.3">
      <c r="A237" s="12"/>
      <c r="B237" s="65">
        <v>10</v>
      </c>
      <c r="C237" s="6" t="s">
        <v>158</v>
      </c>
      <c r="D237" s="6"/>
      <c r="E237" s="106">
        <v>2</v>
      </c>
      <c r="F237" s="213">
        <v>4</v>
      </c>
      <c r="G237" s="106">
        <f t="shared" si="59"/>
        <v>24</v>
      </c>
      <c r="H237" s="260">
        <v>0</v>
      </c>
      <c r="I237" s="264">
        <f t="shared" si="60"/>
        <v>0</v>
      </c>
      <c r="J237" s="108"/>
      <c r="K237" s="265"/>
      <c r="L237" s="308"/>
      <c r="M237" s="325">
        <f t="shared" si="61"/>
        <v>0</v>
      </c>
      <c r="N237" s="87">
        <f t="shared" si="62"/>
        <v>0</v>
      </c>
      <c r="O237" s="24"/>
      <c r="P237" s="32"/>
    </row>
    <row r="238" spans="1:17" s="3" customFormat="1" ht="19.149999999999999" customHeight="1" thickBot="1" x14ac:dyDescent="0.3">
      <c r="A238" s="12"/>
      <c r="B238" s="65">
        <v>11</v>
      </c>
      <c r="C238" s="6" t="s">
        <v>44</v>
      </c>
      <c r="D238" s="6"/>
      <c r="E238" s="106">
        <v>2</v>
      </c>
      <c r="F238" s="213">
        <v>2</v>
      </c>
      <c r="G238" s="106">
        <f t="shared" si="59"/>
        <v>12</v>
      </c>
      <c r="H238" s="260">
        <v>0</v>
      </c>
      <c r="I238" s="264">
        <f t="shared" si="60"/>
        <v>0</v>
      </c>
      <c r="J238" s="108"/>
      <c r="K238" s="265"/>
      <c r="L238" s="308"/>
      <c r="M238" s="325">
        <f t="shared" si="61"/>
        <v>0</v>
      </c>
      <c r="N238" s="87">
        <f t="shared" si="62"/>
        <v>0</v>
      </c>
      <c r="O238" s="24"/>
      <c r="P238" s="32"/>
    </row>
    <row r="239" spans="1:17" s="3" customFormat="1" ht="19.149999999999999" customHeight="1" thickBot="1" x14ac:dyDescent="0.3">
      <c r="A239" s="12"/>
      <c r="B239" s="65">
        <v>12</v>
      </c>
      <c r="C239" s="6" t="s">
        <v>5</v>
      </c>
      <c r="D239" s="6"/>
      <c r="E239" s="106">
        <v>2</v>
      </c>
      <c r="F239" s="213">
        <v>16</v>
      </c>
      <c r="G239" s="106">
        <f t="shared" si="59"/>
        <v>96</v>
      </c>
      <c r="H239" s="260">
        <v>0</v>
      </c>
      <c r="I239" s="264">
        <f t="shared" si="60"/>
        <v>0</v>
      </c>
      <c r="J239" s="108"/>
      <c r="K239" s="265"/>
      <c r="L239" s="308"/>
      <c r="M239" s="325">
        <f t="shared" si="61"/>
        <v>0</v>
      </c>
      <c r="N239" s="87">
        <f t="shared" si="62"/>
        <v>0</v>
      </c>
      <c r="O239" s="24"/>
      <c r="P239" s="32"/>
    </row>
    <row r="240" spans="1:17" s="3" customFormat="1" ht="19.149999999999999" customHeight="1" thickBot="1" x14ac:dyDescent="0.3">
      <c r="A240" s="12"/>
      <c r="B240" s="65">
        <v>13</v>
      </c>
      <c r="C240" s="6" t="s">
        <v>53</v>
      </c>
      <c r="D240" s="6"/>
      <c r="E240" s="106">
        <v>2</v>
      </c>
      <c r="F240" s="213">
        <v>6</v>
      </c>
      <c r="G240" s="106">
        <f t="shared" si="59"/>
        <v>36</v>
      </c>
      <c r="H240" s="260">
        <v>0</v>
      </c>
      <c r="I240" s="264">
        <f t="shared" si="60"/>
        <v>0</v>
      </c>
      <c r="J240" s="108"/>
      <c r="K240" s="265"/>
      <c r="L240" s="308"/>
      <c r="M240" s="325">
        <f t="shared" si="61"/>
        <v>0</v>
      </c>
      <c r="N240" s="87">
        <f t="shared" si="62"/>
        <v>0</v>
      </c>
      <c r="O240" s="24"/>
      <c r="P240" s="32"/>
    </row>
    <row r="241" spans="1:17" s="3" customFormat="1" ht="19.149999999999999" customHeight="1" thickBot="1" x14ac:dyDescent="0.3">
      <c r="A241" s="11"/>
      <c r="B241" s="65">
        <v>14</v>
      </c>
      <c r="C241" s="6" t="s">
        <v>55</v>
      </c>
      <c r="D241" s="6"/>
      <c r="E241" s="106">
        <v>2</v>
      </c>
      <c r="F241" s="213">
        <v>1</v>
      </c>
      <c r="G241" s="106">
        <f t="shared" si="59"/>
        <v>6</v>
      </c>
      <c r="H241" s="260">
        <v>0</v>
      </c>
      <c r="I241" s="264">
        <f t="shared" si="60"/>
        <v>0</v>
      </c>
      <c r="J241" s="108"/>
      <c r="K241" s="265"/>
      <c r="L241" s="308"/>
      <c r="M241" s="325">
        <f t="shared" si="61"/>
        <v>0</v>
      </c>
      <c r="N241" s="87">
        <f t="shared" si="62"/>
        <v>0</v>
      </c>
      <c r="O241" s="24"/>
      <c r="P241" s="32"/>
    </row>
    <row r="242" spans="1:17" s="3" customFormat="1" ht="19.149999999999999" customHeight="1" thickBot="1" x14ac:dyDescent="0.3">
      <c r="A242" s="11"/>
      <c r="B242" s="65">
        <v>15</v>
      </c>
      <c r="C242" s="6" t="s">
        <v>157</v>
      </c>
      <c r="D242" s="6"/>
      <c r="E242" s="106">
        <v>2</v>
      </c>
      <c r="F242" s="213">
        <v>1</v>
      </c>
      <c r="G242" s="106">
        <f t="shared" si="59"/>
        <v>6</v>
      </c>
      <c r="H242" s="260">
        <v>0</v>
      </c>
      <c r="I242" s="264">
        <f t="shared" si="60"/>
        <v>0</v>
      </c>
      <c r="J242" s="108"/>
      <c r="K242" s="265"/>
      <c r="L242" s="308"/>
      <c r="M242" s="325">
        <f t="shared" si="61"/>
        <v>0</v>
      </c>
      <c r="N242" s="87">
        <f t="shared" si="62"/>
        <v>0</v>
      </c>
      <c r="O242" s="24"/>
      <c r="P242" s="32"/>
    </row>
    <row r="243" spans="1:17" s="3" customFormat="1" ht="19.149999999999999" customHeight="1" thickBot="1" x14ac:dyDescent="0.3">
      <c r="A243" s="11"/>
      <c r="B243" s="65">
        <v>16</v>
      </c>
      <c r="C243" s="6" t="s">
        <v>159</v>
      </c>
      <c r="D243" s="6"/>
      <c r="E243" s="106">
        <v>2</v>
      </c>
      <c r="F243" s="213">
        <v>1</v>
      </c>
      <c r="G243" s="106">
        <f t="shared" si="59"/>
        <v>6</v>
      </c>
      <c r="H243" s="260">
        <v>0</v>
      </c>
      <c r="I243" s="264">
        <f t="shared" si="60"/>
        <v>0</v>
      </c>
      <c r="J243" s="108"/>
      <c r="K243" s="265"/>
      <c r="L243" s="308"/>
      <c r="M243" s="325">
        <f t="shared" si="61"/>
        <v>0</v>
      </c>
      <c r="N243" s="87">
        <f t="shared" si="62"/>
        <v>0</v>
      </c>
      <c r="O243" s="24"/>
      <c r="P243" s="32"/>
    </row>
    <row r="244" spans="1:17" s="3" customFormat="1" ht="19.149999999999999" customHeight="1" thickBot="1" x14ac:dyDescent="0.3">
      <c r="A244" s="11"/>
      <c r="B244" s="65">
        <v>17</v>
      </c>
      <c r="C244" s="6" t="s">
        <v>56</v>
      </c>
      <c r="D244" s="6"/>
      <c r="E244" s="106">
        <v>2</v>
      </c>
      <c r="F244" s="213">
        <v>15</v>
      </c>
      <c r="G244" s="106">
        <f t="shared" si="59"/>
        <v>90</v>
      </c>
      <c r="H244" s="260">
        <v>0</v>
      </c>
      <c r="I244" s="264">
        <f t="shared" si="60"/>
        <v>0</v>
      </c>
      <c r="J244" s="108"/>
      <c r="K244" s="265"/>
      <c r="L244" s="308"/>
      <c r="M244" s="325">
        <f t="shared" si="61"/>
        <v>0</v>
      </c>
      <c r="N244" s="87">
        <f t="shared" si="62"/>
        <v>0</v>
      </c>
      <c r="O244" s="24"/>
      <c r="P244" s="32"/>
    </row>
    <row r="245" spans="1:17" s="3" customFormat="1" ht="19.149999999999999" customHeight="1" thickBot="1" x14ac:dyDescent="0.3">
      <c r="A245" s="11"/>
      <c r="B245" s="65">
        <v>18</v>
      </c>
      <c r="C245" s="6" t="s">
        <v>151</v>
      </c>
      <c r="D245" s="6"/>
      <c r="E245" s="106">
        <v>2</v>
      </c>
      <c r="F245" s="213">
        <v>3</v>
      </c>
      <c r="G245" s="106">
        <f t="shared" si="59"/>
        <v>18</v>
      </c>
      <c r="H245" s="260">
        <v>0</v>
      </c>
      <c r="I245" s="264">
        <f t="shared" si="60"/>
        <v>0</v>
      </c>
      <c r="J245" s="108"/>
      <c r="K245" s="265"/>
      <c r="L245" s="308"/>
      <c r="M245" s="325">
        <f t="shared" si="61"/>
        <v>0</v>
      </c>
      <c r="N245" s="87">
        <f t="shared" si="62"/>
        <v>0</v>
      </c>
      <c r="O245" s="24"/>
      <c r="P245" s="32"/>
    </row>
    <row r="246" spans="1:17" s="3" customFormat="1" ht="19.149999999999999" customHeight="1" thickBot="1" x14ac:dyDescent="0.3">
      <c r="A246" s="11"/>
      <c r="B246" s="65">
        <v>19</v>
      </c>
      <c r="C246" s="6" t="s">
        <v>160</v>
      </c>
      <c r="D246" s="6"/>
      <c r="E246" s="106">
        <v>2</v>
      </c>
      <c r="F246" s="213">
        <v>2</v>
      </c>
      <c r="G246" s="106">
        <f t="shared" si="59"/>
        <v>12</v>
      </c>
      <c r="H246" s="260">
        <v>0</v>
      </c>
      <c r="I246" s="264">
        <f t="shared" si="60"/>
        <v>0</v>
      </c>
      <c r="J246" s="108"/>
      <c r="K246" s="265"/>
      <c r="L246" s="308"/>
      <c r="M246" s="325">
        <f t="shared" si="61"/>
        <v>0</v>
      </c>
      <c r="N246" s="87">
        <f t="shared" si="62"/>
        <v>0</v>
      </c>
      <c r="O246" s="24"/>
      <c r="P246" s="32"/>
    </row>
    <row r="247" spans="1:17" s="3" customFormat="1" ht="19.149999999999999" customHeight="1" thickBot="1" x14ac:dyDescent="0.3">
      <c r="A247" s="11"/>
      <c r="B247" s="65">
        <v>20</v>
      </c>
      <c r="C247" s="6" t="s">
        <v>161</v>
      </c>
      <c r="D247" s="6"/>
      <c r="E247" s="106">
        <v>2</v>
      </c>
      <c r="F247" s="213">
        <v>1</v>
      </c>
      <c r="G247" s="106">
        <f t="shared" si="59"/>
        <v>6</v>
      </c>
      <c r="H247" s="260">
        <v>0</v>
      </c>
      <c r="I247" s="264">
        <f t="shared" si="60"/>
        <v>0</v>
      </c>
      <c r="J247" s="108"/>
      <c r="K247" s="265"/>
      <c r="L247" s="308"/>
      <c r="M247" s="325">
        <f t="shared" si="61"/>
        <v>0</v>
      </c>
      <c r="N247" s="87">
        <f t="shared" si="62"/>
        <v>0</v>
      </c>
      <c r="O247" s="24"/>
      <c r="P247" s="32"/>
    </row>
    <row r="248" spans="1:17" s="3" customFormat="1" ht="19.149999999999999" customHeight="1" thickBot="1" x14ac:dyDescent="0.3">
      <c r="A248" s="11"/>
      <c r="B248" s="65">
        <v>21</v>
      </c>
      <c r="C248" s="6" t="s">
        <v>162</v>
      </c>
      <c r="D248" s="6"/>
      <c r="E248" s="106">
        <v>2</v>
      </c>
      <c r="F248" s="213">
        <v>2</v>
      </c>
      <c r="G248" s="106">
        <f t="shared" si="59"/>
        <v>12</v>
      </c>
      <c r="H248" s="260">
        <v>0</v>
      </c>
      <c r="I248" s="264">
        <f t="shared" si="60"/>
        <v>0</v>
      </c>
      <c r="J248" s="108"/>
      <c r="K248" s="265"/>
      <c r="L248" s="308"/>
      <c r="M248" s="325">
        <f t="shared" si="61"/>
        <v>0</v>
      </c>
      <c r="N248" s="87">
        <f t="shared" si="62"/>
        <v>0</v>
      </c>
      <c r="O248" s="24"/>
      <c r="P248" s="32"/>
    </row>
    <row r="249" spans="1:17" s="3" customFormat="1" ht="19.149999999999999" customHeight="1" x14ac:dyDescent="0.25">
      <c r="A249" s="11"/>
      <c r="B249" s="65"/>
      <c r="C249" s="4"/>
      <c r="D249" s="4"/>
      <c r="E249" s="106"/>
      <c r="F249" s="213"/>
      <c r="G249" s="106">
        <f t="shared" si="59"/>
        <v>0</v>
      </c>
      <c r="H249" s="260">
        <v>0</v>
      </c>
      <c r="I249" s="266">
        <f>SUM(I228:I248)</f>
        <v>0</v>
      </c>
      <c r="J249" s="347"/>
      <c r="K249" s="346">
        <f>SUM(K228:K248)</f>
        <v>0</v>
      </c>
      <c r="L249" s="346">
        <f>SUM(L228:L248)</f>
        <v>0</v>
      </c>
      <c r="M249" s="327">
        <f>SUM($M228:$M248)</f>
        <v>0</v>
      </c>
      <c r="N249" s="89">
        <f t="shared" si="62"/>
        <v>0</v>
      </c>
      <c r="O249" s="39"/>
      <c r="P249" s="41">
        <f>SUM(N249-M249)</f>
        <v>0</v>
      </c>
      <c r="Q249" s="340">
        <f>M249</f>
        <v>0</v>
      </c>
    </row>
    <row r="250" spans="1:17" s="3" customFormat="1" ht="19.149999999999999" customHeight="1" thickBot="1" x14ac:dyDescent="0.25">
      <c r="A250" s="167"/>
      <c r="B250" s="178"/>
      <c r="C250" s="179"/>
      <c r="D250" s="179"/>
      <c r="E250" s="238"/>
      <c r="F250" s="231"/>
      <c r="G250" s="231"/>
      <c r="H250" s="294"/>
      <c r="I250" s="294"/>
      <c r="J250" s="139"/>
      <c r="K250" s="294"/>
      <c r="L250" s="294"/>
      <c r="M250" s="316"/>
      <c r="N250" s="93"/>
      <c r="O250" s="43">
        <f>SUM(N250-M250)</f>
        <v>0</v>
      </c>
      <c r="P250" s="40"/>
    </row>
    <row r="251" spans="1:17" s="3" customFormat="1" ht="19.149999999999999" customHeight="1" thickBot="1" x14ac:dyDescent="0.3">
      <c r="A251" s="14" t="s">
        <v>57</v>
      </c>
      <c r="B251" s="64">
        <v>1</v>
      </c>
      <c r="C251" s="85" t="s">
        <v>163</v>
      </c>
      <c r="D251" s="85" t="s">
        <v>323</v>
      </c>
      <c r="E251" s="211">
        <v>12</v>
      </c>
      <c r="F251" s="212">
        <v>2</v>
      </c>
      <c r="G251" s="106">
        <f t="shared" ref="G251:G260" si="64">SUM(E251*F251*3-J251)</f>
        <v>66</v>
      </c>
      <c r="H251" s="260">
        <v>0</v>
      </c>
      <c r="I251" s="261">
        <f t="shared" ref="I251:I259" si="65">SUM(H251*G251)</f>
        <v>0</v>
      </c>
      <c r="J251" s="107">
        <f>F251*3</f>
        <v>6</v>
      </c>
      <c r="K251" s="262">
        <v>0</v>
      </c>
      <c r="L251" s="307">
        <f>J251*K251</f>
        <v>0</v>
      </c>
      <c r="M251" s="324">
        <f t="shared" ref="M251:M259" si="66">SUM($I251+$L251)</f>
        <v>0</v>
      </c>
      <c r="N251" s="86">
        <f t="shared" ref="N251:N260" si="67">SUM(I251,L251)</f>
        <v>0</v>
      </c>
      <c r="O251" s="30"/>
      <c r="P251" s="31"/>
    </row>
    <row r="252" spans="1:17" s="3" customFormat="1" ht="19.149999999999999" customHeight="1" thickBot="1" x14ac:dyDescent="0.3">
      <c r="A252" s="11"/>
      <c r="B252" s="65">
        <v>2</v>
      </c>
      <c r="C252" s="68" t="s">
        <v>164</v>
      </c>
      <c r="D252" s="68" t="s">
        <v>341</v>
      </c>
      <c r="E252" s="106">
        <v>12</v>
      </c>
      <c r="F252" s="213">
        <v>2</v>
      </c>
      <c r="G252" s="106">
        <f t="shared" si="64"/>
        <v>66</v>
      </c>
      <c r="H252" s="260">
        <v>0</v>
      </c>
      <c r="I252" s="264">
        <f t="shared" si="65"/>
        <v>0</v>
      </c>
      <c r="J252" s="107">
        <f>F252*3</f>
        <v>6</v>
      </c>
      <c r="K252" s="262">
        <v>0</v>
      </c>
      <c r="L252" s="307">
        <f t="shared" ref="L252:L253" si="68">J252*K252</f>
        <v>0</v>
      </c>
      <c r="M252" s="325">
        <f t="shared" si="66"/>
        <v>0</v>
      </c>
      <c r="N252" s="87">
        <f t="shared" si="67"/>
        <v>0</v>
      </c>
      <c r="O252" s="24"/>
      <c r="P252" s="32"/>
    </row>
    <row r="253" spans="1:17" s="3" customFormat="1" ht="19.149999999999999" customHeight="1" thickBot="1" x14ac:dyDescent="0.3">
      <c r="A253" s="11"/>
      <c r="B253" s="65">
        <v>3</v>
      </c>
      <c r="C253" s="68" t="s">
        <v>101</v>
      </c>
      <c r="D253" s="68" t="s">
        <v>323</v>
      </c>
      <c r="E253" s="106">
        <v>12</v>
      </c>
      <c r="F253" s="213">
        <v>2</v>
      </c>
      <c r="G253" s="106">
        <f t="shared" si="64"/>
        <v>66</v>
      </c>
      <c r="H253" s="260">
        <v>0</v>
      </c>
      <c r="I253" s="264">
        <f t="shared" si="65"/>
        <v>0</v>
      </c>
      <c r="J253" s="107">
        <f>F253*3</f>
        <v>6</v>
      </c>
      <c r="K253" s="262">
        <v>0</v>
      </c>
      <c r="L253" s="307">
        <f t="shared" si="68"/>
        <v>0</v>
      </c>
      <c r="M253" s="325">
        <f t="shared" si="66"/>
        <v>0</v>
      </c>
      <c r="N253" s="87">
        <f t="shared" si="67"/>
        <v>0</v>
      </c>
      <c r="O253" s="24"/>
      <c r="P253" s="32"/>
    </row>
    <row r="254" spans="1:17" s="3" customFormat="1" ht="19.149999999999999" customHeight="1" thickBot="1" x14ac:dyDescent="0.3">
      <c r="A254" s="11"/>
      <c r="B254" s="65">
        <v>4</v>
      </c>
      <c r="C254" s="68" t="s">
        <v>7</v>
      </c>
      <c r="D254" s="68"/>
      <c r="E254" s="106">
        <v>12</v>
      </c>
      <c r="F254" s="213">
        <v>1</v>
      </c>
      <c r="G254" s="106">
        <f t="shared" si="64"/>
        <v>36</v>
      </c>
      <c r="H254" s="260">
        <v>0</v>
      </c>
      <c r="I254" s="264">
        <f t="shared" si="65"/>
        <v>0</v>
      </c>
      <c r="J254" s="108"/>
      <c r="K254" s="265"/>
      <c r="L254" s="308"/>
      <c r="M254" s="325">
        <f t="shared" si="66"/>
        <v>0</v>
      </c>
      <c r="N254" s="87">
        <f t="shared" si="67"/>
        <v>0</v>
      </c>
      <c r="O254" s="24"/>
      <c r="P254" s="32"/>
    </row>
    <row r="255" spans="1:17" s="3" customFormat="1" ht="19.149999999999999" customHeight="1" thickBot="1" x14ac:dyDescent="0.3">
      <c r="A255" s="11"/>
      <c r="B255" s="65">
        <v>5</v>
      </c>
      <c r="C255" s="68" t="s">
        <v>133</v>
      </c>
      <c r="D255" s="68"/>
      <c r="E255" s="106">
        <v>2</v>
      </c>
      <c r="F255" s="106">
        <v>2</v>
      </c>
      <c r="G255" s="106">
        <f t="shared" si="64"/>
        <v>12</v>
      </c>
      <c r="H255" s="260">
        <v>0</v>
      </c>
      <c r="I255" s="264">
        <f t="shared" si="65"/>
        <v>0</v>
      </c>
      <c r="J255" s="108"/>
      <c r="K255" s="265"/>
      <c r="L255" s="306"/>
      <c r="M255" s="325">
        <f t="shared" si="66"/>
        <v>0</v>
      </c>
      <c r="N255" s="87">
        <f t="shared" si="67"/>
        <v>0</v>
      </c>
      <c r="O255" s="24"/>
      <c r="P255" s="32"/>
    </row>
    <row r="256" spans="1:17" s="3" customFormat="1" ht="19.149999999999999" customHeight="1" thickBot="1" x14ac:dyDescent="0.3">
      <c r="A256" s="11"/>
      <c r="B256" s="65">
        <v>6</v>
      </c>
      <c r="C256" s="68" t="s">
        <v>165</v>
      </c>
      <c r="D256" s="68"/>
      <c r="E256" s="106">
        <v>2</v>
      </c>
      <c r="F256" s="106">
        <v>2</v>
      </c>
      <c r="G256" s="106">
        <f t="shared" si="64"/>
        <v>12</v>
      </c>
      <c r="H256" s="260">
        <v>0</v>
      </c>
      <c r="I256" s="264">
        <f t="shared" si="65"/>
        <v>0</v>
      </c>
      <c r="J256" s="108"/>
      <c r="K256" s="265"/>
      <c r="L256" s="306"/>
      <c r="M256" s="325">
        <f t="shared" si="66"/>
        <v>0</v>
      </c>
      <c r="N256" s="87">
        <f t="shared" si="67"/>
        <v>0</v>
      </c>
      <c r="O256" s="24"/>
      <c r="P256" s="32"/>
    </row>
    <row r="257" spans="1:17" s="3" customFormat="1" ht="19.149999999999999" customHeight="1" thickBot="1" x14ac:dyDescent="0.3">
      <c r="A257" s="11"/>
      <c r="B257" s="65">
        <v>7</v>
      </c>
      <c r="C257" s="69" t="s">
        <v>58</v>
      </c>
      <c r="D257" s="69"/>
      <c r="E257" s="106">
        <v>2</v>
      </c>
      <c r="F257" s="106">
        <v>1</v>
      </c>
      <c r="G257" s="106">
        <f t="shared" si="64"/>
        <v>6</v>
      </c>
      <c r="H257" s="260">
        <v>0</v>
      </c>
      <c r="I257" s="264">
        <f t="shared" si="65"/>
        <v>0</v>
      </c>
      <c r="J257" s="108"/>
      <c r="K257" s="265"/>
      <c r="L257" s="306"/>
      <c r="M257" s="325">
        <f t="shared" si="66"/>
        <v>0</v>
      </c>
      <c r="N257" s="87">
        <f t="shared" si="67"/>
        <v>0</v>
      </c>
      <c r="O257" s="24"/>
      <c r="P257" s="32"/>
    </row>
    <row r="258" spans="1:17" s="3" customFormat="1" ht="19.149999999999999" customHeight="1" thickBot="1" x14ac:dyDescent="0.3">
      <c r="A258" s="11"/>
      <c r="B258" s="65">
        <v>8</v>
      </c>
      <c r="C258" s="68" t="s">
        <v>46</v>
      </c>
      <c r="D258" s="68"/>
      <c r="E258" s="106">
        <v>2</v>
      </c>
      <c r="F258" s="213">
        <v>1</v>
      </c>
      <c r="G258" s="106">
        <f t="shared" si="64"/>
        <v>6</v>
      </c>
      <c r="H258" s="260">
        <v>0</v>
      </c>
      <c r="I258" s="264">
        <f t="shared" si="65"/>
        <v>0</v>
      </c>
      <c r="J258" s="108"/>
      <c r="K258" s="265"/>
      <c r="L258" s="308"/>
      <c r="M258" s="325">
        <f t="shared" si="66"/>
        <v>0</v>
      </c>
      <c r="N258" s="87">
        <f t="shared" si="67"/>
        <v>0</v>
      </c>
      <c r="O258" s="24"/>
      <c r="P258" s="32"/>
    </row>
    <row r="259" spans="1:17" s="3" customFormat="1" ht="19.149999999999999" customHeight="1" thickBot="1" x14ac:dyDescent="0.3">
      <c r="A259" s="11"/>
      <c r="B259" s="65">
        <v>9</v>
      </c>
      <c r="C259" s="69" t="s">
        <v>9</v>
      </c>
      <c r="D259" s="69"/>
      <c r="E259" s="106">
        <v>2</v>
      </c>
      <c r="F259" s="106">
        <v>2</v>
      </c>
      <c r="G259" s="106">
        <f t="shared" si="64"/>
        <v>12</v>
      </c>
      <c r="H259" s="260">
        <v>0</v>
      </c>
      <c r="I259" s="264">
        <f t="shared" si="65"/>
        <v>0</v>
      </c>
      <c r="J259" s="108"/>
      <c r="K259" s="265"/>
      <c r="L259" s="306"/>
      <c r="M259" s="325">
        <f t="shared" si="66"/>
        <v>0</v>
      </c>
      <c r="N259" s="87">
        <f t="shared" si="67"/>
        <v>0</v>
      </c>
      <c r="O259" s="24"/>
      <c r="P259" s="32"/>
    </row>
    <row r="260" spans="1:17" s="3" customFormat="1" ht="19.149999999999999" customHeight="1" x14ac:dyDescent="0.25">
      <c r="A260" s="11"/>
      <c r="B260" s="65"/>
      <c r="C260" s="68"/>
      <c r="D260" s="68"/>
      <c r="E260" s="106"/>
      <c r="F260" s="106"/>
      <c r="G260" s="106">
        <f t="shared" si="64"/>
        <v>0</v>
      </c>
      <c r="H260" s="260"/>
      <c r="I260" s="266">
        <f>SUM(I251:I259)</f>
        <v>0</v>
      </c>
      <c r="J260" s="347"/>
      <c r="K260" s="346">
        <f>SUM(K251:K259)</f>
        <v>0</v>
      </c>
      <c r="L260" s="346">
        <f>SUM(L251:L259)</f>
        <v>0</v>
      </c>
      <c r="M260" s="327">
        <f>SUM($M251:$M259)</f>
        <v>0</v>
      </c>
      <c r="N260" s="89">
        <f t="shared" si="67"/>
        <v>0</v>
      </c>
      <c r="O260" s="39"/>
      <c r="P260" s="41">
        <f>SUM(N260-M260)</f>
        <v>0</v>
      </c>
      <c r="Q260" s="340">
        <f>M260</f>
        <v>0</v>
      </c>
    </row>
    <row r="261" spans="1:17" s="3" customFormat="1" ht="19.149999999999999" customHeight="1" thickBot="1" x14ac:dyDescent="0.25">
      <c r="A261" s="167"/>
      <c r="B261" s="178"/>
      <c r="C261" s="179"/>
      <c r="D261" s="179"/>
      <c r="E261" s="238"/>
      <c r="F261" s="231"/>
      <c r="G261" s="231"/>
      <c r="H261" s="294"/>
      <c r="I261" s="294"/>
      <c r="J261" s="139"/>
      <c r="K261" s="294"/>
      <c r="L261" s="294"/>
      <c r="M261" s="316"/>
      <c r="N261" s="93"/>
      <c r="O261" s="43">
        <f>SUM(N261-M261)</f>
        <v>0</v>
      </c>
      <c r="P261" s="40"/>
    </row>
    <row r="262" spans="1:17" s="3" customFormat="1" ht="19.149999999999999" customHeight="1" thickBot="1" x14ac:dyDescent="0.3">
      <c r="A262" s="14" t="s">
        <v>61</v>
      </c>
      <c r="B262" s="64">
        <v>1</v>
      </c>
      <c r="C262" s="85" t="s">
        <v>127</v>
      </c>
      <c r="D262" s="85" t="s">
        <v>322</v>
      </c>
      <c r="E262" s="211">
        <v>12</v>
      </c>
      <c r="F262" s="211">
        <v>2</v>
      </c>
      <c r="G262" s="106">
        <f t="shared" ref="G262:G276" si="69">SUM(E262*F262*3-J262)</f>
        <v>66</v>
      </c>
      <c r="H262" s="260">
        <v>0</v>
      </c>
      <c r="I262" s="261">
        <f>SUM(H262*G262)</f>
        <v>0</v>
      </c>
      <c r="J262" s="107">
        <f>F262*3</f>
        <v>6</v>
      </c>
      <c r="K262" s="262">
        <v>0</v>
      </c>
      <c r="L262" s="307">
        <f>J262*K262</f>
        <v>0</v>
      </c>
      <c r="M262" s="324">
        <f t="shared" ref="M262:M275" si="70">SUM($I262+$L262)</f>
        <v>0</v>
      </c>
      <c r="N262" s="86">
        <f t="shared" ref="N262:N276" si="71">SUM(I262,L262)</f>
        <v>0</v>
      </c>
      <c r="O262" s="30"/>
      <c r="P262" s="31"/>
    </row>
    <row r="263" spans="1:17" s="3" customFormat="1" ht="19.149999999999999" customHeight="1" thickBot="1" x14ac:dyDescent="0.3">
      <c r="A263" s="12"/>
      <c r="B263" s="65">
        <f>1+B262</f>
        <v>2</v>
      </c>
      <c r="C263" s="68" t="s">
        <v>60</v>
      </c>
      <c r="D263" s="68" t="s">
        <v>343</v>
      </c>
      <c r="E263" s="106">
        <v>12</v>
      </c>
      <c r="F263" s="106">
        <v>1</v>
      </c>
      <c r="G263" s="106">
        <f t="shared" si="69"/>
        <v>33</v>
      </c>
      <c r="H263" s="260">
        <v>0</v>
      </c>
      <c r="I263" s="264">
        <f>SUM(H263*G263)</f>
        <v>0</v>
      </c>
      <c r="J263" s="107">
        <f>F263*3</f>
        <v>3</v>
      </c>
      <c r="K263" s="262">
        <v>0</v>
      </c>
      <c r="L263" s="307">
        <f t="shared" ref="L263:L264" si="72">J263*K263</f>
        <v>0</v>
      </c>
      <c r="M263" s="325">
        <f t="shared" si="70"/>
        <v>0</v>
      </c>
      <c r="N263" s="87">
        <f t="shared" si="71"/>
        <v>0</v>
      </c>
      <c r="O263" s="24"/>
      <c r="P263" s="32"/>
    </row>
    <row r="264" spans="1:17" s="3" customFormat="1" ht="19.149999999999999" customHeight="1" thickBot="1" x14ac:dyDescent="0.3">
      <c r="A264" s="12"/>
      <c r="B264" s="65">
        <v>3</v>
      </c>
      <c r="C264" s="68" t="s">
        <v>116</v>
      </c>
      <c r="D264" s="68" t="s">
        <v>343</v>
      </c>
      <c r="E264" s="106">
        <v>12</v>
      </c>
      <c r="F264" s="106">
        <v>1</v>
      </c>
      <c r="G264" s="106">
        <f t="shared" si="69"/>
        <v>33</v>
      </c>
      <c r="H264" s="260">
        <v>0</v>
      </c>
      <c r="I264" s="264">
        <f>SUM(H264*G264)</f>
        <v>0</v>
      </c>
      <c r="J264" s="107">
        <f>F264*3</f>
        <v>3</v>
      </c>
      <c r="K264" s="262">
        <v>0</v>
      </c>
      <c r="L264" s="307">
        <f t="shared" si="72"/>
        <v>0</v>
      </c>
      <c r="M264" s="325">
        <f t="shared" si="70"/>
        <v>0</v>
      </c>
      <c r="N264" s="87">
        <f t="shared" si="71"/>
        <v>0</v>
      </c>
      <c r="O264" s="24"/>
      <c r="P264" s="32"/>
    </row>
    <row r="265" spans="1:17" s="3" customFormat="1" ht="19.149999999999999" customHeight="1" thickBot="1" x14ac:dyDescent="0.3">
      <c r="A265" s="12"/>
      <c r="B265" s="65">
        <v>4</v>
      </c>
      <c r="C265" s="68" t="s">
        <v>15</v>
      </c>
      <c r="D265" s="68"/>
      <c r="E265" s="106">
        <v>12</v>
      </c>
      <c r="F265" s="213">
        <v>1</v>
      </c>
      <c r="G265" s="106">
        <f t="shared" si="69"/>
        <v>36</v>
      </c>
      <c r="H265" s="260">
        <v>0</v>
      </c>
      <c r="I265" s="264">
        <f t="shared" ref="I265" si="73">SUM(H265*G265)</f>
        <v>0</v>
      </c>
      <c r="J265" s="108"/>
      <c r="K265" s="265"/>
      <c r="L265" s="308"/>
      <c r="M265" s="325">
        <f t="shared" si="70"/>
        <v>0</v>
      </c>
      <c r="N265" s="87">
        <f t="shared" si="71"/>
        <v>0</v>
      </c>
      <c r="O265" s="24"/>
      <c r="P265" s="32"/>
    </row>
    <row r="266" spans="1:17" s="3" customFormat="1" ht="19.149999999999999" customHeight="1" thickBot="1" x14ac:dyDescent="0.3">
      <c r="A266" s="12"/>
      <c r="B266" s="65">
        <v>5</v>
      </c>
      <c r="C266" s="68" t="s">
        <v>69</v>
      </c>
      <c r="D266" s="68"/>
      <c r="E266" s="106">
        <v>12</v>
      </c>
      <c r="F266" s="213">
        <v>1</v>
      </c>
      <c r="G266" s="106">
        <f t="shared" si="69"/>
        <v>36</v>
      </c>
      <c r="H266" s="260">
        <v>0</v>
      </c>
      <c r="I266" s="264">
        <f t="shared" ref="I266:I275" si="74">SUM(H266*G266)</f>
        <v>0</v>
      </c>
      <c r="J266" s="108"/>
      <c r="K266" s="265"/>
      <c r="L266" s="308"/>
      <c r="M266" s="325">
        <f t="shared" si="70"/>
        <v>0</v>
      </c>
      <c r="N266" s="87">
        <f t="shared" si="71"/>
        <v>0</v>
      </c>
      <c r="O266" s="24"/>
      <c r="P266" s="32"/>
    </row>
    <row r="267" spans="1:17" s="3" customFormat="1" ht="19.149999999999999" customHeight="1" thickBot="1" x14ac:dyDescent="0.3">
      <c r="A267" s="12"/>
      <c r="B267" s="65">
        <v>6</v>
      </c>
      <c r="C267" s="68" t="s">
        <v>115</v>
      </c>
      <c r="D267" s="68"/>
      <c r="E267" s="106">
        <v>12</v>
      </c>
      <c r="F267" s="213">
        <v>1</v>
      </c>
      <c r="G267" s="106">
        <f t="shared" si="69"/>
        <v>36</v>
      </c>
      <c r="H267" s="260">
        <v>0</v>
      </c>
      <c r="I267" s="264">
        <f t="shared" si="74"/>
        <v>0</v>
      </c>
      <c r="J267" s="108"/>
      <c r="K267" s="265"/>
      <c r="L267" s="308"/>
      <c r="M267" s="325">
        <f t="shared" si="70"/>
        <v>0</v>
      </c>
      <c r="N267" s="87">
        <f t="shared" si="71"/>
        <v>0</v>
      </c>
      <c r="O267" s="24"/>
      <c r="P267" s="32"/>
    </row>
    <row r="268" spans="1:17" s="3" customFormat="1" ht="19.149999999999999" customHeight="1" thickBot="1" x14ac:dyDescent="0.3">
      <c r="A268" s="12"/>
      <c r="B268" s="65">
        <v>7</v>
      </c>
      <c r="C268" s="68" t="s">
        <v>59</v>
      </c>
      <c r="D268" s="68"/>
      <c r="E268" s="106">
        <v>12</v>
      </c>
      <c r="F268" s="106">
        <v>1</v>
      </c>
      <c r="G268" s="106">
        <f t="shared" si="69"/>
        <v>36</v>
      </c>
      <c r="H268" s="260">
        <v>0</v>
      </c>
      <c r="I268" s="264">
        <f t="shared" si="74"/>
        <v>0</v>
      </c>
      <c r="J268" s="108"/>
      <c r="K268" s="265"/>
      <c r="L268" s="308"/>
      <c r="M268" s="325">
        <f t="shared" si="70"/>
        <v>0</v>
      </c>
      <c r="N268" s="87">
        <f t="shared" si="71"/>
        <v>0</v>
      </c>
      <c r="O268" s="24"/>
      <c r="P268" s="32"/>
    </row>
    <row r="269" spans="1:17" s="3" customFormat="1" ht="19.149999999999999" customHeight="1" thickBot="1" x14ac:dyDescent="0.3">
      <c r="A269" s="12"/>
      <c r="B269" s="65">
        <v>8</v>
      </c>
      <c r="C269" s="68" t="s">
        <v>138</v>
      </c>
      <c r="D269" s="68"/>
      <c r="E269" s="106">
        <v>4</v>
      </c>
      <c r="F269" s="213">
        <v>3</v>
      </c>
      <c r="G269" s="106">
        <f t="shared" si="69"/>
        <v>36</v>
      </c>
      <c r="H269" s="260">
        <v>0</v>
      </c>
      <c r="I269" s="270">
        <f t="shared" si="74"/>
        <v>0</v>
      </c>
      <c r="J269" s="108"/>
      <c r="K269" s="265"/>
      <c r="L269" s="308"/>
      <c r="M269" s="325">
        <f t="shared" si="70"/>
        <v>0</v>
      </c>
      <c r="N269" s="87">
        <f t="shared" si="71"/>
        <v>0</v>
      </c>
      <c r="O269" s="24"/>
      <c r="P269" s="32"/>
    </row>
    <row r="270" spans="1:17" s="3" customFormat="1" ht="19.149999999999999" customHeight="1" thickBot="1" x14ac:dyDescent="0.3">
      <c r="A270" s="12"/>
      <c r="B270" s="65">
        <v>9</v>
      </c>
      <c r="C270" s="69" t="s">
        <v>25</v>
      </c>
      <c r="D270" s="69"/>
      <c r="E270" s="106">
        <v>2</v>
      </c>
      <c r="F270" s="106">
        <v>1</v>
      </c>
      <c r="G270" s="106">
        <f t="shared" si="69"/>
        <v>6</v>
      </c>
      <c r="H270" s="260">
        <v>0</v>
      </c>
      <c r="I270" s="264">
        <f t="shared" si="74"/>
        <v>0</v>
      </c>
      <c r="J270" s="108"/>
      <c r="K270" s="265"/>
      <c r="L270" s="306"/>
      <c r="M270" s="325">
        <f t="shared" si="70"/>
        <v>0</v>
      </c>
      <c r="N270" s="87">
        <f t="shared" si="71"/>
        <v>0</v>
      </c>
      <c r="O270" s="24"/>
      <c r="P270" s="32"/>
    </row>
    <row r="271" spans="1:17" s="3" customFormat="1" ht="19.149999999999999" customHeight="1" thickBot="1" x14ac:dyDescent="0.3">
      <c r="A271" s="12"/>
      <c r="B271" s="65">
        <v>10</v>
      </c>
      <c r="C271" s="69" t="s">
        <v>63</v>
      </c>
      <c r="D271" s="69"/>
      <c r="E271" s="106">
        <v>2</v>
      </c>
      <c r="F271" s="106">
        <v>1</v>
      </c>
      <c r="G271" s="106">
        <f t="shared" si="69"/>
        <v>6</v>
      </c>
      <c r="H271" s="260">
        <v>0</v>
      </c>
      <c r="I271" s="264">
        <f t="shared" si="74"/>
        <v>0</v>
      </c>
      <c r="J271" s="108"/>
      <c r="K271" s="265"/>
      <c r="L271" s="306"/>
      <c r="M271" s="325">
        <f t="shared" si="70"/>
        <v>0</v>
      </c>
      <c r="N271" s="87">
        <f t="shared" si="71"/>
        <v>0</v>
      </c>
      <c r="O271" s="24"/>
      <c r="P271" s="32"/>
    </row>
    <row r="272" spans="1:17" s="3" customFormat="1" ht="19.149999999999999" customHeight="1" thickBot="1" x14ac:dyDescent="0.3">
      <c r="A272" s="12"/>
      <c r="B272" s="65">
        <v>11</v>
      </c>
      <c r="C272" s="68" t="s">
        <v>62</v>
      </c>
      <c r="D272" s="68"/>
      <c r="E272" s="106">
        <v>2</v>
      </c>
      <c r="F272" s="213">
        <v>3</v>
      </c>
      <c r="G272" s="106">
        <f t="shared" si="69"/>
        <v>18</v>
      </c>
      <c r="H272" s="260">
        <v>0</v>
      </c>
      <c r="I272" s="264">
        <f t="shared" si="74"/>
        <v>0</v>
      </c>
      <c r="J272" s="108"/>
      <c r="K272" s="265"/>
      <c r="L272" s="308"/>
      <c r="M272" s="325">
        <f t="shared" si="70"/>
        <v>0</v>
      </c>
      <c r="N272" s="87">
        <f t="shared" si="71"/>
        <v>0</v>
      </c>
      <c r="O272" s="24"/>
      <c r="P272" s="32"/>
    </row>
    <row r="273" spans="1:17" s="3" customFormat="1" ht="19.149999999999999" customHeight="1" thickBot="1" x14ac:dyDescent="0.3">
      <c r="A273" s="12"/>
      <c r="B273" s="65">
        <v>12</v>
      </c>
      <c r="C273" s="68" t="s">
        <v>5</v>
      </c>
      <c r="D273" s="68"/>
      <c r="E273" s="106">
        <v>2</v>
      </c>
      <c r="F273" s="213">
        <v>8</v>
      </c>
      <c r="G273" s="106">
        <f t="shared" si="69"/>
        <v>48</v>
      </c>
      <c r="H273" s="260">
        <v>0</v>
      </c>
      <c r="I273" s="264">
        <f t="shared" si="74"/>
        <v>0</v>
      </c>
      <c r="J273" s="108"/>
      <c r="K273" s="265"/>
      <c r="L273" s="308"/>
      <c r="M273" s="325">
        <f t="shared" si="70"/>
        <v>0</v>
      </c>
      <c r="N273" s="87">
        <f t="shared" si="71"/>
        <v>0</v>
      </c>
      <c r="O273" s="24"/>
      <c r="P273" s="32"/>
    </row>
    <row r="274" spans="1:17" s="3" customFormat="1" ht="19.149999999999999" customHeight="1" thickBot="1" x14ac:dyDescent="0.3">
      <c r="A274" s="11"/>
      <c r="B274" s="65">
        <v>13</v>
      </c>
      <c r="C274" s="69" t="s">
        <v>27</v>
      </c>
      <c r="D274" s="69"/>
      <c r="E274" s="106">
        <v>2</v>
      </c>
      <c r="F274" s="106">
        <v>1</v>
      </c>
      <c r="G274" s="106">
        <f t="shared" si="69"/>
        <v>6</v>
      </c>
      <c r="H274" s="260">
        <v>0</v>
      </c>
      <c r="I274" s="264">
        <f t="shared" si="74"/>
        <v>0</v>
      </c>
      <c r="J274" s="108"/>
      <c r="K274" s="265"/>
      <c r="L274" s="306"/>
      <c r="M274" s="325">
        <f t="shared" si="70"/>
        <v>0</v>
      </c>
      <c r="N274" s="87">
        <f t="shared" si="71"/>
        <v>0</v>
      </c>
      <c r="O274" s="24"/>
      <c r="P274" s="32"/>
    </row>
    <row r="275" spans="1:17" s="3" customFormat="1" ht="19.149999999999999" customHeight="1" thickBot="1" x14ac:dyDescent="0.3">
      <c r="A275" s="11"/>
      <c r="B275" s="65">
        <v>14</v>
      </c>
      <c r="C275" s="69" t="s">
        <v>166</v>
      </c>
      <c r="D275" s="69"/>
      <c r="E275" s="106">
        <v>2</v>
      </c>
      <c r="F275" s="106">
        <v>3</v>
      </c>
      <c r="G275" s="106">
        <f t="shared" si="69"/>
        <v>18</v>
      </c>
      <c r="H275" s="260">
        <v>0</v>
      </c>
      <c r="I275" s="264">
        <f t="shared" si="74"/>
        <v>0</v>
      </c>
      <c r="J275" s="108"/>
      <c r="K275" s="265"/>
      <c r="L275" s="306"/>
      <c r="M275" s="325">
        <f t="shared" si="70"/>
        <v>0</v>
      </c>
      <c r="N275" s="87">
        <f t="shared" si="71"/>
        <v>0</v>
      </c>
      <c r="O275" s="24"/>
      <c r="P275" s="32"/>
    </row>
    <row r="276" spans="1:17" s="3" customFormat="1" ht="19.149999999999999" customHeight="1" x14ac:dyDescent="0.25">
      <c r="A276" s="12"/>
      <c r="B276" s="65"/>
      <c r="C276" s="68"/>
      <c r="D276" s="68"/>
      <c r="E276" s="106"/>
      <c r="F276" s="106"/>
      <c r="G276" s="106">
        <f t="shared" si="69"/>
        <v>0</v>
      </c>
      <c r="H276" s="260"/>
      <c r="I276" s="266">
        <f>SUM(I262:I275)</f>
        <v>0</v>
      </c>
      <c r="J276" s="347"/>
      <c r="K276" s="346">
        <f>SUM(K262:K275)</f>
        <v>0</v>
      </c>
      <c r="L276" s="346">
        <f>SUM(L262:L275)</f>
        <v>0</v>
      </c>
      <c r="M276" s="327">
        <f>SUM($M262:$M275)</f>
        <v>0</v>
      </c>
      <c r="N276" s="89">
        <f t="shared" si="71"/>
        <v>0</v>
      </c>
      <c r="O276" s="39"/>
      <c r="P276" s="41">
        <f>SUM(N276-M276)</f>
        <v>0</v>
      </c>
      <c r="Q276" s="340">
        <f>M276</f>
        <v>0</v>
      </c>
    </row>
    <row r="277" spans="1:17" s="3" customFormat="1" ht="19.149999999999999" customHeight="1" thickBot="1" x14ac:dyDescent="0.25">
      <c r="A277" s="167"/>
      <c r="B277" s="178"/>
      <c r="C277" s="179"/>
      <c r="D277" s="179"/>
      <c r="E277" s="238"/>
      <c r="F277" s="231"/>
      <c r="G277" s="231"/>
      <c r="H277" s="294"/>
      <c r="I277" s="294"/>
      <c r="J277" s="139"/>
      <c r="K277" s="294"/>
      <c r="L277" s="294"/>
      <c r="M277" s="316"/>
      <c r="N277" s="97"/>
      <c r="O277" s="43">
        <f>SUM(N277-M277)</f>
        <v>0</v>
      </c>
      <c r="P277" s="40"/>
    </row>
    <row r="278" spans="1:17" s="3" customFormat="1" ht="19.149999999999999" customHeight="1" thickBot="1" x14ac:dyDescent="0.3">
      <c r="A278" s="14" t="s">
        <v>64</v>
      </c>
      <c r="B278" s="64">
        <v>1</v>
      </c>
      <c r="C278" s="85" t="s">
        <v>169</v>
      </c>
      <c r="D278" s="85" t="s">
        <v>323</v>
      </c>
      <c r="E278" s="211">
        <v>12</v>
      </c>
      <c r="F278" s="211">
        <v>1</v>
      </c>
      <c r="G278" s="106">
        <f t="shared" ref="G278:G313" si="75">SUM(E278*F278*3-J278)</f>
        <v>33</v>
      </c>
      <c r="H278" s="260">
        <v>0</v>
      </c>
      <c r="I278" s="261">
        <f t="shared" ref="I278:I312" si="76">SUM(H278*G278)</f>
        <v>0</v>
      </c>
      <c r="J278" s="107">
        <f t="shared" ref="J278:J284" si="77">F278*3</f>
        <v>3</v>
      </c>
      <c r="K278" s="262">
        <v>0</v>
      </c>
      <c r="L278" s="307">
        <f>J278*K278</f>
        <v>0</v>
      </c>
      <c r="M278" s="324">
        <f t="shared" ref="M278:M312" si="78">SUM($I278+$L278)</f>
        <v>0</v>
      </c>
      <c r="N278" s="86">
        <f t="shared" ref="N278:N313" si="79">SUM(I278,L278)</f>
        <v>0</v>
      </c>
      <c r="O278" s="30"/>
      <c r="P278" s="31"/>
    </row>
    <row r="279" spans="1:17" s="3" customFormat="1" ht="19.149999999999999" customHeight="1" thickBot="1" x14ac:dyDescent="0.3">
      <c r="A279" s="12"/>
      <c r="B279" s="65">
        <v>2</v>
      </c>
      <c r="C279" s="69" t="s">
        <v>170</v>
      </c>
      <c r="D279" s="69" t="s">
        <v>341</v>
      </c>
      <c r="E279" s="106">
        <v>12</v>
      </c>
      <c r="F279" s="213">
        <v>1</v>
      </c>
      <c r="G279" s="106">
        <f t="shared" si="75"/>
        <v>33</v>
      </c>
      <c r="H279" s="260">
        <v>0</v>
      </c>
      <c r="I279" s="264">
        <f t="shared" si="76"/>
        <v>0</v>
      </c>
      <c r="J279" s="107">
        <f t="shared" si="77"/>
        <v>3</v>
      </c>
      <c r="K279" s="262">
        <v>0</v>
      </c>
      <c r="L279" s="307">
        <f t="shared" ref="L279:L290" si="80">J279*K279</f>
        <v>0</v>
      </c>
      <c r="M279" s="325">
        <f t="shared" si="78"/>
        <v>0</v>
      </c>
      <c r="N279" s="87">
        <f t="shared" si="79"/>
        <v>0</v>
      </c>
      <c r="O279" s="24"/>
      <c r="P279" s="32"/>
    </row>
    <row r="280" spans="1:17" s="3" customFormat="1" ht="19.149999999999999" customHeight="1" thickBot="1" x14ac:dyDescent="0.3">
      <c r="A280" s="12"/>
      <c r="B280" s="65">
        <v>3</v>
      </c>
      <c r="C280" s="69" t="s">
        <v>26</v>
      </c>
      <c r="D280" s="69" t="s">
        <v>341</v>
      </c>
      <c r="E280" s="106">
        <v>12</v>
      </c>
      <c r="F280" s="213">
        <v>1</v>
      </c>
      <c r="G280" s="106">
        <f t="shared" si="75"/>
        <v>33</v>
      </c>
      <c r="H280" s="260">
        <v>0</v>
      </c>
      <c r="I280" s="264">
        <f t="shared" si="76"/>
        <v>0</v>
      </c>
      <c r="J280" s="107">
        <f t="shared" si="77"/>
        <v>3</v>
      </c>
      <c r="K280" s="262">
        <v>0</v>
      </c>
      <c r="L280" s="307">
        <f t="shared" si="80"/>
        <v>0</v>
      </c>
      <c r="M280" s="325">
        <f t="shared" si="78"/>
        <v>0</v>
      </c>
      <c r="N280" s="87">
        <f t="shared" si="79"/>
        <v>0</v>
      </c>
      <c r="O280" s="24"/>
      <c r="P280" s="32"/>
    </row>
    <row r="281" spans="1:17" s="3" customFormat="1" ht="19.149999999999999" customHeight="1" thickBot="1" x14ac:dyDescent="0.3">
      <c r="A281" s="11"/>
      <c r="B281" s="65">
        <v>4</v>
      </c>
      <c r="C281" s="68" t="s">
        <v>40</v>
      </c>
      <c r="D281" s="68" t="s">
        <v>321</v>
      </c>
      <c r="E281" s="106">
        <v>12</v>
      </c>
      <c r="F281" s="106">
        <v>1</v>
      </c>
      <c r="G281" s="106">
        <f t="shared" si="75"/>
        <v>33</v>
      </c>
      <c r="H281" s="260">
        <v>0</v>
      </c>
      <c r="I281" s="264">
        <f t="shared" si="76"/>
        <v>0</v>
      </c>
      <c r="J281" s="107">
        <f t="shared" si="77"/>
        <v>3</v>
      </c>
      <c r="K281" s="262">
        <v>0</v>
      </c>
      <c r="L281" s="307">
        <f t="shared" si="80"/>
        <v>0</v>
      </c>
      <c r="M281" s="325">
        <f t="shared" si="78"/>
        <v>0</v>
      </c>
      <c r="N281" s="87">
        <f t="shared" si="79"/>
        <v>0</v>
      </c>
      <c r="O281" s="24"/>
      <c r="P281" s="32"/>
    </row>
    <row r="282" spans="1:17" s="3" customFormat="1" ht="19.149999999999999" customHeight="1" thickBot="1" x14ac:dyDescent="0.3">
      <c r="A282" s="11"/>
      <c r="B282" s="65">
        <v>5</v>
      </c>
      <c r="C282" s="68" t="s">
        <v>41</v>
      </c>
      <c r="D282" s="68" t="s">
        <v>318</v>
      </c>
      <c r="E282" s="106">
        <v>12</v>
      </c>
      <c r="F282" s="106">
        <v>1</v>
      </c>
      <c r="G282" s="106">
        <f t="shared" si="75"/>
        <v>33</v>
      </c>
      <c r="H282" s="260">
        <v>0</v>
      </c>
      <c r="I282" s="264">
        <f t="shared" si="76"/>
        <v>0</v>
      </c>
      <c r="J282" s="107">
        <f t="shared" si="77"/>
        <v>3</v>
      </c>
      <c r="K282" s="262">
        <v>0</v>
      </c>
      <c r="L282" s="307">
        <f t="shared" si="80"/>
        <v>0</v>
      </c>
      <c r="M282" s="325">
        <f t="shared" si="78"/>
        <v>0</v>
      </c>
      <c r="N282" s="87">
        <f t="shared" si="79"/>
        <v>0</v>
      </c>
      <c r="O282" s="24"/>
      <c r="P282" s="32"/>
    </row>
    <row r="283" spans="1:17" s="3" customFormat="1" ht="19.149999999999999" customHeight="1" thickBot="1" x14ac:dyDescent="0.3">
      <c r="A283" s="12"/>
      <c r="B283" s="65">
        <v>7</v>
      </c>
      <c r="C283" s="68" t="s">
        <v>51</v>
      </c>
      <c r="D283" s="68" t="s">
        <v>322</v>
      </c>
      <c r="E283" s="106">
        <v>12</v>
      </c>
      <c r="F283" s="106">
        <v>1</v>
      </c>
      <c r="G283" s="106">
        <f t="shared" si="75"/>
        <v>33</v>
      </c>
      <c r="H283" s="260">
        <v>0</v>
      </c>
      <c r="I283" s="264">
        <f t="shared" si="76"/>
        <v>0</v>
      </c>
      <c r="J283" s="107">
        <f t="shared" si="77"/>
        <v>3</v>
      </c>
      <c r="K283" s="262">
        <v>0</v>
      </c>
      <c r="L283" s="307">
        <f t="shared" si="80"/>
        <v>0</v>
      </c>
      <c r="M283" s="325">
        <f t="shared" si="78"/>
        <v>0</v>
      </c>
      <c r="N283" s="87">
        <f t="shared" si="79"/>
        <v>0</v>
      </c>
      <c r="O283" s="24"/>
      <c r="P283" s="32"/>
    </row>
    <row r="284" spans="1:17" s="3" customFormat="1" ht="19.149999999999999" customHeight="1" thickBot="1" x14ac:dyDescent="0.3">
      <c r="A284" s="12"/>
      <c r="B284" s="65">
        <v>8</v>
      </c>
      <c r="C284" s="68" t="s">
        <v>167</v>
      </c>
      <c r="D284" s="68" t="s">
        <v>322</v>
      </c>
      <c r="E284" s="106">
        <v>12</v>
      </c>
      <c r="F284" s="106">
        <v>1</v>
      </c>
      <c r="G284" s="106">
        <f t="shared" si="75"/>
        <v>33</v>
      </c>
      <c r="H284" s="260">
        <v>0</v>
      </c>
      <c r="I284" s="264">
        <f t="shared" si="76"/>
        <v>0</v>
      </c>
      <c r="J284" s="107">
        <f t="shared" si="77"/>
        <v>3</v>
      </c>
      <c r="K284" s="262">
        <v>0</v>
      </c>
      <c r="L284" s="307">
        <f t="shared" si="80"/>
        <v>0</v>
      </c>
      <c r="M284" s="325">
        <f t="shared" si="78"/>
        <v>0</v>
      </c>
      <c r="N284" s="87">
        <f t="shared" si="79"/>
        <v>0</v>
      </c>
      <c r="O284" s="24"/>
      <c r="P284" s="32"/>
    </row>
    <row r="285" spans="1:17" s="3" customFormat="1" ht="19.149999999999999" customHeight="1" thickBot="1" x14ac:dyDescent="0.3">
      <c r="A285" s="12"/>
      <c r="B285" s="65">
        <v>9</v>
      </c>
      <c r="C285" s="68" t="s">
        <v>168</v>
      </c>
      <c r="D285" s="68" t="s">
        <v>322</v>
      </c>
      <c r="E285" s="106">
        <v>12</v>
      </c>
      <c r="F285" s="106">
        <v>1</v>
      </c>
      <c r="G285" s="106">
        <f t="shared" si="75"/>
        <v>36</v>
      </c>
      <c r="H285" s="260">
        <v>0</v>
      </c>
      <c r="I285" s="264">
        <f t="shared" si="76"/>
        <v>0</v>
      </c>
      <c r="J285" s="107"/>
      <c r="K285" s="265"/>
      <c r="L285" s="307">
        <f t="shared" si="80"/>
        <v>0</v>
      </c>
      <c r="M285" s="325">
        <f t="shared" si="78"/>
        <v>0</v>
      </c>
      <c r="N285" s="87">
        <f t="shared" si="79"/>
        <v>0</v>
      </c>
      <c r="O285" s="24"/>
      <c r="P285" s="32"/>
    </row>
    <row r="286" spans="1:17" s="3" customFormat="1" ht="19.149999999999999" customHeight="1" thickBot="1" x14ac:dyDescent="0.3">
      <c r="A286" s="12"/>
      <c r="B286" s="65">
        <v>10</v>
      </c>
      <c r="C286" s="68" t="s">
        <v>42</v>
      </c>
      <c r="D286" s="68" t="s">
        <v>322</v>
      </c>
      <c r="E286" s="106">
        <v>12</v>
      </c>
      <c r="F286" s="106">
        <v>1</v>
      </c>
      <c r="G286" s="106">
        <f t="shared" si="75"/>
        <v>33</v>
      </c>
      <c r="H286" s="260">
        <v>0</v>
      </c>
      <c r="I286" s="264">
        <f t="shared" si="76"/>
        <v>0</v>
      </c>
      <c r="J286" s="107">
        <f>F286*3</f>
        <v>3</v>
      </c>
      <c r="K286" s="265">
        <v>0</v>
      </c>
      <c r="L286" s="307">
        <f t="shared" si="80"/>
        <v>0</v>
      </c>
      <c r="M286" s="325">
        <f t="shared" si="78"/>
        <v>0</v>
      </c>
      <c r="N286" s="87">
        <f t="shared" si="79"/>
        <v>0</v>
      </c>
      <c r="O286" s="24"/>
      <c r="P286" s="32"/>
    </row>
    <row r="287" spans="1:17" s="3" customFormat="1" ht="19.149999999999999" customHeight="1" thickBot="1" x14ac:dyDescent="0.3">
      <c r="A287" s="12"/>
      <c r="B287" s="65">
        <v>11</v>
      </c>
      <c r="C287" s="68" t="s">
        <v>90</v>
      </c>
      <c r="D287" s="68" t="s">
        <v>322</v>
      </c>
      <c r="E287" s="106">
        <v>12</v>
      </c>
      <c r="F287" s="106">
        <v>2</v>
      </c>
      <c r="G287" s="106">
        <f t="shared" si="75"/>
        <v>66</v>
      </c>
      <c r="H287" s="260">
        <v>0</v>
      </c>
      <c r="I287" s="264">
        <f t="shared" si="76"/>
        <v>0</v>
      </c>
      <c r="J287" s="107">
        <f>F287*3</f>
        <v>6</v>
      </c>
      <c r="K287" s="265">
        <v>0</v>
      </c>
      <c r="L287" s="307">
        <f t="shared" si="80"/>
        <v>0</v>
      </c>
      <c r="M287" s="325">
        <f t="shared" si="78"/>
        <v>0</v>
      </c>
      <c r="N287" s="87">
        <f t="shared" si="79"/>
        <v>0</v>
      </c>
      <c r="O287" s="24"/>
      <c r="P287" s="32"/>
    </row>
    <row r="288" spans="1:17" s="3" customFormat="1" ht="19.149999999999999" customHeight="1" thickBot="1" x14ac:dyDescent="0.3">
      <c r="A288" s="12"/>
      <c r="B288" s="65">
        <v>12</v>
      </c>
      <c r="C288" s="68" t="s">
        <v>60</v>
      </c>
      <c r="D288" s="68" t="s">
        <v>321</v>
      </c>
      <c r="E288" s="106">
        <v>12</v>
      </c>
      <c r="F288" s="106">
        <v>1</v>
      </c>
      <c r="G288" s="106">
        <f t="shared" si="75"/>
        <v>33</v>
      </c>
      <c r="H288" s="260">
        <v>0</v>
      </c>
      <c r="I288" s="264">
        <f t="shared" si="76"/>
        <v>0</v>
      </c>
      <c r="J288" s="107">
        <f>F288*3</f>
        <v>3</v>
      </c>
      <c r="K288" s="265">
        <v>0</v>
      </c>
      <c r="L288" s="307">
        <f t="shared" si="80"/>
        <v>0</v>
      </c>
      <c r="M288" s="325">
        <f t="shared" si="78"/>
        <v>0</v>
      </c>
      <c r="N288" s="87">
        <f t="shared" si="79"/>
        <v>0</v>
      </c>
      <c r="O288" s="24"/>
      <c r="P288" s="32"/>
    </row>
    <row r="289" spans="1:16" s="3" customFormat="1" ht="19.149999999999999" customHeight="1" thickBot="1" x14ac:dyDescent="0.3">
      <c r="A289" s="12"/>
      <c r="B289" s="65">
        <v>13</v>
      </c>
      <c r="C289" s="68" t="s">
        <v>116</v>
      </c>
      <c r="D289" s="68" t="s">
        <v>322</v>
      </c>
      <c r="E289" s="106">
        <v>12</v>
      </c>
      <c r="F289" s="106">
        <v>1</v>
      </c>
      <c r="G289" s="106">
        <f t="shared" si="75"/>
        <v>33</v>
      </c>
      <c r="H289" s="260">
        <v>0</v>
      </c>
      <c r="I289" s="264">
        <f t="shared" si="76"/>
        <v>0</v>
      </c>
      <c r="J289" s="107">
        <f>F289*3</f>
        <v>3</v>
      </c>
      <c r="K289" s="265">
        <v>0</v>
      </c>
      <c r="L289" s="307">
        <f t="shared" si="80"/>
        <v>0</v>
      </c>
      <c r="M289" s="325">
        <f t="shared" si="78"/>
        <v>0</v>
      </c>
      <c r="N289" s="87">
        <f t="shared" si="79"/>
        <v>0</v>
      </c>
      <c r="O289" s="24"/>
      <c r="P289" s="32"/>
    </row>
    <row r="290" spans="1:16" s="3" customFormat="1" ht="19.149999999999999" customHeight="1" thickBot="1" x14ac:dyDescent="0.3">
      <c r="A290" s="12"/>
      <c r="B290" s="65">
        <v>14</v>
      </c>
      <c r="C290" s="68" t="s">
        <v>173</v>
      </c>
      <c r="D290" s="68"/>
      <c r="E290" s="106">
        <v>12</v>
      </c>
      <c r="F290" s="106">
        <v>10</v>
      </c>
      <c r="G290" s="106">
        <f t="shared" si="75"/>
        <v>330</v>
      </c>
      <c r="H290" s="260">
        <v>0</v>
      </c>
      <c r="I290" s="264">
        <f t="shared" si="76"/>
        <v>0</v>
      </c>
      <c r="J290" s="107">
        <f>F290*3</f>
        <v>30</v>
      </c>
      <c r="K290" s="265">
        <v>0</v>
      </c>
      <c r="L290" s="307">
        <f t="shared" si="80"/>
        <v>0</v>
      </c>
      <c r="M290" s="325">
        <f t="shared" si="78"/>
        <v>0</v>
      </c>
      <c r="N290" s="87">
        <f t="shared" si="79"/>
        <v>0</v>
      </c>
      <c r="O290" s="24"/>
      <c r="P290" s="32"/>
    </row>
    <row r="291" spans="1:16" s="3" customFormat="1" ht="19.149999999999999" customHeight="1" thickBot="1" x14ac:dyDescent="0.3">
      <c r="A291" s="12"/>
      <c r="B291" s="65">
        <v>15</v>
      </c>
      <c r="C291" s="68" t="s">
        <v>32</v>
      </c>
      <c r="D291" s="68"/>
      <c r="E291" s="106">
        <v>12</v>
      </c>
      <c r="F291" s="213">
        <v>1</v>
      </c>
      <c r="G291" s="106">
        <f t="shared" si="75"/>
        <v>36</v>
      </c>
      <c r="H291" s="260">
        <v>0</v>
      </c>
      <c r="I291" s="264">
        <f t="shared" si="76"/>
        <v>0</v>
      </c>
      <c r="J291" s="108"/>
      <c r="K291" s="265"/>
      <c r="L291" s="308"/>
      <c r="M291" s="325">
        <f t="shared" si="78"/>
        <v>0</v>
      </c>
      <c r="N291" s="87">
        <f t="shared" si="79"/>
        <v>0</v>
      </c>
      <c r="O291" s="24"/>
      <c r="P291" s="32"/>
    </row>
    <row r="292" spans="1:16" s="3" customFormat="1" ht="19.149999999999999" customHeight="1" thickBot="1" x14ac:dyDescent="0.3">
      <c r="A292" s="12"/>
      <c r="B292" s="65">
        <v>16</v>
      </c>
      <c r="C292" s="68" t="s">
        <v>171</v>
      </c>
      <c r="D292" s="68"/>
      <c r="E292" s="106">
        <v>12</v>
      </c>
      <c r="F292" s="213">
        <v>1</v>
      </c>
      <c r="G292" s="106">
        <f t="shared" si="75"/>
        <v>36</v>
      </c>
      <c r="H292" s="260">
        <v>0</v>
      </c>
      <c r="I292" s="264">
        <f t="shared" si="76"/>
        <v>0</v>
      </c>
      <c r="J292" s="108"/>
      <c r="K292" s="265"/>
      <c r="L292" s="308"/>
      <c r="M292" s="325">
        <f t="shared" si="78"/>
        <v>0</v>
      </c>
      <c r="N292" s="87">
        <f t="shared" si="79"/>
        <v>0</v>
      </c>
      <c r="O292" s="24"/>
      <c r="P292" s="32"/>
    </row>
    <row r="293" spans="1:16" s="3" customFormat="1" ht="19.149999999999999" customHeight="1" thickBot="1" x14ac:dyDescent="0.3">
      <c r="A293" s="12"/>
      <c r="B293" s="65">
        <v>17</v>
      </c>
      <c r="C293" s="68" t="s">
        <v>143</v>
      </c>
      <c r="D293" s="68"/>
      <c r="E293" s="106">
        <v>12</v>
      </c>
      <c r="F293" s="213">
        <v>1</v>
      </c>
      <c r="G293" s="106">
        <f t="shared" si="75"/>
        <v>36</v>
      </c>
      <c r="H293" s="260">
        <v>0</v>
      </c>
      <c r="I293" s="264">
        <f t="shared" si="76"/>
        <v>0</v>
      </c>
      <c r="J293" s="108"/>
      <c r="K293" s="265"/>
      <c r="L293" s="308"/>
      <c r="M293" s="325">
        <f t="shared" si="78"/>
        <v>0</v>
      </c>
      <c r="N293" s="87">
        <f t="shared" si="79"/>
        <v>0</v>
      </c>
      <c r="O293" s="24"/>
      <c r="P293" s="32"/>
    </row>
    <row r="294" spans="1:16" s="3" customFormat="1" ht="19.149999999999999" customHeight="1" thickBot="1" x14ac:dyDescent="0.3">
      <c r="A294" s="12"/>
      <c r="B294" s="65">
        <v>18</v>
      </c>
      <c r="C294" s="68" t="s">
        <v>71</v>
      </c>
      <c r="D294" s="68"/>
      <c r="E294" s="106">
        <v>12</v>
      </c>
      <c r="F294" s="213">
        <v>1</v>
      </c>
      <c r="G294" s="106">
        <f t="shared" si="75"/>
        <v>36</v>
      </c>
      <c r="H294" s="260">
        <v>0</v>
      </c>
      <c r="I294" s="264">
        <f t="shared" si="76"/>
        <v>0</v>
      </c>
      <c r="J294" s="108"/>
      <c r="K294" s="265"/>
      <c r="L294" s="308"/>
      <c r="M294" s="325">
        <f t="shared" si="78"/>
        <v>0</v>
      </c>
      <c r="N294" s="87">
        <f t="shared" si="79"/>
        <v>0</v>
      </c>
      <c r="O294" s="24"/>
      <c r="P294" s="32"/>
    </row>
    <row r="295" spans="1:16" s="3" customFormat="1" ht="19.149999999999999" customHeight="1" thickBot="1" x14ac:dyDescent="0.3">
      <c r="A295" s="12"/>
      <c r="B295" s="65">
        <v>19</v>
      </c>
      <c r="C295" s="68" t="s">
        <v>172</v>
      </c>
      <c r="D295" s="68"/>
      <c r="E295" s="106">
        <v>12</v>
      </c>
      <c r="F295" s="213">
        <v>1</v>
      </c>
      <c r="G295" s="106">
        <f t="shared" si="75"/>
        <v>36</v>
      </c>
      <c r="H295" s="260">
        <v>0</v>
      </c>
      <c r="I295" s="264">
        <f t="shared" si="76"/>
        <v>0</v>
      </c>
      <c r="J295" s="108"/>
      <c r="K295" s="265"/>
      <c r="L295" s="308"/>
      <c r="M295" s="325">
        <f t="shared" si="78"/>
        <v>0</v>
      </c>
      <c r="N295" s="87">
        <f t="shared" si="79"/>
        <v>0</v>
      </c>
      <c r="O295" s="24"/>
      <c r="P295" s="32"/>
    </row>
    <row r="296" spans="1:16" s="3" customFormat="1" ht="19.149999999999999" customHeight="1" thickBot="1" x14ac:dyDescent="0.3">
      <c r="A296" s="12"/>
      <c r="B296" s="65">
        <v>20</v>
      </c>
      <c r="C296" s="68" t="s">
        <v>15</v>
      </c>
      <c r="D296" s="68"/>
      <c r="E296" s="106">
        <v>12</v>
      </c>
      <c r="F296" s="213">
        <v>1</v>
      </c>
      <c r="G296" s="106">
        <f t="shared" si="75"/>
        <v>36</v>
      </c>
      <c r="H296" s="260">
        <v>0</v>
      </c>
      <c r="I296" s="264">
        <f t="shared" si="76"/>
        <v>0</v>
      </c>
      <c r="J296" s="108"/>
      <c r="K296" s="265"/>
      <c r="L296" s="308"/>
      <c r="M296" s="325">
        <f t="shared" si="78"/>
        <v>0</v>
      </c>
      <c r="N296" s="87">
        <f t="shared" si="79"/>
        <v>0</v>
      </c>
      <c r="O296" s="24"/>
      <c r="P296" s="32"/>
    </row>
    <row r="297" spans="1:16" s="3" customFormat="1" ht="19.149999999999999" customHeight="1" thickBot="1" x14ac:dyDescent="0.3">
      <c r="A297" s="12"/>
      <c r="B297" s="65">
        <v>21</v>
      </c>
      <c r="C297" s="68" t="s">
        <v>115</v>
      </c>
      <c r="D297" s="68"/>
      <c r="E297" s="106">
        <v>12</v>
      </c>
      <c r="F297" s="213">
        <v>1</v>
      </c>
      <c r="G297" s="106">
        <f t="shared" si="75"/>
        <v>36</v>
      </c>
      <c r="H297" s="260">
        <v>0</v>
      </c>
      <c r="I297" s="264">
        <f t="shared" si="76"/>
        <v>0</v>
      </c>
      <c r="J297" s="108"/>
      <c r="K297" s="265"/>
      <c r="L297" s="308"/>
      <c r="M297" s="325">
        <f t="shared" si="78"/>
        <v>0</v>
      </c>
      <c r="N297" s="87">
        <f t="shared" si="79"/>
        <v>0</v>
      </c>
      <c r="O297" s="24"/>
      <c r="P297" s="32"/>
    </row>
    <row r="298" spans="1:16" s="3" customFormat="1" ht="19.149999999999999" customHeight="1" thickBot="1" x14ac:dyDescent="0.3">
      <c r="A298" s="12"/>
      <c r="B298" s="65">
        <v>22</v>
      </c>
      <c r="C298" s="68" t="s">
        <v>150</v>
      </c>
      <c r="D298" s="68"/>
      <c r="E298" s="106">
        <v>12</v>
      </c>
      <c r="F298" s="213">
        <v>3</v>
      </c>
      <c r="G298" s="106">
        <f t="shared" si="75"/>
        <v>108</v>
      </c>
      <c r="H298" s="260">
        <v>0</v>
      </c>
      <c r="I298" s="264">
        <f t="shared" si="76"/>
        <v>0</v>
      </c>
      <c r="J298" s="108"/>
      <c r="K298" s="265"/>
      <c r="L298" s="308"/>
      <c r="M298" s="325">
        <f t="shared" si="78"/>
        <v>0</v>
      </c>
      <c r="N298" s="87">
        <f t="shared" si="79"/>
        <v>0</v>
      </c>
      <c r="O298" s="24"/>
      <c r="P298" s="32"/>
    </row>
    <row r="299" spans="1:16" s="3" customFormat="1" ht="19.149999999999999" customHeight="1" thickBot="1" x14ac:dyDescent="0.3">
      <c r="A299" s="12"/>
      <c r="B299" s="65">
        <v>23</v>
      </c>
      <c r="C299" s="68" t="s">
        <v>129</v>
      </c>
      <c r="D299" s="68"/>
      <c r="E299" s="106">
        <v>12</v>
      </c>
      <c r="F299" s="213">
        <v>14</v>
      </c>
      <c r="G299" s="106">
        <f t="shared" si="75"/>
        <v>504</v>
      </c>
      <c r="H299" s="260">
        <v>0</v>
      </c>
      <c r="I299" s="264">
        <f t="shared" si="76"/>
        <v>0</v>
      </c>
      <c r="J299" s="108"/>
      <c r="K299" s="265"/>
      <c r="L299" s="308"/>
      <c r="M299" s="325">
        <f t="shared" si="78"/>
        <v>0</v>
      </c>
      <c r="N299" s="87">
        <f t="shared" si="79"/>
        <v>0</v>
      </c>
      <c r="O299" s="24"/>
      <c r="P299" s="32"/>
    </row>
    <row r="300" spans="1:16" s="3" customFormat="1" ht="19.149999999999999" customHeight="1" thickBot="1" x14ac:dyDescent="0.3">
      <c r="A300" s="12"/>
      <c r="B300" s="65">
        <v>24</v>
      </c>
      <c r="C300" s="68" t="s">
        <v>144</v>
      </c>
      <c r="D300" s="68"/>
      <c r="E300" s="106">
        <v>12</v>
      </c>
      <c r="F300" s="213">
        <v>4</v>
      </c>
      <c r="G300" s="106">
        <f t="shared" si="75"/>
        <v>144</v>
      </c>
      <c r="H300" s="260">
        <v>0</v>
      </c>
      <c r="I300" s="264">
        <f t="shared" si="76"/>
        <v>0</v>
      </c>
      <c r="J300" s="108"/>
      <c r="K300" s="265"/>
      <c r="L300" s="308"/>
      <c r="M300" s="325">
        <f t="shared" si="78"/>
        <v>0</v>
      </c>
      <c r="N300" s="87">
        <f t="shared" si="79"/>
        <v>0</v>
      </c>
      <c r="O300" s="24"/>
      <c r="P300" s="32"/>
    </row>
    <row r="301" spans="1:16" s="3" customFormat="1" ht="19.149999999999999" customHeight="1" thickBot="1" x14ac:dyDescent="0.3">
      <c r="A301" s="12"/>
      <c r="B301" s="65">
        <v>25</v>
      </c>
      <c r="C301" s="69" t="s">
        <v>133</v>
      </c>
      <c r="D301" s="68"/>
      <c r="E301" s="106">
        <v>2</v>
      </c>
      <c r="F301" s="106">
        <v>3</v>
      </c>
      <c r="G301" s="106">
        <f t="shared" si="75"/>
        <v>18</v>
      </c>
      <c r="H301" s="260">
        <v>0</v>
      </c>
      <c r="I301" s="264">
        <f t="shared" si="76"/>
        <v>0</v>
      </c>
      <c r="J301" s="108"/>
      <c r="K301" s="265"/>
      <c r="L301" s="306"/>
      <c r="M301" s="325">
        <f t="shared" si="78"/>
        <v>0</v>
      </c>
      <c r="N301" s="87">
        <f t="shared" si="79"/>
        <v>0</v>
      </c>
      <c r="O301" s="24"/>
      <c r="P301" s="32"/>
    </row>
    <row r="302" spans="1:16" s="3" customFormat="1" ht="19.149999999999999" customHeight="1" thickBot="1" x14ac:dyDescent="0.3">
      <c r="A302" s="12"/>
      <c r="B302" s="65">
        <v>26</v>
      </c>
      <c r="C302" s="103" t="s">
        <v>8</v>
      </c>
      <c r="D302" s="68"/>
      <c r="E302" s="106">
        <v>4</v>
      </c>
      <c r="F302" s="106">
        <v>3</v>
      </c>
      <c r="G302" s="106">
        <f t="shared" si="75"/>
        <v>36</v>
      </c>
      <c r="H302" s="260">
        <v>0</v>
      </c>
      <c r="I302" s="264">
        <f t="shared" si="76"/>
        <v>0</v>
      </c>
      <c r="J302" s="108"/>
      <c r="K302" s="265"/>
      <c r="L302" s="308"/>
      <c r="M302" s="325">
        <f t="shared" si="78"/>
        <v>0</v>
      </c>
      <c r="N302" s="87">
        <f t="shared" si="79"/>
        <v>0</v>
      </c>
      <c r="O302" s="24"/>
      <c r="P302" s="32"/>
    </row>
    <row r="303" spans="1:16" s="3" customFormat="1" ht="19.149999999999999" customHeight="1" thickBot="1" x14ac:dyDescent="0.3">
      <c r="A303" s="12"/>
      <c r="B303" s="65">
        <v>27</v>
      </c>
      <c r="C303" s="69" t="s">
        <v>63</v>
      </c>
      <c r="D303" s="68"/>
      <c r="E303" s="106">
        <v>2</v>
      </c>
      <c r="F303" s="106">
        <v>1</v>
      </c>
      <c r="G303" s="106">
        <f t="shared" si="75"/>
        <v>6</v>
      </c>
      <c r="H303" s="260">
        <v>0</v>
      </c>
      <c r="I303" s="264">
        <f t="shared" si="76"/>
        <v>0</v>
      </c>
      <c r="J303" s="108"/>
      <c r="K303" s="265"/>
      <c r="L303" s="306"/>
      <c r="M303" s="325">
        <f t="shared" si="78"/>
        <v>0</v>
      </c>
      <c r="N303" s="87">
        <f t="shared" si="79"/>
        <v>0</v>
      </c>
      <c r="O303" s="24"/>
      <c r="P303" s="32"/>
    </row>
    <row r="304" spans="1:16" s="3" customFormat="1" ht="19.149999999999999" customHeight="1" thickBot="1" x14ac:dyDescent="0.3">
      <c r="A304" s="12"/>
      <c r="B304" s="65">
        <v>28</v>
      </c>
      <c r="C304" s="68" t="s">
        <v>9</v>
      </c>
      <c r="D304" s="68"/>
      <c r="E304" s="106">
        <v>2</v>
      </c>
      <c r="F304" s="213">
        <v>13</v>
      </c>
      <c r="G304" s="106">
        <f t="shared" si="75"/>
        <v>78</v>
      </c>
      <c r="H304" s="260">
        <v>0</v>
      </c>
      <c r="I304" s="264">
        <f t="shared" si="76"/>
        <v>0</v>
      </c>
      <c r="J304" s="108"/>
      <c r="K304" s="265"/>
      <c r="L304" s="308"/>
      <c r="M304" s="325">
        <f t="shared" si="78"/>
        <v>0</v>
      </c>
      <c r="N304" s="87">
        <f t="shared" si="79"/>
        <v>0</v>
      </c>
      <c r="O304" s="24"/>
      <c r="P304" s="32"/>
    </row>
    <row r="305" spans="1:17" s="3" customFormat="1" ht="19.149999999999999" customHeight="1" thickBot="1" x14ac:dyDescent="0.3">
      <c r="A305" s="12"/>
      <c r="B305" s="65">
        <v>29</v>
      </c>
      <c r="C305" s="68" t="s">
        <v>44</v>
      </c>
      <c r="D305" s="68"/>
      <c r="E305" s="106">
        <v>2</v>
      </c>
      <c r="F305" s="213">
        <v>1</v>
      </c>
      <c r="G305" s="106">
        <f t="shared" si="75"/>
        <v>6</v>
      </c>
      <c r="H305" s="260">
        <v>0</v>
      </c>
      <c r="I305" s="264">
        <f t="shared" si="76"/>
        <v>0</v>
      </c>
      <c r="J305" s="108"/>
      <c r="K305" s="265"/>
      <c r="L305" s="308"/>
      <c r="M305" s="325">
        <f t="shared" si="78"/>
        <v>0</v>
      </c>
      <c r="N305" s="87">
        <f t="shared" si="79"/>
        <v>0</v>
      </c>
      <c r="O305" s="24"/>
      <c r="P305" s="32"/>
    </row>
    <row r="306" spans="1:17" s="3" customFormat="1" ht="19.149999999999999" customHeight="1" thickBot="1" x14ac:dyDescent="0.3">
      <c r="A306" s="12"/>
      <c r="B306" s="65">
        <v>30</v>
      </c>
      <c r="C306" s="69" t="s">
        <v>175</v>
      </c>
      <c r="D306" s="68"/>
      <c r="E306" s="106">
        <v>2</v>
      </c>
      <c r="F306" s="106">
        <v>1</v>
      </c>
      <c r="G306" s="106">
        <f t="shared" si="75"/>
        <v>6</v>
      </c>
      <c r="H306" s="260">
        <v>0</v>
      </c>
      <c r="I306" s="264">
        <f t="shared" si="76"/>
        <v>0</v>
      </c>
      <c r="J306" s="108"/>
      <c r="K306" s="265"/>
      <c r="L306" s="306"/>
      <c r="M306" s="325">
        <f t="shared" si="78"/>
        <v>0</v>
      </c>
      <c r="N306" s="87">
        <f t="shared" si="79"/>
        <v>0</v>
      </c>
      <c r="O306" s="24"/>
      <c r="P306" s="32"/>
    </row>
    <row r="307" spans="1:17" s="3" customFormat="1" ht="19.149999999999999" customHeight="1" thickBot="1" x14ac:dyDescent="0.3">
      <c r="A307" s="12"/>
      <c r="B307" s="65">
        <v>31</v>
      </c>
      <c r="C307" s="68" t="s">
        <v>46</v>
      </c>
      <c r="D307" s="68"/>
      <c r="E307" s="106">
        <v>2</v>
      </c>
      <c r="F307" s="213">
        <v>5</v>
      </c>
      <c r="G307" s="106">
        <f t="shared" si="75"/>
        <v>30</v>
      </c>
      <c r="H307" s="260">
        <v>0</v>
      </c>
      <c r="I307" s="264">
        <f t="shared" si="76"/>
        <v>0</v>
      </c>
      <c r="J307" s="108"/>
      <c r="K307" s="265"/>
      <c r="L307" s="308"/>
      <c r="M307" s="325">
        <f t="shared" si="78"/>
        <v>0</v>
      </c>
      <c r="N307" s="87">
        <f t="shared" si="79"/>
        <v>0</v>
      </c>
      <c r="O307" s="24"/>
      <c r="P307" s="32"/>
    </row>
    <row r="308" spans="1:17" s="3" customFormat="1" ht="19.149999999999999" customHeight="1" thickBot="1" x14ac:dyDescent="0.3">
      <c r="A308" s="12"/>
      <c r="B308" s="65">
        <v>32</v>
      </c>
      <c r="C308" s="68" t="s">
        <v>162</v>
      </c>
      <c r="D308" s="68"/>
      <c r="E308" s="106">
        <v>2</v>
      </c>
      <c r="F308" s="213">
        <v>9</v>
      </c>
      <c r="G308" s="106">
        <f t="shared" si="75"/>
        <v>54</v>
      </c>
      <c r="H308" s="260">
        <v>0</v>
      </c>
      <c r="I308" s="264">
        <f t="shared" si="76"/>
        <v>0</v>
      </c>
      <c r="J308" s="108"/>
      <c r="K308" s="265"/>
      <c r="L308" s="308"/>
      <c r="M308" s="325">
        <f t="shared" si="78"/>
        <v>0</v>
      </c>
      <c r="N308" s="87">
        <f t="shared" si="79"/>
        <v>0</v>
      </c>
      <c r="O308" s="24"/>
      <c r="P308" s="32"/>
    </row>
    <row r="309" spans="1:17" s="3" customFormat="1" ht="19.149999999999999" customHeight="1" thickBot="1" x14ac:dyDescent="0.3">
      <c r="A309" s="12"/>
      <c r="B309" s="65">
        <v>33</v>
      </c>
      <c r="C309" s="68" t="s">
        <v>142</v>
      </c>
      <c r="D309" s="68"/>
      <c r="E309" s="106">
        <v>2</v>
      </c>
      <c r="F309" s="213">
        <v>1</v>
      </c>
      <c r="G309" s="106">
        <f t="shared" si="75"/>
        <v>6</v>
      </c>
      <c r="H309" s="260">
        <v>0</v>
      </c>
      <c r="I309" s="264">
        <f t="shared" si="76"/>
        <v>0</v>
      </c>
      <c r="J309" s="108"/>
      <c r="K309" s="265"/>
      <c r="L309" s="308"/>
      <c r="M309" s="325">
        <f t="shared" si="78"/>
        <v>0</v>
      </c>
      <c r="N309" s="87">
        <f t="shared" si="79"/>
        <v>0</v>
      </c>
      <c r="O309" s="24"/>
      <c r="P309" s="32"/>
    </row>
    <row r="310" spans="1:17" s="3" customFormat="1" ht="19.149999999999999" customHeight="1" thickBot="1" x14ac:dyDescent="0.3">
      <c r="A310" s="12"/>
      <c r="B310" s="65">
        <v>34</v>
      </c>
      <c r="C310" s="68" t="s">
        <v>174</v>
      </c>
      <c r="D310" s="68"/>
      <c r="E310" s="106">
        <v>2</v>
      </c>
      <c r="F310" s="213">
        <v>2</v>
      </c>
      <c r="G310" s="106">
        <f t="shared" si="75"/>
        <v>12</v>
      </c>
      <c r="H310" s="260">
        <v>0</v>
      </c>
      <c r="I310" s="264">
        <f t="shared" si="76"/>
        <v>0</v>
      </c>
      <c r="J310" s="108"/>
      <c r="K310" s="265"/>
      <c r="L310" s="308"/>
      <c r="M310" s="325">
        <f t="shared" si="78"/>
        <v>0</v>
      </c>
      <c r="N310" s="87">
        <f t="shared" si="79"/>
        <v>0</v>
      </c>
      <c r="O310" s="24"/>
      <c r="P310" s="32"/>
    </row>
    <row r="311" spans="1:17" s="3" customFormat="1" ht="19.149999999999999" customHeight="1" thickBot="1" x14ac:dyDescent="0.3">
      <c r="A311" s="12"/>
      <c r="B311" s="65">
        <v>35</v>
      </c>
      <c r="C311" s="68" t="s">
        <v>176</v>
      </c>
      <c r="D311" s="68"/>
      <c r="E311" s="106">
        <v>2</v>
      </c>
      <c r="F311" s="213">
        <v>2</v>
      </c>
      <c r="G311" s="106">
        <f t="shared" si="75"/>
        <v>12</v>
      </c>
      <c r="H311" s="260">
        <v>0</v>
      </c>
      <c r="I311" s="264">
        <f t="shared" si="76"/>
        <v>0</v>
      </c>
      <c r="J311" s="108"/>
      <c r="K311" s="265"/>
      <c r="L311" s="308"/>
      <c r="M311" s="325">
        <f t="shared" si="78"/>
        <v>0</v>
      </c>
      <c r="N311" s="87">
        <f t="shared" si="79"/>
        <v>0</v>
      </c>
      <c r="O311" s="24"/>
      <c r="P311" s="32"/>
    </row>
    <row r="312" spans="1:17" s="3" customFormat="1" ht="19.149999999999999" customHeight="1" thickBot="1" x14ac:dyDescent="0.3">
      <c r="A312" s="12"/>
      <c r="B312" s="65">
        <v>36</v>
      </c>
      <c r="C312" s="68" t="s">
        <v>177</v>
      </c>
      <c r="D312" s="68"/>
      <c r="E312" s="106">
        <v>2</v>
      </c>
      <c r="F312" s="213">
        <v>1</v>
      </c>
      <c r="G312" s="106">
        <f t="shared" si="75"/>
        <v>6</v>
      </c>
      <c r="H312" s="260">
        <v>0</v>
      </c>
      <c r="I312" s="264">
        <f t="shared" si="76"/>
        <v>0</v>
      </c>
      <c r="J312" s="108"/>
      <c r="K312" s="265"/>
      <c r="L312" s="308"/>
      <c r="M312" s="325">
        <f t="shared" si="78"/>
        <v>0</v>
      </c>
      <c r="N312" s="87">
        <f t="shared" si="79"/>
        <v>0</v>
      </c>
      <c r="O312" s="24"/>
      <c r="P312" s="32"/>
    </row>
    <row r="313" spans="1:17" s="3" customFormat="1" ht="19.149999999999999" customHeight="1" x14ac:dyDescent="0.25">
      <c r="A313" s="12"/>
      <c r="B313" s="65"/>
      <c r="C313" s="68"/>
      <c r="D313" s="68"/>
      <c r="E313" s="106"/>
      <c r="F313" s="106"/>
      <c r="G313" s="106">
        <f t="shared" si="75"/>
        <v>0</v>
      </c>
      <c r="H313" s="260"/>
      <c r="I313" s="266">
        <f>SUM(I278:I312)</f>
        <v>0</v>
      </c>
      <c r="J313" s="347"/>
      <c r="K313" s="346">
        <f>SUM(K278:K312)</f>
        <v>0</v>
      </c>
      <c r="L313" s="346">
        <f>SUM(L278:L312)</f>
        <v>0</v>
      </c>
      <c r="M313" s="327">
        <f>SUM(M$278:$M312)</f>
        <v>0</v>
      </c>
      <c r="N313" s="89">
        <f t="shared" si="79"/>
        <v>0</v>
      </c>
      <c r="O313" s="39"/>
      <c r="P313" s="41">
        <f>SUM(N313-M313)</f>
        <v>0</v>
      </c>
      <c r="Q313" s="340">
        <f>M313</f>
        <v>0</v>
      </c>
    </row>
    <row r="314" spans="1:17" s="3" customFormat="1" ht="19.149999999999999" customHeight="1" thickBot="1" x14ac:dyDescent="0.25">
      <c r="A314" s="167"/>
      <c r="B314" s="178"/>
      <c r="C314" s="179"/>
      <c r="D314" s="179"/>
      <c r="E314" s="238"/>
      <c r="F314" s="231"/>
      <c r="G314" s="231"/>
      <c r="H314" s="294"/>
      <c r="I314" s="294"/>
      <c r="J314" s="139"/>
      <c r="K314" s="294"/>
      <c r="L314" s="294"/>
      <c r="M314" s="316"/>
      <c r="N314" s="90"/>
      <c r="O314" s="45">
        <f>SUM(N314-M314)</f>
        <v>0</v>
      </c>
      <c r="P314" s="40"/>
    </row>
    <row r="315" spans="1:17" s="3" customFormat="1" ht="19.149999999999999" customHeight="1" thickBot="1" x14ac:dyDescent="0.3">
      <c r="A315" s="14" t="s">
        <v>67</v>
      </c>
      <c r="B315" s="64">
        <v>1</v>
      </c>
      <c r="C315" s="85" t="s">
        <v>127</v>
      </c>
      <c r="D315" s="85" t="s">
        <v>337</v>
      </c>
      <c r="E315" s="211">
        <v>12</v>
      </c>
      <c r="F315" s="211">
        <v>1</v>
      </c>
      <c r="G315" s="106">
        <f t="shared" ref="G315:G337" si="81">SUM(E315*F315*3-J315)</f>
        <v>33</v>
      </c>
      <c r="H315" s="260">
        <v>0</v>
      </c>
      <c r="I315" s="261">
        <f t="shared" ref="I315:I336" si="82">SUM(H315*G315)</f>
        <v>0</v>
      </c>
      <c r="J315" s="107">
        <f>F315*3</f>
        <v>3</v>
      </c>
      <c r="K315" s="262">
        <v>0</v>
      </c>
      <c r="L315" s="307">
        <f>J315*K315</f>
        <v>0</v>
      </c>
      <c r="M315" s="324">
        <f t="shared" ref="M315:M336" si="83">SUM($I315+$L315)</f>
        <v>0</v>
      </c>
      <c r="N315" s="86">
        <f t="shared" ref="N315:N337" si="84">SUM(I315,L315)</f>
        <v>0</v>
      </c>
      <c r="O315" s="30"/>
      <c r="P315" s="31"/>
    </row>
    <row r="316" spans="1:17" s="3" customFormat="1" ht="19.149999999999999" customHeight="1" thickBot="1" x14ac:dyDescent="0.3">
      <c r="A316" s="12"/>
      <c r="B316" s="65">
        <v>2</v>
      </c>
      <c r="C316" s="68" t="s">
        <v>338</v>
      </c>
      <c r="D316" s="68" t="s">
        <v>337</v>
      </c>
      <c r="E316" s="106">
        <v>12</v>
      </c>
      <c r="F316" s="106">
        <v>1</v>
      </c>
      <c r="G316" s="106">
        <f t="shared" si="81"/>
        <v>33</v>
      </c>
      <c r="H316" s="260">
        <v>0</v>
      </c>
      <c r="I316" s="264">
        <f t="shared" si="82"/>
        <v>0</v>
      </c>
      <c r="J316" s="107">
        <f>F316*3</f>
        <v>3</v>
      </c>
      <c r="K316" s="262">
        <v>0</v>
      </c>
      <c r="L316" s="307">
        <f t="shared" ref="L316:L319" si="85">J316*K316</f>
        <v>0</v>
      </c>
      <c r="M316" s="325">
        <f t="shared" si="83"/>
        <v>0</v>
      </c>
      <c r="N316" s="87">
        <f t="shared" si="84"/>
        <v>0</v>
      </c>
      <c r="O316" s="24"/>
      <c r="P316" s="32"/>
    </row>
    <row r="317" spans="1:17" s="3" customFormat="1" ht="19.149999999999999" customHeight="1" thickBot="1" x14ac:dyDescent="0.3">
      <c r="A317" s="12"/>
      <c r="B317" s="65">
        <v>3</v>
      </c>
      <c r="C317" s="68" t="s">
        <v>101</v>
      </c>
      <c r="D317" s="68" t="s">
        <v>336</v>
      </c>
      <c r="E317" s="106">
        <v>12</v>
      </c>
      <c r="F317" s="106">
        <v>2</v>
      </c>
      <c r="G317" s="106">
        <f t="shared" si="81"/>
        <v>66</v>
      </c>
      <c r="H317" s="260">
        <v>0</v>
      </c>
      <c r="I317" s="264">
        <f t="shared" si="82"/>
        <v>0</v>
      </c>
      <c r="J317" s="107">
        <f>F317*3</f>
        <v>6</v>
      </c>
      <c r="K317" s="262">
        <v>0</v>
      </c>
      <c r="L317" s="307">
        <f t="shared" si="85"/>
        <v>0</v>
      </c>
      <c r="M317" s="325">
        <f t="shared" si="83"/>
        <v>0</v>
      </c>
      <c r="N317" s="87">
        <f t="shared" si="84"/>
        <v>0</v>
      </c>
      <c r="O317" s="24"/>
      <c r="P317" s="32"/>
    </row>
    <row r="318" spans="1:17" s="3" customFormat="1" ht="19.149999999999999" customHeight="1" thickBot="1" x14ac:dyDescent="0.3">
      <c r="A318" s="12"/>
      <c r="B318" s="65">
        <v>4</v>
      </c>
      <c r="C318" s="68" t="s">
        <v>90</v>
      </c>
      <c r="D318" s="68" t="s">
        <v>339</v>
      </c>
      <c r="E318" s="106">
        <v>12</v>
      </c>
      <c r="F318" s="106">
        <v>2</v>
      </c>
      <c r="G318" s="106">
        <f t="shared" si="81"/>
        <v>66</v>
      </c>
      <c r="H318" s="260">
        <v>0</v>
      </c>
      <c r="I318" s="264">
        <f t="shared" si="82"/>
        <v>0</v>
      </c>
      <c r="J318" s="107">
        <f>F318*3</f>
        <v>6</v>
      </c>
      <c r="K318" s="262">
        <v>0</v>
      </c>
      <c r="L318" s="307">
        <f t="shared" si="85"/>
        <v>0</v>
      </c>
      <c r="M318" s="325">
        <f t="shared" si="83"/>
        <v>0</v>
      </c>
      <c r="N318" s="87">
        <f t="shared" si="84"/>
        <v>0</v>
      </c>
      <c r="O318" s="24"/>
      <c r="P318" s="32"/>
    </row>
    <row r="319" spans="1:17" s="3" customFormat="1" ht="19.149999999999999" customHeight="1" thickBot="1" x14ac:dyDescent="0.3">
      <c r="A319" s="12"/>
      <c r="B319" s="65">
        <v>5</v>
      </c>
      <c r="C319" s="68" t="s">
        <v>173</v>
      </c>
      <c r="D319" s="68" t="s">
        <v>340</v>
      </c>
      <c r="E319" s="106">
        <v>12</v>
      </c>
      <c r="F319" s="106">
        <v>10</v>
      </c>
      <c r="G319" s="106">
        <f t="shared" si="81"/>
        <v>330</v>
      </c>
      <c r="H319" s="260">
        <v>0</v>
      </c>
      <c r="I319" s="264">
        <f t="shared" si="82"/>
        <v>0</v>
      </c>
      <c r="J319" s="107">
        <f>F319*3</f>
        <v>30</v>
      </c>
      <c r="K319" s="265">
        <v>0</v>
      </c>
      <c r="L319" s="307">
        <f t="shared" si="85"/>
        <v>0</v>
      </c>
      <c r="M319" s="325">
        <f t="shared" si="83"/>
        <v>0</v>
      </c>
      <c r="N319" s="87">
        <f t="shared" si="84"/>
        <v>0</v>
      </c>
      <c r="O319" s="24"/>
      <c r="P319" s="32"/>
    </row>
    <row r="320" spans="1:17" s="3" customFormat="1" ht="19.149999999999999" customHeight="1" thickBot="1" x14ac:dyDescent="0.3">
      <c r="A320" s="12"/>
      <c r="B320" s="65">
        <v>6</v>
      </c>
      <c r="C320" s="68" t="s">
        <v>32</v>
      </c>
      <c r="D320" s="68"/>
      <c r="E320" s="106">
        <v>12</v>
      </c>
      <c r="F320" s="213">
        <v>1</v>
      </c>
      <c r="G320" s="106">
        <f t="shared" si="81"/>
        <v>36</v>
      </c>
      <c r="H320" s="260">
        <v>0</v>
      </c>
      <c r="I320" s="264">
        <f t="shared" si="82"/>
        <v>0</v>
      </c>
      <c r="J320" s="108"/>
      <c r="K320" s="265"/>
      <c r="L320" s="308"/>
      <c r="M320" s="325">
        <f t="shared" si="83"/>
        <v>0</v>
      </c>
      <c r="N320" s="87">
        <f t="shared" si="84"/>
        <v>0</v>
      </c>
      <c r="O320" s="24"/>
      <c r="P320" s="32"/>
    </row>
    <row r="321" spans="1:16" s="3" customFormat="1" ht="19.149999999999999" customHeight="1" thickBot="1" x14ac:dyDescent="0.3">
      <c r="A321" s="12"/>
      <c r="B321" s="65">
        <v>7</v>
      </c>
      <c r="C321" s="68" t="s">
        <v>171</v>
      </c>
      <c r="D321" s="68"/>
      <c r="E321" s="106">
        <v>12</v>
      </c>
      <c r="F321" s="106">
        <v>1</v>
      </c>
      <c r="G321" s="106">
        <f t="shared" si="81"/>
        <v>36</v>
      </c>
      <c r="H321" s="260">
        <v>0</v>
      </c>
      <c r="I321" s="264">
        <f t="shared" si="82"/>
        <v>0</v>
      </c>
      <c r="J321" s="108"/>
      <c r="K321" s="265"/>
      <c r="L321" s="306"/>
      <c r="M321" s="325">
        <f t="shared" si="83"/>
        <v>0</v>
      </c>
      <c r="N321" s="87">
        <f t="shared" si="84"/>
        <v>0</v>
      </c>
      <c r="O321" s="24"/>
      <c r="P321" s="32"/>
    </row>
    <row r="322" spans="1:16" s="3" customFormat="1" ht="19.149999999999999" customHeight="1" thickBot="1" x14ac:dyDescent="0.3">
      <c r="A322" s="11"/>
      <c r="B322" s="65">
        <v>8</v>
      </c>
      <c r="C322" s="68" t="s">
        <v>143</v>
      </c>
      <c r="D322" s="68"/>
      <c r="E322" s="106">
        <v>12</v>
      </c>
      <c r="F322" s="106">
        <v>1</v>
      </c>
      <c r="G322" s="106">
        <f t="shared" si="81"/>
        <v>36</v>
      </c>
      <c r="H322" s="260">
        <v>0</v>
      </c>
      <c r="I322" s="264">
        <f t="shared" si="82"/>
        <v>0</v>
      </c>
      <c r="J322" s="108"/>
      <c r="K322" s="265"/>
      <c r="L322" s="306"/>
      <c r="M322" s="325">
        <f t="shared" si="83"/>
        <v>0</v>
      </c>
      <c r="N322" s="87">
        <f t="shared" si="84"/>
        <v>0</v>
      </c>
      <c r="O322" s="24"/>
      <c r="P322" s="32"/>
    </row>
    <row r="323" spans="1:16" s="3" customFormat="1" ht="19.149999999999999" customHeight="1" thickBot="1" x14ac:dyDescent="0.3">
      <c r="A323" s="12"/>
      <c r="B323" s="65">
        <v>9</v>
      </c>
      <c r="C323" s="68" t="s">
        <v>150</v>
      </c>
      <c r="D323" s="68"/>
      <c r="E323" s="106">
        <v>12</v>
      </c>
      <c r="F323" s="106">
        <v>1</v>
      </c>
      <c r="G323" s="106">
        <f t="shared" si="81"/>
        <v>36</v>
      </c>
      <c r="H323" s="260">
        <v>0</v>
      </c>
      <c r="I323" s="264">
        <f t="shared" si="82"/>
        <v>0</v>
      </c>
      <c r="J323" s="108"/>
      <c r="K323" s="265"/>
      <c r="L323" s="306"/>
      <c r="M323" s="325">
        <f t="shared" si="83"/>
        <v>0</v>
      </c>
      <c r="N323" s="87">
        <f t="shared" si="84"/>
        <v>0</v>
      </c>
      <c r="O323" s="24"/>
      <c r="P323" s="32"/>
    </row>
    <row r="324" spans="1:16" s="3" customFormat="1" ht="19.149999999999999" customHeight="1" thickBot="1" x14ac:dyDescent="0.3">
      <c r="A324" s="12"/>
      <c r="B324" s="65">
        <v>10</v>
      </c>
      <c r="C324" s="68" t="s">
        <v>72</v>
      </c>
      <c r="D324" s="68"/>
      <c r="E324" s="106">
        <v>12</v>
      </c>
      <c r="F324" s="106">
        <v>1</v>
      </c>
      <c r="G324" s="106">
        <f t="shared" si="81"/>
        <v>36</v>
      </c>
      <c r="H324" s="260">
        <v>0</v>
      </c>
      <c r="I324" s="264">
        <f t="shared" si="82"/>
        <v>0</v>
      </c>
      <c r="J324" s="108"/>
      <c r="K324" s="265"/>
      <c r="L324" s="306"/>
      <c r="M324" s="325">
        <f t="shared" si="83"/>
        <v>0</v>
      </c>
      <c r="N324" s="87">
        <f t="shared" si="84"/>
        <v>0</v>
      </c>
      <c r="O324" s="24"/>
      <c r="P324" s="32"/>
    </row>
    <row r="325" spans="1:16" s="3" customFormat="1" ht="19.149999999999999" customHeight="1" thickBot="1" x14ac:dyDescent="0.3">
      <c r="A325" s="12"/>
      <c r="B325" s="65">
        <v>11</v>
      </c>
      <c r="C325" s="68" t="s">
        <v>178</v>
      </c>
      <c r="D325" s="68"/>
      <c r="E325" s="106">
        <v>12</v>
      </c>
      <c r="F325" s="106">
        <v>1</v>
      </c>
      <c r="G325" s="106">
        <f t="shared" si="81"/>
        <v>36</v>
      </c>
      <c r="H325" s="260">
        <v>0</v>
      </c>
      <c r="I325" s="264">
        <f t="shared" si="82"/>
        <v>0</v>
      </c>
      <c r="J325" s="108"/>
      <c r="K325" s="265"/>
      <c r="L325" s="306"/>
      <c r="M325" s="325">
        <f t="shared" si="83"/>
        <v>0</v>
      </c>
      <c r="N325" s="87">
        <f t="shared" si="84"/>
        <v>0</v>
      </c>
      <c r="O325" s="24"/>
      <c r="P325" s="32"/>
    </row>
    <row r="326" spans="1:16" s="3" customFormat="1" ht="19.149999999999999" customHeight="1" thickBot="1" x14ac:dyDescent="0.3">
      <c r="A326" s="12"/>
      <c r="B326" s="65">
        <v>12</v>
      </c>
      <c r="C326" s="68" t="s">
        <v>129</v>
      </c>
      <c r="D326" s="68"/>
      <c r="E326" s="106">
        <v>12</v>
      </c>
      <c r="F326" s="106">
        <v>12</v>
      </c>
      <c r="G326" s="106">
        <f t="shared" si="81"/>
        <v>432</v>
      </c>
      <c r="H326" s="260">
        <v>0</v>
      </c>
      <c r="I326" s="264">
        <f t="shared" si="82"/>
        <v>0</v>
      </c>
      <c r="J326" s="108"/>
      <c r="K326" s="265"/>
      <c r="L326" s="306"/>
      <c r="M326" s="325">
        <f t="shared" si="83"/>
        <v>0</v>
      </c>
      <c r="N326" s="87">
        <f t="shared" si="84"/>
        <v>0</v>
      </c>
      <c r="O326" s="24"/>
      <c r="P326" s="32"/>
    </row>
    <row r="327" spans="1:16" s="3" customFormat="1" ht="19.149999999999999" customHeight="1" thickBot="1" x14ac:dyDescent="0.3">
      <c r="A327" s="12"/>
      <c r="B327" s="65">
        <v>13</v>
      </c>
      <c r="C327" s="68" t="s">
        <v>3</v>
      </c>
      <c r="D327" s="68"/>
      <c r="E327" s="106">
        <v>12</v>
      </c>
      <c r="F327" s="106">
        <v>2</v>
      </c>
      <c r="G327" s="106">
        <f t="shared" si="81"/>
        <v>72</v>
      </c>
      <c r="H327" s="260">
        <v>0</v>
      </c>
      <c r="I327" s="264">
        <f t="shared" si="82"/>
        <v>0</v>
      </c>
      <c r="J327" s="108"/>
      <c r="K327" s="265"/>
      <c r="L327" s="306"/>
      <c r="M327" s="325">
        <f t="shared" si="83"/>
        <v>0</v>
      </c>
      <c r="N327" s="87">
        <f t="shared" si="84"/>
        <v>0</v>
      </c>
      <c r="O327" s="24"/>
      <c r="P327" s="32"/>
    </row>
    <row r="328" spans="1:16" s="3" customFormat="1" ht="19.149999999999999" customHeight="1" thickBot="1" x14ac:dyDescent="0.3">
      <c r="A328" s="12"/>
      <c r="B328" s="65">
        <v>14</v>
      </c>
      <c r="C328" s="68" t="s">
        <v>25</v>
      </c>
      <c r="D328" s="68"/>
      <c r="E328" s="106">
        <v>12</v>
      </c>
      <c r="F328" s="106">
        <v>2</v>
      </c>
      <c r="G328" s="106">
        <f t="shared" si="81"/>
        <v>72</v>
      </c>
      <c r="H328" s="260">
        <v>0</v>
      </c>
      <c r="I328" s="264">
        <f t="shared" si="82"/>
        <v>0</v>
      </c>
      <c r="J328" s="108"/>
      <c r="K328" s="265"/>
      <c r="L328" s="306"/>
      <c r="M328" s="325">
        <f t="shared" si="83"/>
        <v>0</v>
      </c>
      <c r="N328" s="87">
        <f t="shared" si="84"/>
        <v>0</v>
      </c>
      <c r="O328" s="24"/>
      <c r="P328" s="32"/>
    </row>
    <row r="329" spans="1:16" s="3" customFormat="1" ht="19.149999999999999" customHeight="1" thickBot="1" x14ac:dyDescent="0.3">
      <c r="A329" s="12"/>
      <c r="B329" s="65">
        <v>15</v>
      </c>
      <c r="C329" s="68" t="s">
        <v>48</v>
      </c>
      <c r="D329" s="68"/>
      <c r="E329" s="106">
        <v>12</v>
      </c>
      <c r="F329" s="106">
        <v>2</v>
      </c>
      <c r="G329" s="106">
        <f t="shared" si="81"/>
        <v>72</v>
      </c>
      <c r="H329" s="260">
        <v>0</v>
      </c>
      <c r="I329" s="264">
        <f t="shared" si="82"/>
        <v>0</v>
      </c>
      <c r="J329" s="108"/>
      <c r="K329" s="265"/>
      <c r="L329" s="306"/>
      <c r="M329" s="325">
        <f t="shared" si="83"/>
        <v>0</v>
      </c>
      <c r="N329" s="87">
        <f t="shared" si="84"/>
        <v>0</v>
      </c>
      <c r="O329" s="24"/>
      <c r="P329" s="32"/>
    </row>
    <row r="330" spans="1:16" s="3" customFormat="1" ht="19.149999999999999" customHeight="1" thickBot="1" x14ac:dyDescent="0.3">
      <c r="A330" s="12"/>
      <c r="B330" s="65">
        <v>16</v>
      </c>
      <c r="C330" s="68" t="s">
        <v>46</v>
      </c>
      <c r="D330" s="68"/>
      <c r="E330" s="106">
        <v>2</v>
      </c>
      <c r="F330" s="213">
        <v>11</v>
      </c>
      <c r="G330" s="106">
        <f t="shared" si="81"/>
        <v>66</v>
      </c>
      <c r="H330" s="260">
        <v>0</v>
      </c>
      <c r="I330" s="264">
        <f t="shared" si="82"/>
        <v>0</v>
      </c>
      <c r="J330" s="108"/>
      <c r="K330" s="265"/>
      <c r="L330" s="308"/>
      <c r="M330" s="325">
        <f t="shared" si="83"/>
        <v>0</v>
      </c>
      <c r="N330" s="87">
        <f t="shared" si="84"/>
        <v>0</v>
      </c>
      <c r="O330" s="24"/>
      <c r="P330" s="32"/>
    </row>
    <row r="331" spans="1:16" s="3" customFormat="1" ht="19.149999999999999" customHeight="1" thickBot="1" x14ac:dyDescent="0.3">
      <c r="A331" s="12"/>
      <c r="B331" s="65">
        <v>17</v>
      </c>
      <c r="C331" s="68" t="s">
        <v>9</v>
      </c>
      <c r="D331" s="68"/>
      <c r="E331" s="106">
        <v>2</v>
      </c>
      <c r="F331" s="213">
        <v>17</v>
      </c>
      <c r="G331" s="106">
        <f t="shared" si="81"/>
        <v>102</v>
      </c>
      <c r="H331" s="260">
        <v>0</v>
      </c>
      <c r="I331" s="264">
        <f t="shared" si="82"/>
        <v>0</v>
      </c>
      <c r="J331" s="108"/>
      <c r="K331" s="265"/>
      <c r="L331" s="308"/>
      <c r="M331" s="325">
        <f t="shared" si="83"/>
        <v>0</v>
      </c>
      <c r="N331" s="87">
        <f t="shared" si="84"/>
        <v>0</v>
      </c>
      <c r="O331" s="24"/>
      <c r="P331" s="32"/>
    </row>
    <row r="332" spans="1:16" s="3" customFormat="1" ht="19.149999999999999" customHeight="1" thickBot="1" x14ac:dyDescent="0.3">
      <c r="A332" s="12"/>
      <c r="B332" s="65">
        <v>18</v>
      </c>
      <c r="C332" s="69" t="s">
        <v>66</v>
      </c>
      <c r="D332" s="69"/>
      <c r="E332" s="106">
        <v>2</v>
      </c>
      <c r="F332" s="106">
        <v>3</v>
      </c>
      <c r="G332" s="106">
        <f t="shared" si="81"/>
        <v>18</v>
      </c>
      <c r="H332" s="260">
        <v>0</v>
      </c>
      <c r="I332" s="264">
        <f t="shared" si="82"/>
        <v>0</v>
      </c>
      <c r="J332" s="108"/>
      <c r="K332" s="265"/>
      <c r="L332" s="306"/>
      <c r="M332" s="325">
        <f t="shared" si="83"/>
        <v>0</v>
      </c>
      <c r="N332" s="87">
        <f t="shared" si="84"/>
        <v>0</v>
      </c>
      <c r="O332" s="24"/>
      <c r="P332" s="32"/>
    </row>
    <row r="333" spans="1:16" s="3" customFormat="1" ht="19.149999999999999" customHeight="1" thickBot="1" x14ac:dyDescent="0.3">
      <c r="A333" s="12"/>
      <c r="B333" s="65">
        <v>19</v>
      </c>
      <c r="C333" s="68" t="s">
        <v>6</v>
      </c>
      <c r="D333" s="68"/>
      <c r="E333" s="106">
        <v>2</v>
      </c>
      <c r="F333" s="213">
        <v>5</v>
      </c>
      <c r="G333" s="106">
        <f t="shared" si="81"/>
        <v>30</v>
      </c>
      <c r="H333" s="260">
        <v>0</v>
      </c>
      <c r="I333" s="264">
        <f t="shared" si="82"/>
        <v>0</v>
      </c>
      <c r="J333" s="108"/>
      <c r="K333" s="265"/>
      <c r="L333" s="308"/>
      <c r="M333" s="325">
        <f t="shared" si="83"/>
        <v>0</v>
      </c>
      <c r="N333" s="87">
        <f t="shared" si="84"/>
        <v>0</v>
      </c>
      <c r="O333" s="24"/>
      <c r="P333" s="32"/>
    </row>
    <row r="334" spans="1:16" s="3" customFormat="1" ht="19.149999999999999" customHeight="1" thickBot="1" x14ac:dyDescent="0.3">
      <c r="A334" s="12"/>
      <c r="B334" s="65">
        <v>20</v>
      </c>
      <c r="C334" s="68" t="s">
        <v>179</v>
      </c>
      <c r="D334" s="68"/>
      <c r="E334" s="106">
        <v>2</v>
      </c>
      <c r="F334" s="213">
        <v>7</v>
      </c>
      <c r="G334" s="106">
        <f t="shared" si="81"/>
        <v>42</v>
      </c>
      <c r="H334" s="260">
        <v>0</v>
      </c>
      <c r="I334" s="264">
        <f t="shared" si="82"/>
        <v>0</v>
      </c>
      <c r="J334" s="108"/>
      <c r="K334" s="265"/>
      <c r="L334" s="308"/>
      <c r="M334" s="325">
        <f t="shared" si="83"/>
        <v>0</v>
      </c>
      <c r="N334" s="87">
        <f t="shared" si="84"/>
        <v>0</v>
      </c>
      <c r="O334" s="24"/>
      <c r="P334" s="32"/>
    </row>
    <row r="335" spans="1:16" s="3" customFormat="1" ht="19.149999999999999" customHeight="1" thickBot="1" x14ac:dyDescent="0.3">
      <c r="A335" s="12"/>
      <c r="B335" s="65">
        <v>21</v>
      </c>
      <c r="C335" s="68" t="s">
        <v>180</v>
      </c>
      <c r="D335" s="68"/>
      <c r="E335" s="106">
        <v>2</v>
      </c>
      <c r="F335" s="213">
        <v>7</v>
      </c>
      <c r="G335" s="106">
        <f t="shared" si="81"/>
        <v>42</v>
      </c>
      <c r="H335" s="260">
        <v>0</v>
      </c>
      <c r="I335" s="264">
        <f t="shared" si="82"/>
        <v>0</v>
      </c>
      <c r="J335" s="108"/>
      <c r="K335" s="265"/>
      <c r="L335" s="308"/>
      <c r="M335" s="325">
        <f t="shared" si="83"/>
        <v>0</v>
      </c>
      <c r="N335" s="87">
        <f t="shared" si="84"/>
        <v>0</v>
      </c>
      <c r="O335" s="24"/>
      <c r="P335" s="32"/>
    </row>
    <row r="336" spans="1:16" s="3" customFormat="1" ht="19.149999999999999" customHeight="1" thickBot="1" x14ac:dyDescent="0.3">
      <c r="A336" s="12"/>
      <c r="B336" s="65">
        <v>22</v>
      </c>
      <c r="C336" s="68" t="s">
        <v>181</v>
      </c>
      <c r="D336" s="68"/>
      <c r="E336" s="106">
        <v>2</v>
      </c>
      <c r="F336" s="213">
        <v>7</v>
      </c>
      <c r="G336" s="106">
        <f t="shared" si="81"/>
        <v>42</v>
      </c>
      <c r="H336" s="260">
        <v>0</v>
      </c>
      <c r="I336" s="264">
        <f t="shared" si="82"/>
        <v>0</v>
      </c>
      <c r="J336" s="108"/>
      <c r="K336" s="265"/>
      <c r="L336" s="308"/>
      <c r="M336" s="325">
        <f t="shared" si="83"/>
        <v>0</v>
      </c>
      <c r="N336" s="87">
        <f t="shared" si="84"/>
        <v>0</v>
      </c>
      <c r="O336" s="24"/>
      <c r="P336" s="32"/>
    </row>
    <row r="337" spans="1:17" s="3" customFormat="1" ht="19.149999999999999" customHeight="1" x14ac:dyDescent="0.25">
      <c r="A337" s="12"/>
      <c r="B337" s="65"/>
      <c r="C337" s="68"/>
      <c r="D337" s="68"/>
      <c r="E337" s="106"/>
      <c r="F337" s="106"/>
      <c r="G337" s="106">
        <f t="shared" si="81"/>
        <v>0</v>
      </c>
      <c r="H337" s="260"/>
      <c r="I337" s="266">
        <f>SUM(I315:I336)</f>
        <v>0</v>
      </c>
      <c r="J337" s="347"/>
      <c r="K337" s="346">
        <f>SUM(K315:K336)</f>
        <v>0</v>
      </c>
      <c r="L337" s="346">
        <f>SUM(L315:L336)</f>
        <v>0</v>
      </c>
      <c r="M337" s="327">
        <f>SUM($M315:$M336)</f>
        <v>0</v>
      </c>
      <c r="N337" s="89">
        <f t="shared" si="84"/>
        <v>0</v>
      </c>
      <c r="O337" s="39"/>
      <c r="P337" s="41">
        <f>SUM(N337-M337)</f>
        <v>0</v>
      </c>
      <c r="Q337" s="340">
        <f>M337</f>
        <v>0</v>
      </c>
    </row>
    <row r="338" spans="1:17" s="3" customFormat="1" ht="19.149999999999999" customHeight="1" thickBot="1" x14ac:dyDescent="0.25">
      <c r="A338" s="167"/>
      <c r="B338" s="178"/>
      <c r="C338" s="179"/>
      <c r="D338" s="179"/>
      <c r="E338" s="238"/>
      <c r="F338" s="231"/>
      <c r="G338" s="231"/>
      <c r="H338" s="294"/>
      <c r="I338" s="294"/>
      <c r="J338" s="139"/>
      <c r="K338" s="294"/>
      <c r="L338" s="294"/>
      <c r="M338" s="316"/>
      <c r="N338" s="94"/>
      <c r="O338" s="43">
        <f>SUM(N338-M338)</f>
        <v>0</v>
      </c>
      <c r="P338" s="40"/>
    </row>
    <row r="339" spans="1:17" s="3" customFormat="1" ht="19.149999999999999" customHeight="1" thickBot="1" x14ac:dyDescent="0.3">
      <c r="A339" s="14" t="s">
        <v>73</v>
      </c>
      <c r="B339" s="64">
        <v>1</v>
      </c>
      <c r="C339" s="85" t="s">
        <v>76</v>
      </c>
      <c r="D339" s="85" t="s">
        <v>322</v>
      </c>
      <c r="E339" s="211">
        <v>12</v>
      </c>
      <c r="F339" s="211">
        <v>3</v>
      </c>
      <c r="G339" s="106">
        <f t="shared" ref="G339:G384" si="86">SUM(E339*F339*3-J339)</f>
        <v>99</v>
      </c>
      <c r="H339" s="260">
        <v>0</v>
      </c>
      <c r="I339" s="261">
        <f t="shared" ref="I339:I375" si="87">SUM(H339*G339)</f>
        <v>0</v>
      </c>
      <c r="J339" s="107">
        <f>F339*3</f>
        <v>9</v>
      </c>
      <c r="K339" s="265">
        <v>0</v>
      </c>
      <c r="L339" s="307">
        <f>J339*K339</f>
        <v>0</v>
      </c>
      <c r="M339" s="324">
        <f t="shared" ref="M339:M380" si="88">SUM($I339+$L339)</f>
        <v>0</v>
      </c>
      <c r="N339" s="86">
        <f t="shared" ref="N339:N380" si="89">SUM(I339,L339)</f>
        <v>0</v>
      </c>
      <c r="O339" s="30"/>
      <c r="P339" s="31"/>
    </row>
    <row r="340" spans="1:17" s="3" customFormat="1" ht="19.149999999999999" customHeight="1" thickBot="1" x14ac:dyDescent="0.3">
      <c r="A340" s="12"/>
      <c r="B340" s="65">
        <v>2</v>
      </c>
      <c r="C340" s="68" t="s">
        <v>91</v>
      </c>
      <c r="D340" s="68" t="s">
        <v>321</v>
      </c>
      <c r="E340" s="106">
        <v>12</v>
      </c>
      <c r="F340" s="106">
        <v>1</v>
      </c>
      <c r="G340" s="106">
        <f t="shared" si="86"/>
        <v>33</v>
      </c>
      <c r="H340" s="260">
        <v>0</v>
      </c>
      <c r="I340" s="264">
        <f t="shared" si="87"/>
        <v>0</v>
      </c>
      <c r="J340" s="107">
        <f>F340*3</f>
        <v>3</v>
      </c>
      <c r="K340" s="265">
        <v>0</v>
      </c>
      <c r="L340" s="307">
        <f t="shared" ref="L340:L343" si="90">J340*K340</f>
        <v>0</v>
      </c>
      <c r="M340" s="325">
        <f t="shared" si="88"/>
        <v>0</v>
      </c>
      <c r="N340" s="87">
        <f t="shared" si="89"/>
        <v>0</v>
      </c>
      <c r="O340" s="24"/>
      <c r="P340" s="32"/>
    </row>
    <row r="341" spans="1:17" s="3" customFormat="1" ht="19.149999999999999" customHeight="1" thickBot="1" x14ac:dyDescent="0.3">
      <c r="A341" s="12"/>
      <c r="B341" s="65">
        <v>3</v>
      </c>
      <c r="C341" s="68" t="s">
        <v>101</v>
      </c>
      <c r="D341" s="68" t="s">
        <v>357</v>
      </c>
      <c r="E341" s="106">
        <v>12</v>
      </c>
      <c r="F341" s="106">
        <v>3</v>
      </c>
      <c r="G341" s="106">
        <f t="shared" si="86"/>
        <v>99</v>
      </c>
      <c r="H341" s="260">
        <v>0</v>
      </c>
      <c r="I341" s="264">
        <f t="shared" si="87"/>
        <v>0</v>
      </c>
      <c r="J341" s="107">
        <f>F341*3</f>
        <v>9</v>
      </c>
      <c r="K341" s="265">
        <v>0</v>
      </c>
      <c r="L341" s="307">
        <f t="shared" si="90"/>
        <v>0</v>
      </c>
      <c r="M341" s="325">
        <f t="shared" si="88"/>
        <v>0</v>
      </c>
      <c r="N341" s="87">
        <f t="shared" si="89"/>
        <v>0</v>
      </c>
      <c r="O341" s="24"/>
      <c r="P341" s="32"/>
    </row>
    <row r="342" spans="1:17" s="3" customFormat="1" ht="19.149999999999999" customHeight="1" thickBot="1" x14ac:dyDescent="0.3">
      <c r="A342" s="12"/>
      <c r="B342" s="65">
        <v>4</v>
      </c>
      <c r="C342" s="68" t="s">
        <v>173</v>
      </c>
      <c r="D342" s="68"/>
      <c r="E342" s="106">
        <v>12</v>
      </c>
      <c r="F342" s="106">
        <v>9</v>
      </c>
      <c r="G342" s="106">
        <f t="shared" si="86"/>
        <v>297</v>
      </c>
      <c r="H342" s="260">
        <v>0</v>
      </c>
      <c r="I342" s="264">
        <f t="shared" si="87"/>
        <v>0</v>
      </c>
      <c r="J342" s="107">
        <f>F342*3</f>
        <v>27</v>
      </c>
      <c r="K342" s="265">
        <v>0</v>
      </c>
      <c r="L342" s="307">
        <f t="shared" si="90"/>
        <v>0</v>
      </c>
      <c r="M342" s="325">
        <f t="shared" si="88"/>
        <v>0</v>
      </c>
      <c r="N342" s="87">
        <f t="shared" si="89"/>
        <v>0</v>
      </c>
      <c r="O342" s="24"/>
      <c r="P342" s="32"/>
    </row>
    <row r="343" spans="1:17" s="3" customFormat="1" ht="19.149999999999999" customHeight="1" thickBot="1" x14ac:dyDescent="0.3">
      <c r="A343" s="12"/>
      <c r="B343" s="65">
        <v>5</v>
      </c>
      <c r="C343" s="68" t="s">
        <v>189</v>
      </c>
      <c r="D343" s="68"/>
      <c r="E343" s="106">
        <v>12</v>
      </c>
      <c r="F343" s="106">
        <v>1</v>
      </c>
      <c r="G343" s="106">
        <f t="shared" si="86"/>
        <v>33</v>
      </c>
      <c r="H343" s="260">
        <v>0</v>
      </c>
      <c r="I343" s="264">
        <f t="shared" si="87"/>
        <v>0</v>
      </c>
      <c r="J343" s="107">
        <f>F343*3</f>
        <v>3</v>
      </c>
      <c r="K343" s="265">
        <v>0</v>
      </c>
      <c r="L343" s="307">
        <f t="shared" si="90"/>
        <v>0</v>
      </c>
      <c r="M343" s="325">
        <f t="shared" si="88"/>
        <v>0</v>
      </c>
      <c r="N343" s="87">
        <f t="shared" si="89"/>
        <v>0</v>
      </c>
      <c r="O343" s="24"/>
      <c r="P343" s="32"/>
    </row>
    <row r="344" spans="1:17" s="3" customFormat="1" ht="19.149999999999999" customHeight="1" thickBot="1" x14ac:dyDescent="0.3">
      <c r="A344" s="12"/>
      <c r="B344" s="65">
        <f>1+B343</f>
        <v>6</v>
      </c>
      <c r="C344" s="68" t="s">
        <v>32</v>
      </c>
      <c r="D344" s="68"/>
      <c r="E344" s="106">
        <v>12</v>
      </c>
      <c r="F344" s="213">
        <v>4</v>
      </c>
      <c r="G344" s="106">
        <f t="shared" si="86"/>
        <v>144</v>
      </c>
      <c r="H344" s="260">
        <v>0</v>
      </c>
      <c r="I344" s="264">
        <f t="shared" si="87"/>
        <v>0</v>
      </c>
      <c r="J344" s="108"/>
      <c r="K344" s="265"/>
      <c r="L344" s="308"/>
      <c r="M344" s="325">
        <f t="shared" si="88"/>
        <v>0</v>
      </c>
      <c r="N344" s="87">
        <f t="shared" si="89"/>
        <v>0</v>
      </c>
      <c r="O344" s="24"/>
      <c r="P344" s="32"/>
    </row>
    <row r="345" spans="1:17" s="3" customFormat="1" ht="19.149999999999999" customHeight="1" thickBot="1" x14ac:dyDescent="0.3">
      <c r="A345" s="12"/>
      <c r="B345" s="65">
        <f t="shared" ref="B345:B374" si="91">1+B344</f>
        <v>7</v>
      </c>
      <c r="C345" s="68" t="s">
        <v>78</v>
      </c>
      <c r="D345" s="68"/>
      <c r="E345" s="106">
        <v>12</v>
      </c>
      <c r="F345" s="106">
        <v>2</v>
      </c>
      <c r="G345" s="106">
        <f t="shared" si="86"/>
        <v>72</v>
      </c>
      <c r="H345" s="260">
        <v>0</v>
      </c>
      <c r="I345" s="264">
        <f t="shared" si="87"/>
        <v>0</v>
      </c>
      <c r="J345" s="108"/>
      <c r="K345" s="265"/>
      <c r="L345" s="308"/>
      <c r="M345" s="325">
        <f t="shared" si="88"/>
        <v>0</v>
      </c>
      <c r="N345" s="87">
        <f t="shared" si="89"/>
        <v>0</v>
      </c>
      <c r="O345" s="24"/>
      <c r="P345" s="32"/>
    </row>
    <row r="346" spans="1:17" s="3" customFormat="1" ht="19.149999999999999" customHeight="1" thickBot="1" x14ac:dyDescent="0.3">
      <c r="A346" s="12"/>
      <c r="B346" s="65">
        <f t="shared" si="91"/>
        <v>8</v>
      </c>
      <c r="C346" s="68" t="s">
        <v>15</v>
      </c>
      <c r="D346" s="68"/>
      <c r="E346" s="106">
        <v>12</v>
      </c>
      <c r="F346" s="106">
        <v>1</v>
      </c>
      <c r="G346" s="106">
        <f t="shared" si="86"/>
        <v>36</v>
      </c>
      <c r="H346" s="260">
        <v>0</v>
      </c>
      <c r="I346" s="264">
        <f t="shared" si="87"/>
        <v>0</v>
      </c>
      <c r="J346" s="108"/>
      <c r="K346" s="265"/>
      <c r="L346" s="308"/>
      <c r="M346" s="325">
        <f t="shared" si="88"/>
        <v>0</v>
      </c>
      <c r="N346" s="87">
        <f t="shared" si="89"/>
        <v>0</v>
      </c>
      <c r="O346" s="24"/>
      <c r="P346" s="32"/>
    </row>
    <row r="347" spans="1:17" s="3" customFormat="1" ht="19.149999999999999" customHeight="1" thickBot="1" x14ac:dyDescent="0.3">
      <c r="A347" s="12"/>
      <c r="B347" s="65">
        <f t="shared" si="91"/>
        <v>9</v>
      </c>
      <c r="C347" s="68" t="s">
        <v>184</v>
      </c>
      <c r="D347" s="68"/>
      <c r="E347" s="106">
        <v>12</v>
      </c>
      <c r="F347" s="106">
        <v>1</v>
      </c>
      <c r="G347" s="106">
        <f t="shared" si="86"/>
        <v>36</v>
      </c>
      <c r="H347" s="260">
        <v>0</v>
      </c>
      <c r="I347" s="264">
        <f t="shared" si="87"/>
        <v>0</v>
      </c>
      <c r="J347" s="108"/>
      <c r="K347" s="265"/>
      <c r="L347" s="308"/>
      <c r="M347" s="325">
        <f t="shared" si="88"/>
        <v>0</v>
      </c>
      <c r="N347" s="87">
        <f t="shared" si="89"/>
        <v>0</v>
      </c>
      <c r="O347" s="24"/>
      <c r="P347" s="32"/>
    </row>
    <row r="348" spans="1:17" s="3" customFormat="1" ht="19.149999999999999" customHeight="1" thickBot="1" x14ac:dyDescent="0.3">
      <c r="A348" s="12"/>
      <c r="B348" s="65">
        <f t="shared" si="91"/>
        <v>10</v>
      </c>
      <c r="C348" s="68" t="s">
        <v>143</v>
      </c>
      <c r="D348" s="68"/>
      <c r="E348" s="106">
        <v>12</v>
      </c>
      <c r="F348" s="213">
        <v>1</v>
      </c>
      <c r="G348" s="106">
        <f t="shared" si="86"/>
        <v>36</v>
      </c>
      <c r="H348" s="260">
        <v>0</v>
      </c>
      <c r="I348" s="264">
        <f t="shared" si="87"/>
        <v>0</v>
      </c>
      <c r="J348" s="108"/>
      <c r="K348" s="265"/>
      <c r="L348" s="308"/>
      <c r="M348" s="325">
        <f t="shared" si="88"/>
        <v>0</v>
      </c>
      <c r="N348" s="87">
        <f t="shared" si="89"/>
        <v>0</v>
      </c>
      <c r="O348" s="24"/>
      <c r="P348" s="32"/>
    </row>
    <row r="349" spans="1:17" s="3" customFormat="1" ht="19.149999999999999" customHeight="1" thickBot="1" x14ac:dyDescent="0.3">
      <c r="A349" s="12"/>
      <c r="B349" s="65">
        <f t="shared" si="91"/>
        <v>11</v>
      </c>
      <c r="C349" s="68" t="s">
        <v>79</v>
      </c>
      <c r="D349" s="68"/>
      <c r="E349" s="106">
        <v>12</v>
      </c>
      <c r="F349" s="213">
        <v>1</v>
      </c>
      <c r="G349" s="106">
        <f t="shared" si="86"/>
        <v>36</v>
      </c>
      <c r="H349" s="260">
        <v>0</v>
      </c>
      <c r="I349" s="264">
        <f t="shared" si="87"/>
        <v>0</v>
      </c>
      <c r="J349" s="108"/>
      <c r="K349" s="265"/>
      <c r="L349" s="308"/>
      <c r="M349" s="325">
        <f t="shared" si="88"/>
        <v>0</v>
      </c>
      <c r="N349" s="87">
        <f t="shared" si="89"/>
        <v>0</v>
      </c>
      <c r="O349" s="24"/>
      <c r="P349" s="32"/>
    </row>
    <row r="350" spans="1:17" s="3" customFormat="1" ht="19.149999999999999" customHeight="1" thickBot="1" x14ac:dyDescent="0.3">
      <c r="A350" s="12"/>
      <c r="B350" s="65">
        <f t="shared" si="91"/>
        <v>12</v>
      </c>
      <c r="C350" s="68" t="s">
        <v>185</v>
      </c>
      <c r="D350" s="68"/>
      <c r="E350" s="106">
        <v>12</v>
      </c>
      <c r="F350" s="213">
        <v>20</v>
      </c>
      <c r="G350" s="106">
        <f t="shared" si="86"/>
        <v>720</v>
      </c>
      <c r="H350" s="260">
        <v>0</v>
      </c>
      <c r="I350" s="264">
        <f t="shared" si="87"/>
        <v>0</v>
      </c>
      <c r="J350" s="108"/>
      <c r="K350" s="265"/>
      <c r="L350" s="308"/>
      <c r="M350" s="325">
        <f t="shared" si="88"/>
        <v>0</v>
      </c>
      <c r="N350" s="87">
        <f t="shared" si="89"/>
        <v>0</v>
      </c>
      <c r="O350" s="24"/>
      <c r="P350" s="32"/>
    </row>
    <row r="351" spans="1:17" s="3" customFormat="1" ht="19.149999999999999" customHeight="1" thickBot="1" x14ac:dyDescent="0.3">
      <c r="A351" s="12"/>
      <c r="B351" s="65">
        <f t="shared" si="91"/>
        <v>13</v>
      </c>
      <c r="C351" s="68" t="s">
        <v>75</v>
      </c>
      <c r="D351" s="68"/>
      <c r="E351" s="106">
        <v>12</v>
      </c>
      <c r="F351" s="213">
        <v>1</v>
      </c>
      <c r="G351" s="106">
        <f t="shared" si="86"/>
        <v>33</v>
      </c>
      <c r="H351" s="260">
        <v>0</v>
      </c>
      <c r="I351" s="264">
        <f t="shared" si="87"/>
        <v>0</v>
      </c>
      <c r="J351" s="108">
        <v>3</v>
      </c>
      <c r="K351" s="265">
        <v>0</v>
      </c>
      <c r="L351" s="306">
        <f>J351*K351</f>
        <v>0</v>
      </c>
      <c r="M351" s="325">
        <f t="shared" si="88"/>
        <v>0</v>
      </c>
      <c r="N351" s="87">
        <f t="shared" si="89"/>
        <v>0</v>
      </c>
      <c r="O351" s="24"/>
      <c r="P351" s="32"/>
    </row>
    <row r="352" spans="1:17" s="3" customFormat="1" ht="19.149999999999999" customHeight="1" thickBot="1" x14ac:dyDescent="0.3">
      <c r="A352" s="12"/>
      <c r="B352" s="65">
        <f t="shared" si="91"/>
        <v>14</v>
      </c>
      <c r="C352" s="68" t="s">
        <v>3</v>
      </c>
      <c r="D352" s="68"/>
      <c r="E352" s="106">
        <v>4</v>
      </c>
      <c r="F352" s="213">
        <v>13</v>
      </c>
      <c r="G352" s="106">
        <f t="shared" si="86"/>
        <v>156</v>
      </c>
      <c r="H352" s="260">
        <v>0</v>
      </c>
      <c r="I352" s="264">
        <f t="shared" si="87"/>
        <v>0</v>
      </c>
      <c r="J352" s="108"/>
      <c r="K352" s="265"/>
      <c r="L352" s="308"/>
      <c r="M352" s="325">
        <f t="shared" si="88"/>
        <v>0</v>
      </c>
      <c r="N352" s="87">
        <f t="shared" si="89"/>
        <v>0</v>
      </c>
      <c r="O352" s="24"/>
      <c r="P352" s="32"/>
    </row>
    <row r="353" spans="1:16" s="3" customFormat="1" ht="19.149999999999999" customHeight="1" thickBot="1" x14ac:dyDescent="0.3">
      <c r="A353" s="12"/>
      <c r="B353" s="65">
        <f t="shared" si="91"/>
        <v>15</v>
      </c>
      <c r="C353" s="68" t="s">
        <v>133</v>
      </c>
      <c r="D353" s="68"/>
      <c r="E353" s="106">
        <v>2</v>
      </c>
      <c r="F353" s="213">
        <v>4</v>
      </c>
      <c r="G353" s="106">
        <f t="shared" si="86"/>
        <v>24</v>
      </c>
      <c r="H353" s="260">
        <v>0</v>
      </c>
      <c r="I353" s="264">
        <f t="shared" si="87"/>
        <v>0</v>
      </c>
      <c r="J353" s="108"/>
      <c r="K353" s="265"/>
      <c r="L353" s="308"/>
      <c r="M353" s="325">
        <f t="shared" si="88"/>
        <v>0</v>
      </c>
      <c r="N353" s="87">
        <f t="shared" si="89"/>
        <v>0</v>
      </c>
      <c r="O353" s="24"/>
      <c r="P353" s="32"/>
    </row>
    <row r="354" spans="1:16" s="3" customFormat="1" ht="19.149999999999999" customHeight="1" thickBot="1" x14ac:dyDescent="0.3">
      <c r="A354" s="11"/>
      <c r="B354" s="65">
        <f t="shared" si="91"/>
        <v>16</v>
      </c>
      <c r="C354" s="69" t="s">
        <v>186</v>
      </c>
      <c r="D354" s="69"/>
      <c r="E354" s="106">
        <v>2</v>
      </c>
      <c r="F354" s="213">
        <v>2</v>
      </c>
      <c r="G354" s="106">
        <f t="shared" si="86"/>
        <v>12</v>
      </c>
      <c r="H354" s="260">
        <v>0</v>
      </c>
      <c r="I354" s="264">
        <f t="shared" si="87"/>
        <v>0</v>
      </c>
      <c r="J354" s="108"/>
      <c r="K354" s="265"/>
      <c r="L354" s="306"/>
      <c r="M354" s="325">
        <f t="shared" si="88"/>
        <v>0</v>
      </c>
      <c r="N354" s="87">
        <f t="shared" si="89"/>
        <v>0</v>
      </c>
      <c r="O354" s="24"/>
      <c r="P354" s="32"/>
    </row>
    <row r="355" spans="1:16" s="3" customFormat="1" ht="19.149999999999999" customHeight="1" thickBot="1" x14ac:dyDescent="0.3">
      <c r="A355" s="11"/>
      <c r="B355" s="65">
        <f t="shared" si="91"/>
        <v>17</v>
      </c>
      <c r="C355" s="69" t="s">
        <v>187</v>
      </c>
      <c r="D355" s="69"/>
      <c r="E355" s="106">
        <v>2</v>
      </c>
      <c r="F355" s="213">
        <v>1</v>
      </c>
      <c r="G355" s="106">
        <f t="shared" si="86"/>
        <v>6</v>
      </c>
      <c r="H355" s="260">
        <v>0</v>
      </c>
      <c r="I355" s="264">
        <f t="shared" si="87"/>
        <v>0</v>
      </c>
      <c r="J355" s="108"/>
      <c r="K355" s="265"/>
      <c r="L355" s="306"/>
      <c r="M355" s="325">
        <f t="shared" si="88"/>
        <v>0</v>
      </c>
      <c r="N355" s="87">
        <f t="shared" si="89"/>
        <v>0</v>
      </c>
      <c r="O355" s="24"/>
      <c r="P355" s="32"/>
    </row>
    <row r="356" spans="1:16" s="3" customFormat="1" ht="19.149999999999999" customHeight="1" thickBot="1" x14ac:dyDescent="0.3">
      <c r="A356" s="11"/>
      <c r="B356" s="65">
        <f t="shared" si="91"/>
        <v>18</v>
      </c>
      <c r="C356" s="69" t="s">
        <v>191</v>
      </c>
      <c r="D356" s="69"/>
      <c r="E356" s="106">
        <v>2</v>
      </c>
      <c r="F356" s="213">
        <v>7</v>
      </c>
      <c r="G356" s="106">
        <f t="shared" si="86"/>
        <v>42</v>
      </c>
      <c r="H356" s="260">
        <v>0</v>
      </c>
      <c r="I356" s="264">
        <f t="shared" si="87"/>
        <v>0</v>
      </c>
      <c r="J356" s="108"/>
      <c r="K356" s="265"/>
      <c r="L356" s="306"/>
      <c r="M356" s="325">
        <f t="shared" si="88"/>
        <v>0</v>
      </c>
      <c r="N356" s="87">
        <f t="shared" si="89"/>
        <v>0</v>
      </c>
      <c r="O356" s="24"/>
      <c r="P356" s="32"/>
    </row>
    <row r="357" spans="1:16" s="3" customFormat="1" ht="19.149999999999999" customHeight="1" thickBot="1" x14ac:dyDescent="0.3">
      <c r="A357" s="11"/>
      <c r="B357" s="65">
        <f t="shared" si="91"/>
        <v>19</v>
      </c>
      <c r="C357" s="69" t="s">
        <v>9</v>
      </c>
      <c r="D357" s="69"/>
      <c r="E357" s="106">
        <v>2</v>
      </c>
      <c r="F357" s="213">
        <v>1</v>
      </c>
      <c r="G357" s="106">
        <f t="shared" si="86"/>
        <v>6</v>
      </c>
      <c r="H357" s="260">
        <v>0</v>
      </c>
      <c r="I357" s="264">
        <f t="shared" si="87"/>
        <v>0</v>
      </c>
      <c r="J357" s="108"/>
      <c r="K357" s="265"/>
      <c r="L357" s="306"/>
      <c r="M357" s="325">
        <f t="shared" si="88"/>
        <v>0</v>
      </c>
      <c r="N357" s="87">
        <f t="shared" si="89"/>
        <v>0</v>
      </c>
      <c r="O357" s="24"/>
      <c r="P357" s="32"/>
    </row>
    <row r="358" spans="1:16" s="3" customFormat="1" ht="19.149999999999999" customHeight="1" thickBot="1" x14ac:dyDescent="0.3">
      <c r="A358" s="12"/>
      <c r="B358" s="65">
        <f t="shared" si="91"/>
        <v>20</v>
      </c>
      <c r="C358" s="69" t="s">
        <v>192</v>
      </c>
      <c r="D358" s="69"/>
      <c r="E358" s="106">
        <v>2</v>
      </c>
      <c r="F358" s="213">
        <v>1</v>
      </c>
      <c r="G358" s="106">
        <f t="shared" si="86"/>
        <v>6</v>
      </c>
      <c r="H358" s="260">
        <v>0</v>
      </c>
      <c r="I358" s="264">
        <f t="shared" si="87"/>
        <v>0</v>
      </c>
      <c r="J358" s="108"/>
      <c r="K358" s="265"/>
      <c r="L358" s="308"/>
      <c r="M358" s="325">
        <f t="shared" si="88"/>
        <v>0</v>
      </c>
      <c r="N358" s="87">
        <f t="shared" si="89"/>
        <v>0</v>
      </c>
      <c r="O358" s="24"/>
      <c r="P358" s="32"/>
    </row>
    <row r="359" spans="1:16" s="3" customFormat="1" ht="19.149999999999999" customHeight="1" thickBot="1" x14ac:dyDescent="0.3">
      <c r="A359" s="11"/>
      <c r="B359" s="65">
        <f t="shared" si="91"/>
        <v>21</v>
      </c>
      <c r="C359" s="69" t="s">
        <v>27</v>
      </c>
      <c r="D359" s="69"/>
      <c r="E359" s="106">
        <v>2</v>
      </c>
      <c r="F359" s="213">
        <v>3</v>
      </c>
      <c r="G359" s="106">
        <f t="shared" si="86"/>
        <v>18</v>
      </c>
      <c r="H359" s="260">
        <v>0</v>
      </c>
      <c r="I359" s="264">
        <f t="shared" si="87"/>
        <v>0</v>
      </c>
      <c r="J359" s="108"/>
      <c r="K359" s="265"/>
      <c r="L359" s="306"/>
      <c r="M359" s="325">
        <f t="shared" si="88"/>
        <v>0</v>
      </c>
      <c r="N359" s="87">
        <f t="shared" si="89"/>
        <v>0</v>
      </c>
      <c r="O359" s="24"/>
      <c r="P359" s="32"/>
    </row>
    <row r="360" spans="1:16" s="3" customFormat="1" ht="19.149999999999999" customHeight="1" thickBot="1" x14ac:dyDescent="0.3">
      <c r="A360" s="12"/>
      <c r="B360" s="65">
        <f t="shared" si="91"/>
        <v>22</v>
      </c>
      <c r="C360" s="69" t="s">
        <v>74</v>
      </c>
      <c r="D360" s="69"/>
      <c r="E360" s="106">
        <v>2</v>
      </c>
      <c r="F360" s="213">
        <v>24</v>
      </c>
      <c r="G360" s="106">
        <f t="shared" si="86"/>
        <v>144</v>
      </c>
      <c r="H360" s="260">
        <v>0</v>
      </c>
      <c r="I360" s="264">
        <f t="shared" si="87"/>
        <v>0</v>
      </c>
      <c r="J360" s="108"/>
      <c r="K360" s="265"/>
      <c r="L360" s="306"/>
      <c r="M360" s="325">
        <f t="shared" si="88"/>
        <v>0</v>
      </c>
      <c r="N360" s="87">
        <f t="shared" si="89"/>
        <v>0</v>
      </c>
      <c r="O360" s="24"/>
      <c r="P360" s="32"/>
    </row>
    <row r="361" spans="1:16" s="3" customFormat="1" ht="19.149999999999999" customHeight="1" thickBot="1" x14ac:dyDescent="0.3">
      <c r="A361" s="12"/>
      <c r="B361" s="65">
        <f t="shared" si="91"/>
        <v>23</v>
      </c>
      <c r="C361" s="69" t="s">
        <v>197</v>
      </c>
      <c r="D361" s="69"/>
      <c r="E361" s="106">
        <v>2</v>
      </c>
      <c r="F361" s="213">
        <v>1</v>
      </c>
      <c r="G361" s="106">
        <f t="shared" si="86"/>
        <v>6</v>
      </c>
      <c r="H361" s="260">
        <v>0</v>
      </c>
      <c r="I361" s="264">
        <f t="shared" si="87"/>
        <v>0</v>
      </c>
      <c r="J361" s="108"/>
      <c r="K361" s="265"/>
      <c r="L361" s="306"/>
      <c r="M361" s="325">
        <f t="shared" si="88"/>
        <v>0</v>
      </c>
      <c r="N361" s="87">
        <f t="shared" si="89"/>
        <v>0</v>
      </c>
      <c r="O361" s="24"/>
      <c r="P361" s="32"/>
    </row>
    <row r="362" spans="1:16" s="3" customFormat="1" ht="19.149999999999999" customHeight="1" thickBot="1" x14ac:dyDescent="0.3">
      <c r="A362" s="12"/>
      <c r="B362" s="65">
        <f t="shared" si="91"/>
        <v>24</v>
      </c>
      <c r="C362" s="69" t="s">
        <v>192</v>
      </c>
      <c r="D362" s="69"/>
      <c r="E362" s="106">
        <v>2</v>
      </c>
      <c r="F362" s="213">
        <v>1</v>
      </c>
      <c r="G362" s="106">
        <f t="shared" si="86"/>
        <v>6</v>
      </c>
      <c r="H362" s="260">
        <v>0</v>
      </c>
      <c r="I362" s="264">
        <f t="shared" si="87"/>
        <v>0</v>
      </c>
      <c r="J362" s="108"/>
      <c r="K362" s="265"/>
      <c r="L362" s="308"/>
      <c r="M362" s="325">
        <f t="shared" si="88"/>
        <v>0</v>
      </c>
      <c r="N362" s="87">
        <f t="shared" si="89"/>
        <v>0</v>
      </c>
      <c r="O362" s="24"/>
      <c r="P362" s="32"/>
    </row>
    <row r="363" spans="1:16" s="3" customFormat="1" ht="19.149999999999999" customHeight="1" thickBot="1" x14ac:dyDescent="0.3">
      <c r="A363" s="12"/>
      <c r="B363" s="65">
        <f t="shared" si="91"/>
        <v>25</v>
      </c>
      <c r="C363" s="69" t="s">
        <v>200</v>
      </c>
      <c r="D363" s="69"/>
      <c r="E363" s="106">
        <v>2</v>
      </c>
      <c r="F363" s="213">
        <v>2</v>
      </c>
      <c r="G363" s="106">
        <f t="shared" si="86"/>
        <v>12</v>
      </c>
      <c r="H363" s="260">
        <v>0</v>
      </c>
      <c r="I363" s="264">
        <f t="shared" si="87"/>
        <v>0</v>
      </c>
      <c r="J363" s="108"/>
      <c r="K363" s="265"/>
      <c r="L363" s="308"/>
      <c r="M363" s="325">
        <f t="shared" si="88"/>
        <v>0</v>
      </c>
      <c r="N363" s="87">
        <f t="shared" si="89"/>
        <v>0</v>
      </c>
      <c r="O363" s="24"/>
      <c r="P363" s="32"/>
    </row>
    <row r="364" spans="1:16" s="3" customFormat="1" ht="19.149999999999999" customHeight="1" thickBot="1" x14ac:dyDescent="0.3">
      <c r="A364" s="12"/>
      <c r="B364" s="65">
        <f t="shared" si="91"/>
        <v>26</v>
      </c>
      <c r="C364" s="69" t="s">
        <v>201</v>
      </c>
      <c r="D364" s="69"/>
      <c r="E364" s="106">
        <v>2</v>
      </c>
      <c r="F364" s="213">
        <v>3</v>
      </c>
      <c r="G364" s="106">
        <f t="shared" si="86"/>
        <v>18</v>
      </c>
      <c r="H364" s="260">
        <v>0</v>
      </c>
      <c r="I364" s="264">
        <f t="shared" si="87"/>
        <v>0</v>
      </c>
      <c r="J364" s="108"/>
      <c r="K364" s="265"/>
      <c r="L364" s="308"/>
      <c r="M364" s="325">
        <f t="shared" si="88"/>
        <v>0</v>
      </c>
      <c r="N364" s="87">
        <f t="shared" si="89"/>
        <v>0</v>
      </c>
      <c r="O364" s="24"/>
      <c r="P364" s="32"/>
    </row>
    <row r="365" spans="1:16" s="3" customFormat="1" ht="19.149999999999999" customHeight="1" thickBot="1" x14ac:dyDescent="0.3">
      <c r="A365" s="12"/>
      <c r="B365" s="65">
        <f t="shared" si="91"/>
        <v>27</v>
      </c>
      <c r="C365" s="68" t="s">
        <v>11</v>
      </c>
      <c r="D365" s="68"/>
      <c r="E365" s="106">
        <v>2</v>
      </c>
      <c r="F365" s="213">
        <v>7</v>
      </c>
      <c r="G365" s="106">
        <f t="shared" si="86"/>
        <v>42</v>
      </c>
      <c r="H365" s="260">
        <v>0</v>
      </c>
      <c r="I365" s="264">
        <f t="shared" si="87"/>
        <v>0</v>
      </c>
      <c r="J365" s="108"/>
      <c r="K365" s="265"/>
      <c r="L365" s="308"/>
      <c r="M365" s="325">
        <f t="shared" si="88"/>
        <v>0</v>
      </c>
      <c r="N365" s="87">
        <f t="shared" si="89"/>
        <v>0</v>
      </c>
      <c r="O365" s="24"/>
      <c r="P365" s="32"/>
    </row>
    <row r="366" spans="1:16" s="3" customFormat="1" ht="19.149999999999999" customHeight="1" thickBot="1" x14ac:dyDescent="0.3">
      <c r="A366" s="12"/>
      <c r="B366" s="65">
        <f t="shared" si="91"/>
        <v>28</v>
      </c>
      <c r="C366" s="68" t="s">
        <v>190</v>
      </c>
      <c r="D366" s="68"/>
      <c r="E366" s="106">
        <v>2</v>
      </c>
      <c r="F366" s="213">
        <v>6</v>
      </c>
      <c r="G366" s="106">
        <f t="shared" si="86"/>
        <v>36</v>
      </c>
      <c r="H366" s="260">
        <v>0</v>
      </c>
      <c r="I366" s="264">
        <f t="shared" si="87"/>
        <v>0</v>
      </c>
      <c r="J366" s="108"/>
      <c r="K366" s="265"/>
      <c r="L366" s="306"/>
      <c r="M366" s="325">
        <f t="shared" si="88"/>
        <v>0</v>
      </c>
      <c r="N366" s="87">
        <f t="shared" si="89"/>
        <v>0</v>
      </c>
      <c r="O366" s="24"/>
      <c r="P366" s="32"/>
    </row>
    <row r="367" spans="1:16" s="3" customFormat="1" ht="19.149999999999999" customHeight="1" thickBot="1" x14ac:dyDescent="0.3">
      <c r="A367" s="12"/>
      <c r="B367" s="65">
        <f t="shared" si="91"/>
        <v>29</v>
      </c>
      <c r="C367" s="68" t="s">
        <v>188</v>
      </c>
      <c r="D367" s="68"/>
      <c r="E367" s="106">
        <v>2</v>
      </c>
      <c r="F367" s="213">
        <v>6</v>
      </c>
      <c r="G367" s="106">
        <f t="shared" si="86"/>
        <v>36</v>
      </c>
      <c r="H367" s="260">
        <v>0</v>
      </c>
      <c r="I367" s="264">
        <f t="shared" si="87"/>
        <v>0</v>
      </c>
      <c r="J367" s="108"/>
      <c r="K367" s="265"/>
      <c r="L367" s="306"/>
      <c r="M367" s="325">
        <f t="shared" si="88"/>
        <v>0</v>
      </c>
      <c r="N367" s="87">
        <f t="shared" si="89"/>
        <v>0</v>
      </c>
      <c r="O367" s="24"/>
      <c r="P367" s="32"/>
    </row>
    <row r="368" spans="1:16" s="3" customFormat="1" ht="19.149999999999999" customHeight="1" thickBot="1" x14ac:dyDescent="0.3">
      <c r="A368" s="12"/>
      <c r="B368" s="65">
        <f t="shared" si="91"/>
        <v>30</v>
      </c>
      <c r="C368" s="68" t="s">
        <v>195</v>
      </c>
      <c r="D368" s="68"/>
      <c r="E368" s="106">
        <v>2</v>
      </c>
      <c r="F368" s="213">
        <v>7</v>
      </c>
      <c r="G368" s="106">
        <f t="shared" si="86"/>
        <v>42</v>
      </c>
      <c r="H368" s="260">
        <v>0</v>
      </c>
      <c r="I368" s="264">
        <f t="shared" si="87"/>
        <v>0</v>
      </c>
      <c r="J368" s="108"/>
      <c r="K368" s="265"/>
      <c r="L368" s="306"/>
      <c r="M368" s="325">
        <f t="shared" si="88"/>
        <v>0</v>
      </c>
      <c r="N368" s="87">
        <f t="shared" si="89"/>
        <v>0</v>
      </c>
      <c r="O368" s="24"/>
      <c r="P368" s="32"/>
    </row>
    <row r="369" spans="1:17" s="3" customFormat="1" ht="19.149999999999999" customHeight="1" thickBot="1" x14ac:dyDescent="0.3">
      <c r="A369" s="12"/>
      <c r="B369" s="65">
        <f t="shared" si="91"/>
        <v>31</v>
      </c>
      <c r="C369" s="68" t="s">
        <v>174</v>
      </c>
      <c r="D369" s="68"/>
      <c r="E369" s="106">
        <v>2</v>
      </c>
      <c r="F369" s="213">
        <v>1</v>
      </c>
      <c r="G369" s="106">
        <f t="shared" si="86"/>
        <v>6</v>
      </c>
      <c r="H369" s="260">
        <v>0</v>
      </c>
      <c r="I369" s="264">
        <f t="shared" si="87"/>
        <v>0</v>
      </c>
      <c r="J369" s="108"/>
      <c r="K369" s="265"/>
      <c r="L369" s="306"/>
      <c r="M369" s="325">
        <f t="shared" si="88"/>
        <v>0</v>
      </c>
      <c r="N369" s="87">
        <f t="shared" si="89"/>
        <v>0</v>
      </c>
      <c r="O369" s="24"/>
      <c r="P369" s="32"/>
    </row>
    <row r="370" spans="1:17" s="3" customFormat="1" ht="19.149999999999999" customHeight="1" thickBot="1" x14ac:dyDescent="0.3">
      <c r="A370" s="12"/>
      <c r="B370" s="65">
        <f t="shared" si="91"/>
        <v>32</v>
      </c>
      <c r="C370" s="68" t="s">
        <v>199</v>
      </c>
      <c r="D370" s="68"/>
      <c r="E370" s="106">
        <v>2</v>
      </c>
      <c r="F370" s="213">
        <v>1</v>
      </c>
      <c r="G370" s="106">
        <f t="shared" si="86"/>
        <v>6</v>
      </c>
      <c r="H370" s="260">
        <v>0</v>
      </c>
      <c r="I370" s="264">
        <f t="shared" si="87"/>
        <v>0</v>
      </c>
      <c r="J370" s="108"/>
      <c r="K370" s="265"/>
      <c r="L370" s="306"/>
      <c r="M370" s="325">
        <f t="shared" si="88"/>
        <v>0</v>
      </c>
      <c r="N370" s="87">
        <f t="shared" si="89"/>
        <v>0</v>
      </c>
      <c r="O370" s="24"/>
      <c r="P370" s="32"/>
    </row>
    <row r="371" spans="1:17" s="3" customFormat="1" ht="19.149999999999999" customHeight="1" thickBot="1" x14ac:dyDescent="0.3">
      <c r="A371" s="12"/>
      <c r="B371" s="65">
        <f t="shared" si="91"/>
        <v>33</v>
      </c>
      <c r="C371" s="68" t="s">
        <v>27</v>
      </c>
      <c r="D371" s="68"/>
      <c r="E371" s="106">
        <v>2</v>
      </c>
      <c r="F371" s="213">
        <v>4</v>
      </c>
      <c r="G371" s="106">
        <f t="shared" si="86"/>
        <v>24</v>
      </c>
      <c r="H371" s="260">
        <v>0</v>
      </c>
      <c r="I371" s="264">
        <f t="shared" si="87"/>
        <v>0</v>
      </c>
      <c r="J371" s="108"/>
      <c r="K371" s="265"/>
      <c r="L371" s="306"/>
      <c r="M371" s="325">
        <f t="shared" si="88"/>
        <v>0</v>
      </c>
      <c r="N371" s="87">
        <f t="shared" si="89"/>
        <v>0</v>
      </c>
      <c r="O371" s="24"/>
      <c r="P371" s="32"/>
    </row>
    <row r="372" spans="1:17" s="3" customFormat="1" ht="19.149999999999999" customHeight="1" thickBot="1" x14ac:dyDescent="0.3">
      <c r="A372" s="12"/>
      <c r="B372" s="65">
        <f t="shared" si="91"/>
        <v>34</v>
      </c>
      <c r="C372" s="68" t="s">
        <v>193</v>
      </c>
      <c r="D372" s="68"/>
      <c r="E372" s="106">
        <v>2</v>
      </c>
      <c r="F372" s="213">
        <v>1</v>
      </c>
      <c r="G372" s="106">
        <f t="shared" si="86"/>
        <v>6</v>
      </c>
      <c r="H372" s="260">
        <v>0</v>
      </c>
      <c r="I372" s="264">
        <f t="shared" si="87"/>
        <v>0</v>
      </c>
      <c r="J372" s="108"/>
      <c r="K372" s="265"/>
      <c r="L372" s="308"/>
      <c r="M372" s="325">
        <f t="shared" si="88"/>
        <v>0</v>
      </c>
      <c r="N372" s="87">
        <f t="shared" si="89"/>
        <v>0</v>
      </c>
      <c r="O372" s="24"/>
      <c r="P372" s="32"/>
    </row>
    <row r="373" spans="1:17" s="3" customFormat="1" ht="19.149999999999999" customHeight="1" thickBot="1" x14ac:dyDescent="0.3">
      <c r="A373" s="12"/>
      <c r="B373" s="65">
        <f t="shared" si="91"/>
        <v>35</v>
      </c>
      <c r="C373" s="68" t="s">
        <v>194</v>
      </c>
      <c r="D373" s="68"/>
      <c r="E373" s="106">
        <v>2</v>
      </c>
      <c r="F373" s="213">
        <v>2</v>
      </c>
      <c r="G373" s="106">
        <f t="shared" si="86"/>
        <v>12</v>
      </c>
      <c r="H373" s="260">
        <v>0</v>
      </c>
      <c r="I373" s="264">
        <f t="shared" si="87"/>
        <v>0</v>
      </c>
      <c r="J373" s="108"/>
      <c r="K373" s="265"/>
      <c r="L373" s="308"/>
      <c r="M373" s="325">
        <f t="shared" si="88"/>
        <v>0</v>
      </c>
      <c r="N373" s="87">
        <f t="shared" si="89"/>
        <v>0</v>
      </c>
      <c r="O373" s="24"/>
      <c r="P373" s="32"/>
    </row>
    <row r="374" spans="1:17" s="3" customFormat="1" ht="19.149999999999999" customHeight="1" thickBot="1" x14ac:dyDescent="0.3">
      <c r="A374" s="12"/>
      <c r="B374" s="65">
        <f t="shared" si="91"/>
        <v>36</v>
      </c>
      <c r="C374" s="68" t="s">
        <v>196</v>
      </c>
      <c r="D374" s="68"/>
      <c r="E374" s="106">
        <v>2</v>
      </c>
      <c r="F374" s="213">
        <v>13</v>
      </c>
      <c r="G374" s="106">
        <f t="shared" si="86"/>
        <v>78</v>
      </c>
      <c r="H374" s="260">
        <v>0</v>
      </c>
      <c r="I374" s="264">
        <f t="shared" si="87"/>
        <v>0</v>
      </c>
      <c r="J374" s="108"/>
      <c r="K374" s="265"/>
      <c r="L374" s="308"/>
      <c r="M374" s="325">
        <f t="shared" si="88"/>
        <v>0</v>
      </c>
      <c r="N374" s="87">
        <f t="shared" si="89"/>
        <v>0</v>
      </c>
      <c r="O374" s="24"/>
      <c r="P374" s="32"/>
    </row>
    <row r="375" spans="1:17" s="3" customFormat="1" ht="19.149999999999999" customHeight="1" thickBot="1" x14ac:dyDescent="0.3">
      <c r="A375" s="12"/>
      <c r="B375" s="65">
        <f>1+B374</f>
        <v>37</v>
      </c>
      <c r="C375" s="68" t="s">
        <v>198</v>
      </c>
      <c r="D375" s="68"/>
      <c r="E375" s="106">
        <v>2</v>
      </c>
      <c r="F375" s="213">
        <v>4</v>
      </c>
      <c r="G375" s="106">
        <f t="shared" si="86"/>
        <v>24</v>
      </c>
      <c r="H375" s="260">
        <v>0</v>
      </c>
      <c r="I375" s="264">
        <f t="shared" si="87"/>
        <v>0</v>
      </c>
      <c r="J375" s="108"/>
      <c r="K375" s="265"/>
      <c r="L375" s="308"/>
      <c r="M375" s="325">
        <f t="shared" si="88"/>
        <v>0</v>
      </c>
      <c r="N375" s="87">
        <f t="shared" si="89"/>
        <v>0</v>
      </c>
      <c r="O375" s="24"/>
      <c r="P375" s="32"/>
    </row>
    <row r="376" spans="1:17" s="3" customFormat="1" ht="19.149999999999999" customHeight="1" thickBot="1" x14ac:dyDescent="0.3">
      <c r="A376" s="104" t="s">
        <v>379</v>
      </c>
      <c r="B376" s="67">
        <v>38</v>
      </c>
      <c r="C376" s="68" t="s">
        <v>143</v>
      </c>
      <c r="D376" s="6"/>
      <c r="E376" s="106">
        <v>12</v>
      </c>
      <c r="F376" s="213">
        <v>1</v>
      </c>
      <c r="G376" s="106">
        <f t="shared" si="86"/>
        <v>36</v>
      </c>
      <c r="H376" s="260">
        <v>0</v>
      </c>
      <c r="I376" s="264">
        <f>SUM(H376*G376)</f>
        <v>0</v>
      </c>
      <c r="J376" s="108"/>
      <c r="K376" s="265"/>
      <c r="L376" s="308"/>
      <c r="M376" s="325">
        <f t="shared" si="88"/>
        <v>0</v>
      </c>
      <c r="N376" s="87">
        <f t="shared" si="89"/>
        <v>0</v>
      </c>
      <c r="O376" s="24"/>
      <c r="P376" s="32"/>
    </row>
    <row r="377" spans="1:17" s="3" customFormat="1" ht="19.149999999999999" customHeight="1" thickBot="1" x14ac:dyDescent="0.3">
      <c r="A377" s="104" t="s">
        <v>379</v>
      </c>
      <c r="B377" s="67">
        <v>39</v>
      </c>
      <c r="C377" s="68" t="s">
        <v>115</v>
      </c>
      <c r="D377" s="6"/>
      <c r="E377" s="106">
        <v>12</v>
      </c>
      <c r="F377" s="213">
        <v>1</v>
      </c>
      <c r="G377" s="106">
        <f t="shared" si="86"/>
        <v>36</v>
      </c>
      <c r="H377" s="260">
        <v>0</v>
      </c>
      <c r="I377" s="264">
        <f>SUM(H377*G377)</f>
        <v>0</v>
      </c>
      <c r="J377" s="108"/>
      <c r="K377" s="265"/>
      <c r="L377" s="308"/>
      <c r="M377" s="325">
        <f t="shared" si="88"/>
        <v>0</v>
      </c>
      <c r="N377" s="87">
        <f t="shared" si="89"/>
        <v>0</v>
      </c>
      <c r="O377" s="24"/>
      <c r="P377" s="32"/>
    </row>
    <row r="378" spans="1:17" s="3" customFormat="1" ht="19.149999999999999" customHeight="1" thickBot="1" x14ac:dyDescent="0.3">
      <c r="A378" s="104" t="s">
        <v>379</v>
      </c>
      <c r="B378" s="67">
        <v>40</v>
      </c>
      <c r="C378" s="68" t="s">
        <v>129</v>
      </c>
      <c r="D378" s="6"/>
      <c r="E378" s="106">
        <v>12</v>
      </c>
      <c r="F378" s="213">
        <v>4</v>
      </c>
      <c r="G378" s="106">
        <f t="shared" si="86"/>
        <v>144</v>
      </c>
      <c r="H378" s="260">
        <v>0</v>
      </c>
      <c r="I378" s="264">
        <f>SUM(H378*G378)</f>
        <v>0</v>
      </c>
      <c r="J378" s="108"/>
      <c r="K378" s="265"/>
      <c r="L378" s="308"/>
      <c r="M378" s="325">
        <f t="shared" si="88"/>
        <v>0</v>
      </c>
      <c r="N378" s="87">
        <f t="shared" si="89"/>
        <v>0</v>
      </c>
      <c r="O378" s="24"/>
      <c r="P378" s="32"/>
    </row>
    <row r="379" spans="1:17" s="3" customFormat="1" ht="19.149999999999999" customHeight="1" thickBot="1" x14ac:dyDescent="0.3">
      <c r="A379" s="104" t="s">
        <v>378</v>
      </c>
      <c r="B379" s="67">
        <v>41</v>
      </c>
      <c r="C379" s="68" t="s">
        <v>150</v>
      </c>
      <c r="D379" s="68"/>
      <c r="E379" s="106">
        <v>12</v>
      </c>
      <c r="F379" s="213">
        <v>1</v>
      </c>
      <c r="G379" s="106">
        <f t="shared" si="86"/>
        <v>36</v>
      </c>
      <c r="H379" s="260">
        <v>0</v>
      </c>
      <c r="I379" s="264">
        <f>SUM(H379*G379)</f>
        <v>0</v>
      </c>
      <c r="J379" s="108"/>
      <c r="K379" s="265"/>
      <c r="L379" s="308"/>
      <c r="M379" s="325">
        <f t="shared" si="88"/>
        <v>0</v>
      </c>
      <c r="N379" s="87">
        <f t="shared" si="89"/>
        <v>0</v>
      </c>
      <c r="O379" s="24"/>
      <c r="P379" s="32"/>
    </row>
    <row r="380" spans="1:17" s="3" customFormat="1" ht="19.149999999999999" customHeight="1" thickBot="1" x14ac:dyDescent="0.3">
      <c r="A380" s="104" t="s">
        <v>378</v>
      </c>
      <c r="B380" s="67">
        <v>42</v>
      </c>
      <c r="C380" s="68" t="s">
        <v>143</v>
      </c>
      <c r="D380" s="68"/>
      <c r="E380" s="106">
        <v>12</v>
      </c>
      <c r="F380" s="213">
        <v>1</v>
      </c>
      <c r="G380" s="106">
        <f t="shared" si="86"/>
        <v>36</v>
      </c>
      <c r="H380" s="260">
        <v>0</v>
      </c>
      <c r="I380" s="264">
        <f>SUM(H380*G380)</f>
        <v>0</v>
      </c>
      <c r="J380" s="108"/>
      <c r="K380" s="265"/>
      <c r="L380" s="308"/>
      <c r="M380" s="325">
        <f t="shared" si="88"/>
        <v>0</v>
      </c>
      <c r="N380" s="87">
        <f t="shared" si="89"/>
        <v>0</v>
      </c>
      <c r="O380" s="24"/>
      <c r="P380" s="32"/>
    </row>
    <row r="381" spans="1:17" s="3" customFormat="1" ht="19.149999999999999" customHeight="1" thickBot="1" x14ac:dyDescent="0.3">
      <c r="A381" s="12"/>
      <c r="B381" s="65"/>
      <c r="C381" s="68"/>
      <c r="D381" s="68"/>
      <c r="E381" s="106"/>
      <c r="F381" s="213"/>
      <c r="G381" s="106">
        <f t="shared" si="86"/>
        <v>0</v>
      </c>
      <c r="H381" s="260">
        <v>0</v>
      </c>
      <c r="I381" s="264"/>
      <c r="J381" s="108"/>
      <c r="K381" s="265"/>
      <c r="L381" s="308"/>
      <c r="M381" s="325"/>
      <c r="N381" s="87"/>
      <c r="O381" s="24"/>
      <c r="P381" s="32"/>
    </row>
    <row r="382" spans="1:17" s="3" customFormat="1" ht="19.149999999999999" customHeight="1" thickBot="1" x14ac:dyDescent="0.3">
      <c r="A382" s="12"/>
      <c r="B382" s="65"/>
      <c r="C382" s="68"/>
      <c r="D382" s="68"/>
      <c r="E382" s="106"/>
      <c r="F382" s="213"/>
      <c r="G382" s="106">
        <f t="shared" si="86"/>
        <v>0</v>
      </c>
      <c r="H382" s="260">
        <v>0</v>
      </c>
      <c r="I382" s="264"/>
      <c r="J382" s="108"/>
      <c r="K382" s="265"/>
      <c r="L382" s="308"/>
      <c r="M382" s="325"/>
      <c r="N382" s="87"/>
      <c r="O382" s="24"/>
      <c r="P382" s="32"/>
    </row>
    <row r="383" spans="1:17" s="3" customFormat="1" ht="19.149999999999999" customHeight="1" thickBot="1" x14ac:dyDescent="0.3">
      <c r="A383" s="12"/>
      <c r="B383" s="65"/>
      <c r="C383" s="68"/>
      <c r="D383" s="68"/>
      <c r="E383" s="106"/>
      <c r="F383" s="213"/>
      <c r="G383" s="106">
        <f t="shared" si="86"/>
        <v>0</v>
      </c>
      <c r="H383" s="260">
        <v>0</v>
      </c>
      <c r="I383" s="264"/>
      <c r="J383" s="108"/>
      <c r="K383" s="265"/>
      <c r="L383" s="308"/>
      <c r="M383" s="325"/>
      <c r="N383" s="87"/>
      <c r="O383" s="24"/>
      <c r="P383" s="32"/>
    </row>
    <row r="384" spans="1:17" s="3" customFormat="1" ht="19.149999999999999" customHeight="1" x14ac:dyDescent="0.25">
      <c r="A384" s="12"/>
      <c r="B384" s="65"/>
      <c r="C384" s="68"/>
      <c r="D384" s="68"/>
      <c r="E384" s="106"/>
      <c r="F384" s="213"/>
      <c r="G384" s="106">
        <f t="shared" si="86"/>
        <v>0</v>
      </c>
      <c r="H384" s="260">
        <v>0</v>
      </c>
      <c r="I384" s="266">
        <f>SUM(I339:I375)</f>
        <v>0</v>
      </c>
      <c r="J384" s="347"/>
      <c r="K384" s="346">
        <f>SUM(K339:K375)</f>
        <v>0</v>
      </c>
      <c r="L384" s="346">
        <f>SUM(L339:L375)</f>
        <v>0</v>
      </c>
      <c r="M384" s="327">
        <f>SUM($M339:$M375)</f>
        <v>0</v>
      </c>
      <c r="N384" s="89">
        <f>SUM(I384,L384)</f>
        <v>0</v>
      </c>
      <c r="O384" s="39"/>
      <c r="P384" s="41">
        <f>SUM(N384-M384)</f>
        <v>0</v>
      </c>
      <c r="Q384" s="340">
        <f>M384</f>
        <v>0</v>
      </c>
    </row>
    <row r="385" spans="1:16" s="3" customFormat="1" ht="19.149999999999999" customHeight="1" thickBot="1" x14ac:dyDescent="0.25">
      <c r="A385" s="167"/>
      <c r="B385" s="178"/>
      <c r="C385" s="179"/>
      <c r="D385" s="179"/>
      <c r="E385" s="238"/>
      <c r="F385" s="231"/>
      <c r="G385" s="231"/>
      <c r="H385" s="294"/>
      <c r="I385" s="294"/>
      <c r="J385" s="139"/>
      <c r="K385" s="294"/>
      <c r="L385" s="294"/>
      <c r="M385" s="316"/>
      <c r="N385" s="93"/>
      <c r="O385" s="45">
        <f>SUM(N385-M385)</f>
        <v>0</v>
      </c>
      <c r="P385" s="40"/>
    </row>
    <row r="386" spans="1:16" ht="19.149999999999999" customHeight="1" thickBot="1" x14ac:dyDescent="0.25">
      <c r="A386" s="14" t="s">
        <v>80</v>
      </c>
      <c r="B386" s="64">
        <v>1</v>
      </c>
      <c r="C386" s="85" t="s">
        <v>82</v>
      </c>
      <c r="D386" s="85" t="s">
        <v>356</v>
      </c>
      <c r="E386" s="211">
        <v>12</v>
      </c>
      <c r="F386" s="211">
        <v>1</v>
      </c>
      <c r="G386" s="106">
        <f t="shared" ref="G386:G403" si="92">SUM(E386*F386*3-J386)</f>
        <v>33</v>
      </c>
      <c r="H386" s="260">
        <v>0</v>
      </c>
      <c r="I386" s="261">
        <f t="shared" ref="I386:I402" si="93">SUM(H386*G386)</f>
        <v>0</v>
      </c>
      <c r="J386" s="107">
        <f>F386*3</f>
        <v>3</v>
      </c>
      <c r="K386" s="262">
        <v>0</v>
      </c>
      <c r="L386" s="307">
        <f>J386*K386</f>
        <v>0</v>
      </c>
      <c r="M386" s="324">
        <f t="shared" ref="M386:M402" si="94">SUM($I386+$L386)</f>
        <v>0</v>
      </c>
      <c r="N386" s="86">
        <f t="shared" ref="N386:N403" si="95">SUM(I386,L386)</f>
        <v>0</v>
      </c>
      <c r="O386" s="50"/>
      <c r="P386" s="51"/>
    </row>
    <row r="387" spans="1:16" ht="19.149999999999999" customHeight="1" thickBot="1" x14ac:dyDescent="0.25">
      <c r="A387" s="17" t="s">
        <v>81</v>
      </c>
      <c r="B387" s="65">
        <v>2</v>
      </c>
      <c r="C387" s="68" t="s">
        <v>202</v>
      </c>
      <c r="D387" s="68" t="s">
        <v>355</v>
      </c>
      <c r="E387" s="106">
        <v>12</v>
      </c>
      <c r="F387" s="106">
        <v>2</v>
      </c>
      <c r="G387" s="106">
        <f t="shared" si="92"/>
        <v>66</v>
      </c>
      <c r="H387" s="260">
        <v>0</v>
      </c>
      <c r="I387" s="264">
        <f t="shared" si="93"/>
        <v>0</v>
      </c>
      <c r="J387" s="107">
        <f>F387*3</f>
        <v>6</v>
      </c>
      <c r="K387" s="262">
        <v>0</v>
      </c>
      <c r="L387" s="307">
        <f t="shared" ref="L387:L388" si="96">J387*K387</f>
        <v>0</v>
      </c>
      <c r="M387" s="325">
        <f t="shared" si="94"/>
        <v>0</v>
      </c>
      <c r="N387" s="87">
        <f t="shared" si="95"/>
        <v>0</v>
      </c>
      <c r="O387" s="25"/>
      <c r="P387" s="52"/>
    </row>
    <row r="388" spans="1:16" s="3" customFormat="1" ht="19.149999999999999" customHeight="1" thickBot="1" x14ac:dyDescent="0.3">
      <c r="A388" s="12"/>
      <c r="B388" s="65">
        <v>3</v>
      </c>
      <c r="C388" s="68" t="s">
        <v>91</v>
      </c>
      <c r="D388" s="68" t="s">
        <v>358</v>
      </c>
      <c r="E388" s="106">
        <v>12</v>
      </c>
      <c r="F388" s="106">
        <v>2</v>
      </c>
      <c r="G388" s="106">
        <f t="shared" si="92"/>
        <v>66</v>
      </c>
      <c r="H388" s="260">
        <v>0</v>
      </c>
      <c r="I388" s="264">
        <f t="shared" si="93"/>
        <v>0</v>
      </c>
      <c r="J388" s="107">
        <f>F388*3</f>
        <v>6</v>
      </c>
      <c r="K388" s="262">
        <v>0</v>
      </c>
      <c r="L388" s="307">
        <f t="shared" si="96"/>
        <v>0</v>
      </c>
      <c r="M388" s="325">
        <f t="shared" si="94"/>
        <v>0</v>
      </c>
      <c r="N388" s="87">
        <f t="shared" si="95"/>
        <v>0</v>
      </c>
      <c r="O388" s="24"/>
      <c r="P388" s="32"/>
    </row>
    <row r="389" spans="1:16" ht="19.149999999999999" customHeight="1" thickBot="1" x14ac:dyDescent="0.25">
      <c r="A389" s="12"/>
      <c r="B389" s="65">
        <v>4</v>
      </c>
      <c r="C389" s="68" t="s">
        <v>93</v>
      </c>
      <c r="D389" s="68"/>
      <c r="E389" s="106">
        <v>12</v>
      </c>
      <c r="F389" s="106">
        <v>4</v>
      </c>
      <c r="G389" s="106">
        <f t="shared" si="92"/>
        <v>144</v>
      </c>
      <c r="H389" s="260">
        <v>0</v>
      </c>
      <c r="I389" s="264">
        <f t="shared" si="93"/>
        <v>0</v>
      </c>
      <c r="J389" s="108"/>
      <c r="K389" s="265"/>
      <c r="L389" s="308"/>
      <c r="M389" s="325">
        <f t="shared" si="94"/>
        <v>0</v>
      </c>
      <c r="N389" s="87">
        <f t="shared" si="95"/>
        <v>0</v>
      </c>
      <c r="O389" s="25"/>
      <c r="P389" s="52"/>
    </row>
    <row r="390" spans="1:16" s="3" customFormat="1" ht="19.149999999999999" customHeight="1" thickBot="1" x14ac:dyDescent="0.3">
      <c r="A390" s="12"/>
      <c r="B390" s="65">
        <v>5</v>
      </c>
      <c r="C390" s="68" t="s">
        <v>32</v>
      </c>
      <c r="D390" s="68"/>
      <c r="E390" s="106">
        <v>12</v>
      </c>
      <c r="F390" s="213">
        <v>2</v>
      </c>
      <c r="G390" s="106">
        <f t="shared" si="92"/>
        <v>72</v>
      </c>
      <c r="H390" s="260">
        <v>0</v>
      </c>
      <c r="I390" s="264">
        <f t="shared" si="93"/>
        <v>0</v>
      </c>
      <c r="J390" s="108"/>
      <c r="K390" s="265"/>
      <c r="L390" s="308"/>
      <c r="M390" s="325">
        <f t="shared" si="94"/>
        <v>0</v>
      </c>
      <c r="N390" s="87">
        <f t="shared" si="95"/>
        <v>0</v>
      </c>
      <c r="O390" s="24"/>
      <c r="P390" s="32"/>
    </row>
    <row r="391" spans="1:16" s="3" customFormat="1" ht="19.149999999999999" customHeight="1" thickBot="1" x14ac:dyDescent="0.3">
      <c r="A391" s="12"/>
      <c r="B391" s="65">
        <v>6</v>
      </c>
      <c r="C391" s="68" t="s">
        <v>203</v>
      </c>
      <c r="D391" s="68"/>
      <c r="E391" s="106">
        <v>12</v>
      </c>
      <c r="F391" s="213">
        <v>4</v>
      </c>
      <c r="G391" s="106">
        <f t="shared" si="92"/>
        <v>144</v>
      </c>
      <c r="H391" s="260">
        <v>0</v>
      </c>
      <c r="I391" s="264">
        <f t="shared" si="93"/>
        <v>0</v>
      </c>
      <c r="J391" s="108"/>
      <c r="K391" s="265"/>
      <c r="L391" s="308"/>
      <c r="M391" s="325">
        <f t="shared" si="94"/>
        <v>0</v>
      </c>
      <c r="N391" s="87">
        <f t="shared" si="95"/>
        <v>0</v>
      </c>
      <c r="O391" s="24"/>
      <c r="P391" s="32"/>
    </row>
    <row r="392" spans="1:16" s="3" customFormat="1" ht="19.149999999999999" customHeight="1" thickBot="1" x14ac:dyDescent="0.3">
      <c r="A392" s="12"/>
      <c r="B392" s="65">
        <v>7</v>
      </c>
      <c r="C392" s="68" t="s">
        <v>3</v>
      </c>
      <c r="D392" s="68"/>
      <c r="E392" s="106">
        <v>4</v>
      </c>
      <c r="F392" s="213">
        <v>4</v>
      </c>
      <c r="G392" s="106">
        <f t="shared" si="92"/>
        <v>48</v>
      </c>
      <c r="H392" s="260">
        <v>0</v>
      </c>
      <c r="I392" s="264">
        <f t="shared" si="93"/>
        <v>0</v>
      </c>
      <c r="J392" s="108"/>
      <c r="K392" s="265"/>
      <c r="L392" s="308"/>
      <c r="M392" s="325">
        <f t="shared" si="94"/>
        <v>0</v>
      </c>
      <c r="N392" s="87">
        <f t="shared" si="95"/>
        <v>0</v>
      </c>
      <c r="O392" s="24"/>
      <c r="P392" s="32"/>
    </row>
    <row r="393" spans="1:16" s="3" customFormat="1" ht="19.149999999999999" customHeight="1" thickBot="1" x14ac:dyDescent="0.3">
      <c r="A393" s="12"/>
      <c r="B393" s="65">
        <v>8</v>
      </c>
      <c r="C393" s="69" t="s">
        <v>25</v>
      </c>
      <c r="D393" s="69"/>
      <c r="E393" s="106">
        <v>2</v>
      </c>
      <c r="F393" s="213">
        <v>1</v>
      </c>
      <c r="G393" s="106">
        <f t="shared" si="92"/>
        <v>6</v>
      </c>
      <c r="H393" s="260">
        <v>0</v>
      </c>
      <c r="I393" s="264">
        <f t="shared" si="93"/>
        <v>0</v>
      </c>
      <c r="J393" s="108"/>
      <c r="K393" s="265"/>
      <c r="L393" s="308"/>
      <c r="M393" s="325">
        <f t="shared" si="94"/>
        <v>0</v>
      </c>
      <c r="N393" s="87">
        <f t="shared" si="95"/>
        <v>0</v>
      </c>
      <c r="O393" s="24"/>
      <c r="P393" s="32"/>
    </row>
    <row r="394" spans="1:16" s="3" customFormat="1" ht="19.149999999999999" customHeight="1" thickBot="1" x14ac:dyDescent="0.3">
      <c r="A394" s="11"/>
      <c r="B394" s="65">
        <v>9</v>
      </c>
      <c r="C394" s="69" t="s">
        <v>83</v>
      </c>
      <c r="D394" s="69"/>
      <c r="E394" s="106">
        <v>2</v>
      </c>
      <c r="F394" s="213">
        <v>3</v>
      </c>
      <c r="G394" s="106">
        <f t="shared" si="92"/>
        <v>18</v>
      </c>
      <c r="H394" s="260">
        <v>0</v>
      </c>
      <c r="I394" s="264">
        <f t="shared" si="93"/>
        <v>0</v>
      </c>
      <c r="J394" s="108"/>
      <c r="K394" s="265"/>
      <c r="L394" s="306"/>
      <c r="M394" s="325">
        <f t="shared" si="94"/>
        <v>0</v>
      </c>
      <c r="N394" s="87">
        <f t="shared" si="95"/>
        <v>0</v>
      </c>
      <c r="O394" s="24"/>
      <c r="P394" s="32"/>
    </row>
    <row r="395" spans="1:16" s="3" customFormat="1" ht="19.149999999999999" customHeight="1" thickBot="1" x14ac:dyDescent="0.3">
      <c r="A395" s="12"/>
      <c r="B395" s="65">
        <v>10</v>
      </c>
      <c r="C395" s="68" t="s">
        <v>11</v>
      </c>
      <c r="D395" s="68"/>
      <c r="E395" s="106">
        <v>2</v>
      </c>
      <c r="F395" s="213">
        <v>4</v>
      </c>
      <c r="G395" s="106">
        <f t="shared" si="92"/>
        <v>24</v>
      </c>
      <c r="H395" s="260">
        <v>0</v>
      </c>
      <c r="I395" s="264">
        <f t="shared" si="93"/>
        <v>0</v>
      </c>
      <c r="J395" s="108"/>
      <c r="K395" s="265"/>
      <c r="L395" s="308"/>
      <c r="M395" s="325">
        <f t="shared" si="94"/>
        <v>0</v>
      </c>
      <c r="N395" s="87">
        <f t="shared" si="95"/>
        <v>0</v>
      </c>
      <c r="O395" s="24"/>
      <c r="P395" s="32"/>
    </row>
    <row r="396" spans="1:16" s="3" customFormat="1" ht="19.149999999999999" customHeight="1" thickBot="1" x14ac:dyDescent="0.3">
      <c r="A396" s="12"/>
      <c r="B396" s="65">
        <v>11</v>
      </c>
      <c r="C396" s="68" t="s">
        <v>5</v>
      </c>
      <c r="D396" s="68"/>
      <c r="E396" s="106">
        <v>2</v>
      </c>
      <c r="F396" s="213">
        <v>9</v>
      </c>
      <c r="G396" s="106">
        <f t="shared" si="92"/>
        <v>54</v>
      </c>
      <c r="H396" s="260">
        <v>0</v>
      </c>
      <c r="I396" s="264">
        <f t="shared" si="93"/>
        <v>0</v>
      </c>
      <c r="J396" s="108"/>
      <c r="K396" s="265"/>
      <c r="L396" s="306"/>
      <c r="M396" s="325">
        <f t="shared" si="94"/>
        <v>0</v>
      </c>
      <c r="N396" s="87">
        <f t="shared" si="95"/>
        <v>0</v>
      </c>
      <c r="O396" s="24"/>
      <c r="P396" s="32"/>
    </row>
    <row r="397" spans="1:16" s="3" customFormat="1" ht="19.149999999999999" customHeight="1" thickBot="1" x14ac:dyDescent="0.3">
      <c r="A397" s="12"/>
      <c r="B397" s="65">
        <v>12</v>
      </c>
      <c r="C397" s="68" t="s">
        <v>204</v>
      </c>
      <c r="D397" s="68"/>
      <c r="E397" s="106">
        <v>2</v>
      </c>
      <c r="F397" s="213">
        <v>2</v>
      </c>
      <c r="G397" s="106">
        <f t="shared" si="92"/>
        <v>12</v>
      </c>
      <c r="H397" s="260">
        <v>0</v>
      </c>
      <c r="I397" s="264">
        <f t="shared" si="93"/>
        <v>0</v>
      </c>
      <c r="J397" s="108"/>
      <c r="K397" s="265"/>
      <c r="L397" s="308"/>
      <c r="M397" s="325">
        <f t="shared" si="94"/>
        <v>0</v>
      </c>
      <c r="N397" s="87">
        <f t="shared" si="95"/>
        <v>0</v>
      </c>
      <c r="O397" s="24"/>
      <c r="P397" s="32"/>
    </row>
    <row r="398" spans="1:16" s="3" customFormat="1" ht="19.149999999999999" customHeight="1" thickBot="1" x14ac:dyDescent="0.3">
      <c r="A398" s="12"/>
      <c r="B398" s="65">
        <v>13</v>
      </c>
      <c r="C398" s="68" t="s">
        <v>74</v>
      </c>
      <c r="D398" s="68"/>
      <c r="E398" s="106">
        <v>2</v>
      </c>
      <c r="F398" s="213">
        <v>13</v>
      </c>
      <c r="G398" s="106">
        <f t="shared" si="92"/>
        <v>78</v>
      </c>
      <c r="H398" s="260">
        <v>0</v>
      </c>
      <c r="I398" s="264">
        <f t="shared" si="93"/>
        <v>0</v>
      </c>
      <c r="J398" s="108"/>
      <c r="K398" s="265"/>
      <c r="L398" s="308"/>
      <c r="M398" s="325">
        <f t="shared" si="94"/>
        <v>0</v>
      </c>
      <c r="N398" s="87">
        <f t="shared" si="95"/>
        <v>0</v>
      </c>
      <c r="O398" s="24"/>
      <c r="P398" s="32"/>
    </row>
    <row r="399" spans="1:16" s="3" customFormat="1" ht="19.149999999999999" customHeight="1" thickBot="1" x14ac:dyDescent="0.3">
      <c r="A399" s="12"/>
      <c r="B399" s="65">
        <v>14</v>
      </c>
      <c r="C399" s="68" t="s">
        <v>162</v>
      </c>
      <c r="D399" s="68"/>
      <c r="E399" s="106">
        <v>2</v>
      </c>
      <c r="F399" s="213">
        <v>4</v>
      </c>
      <c r="G399" s="106">
        <f t="shared" si="92"/>
        <v>24</v>
      </c>
      <c r="H399" s="260">
        <v>0</v>
      </c>
      <c r="I399" s="264">
        <f t="shared" si="93"/>
        <v>0</v>
      </c>
      <c r="J399" s="108"/>
      <c r="K399" s="265"/>
      <c r="L399" s="308"/>
      <c r="M399" s="325">
        <f t="shared" si="94"/>
        <v>0</v>
      </c>
      <c r="N399" s="87">
        <f t="shared" si="95"/>
        <v>0</v>
      </c>
      <c r="O399" s="24"/>
      <c r="P399" s="32"/>
    </row>
    <row r="400" spans="1:16" s="3" customFormat="1" ht="19.149999999999999" customHeight="1" thickBot="1" x14ac:dyDescent="0.3">
      <c r="A400" s="12"/>
      <c r="B400" s="65">
        <v>15</v>
      </c>
      <c r="C400" s="68" t="s">
        <v>27</v>
      </c>
      <c r="D400" s="68"/>
      <c r="E400" s="106">
        <v>2</v>
      </c>
      <c r="F400" s="213">
        <v>5</v>
      </c>
      <c r="G400" s="106">
        <f t="shared" si="92"/>
        <v>30</v>
      </c>
      <c r="H400" s="260">
        <v>0</v>
      </c>
      <c r="I400" s="264">
        <f t="shared" si="93"/>
        <v>0</v>
      </c>
      <c r="J400" s="108"/>
      <c r="K400" s="265"/>
      <c r="L400" s="308"/>
      <c r="M400" s="325">
        <f t="shared" si="94"/>
        <v>0</v>
      </c>
      <c r="N400" s="87">
        <f t="shared" si="95"/>
        <v>0</v>
      </c>
      <c r="O400" s="24"/>
      <c r="P400" s="32"/>
    </row>
    <row r="401" spans="1:17" s="3" customFormat="1" ht="19.149999999999999" customHeight="1" thickBot="1" x14ac:dyDescent="0.3">
      <c r="A401" s="12"/>
      <c r="B401" s="65">
        <v>16</v>
      </c>
      <c r="C401" s="68" t="s">
        <v>66</v>
      </c>
      <c r="D401" s="68"/>
      <c r="E401" s="106">
        <v>2</v>
      </c>
      <c r="F401" s="213">
        <v>5</v>
      </c>
      <c r="G401" s="106">
        <f t="shared" si="92"/>
        <v>30</v>
      </c>
      <c r="H401" s="260">
        <v>0</v>
      </c>
      <c r="I401" s="264">
        <f t="shared" si="93"/>
        <v>0</v>
      </c>
      <c r="J401" s="108"/>
      <c r="K401" s="265"/>
      <c r="L401" s="308"/>
      <c r="M401" s="325">
        <f t="shared" si="94"/>
        <v>0</v>
      </c>
      <c r="N401" s="87">
        <f t="shared" si="95"/>
        <v>0</v>
      </c>
      <c r="O401" s="24"/>
      <c r="P401" s="32"/>
    </row>
    <row r="402" spans="1:17" s="3" customFormat="1" ht="19.149999999999999" customHeight="1" thickBot="1" x14ac:dyDescent="0.3">
      <c r="A402" s="12"/>
      <c r="B402" s="65">
        <v>17</v>
      </c>
      <c r="C402" s="68" t="s">
        <v>205</v>
      </c>
      <c r="D402" s="68"/>
      <c r="E402" s="106">
        <v>2</v>
      </c>
      <c r="F402" s="213">
        <v>4</v>
      </c>
      <c r="G402" s="106">
        <f t="shared" si="92"/>
        <v>24</v>
      </c>
      <c r="H402" s="260">
        <v>0</v>
      </c>
      <c r="I402" s="264">
        <f t="shared" si="93"/>
        <v>0</v>
      </c>
      <c r="J402" s="108"/>
      <c r="K402" s="265"/>
      <c r="L402" s="308"/>
      <c r="M402" s="325">
        <f t="shared" si="94"/>
        <v>0</v>
      </c>
      <c r="N402" s="87">
        <f t="shared" si="95"/>
        <v>0</v>
      </c>
      <c r="O402" s="24"/>
      <c r="P402" s="32"/>
    </row>
    <row r="403" spans="1:17" s="3" customFormat="1" ht="19.149999999999999" customHeight="1" x14ac:dyDescent="0.25">
      <c r="A403" s="12"/>
      <c r="B403" s="65"/>
      <c r="C403" s="68"/>
      <c r="D403" s="68"/>
      <c r="E403" s="106"/>
      <c r="F403" s="213"/>
      <c r="G403" s="106">
        <f t="shared" si="92"/>
        <v>0</v>
      </c>
      <c r="H403" s="260">
        <v>0</v>
      </c>
      <c r="I403" s="266">
        <f>SUM(I386:I402)</f>
        <v>0</v>
      </c>
      <c r="J403" s="347"/>
      <c r="K403" s="346">
        <f>SUM(K386:K402)</f>
        <v>0</v>
      </c>
      <c r="L403" s="346">
        <f>SUM(L386:L402)</f>
        <v>0</v>
      </c>
      <c r="M403" s="327">
        <f>SUM($M386:$M402)</f>
        <v>0</v>
      </c>
      <c r="N403" s="89">
        <f t="shared" si="95"/>
        <v>0</v>
      </c>
      <c r="O403" s="39"/>
      <c r="P403" s="41">
        <f>SUM(N403-M403)</f>
        <v>0</v>
      </c>
      <c r="Q403" s="340">
        <f>M403</f>
        <v>0</v>
      </c>
    </row>
    <row r="404" spans="1:17" s="3" customFormat="1" ht="19.149999999999999" customHeight="1" thickBot="1" x14ac:dyDescent="0.25">
      <c r="A404" s="167"/>
      <c r="B404" s="178"/>
      <c r="C404" s="179"/>
      <c r="D404" s="179"/>
      <c r="E404" s="238"/>
      <c r="F404" s="231"/>
      <c r="G404" s="231"/>
      <c r="H404" s="294"/>
      <c r="I404" s="294"/>
      <c r="J404" s="139"/>
      <c r="K404" s="294"/>
      <c r="L404" s="294"/>
      <c r="M404" s="316"/>
      <c r="N404" s="93"/>
      <c r="O404" s="43">
        <f>SUM(N404-M404)</f>
        <v>0</v>
      </c>
      <c r="P404" s="40"/>
    </row>
    <row r="405" spans="1:17" s="3" customFormat="1" ht="19.149999999999999" customHeight="1" thickBot="1" x14ac:dyDescent="0.3">
      <c r="A405" s="98" t="s">
        <v>84</v>
      </c>
      <c r="B405" s="88">
        <v>1</v>
      </c>
      <c r="C405" s="102" t="s">
        <v>77</v>
      </c>
      <c r="D405" s="102" t="s">
        <v>321</v>
      </c>
      <c r="E405" s="216">
        <v>12</v>
      </c>
      <c r="F405" s="216">
        <v>0</v>
      </c>
      <c r="G405" s="106">
        <f t="shared" ref="G405:G427" si="97">SUM(E405*F405*3-J405)</f>
        <v>0</v>
      </c>
      <c r="H405" s="260">
        <v>0</v>
      </c>
      <c r="I405" s="268">
        <f>SUM(H405*G405)</f>
        <v>0</v>
      </c>
      <c r="J405" s="109" t="s">
        <v>320</v>
      </c>
      <c r="K405" s="265">
        <v>0</v>
      </c>
      <c r="L405" s="310">
        <f>J405*K405</f>
        <v>0</v>
      </c>
      <c r="M405" s="328">
        <f t="shared" ref="M405:M426" si="98">SUM($I405+$L405)</f>
        <v>0</v>
      </c>
      <c r="N405" s="86">
        <f t="shared" ref="N405:N427" si="99">SUM(I405,L405)</f>
        <v>0</v>
      </c>
      <c r="O405" s="30"/>
      <c r="P405" s="31"/>
    </row>
    <row r="406" spans="1:17" ht="19.149999999999999" customHeight="1" thickBot="1" x14ac:dyDescent="0.25">
      <c r="A406" s="70"/>
      <c r="B406" s="65">
        <v>2</v>
      </c>
      <c r="C406" s="68" t="s">
        <v>60</v>
      </c>
      <c r="D406" s="68" t="s">
        <v>343</v>
      </c>
      <c r="E406" s="106">
        <v>12</v>
      </c>
      <c r="F406" s="106">
        <v>1</v>
      </c>
      <c r="G406" s="106">
        <f t="shared" si="97"/>
        <v>33</v>
      </c>
      <c r="H406" s="260">
        <v>0</v>
      </c>
      <c r="I406" s="264">
        <f t="shared" ref="I406:I426" si="100">SUM(H406*G406)</f>
        <v>0</v>
      </c>
      <c r="J406" s="108" t="s">
        <v>89</v>
      </c>
      <c r="K406" s="265">
        <v>0</v>
      </c>
      <c r="L406" s="310">
        <f t="shared" ref="L406:L409" si="101">J406*K406</f>
        <v>0</v>
      </c>
      <c r="M406" s="325">
        <f t="shared" si="98"/>
        <v>0</v>
      </c>
      <c r="N406" s="87">
        <f t="shared" si="99"/>
        <v>0</v>
      </c>
      <c r="O406" s="25"/>
      <c r="P406" s="52"/>
    </row>
    <row r="407" spans="1:17" ht="19.149999999999999" customHeight="1" thickBot="1" x14ac:dyDescent="0.25">
      <c r="A407" s="11"/>
      <c r="B407" s="65">
        <v>3</v>
      </c>
      <c r="C407" s="68" t="s">
        <v>207</v>
      </c>
      <c r="D407" s="68" t="s">
        <v>343</v>
      </c>
      <c r="E407" s="106">
        <v>12</v>
      </c>
      <c r="F407" s="106">
        <v>1</v>
      </c>
      <c r="G407" s="106">
        <f t="shared" si="97"/>
        <v>33</v>
      </c>
      <c r="H407" s="260">
        <v>0</v>
      </c>
      <c r="I407" s="264">
        <f t="shared" si="100"/>
        <v>0</v>
      </c>
      <c r="J407" s="108" t="s">
        <v>89</v>
      </c>
      <c r="K407" s="265">
        <v>0</v>
      </c>
      <c r="L407" s="310">
        <f t="shared" si="101"/>
        <v>0</v>
      </c>
      <c r="M407" s="325">
        <f t="shared" si="98"/>
        <v>0</v>
      </c>
      <c r="N407" s="87">
        <f t="shared" si="99"/>
        <v>0</v>
      </c>
      <c r="O407" s="25"/>
      <c r="P407" s="52"/>
    </row>
    <row r="408" spans="1:17" ht="19.149999999999999" customHeight="1" thickBot="1" x14ac:dyDescent="0.25">
      <c r="A408" s="11"/>
      <c r="B408" s="65">
        <v>4</v>
      </c>
      <c r="C408" s="68" t="s">
        <v>42</v>
      </c>
      <c r="D408" s="68" t="s">
        <v>354</v>
      </c>
      <c r="E408" s="106">
        <v>12</v>
      </c>
      <c r="F408" s="106">
        <v>1</v>
      </c>
      <c r="G408" s="106">
        <f t="shared" si="97"/>
        <v>33</v>
      </c>
      <c r="H408" s="260">
        <v>0</v>
      </c>
      <c r="I408" s="264">
        <f t="shared" si="100"/>
        <v>0</v>
      </c>
      <c r="J408" s="108" t="s">
        <v>89</v>
      </c>
      <c r="K408" s="265">
        <v>0</v>
      </c>
      <c r="L408" s="310">
        <f t="shared" si="101"/>
        <v>0</v>
      </c>
      <c r="M408" s="325">
        <f t="shared" si="98"/>
        <v>0</v>
      </c>
      <c r="N408" s="87">
        <f t="shared" si="99"/>
        <v>0</v>
      </c>
      <c r="O408" s="25"/>
      <c r="P408" s="52"/>
    </row>
    <row r="409" spans="1:17" ht="19.149999999999999" customHeight="1" thickBot="1" x14ac:dyDescent="0.25">
      <c r="A409" s="11"/>
      <c r="B409" s="65">
        <v>5</v>
      </c>
      <c r="C409" s="68" t="s">
        <v>121</v>
      </c>
      <c r="D409" s="68" t="s">
        <v>354</v>
      </c>
      <c r="E409" s="106">
        <v>12</v>
      </c>
      <c r="F409" s="106">
        <v>1</v>
      </c>
      <c r="G409" s="106">
        <f t="shared" si="97"/>
        <v>33</v>
      </c>
      <c r="H409" s="260">
        <v>0</v>
      </c>
      <c r="I409" s="264">
        <f t="shared" si="100"/>
        <v>0</v>
      </c>
      <c r="J409" s="108" t="s">
        <v>89</v>
      </c>
      <c r="K409" s="265">
        <v>0</v>
      </c>
      <c r="L409" s="310">
        <f t="shared" si="101"/>
        <v>0</v>
      </c>
      <c r="M409" s="325">
        <f t="shared" si="98"/>
        <v>0</v>
      </c>
      <c r="N409" s="87">
        <f t="shared" si="99"/>
        <v>0</v>
      </c>
      <c r="O409" s="25"/>
      <c r="P409" s="52"/>
    </row>
    <row r="410" spans="1:17" s="3" customFormat="1" ht="19.149999999999999" customHeight="1" thickBot="1" x14ac:dyDescent="0.3">
      <c r="A410" s="11"/>
      <c r="B410" s="65">
        <v>6</v>
      </c>
      <c r="C410" s="68" t="s">
        <v>88</v>
      </c>
      <c r="D410" s="68"/>
      <c r="E410" s="106">
        <v>12</v>
      </c>
      <c r="F410" s="213">
        <v>3</v>
      </c>
      <c r="G410" s="106">
        <f t="shared" si="97"/>
        <v>108</v>
      </c>
      <c r="H410" s="260">
        <v>0</v>
      </c>
      <c r="I410" s="264">
        <f t="shared" si="100"/>
        <v>0</v>
      </c>
      <c r="J410" s="108"/>
      <c r="K410" s="265"/>
      <c r="L410" s="308"/>
      <c r="M410" s="325">
        <f t="shared" si="98"/>
        <v>0</v>
      </c>
      <c r="N410" s="87">
        <f t="shared" si="99"/>
        <v>0</v>
      </c>
      <c r="O410" s="24"/>
      <c r="P410" s="32"/>
    </row>
    <row r="411" spans="1:17" s="3" customFormat="1" ht="19.149999999999999" customHeight="1" thickBot="1" x14ac:dyDescent="0.3">
      <c r="A411" s="11"/>
      <c r="B411" s="65">
        <v>7</v>
      </c>
      <c r="C411" s="68" t="s">
        <v>171</v>
      </c>
      <c r="D411" s="68"/>
      <c r="E411" s="106">
        <v>12</v>
      </c>
      <c r="F411" s="213">
        <v>1</v>
      </c>
      <c r="G411" s="106">
        <f t="shared" si="97"/>
        <v>36</v>
      </c>
      <c r="H411" s="260">
        <v>0</v>
      </c>
      <c r="I411" s="264">
        <f t="shared" si="100"/>
        <v>0</v>
      </c>
      <c r="J411" s="108"/>
      <c r="K411" s="265"/>
      <c r="L411" s="308"/>
      <c r="M411" s="325">
        <f t="shared" si="98"/>
        <v>0</v>
      </c>
      <c r="N411" s="87">
        <f t="shared" si="99"/>
        <v>0</v>
      </c>
      <c r="O411" s="24"/>
      <c r="P411" s="32"/>
    </row>
    <row r="412" spans="1:17" s="3" customFormat="1" ht="19.149999999999999" customHeight="1" thickBot="1" x14ac:dyDescent="0.3">
      <c r="A412" s="11"/>
      <c r="B412" s="65">
        <v>8</v>
      </c>
      <c r="C412" s="68" t="s">
        <v>143</v>
      </c>
      <c r="D412" s="68"/>
      <c r="E412" s="106">
        <v>12</v>
      </c>
      <c r="F412" s="213">
        <v>1</v>
      </c>
      <c r="G412" s="106">
        <f t="shared" si="97"/>
        <v>36</v>
      </c>
      <c r="H412" s="260">
        <v>0</v>
      </c>
      <c r="I412" s="264">
        <f t="shared" si="100"/>
        <v>0</v>
      </c>
      <c r="J412" s="108"/>
      <c r="K412" s="265"/>
      <c r="L412" s="308"/>
      <c r="M412" s="325">
        <f t="shared" si="98"/>
        <v>0</v>
      </c>
      <c r="N412" s="87">
        <f t="shared" si="99"/>
        <v>0</v>
      </c>
      <c r="O412" s="24"/>
      <c r="P412" s="32"/>
    </row>
    <row r="413" spans="1:17" s="3" customFormat="1" ht="19.149999999999999" customHeight="1" thickBot="1" x14ac:dyDescent="0.3">
      <c r="A413" s="11"/>
      <c r="B413" s="65">
        <v>9</v>
      </c>
      <c r="C413" s="68" t="s">
        <v>115</v>
      </c>
      <c r="D413" s="68"/>
      <c r="E413" s="106">
        <v>12</v>
      </c>
      <c r="F413" s="213">
        <v>1</v>
      </c>
      <c r="G413" s="106">
        <f t="shared" si="97"/>
        <v>36</v>
      </c>
      <c r="H413" s="260">
        <v>0</v>
      </c>
      <c r="I413" s="264">
        <f t="shared" si="100"/>
        <v>0</v>
      </c>
      <c r="J413" s="108"/>
      <c r="K413" s="265"/>
      <c r="L413" s="308"/>
      <c r="M413" s="325">
        <f t="shared" si="98"/>
        <v>0</v>
      </c>
      <c r="N413" s="87">
        <f t="shared" si="99"/>
        <v>0</v>
      </c>
      <c r="O413" s="24"/>
      <c r="P413" s="32"/>
    </row>
    <row r="414" spans="1:17" s="3" customFormat="1" ht="19.149999999999999" customHeight="1" thickBot="1" x14ac:dyDescent="0.3">
      <c r="A414" s="11"/>
      <c r="B414" s="65">
        <v>10</v>
      </c>
      <c r="C414" s="68" t="s">
        <v>129</v>
      </c>
      <c r="D414" s="68"/>
      <c r="E414" s="106">
        <v>12</v>
      </c>
      <c r="F414" s="214">
        <v>3</v>
      </c>
      <c r="G414" s="106">
        <f t="shared" si="97"/>
        <v>108</v>
      </c>
      <c r="H414" s="260">
        <v>0</v>
      </c>
      <c r="I414" s="264">
        <f t="shared" si="100"/>
        <v>0</v>
      </c>
      <c r="J414" s="108"/>
      <c r="K414" s="265"/>
      <c r="L414" s="308"/>
      <c r="M414" s="325">
        <f t="shared" si="98"/>
        <v>0</v>
      </c>
      <c r="N414" s="87">
        <f t="shared" si="99"/>
        <v>0</v>
      </c>
      <c r="O414" s="24"/>
      <c r="P414" s="32"/>
    </row>
    <row r="415" spans="1:17" ht="19.149999999999999" customHeight="1" thickBot="1" x14ac:dyDescent="0.25">
      <c r="A415" s="11"/>
      <c r="B415" s="65">
        <v>11</v>
      </c>
      <c r="C415" s="68" t="s">
        <v>3</v>
      </c>
      <c r="D415" s="68"/>
      <c r="E415" s="106">
        <v>4</v>
      </c>
      <c r="F415" s="213">
        <v>8</v>
      </c>
      <c r="G415" s="106">
        <f t="shared" si="97"/>
        <v>96</v>
      </c>
      <c r="H415" s="260">
        <v>0</v>
      </c>
      <c r="I415" s="264">
        <f t="shared" si="100"/>
        <v>0</v>
      </c>
      <c r="J415" s="108"/>
      <c r="K415" s="265"/>
      <c r="L415" s="308"/>
      <c r="M415" s="325">
        <f t="shared" si="98"/>
        <v>0</v>
      </c>
      <c r="N415" s="87">
        <f t="shared" si="99"/>
        <v>0</v>
      </c>
      <c r="O415" s="25"/>
      <c r="P415" s="52"/>
    </row>
    <row r="416" spans="1:17" ht="19.149999999999999" customHeight="1" thickBot="1" x14ac:dyDescent="0.25">
      <c r="A416" s="11"/>
      <c r="B416" s="65">
        <v>12</v>
      </c>
      <c r="C416" s="69" t="s">
        <v>25</v>
      </c>
      <c r="D416" s="68"/>
      <c r="E416" s="106">
        <v>2</v>
      </c>
      <c r="F416" s="213">
        <v>2</v>
      </c>
      <c r="G416" s="106">
        <f t="shared" si="97"/>
        <v>12</v>
      </c>
      <c r="H416" s="260">
        <v>0</v>
      </c>
      <c r="I416" s="264">
        <f t="shared" si="100"/>
        <v>0</v>
      </c>
      <c r="J416" s="108"/>
      <c r="K416" s="265"/>
      <c r="L416" s="308"/>
      <c r="M416" s="325">
        <f t="shared" si="98"/>
        <v>0</v>
      </c>
      <c r="N416" s="87">
        <f t="shared" si="99"/>
        <v>0</v>
      </c>
      <c r="O416" s="25"/>
      <c r="P416" s="52"/>
    </row>
    <row r="417" spans="1:17" ht="19.149999999999999" customHeight="1" thickBot="1" x14ac:dyDescent="0.25">
      <c r="A417" s="11"/>
      <c r="B417" s="65">
        <v>13</v>
      </c>
      <c r="C417" s="69" t="s">
        <v>48</v>
      </c>
      <c r="D417" s="68"/>
      <c r="E417" s="106">
        <v>2</v>
      </c>
      <c r="F417" s="213">
        <v>1</v>
      </c>
      <c r="G417" s="106">
        <f t="shared" si="97"/>
        <v>6</v>
      </c>
      <c r="H417" s="260">
        <v>0</v>
      </c>
      <c r="I417" s="264">
        <f t="shared" si="100"/>
        <v>0</v>
      </c>
      <c r="J417" s="108"/>
      <c r="K417" s="265"/>
      <c r="L417" s="306"/>
      <c r="M417" s="325">
        <f t="shared" si="98"/>
        <v>0</v>
      </c>
      <c r="N417" s="87">
        <f t="shared" si="99"/>
        <v>0</v>
      </c>
      <c r="O417" s="25"/>
      <c r="P417" s="52"/>
    </row>
    <row r="418" spans="1:17" s="3" customFormat="1" ht="19.149999999999999" customHeight="1" thickBot="1" x14ac:dyDescent="0.3">
      <c r="A418" s="12"/>
      <c r="B418" s="65">
        <v>14</v>
      </c>
      <c r="C418" s="68" t="s">
        <v>56</v>
      </c>
      <c r="D418" s="68"/>
      <c r="E418" s="106">
        <v>2</v>
      </c>
      <c r="F418" s="213">
        <v>1</v>
      </c>
      <c r="G418" s="106">
        <f t="shared" si="97"/>
        <v>6</v>
      </c>
      <c r="H418" s="260">
        <v>0</v>
      </c>
      <c r="I418" s="264">
        <f t="shared" si="100"/>
        <v>0</v>
      </c>
      <c r="J418" s="108"/>
      <c r="K418" s="265"/>
      <c r="L418" s="308"/>
      <c r="M418" s="325">
        <f t="shared" si="98"/>
        <v>0</v>
      </c>
      <c r="N418" s="87">
        <f t="shared" si="99"/>
        <v>0</v>
      </c>
      <c r="O418" s="24"/>
      <c r="P418" s="32"/>
    </row>
    <row r="419" spans="1:17" s="3" customFormat="1" ht="19.149999999999999" customHeight="1" thickBot="1" x14ac:dyDescent="0.3">
      <c r="A419" s="12"/>
      <c r="B419" s="65">
        <v>15</v>
      </c>
      <c r="C419" s="68" t="s">
        <v>159</v>
      </c>
      <c r="D419" s="68"/>
      <c r="E419" s="106">
        <v>2</v>
      </c>
      <c r="F419" s="213">
        <v>1</v>
      </c>
      <c r="G419" s="106">
        <f t="shared" si="97"/>
        <v>6</v>
      </c>
      <c r="H419" s="260">
        <v>0</v>
      </c>
      <c r="I419" s="264">
        <f t="shared" si="100"/>
        <v>0</v>
      </c>
      <c r="J419" s="108"/>
      <c r="K419" s="265"/>
      <c r="L419" s="308"/>
      <c r="M419" s="325">
        <f t="shared" si="98"/>
        <v>0</v>
      </c>
      <c r="N419" s="87">
        <f t="shared" si="99"/>
        <v>0</v>
      </c>
      <c r="O419" s="24"/>
      <c r="P419" s="32"/>
    </row>
    <row r="420" spans="1:17" s="3" customFormat="1" ht="19.149999999999999" customHeight="1" thickBot="1" x14ac:dyDescent="0.3">
      <c r="A420" s="11"/>
      <c r="B420" s="65">
        <v>16</v>
      </c>
      <c r="C420" s="68" t="s">
        <v>11</v>
      </c>
      <c r="D420" s="68"/>
      <c r="E420" s="106">
        <v>2</v>
      </c>
      <c r="F420" s="213">
        <v>4</v>
      </c>
      <c r="G420" s="106">
        <f t="shared" si="97"/>
        <v>24</v>
      </c>
      <c r="H420" s="260">
        <v>0</v>
      </c>
      <c r="I420" s="264">
        <f t="shared" si="100"/>
        <v>0</v>
      </c>
      <c r="J420" s="108"/>
      <c r="K420" s="265"/>
      <c r="L420" s="308"/>
      <c r="M420" s="325">
        <f t="shared" si="98"/>
        <v>0</v>
      </c>
      <c r="N420" s="87">
        <f t="shared" si="99"/>
        <v>0</v>
      </c>
      <c r="O420" s="24"/>
      <c r="P420" s="32"/>
    </row>
    <row r="421" spans="1:17" ht="19.149999999999999" customHeight="1" thickBot="1" x14ac:dyDescent="0.25">
      <c r="A421" s="11"/>
      <c r="B421" s="65">
        <v>17</v>
      </c>
      <c r="C421" s="68" t="s">
        <v>5</v>
      </c>
      <c r="D421" s="68"/>
      <c r="E421" s="106">
        <v>2</v>
      </c>
      <c r="F421" s="213">
        <v>7</v>
      </c>
      <c r="G421" s="106">
        <f t="shared" si="97"/>
        <v>42</v>
      </c>
      <c r="H421" s="260">
        <v>0</v>
      </c>
      <c r="I421" s="264">
        <f t="shared" si="100"/>
        <v>0</v>
      </c>
      <c r="J421" s="108"/>
      <c r="K421" s="265"/>
      <c r="L421" s="306"/>
      <c r="M421" s="325">
        <f t="shared" si="98"/>
        <v>0</v>
      </c>
      <c r="N421" s="87">
        <f t="shared" si="99"/>
        <v>0</v>
      </c>
      <c r="O421" s="25"/>
      <c r="P421" s="52"/>
    </row>
    <row r="422" spans="1:17" ht="19.149999999999999" customHeight="1" thickBot="1" x14ac:dyDescent="0.25">
      <c r="A422" s="11"/>
      <c r="B422" s="65">
        <v>18</v>
      </c>
      <c r="C422" s="68" t="s">
        <v>147</v>
      </c>
      <c r="D422" s="68"/>
      <c r="E422" s="106">
        <v>2</v>
      </c>
      <c r="F422" s="213">
        <v>1</v>
      </c>
      <c r="G422" s="106">
        <f t="shared" si="97"/>
        <v>6</v>
      </c>
      <c r="H422" s="260">
        <v>0</v>
      </c>
      <c r="I422" s="264">
        <f t="shared" si="100"/>
        <v>0</v>
      </c>
      <c r="J422" s="108"/>
      <c r="K422" s="265"/>
      <c r="L422" s="306"/>
      <c r="M422" s="325">
        <f t="shared" si="98"/>
        <v>0</v>
      </c>
      <c r="N422" s="87">
        <f t="shared" si="99"/>
        <v>0</v>
      </c>
      <c r="O422" s="25"/>
      <c r="P422" s="52"/>
    </row>
    <row r="423" spans="1:17" ht="19.149999999999999" customHeight="1" thickBot="1" x14ac:dyDescent="0.25">
      <c r="A423" s="11"/>
      <c r="B423" s="65">
        <v>19</v>
      </c>
      <c r="C423" s="69" t="s">
        <v>74</v>
      </c>
      <c r="D423" s="68"/>
      <c r="E423" s="106">
        <v>2</v>
      </c>
      <c r="F423" s="213">
        <v>3</v>
      </c>
      <c r="G423" s="106">
        <f t="shared" si="97"/>
        <v>18</v>
      </c>
      <c r="H423" s="260">
        <v>0</v>
      </c>
      <c r="I423" s="264">
        <f t="shared" si="100"/>
        <v>0</v>
      </c>
      <c r="J423" s="108"/>
      <c r="K423" s="265"/>
      <c r="L423" s="306"/>
      <c r="M423" s="325">
        <f t="shared" si="98"/>
        <v>0</v>
      </c>
      <c r="N423" s="87">
        <f t="shared" si="99"/>
        <v>0</v>
      </c>
      <c r="O423" s="25"/>
      <c r="P423" s="52"/>
    </row>
    <row r="424" spans="1:17" ht="19.149999999999999" customHeight="1" thickBot="1" x14ac:dyDescent="0.25">
      <c r="A424" s="11"/>
      <c r="B424" s="65">
        <v>20</v>
      </c>
      <c r="C424" s="69" t="s">
        <v>208</v>
      </c>
      <c r="D424" s="68"/>
      <c r="E424" s="106">
        <v>2</v>
      </c>
      <c r="F424" s="213">
        <v>1</v>
      </c>
      <c r="G424" s="106">
        <f t="shared" si="97"/>
        <v>6</v>
      </c>
      <c r="H424" s="260">
        <v>0</v>
      </c>
      <c r="I424" s="264">
        <f t="shared" si="100"/>
        <v>0</v>
      </c>
      <c r="J424" s="108"/>
      <c r="K424" s="265"/>
      <c r="L424" s="306"/>
      <c r="M424" s="325">
        <f t="shared" si="98"/>
        <v>0</v>
      </c>
      <c r="N424" s="87">
        <f t="shared" si="99"/>
        <v>0</v>
      </c>
      <c r="O424" s="25"/>
      <c r="P424" s="52"/>
    </row>
    <row r="425" spans="1:17" s="3" customFormat="1" ht="19.149999999999999" customHeight="1" thickBot="1" x14ac:dyDescent="0.3">
      <c r="A425" s="12"/>
      <c r="B425" s="65">
        <v>21</v>
      </c>
      <c r="C425" s="68" t="s">
        <v>9</v>
      </c>
      <c r="D425" s="68"/>
      <c r="E425" s="106">
        <v>2</v>
      </c>
      <c r="F425" s="213">
        <v>18</v>
      </c>
      <c r="G425" s="106">
        <f t="shared" si="97"/>
        <v>108</v>
      </c>
      <c r="H425" s="260">
        <v>0</v>
      </c>
      <c r="I425" s="264">
        <f t="shared" si="100"/>
        <v>0</v>
      </c>
      <c r="J425" s="108"/>
      <c r="K425" s="265"/>
      <c r="L425" s="308"/>
      <c r="M425" s="325">
        <f t="shared" si="98"/>
        <v>0</v>
      </c>
      <c r="N425" s="87">
        <f t="shared" si="99"/>
        <v>0</v>
      </c>
      <c r="O425" s="24"/>
      <c r="P425" s="32"/>
    </row>
    <row r="426" spans="1:17" s="3" customFormat="1" ht="19.149999999999999" customHeight="1" thickBot="1" x14ac:dyDescent="0.3">
      <c r="A426" s="12"/>
      <c r="B426" s="65">
        <v>22</v>
      </c>
      <c r="C426" s="68" t="s">
        <v>209</v>
      </c>
      <c r="D426" s="68"/>
      <c r="E426" s="106">
        <v>2</v>
      </c>
      <c r="F426" s="213">
        <v>2</v>
      </c>
      <c r="G426" s="106">
        <f t="shared" si="97"/>
        <v>12</v>
      </c>
      <c r="H426" s="260">
        <v>0</v>
      </c>
      <c r="I426" s="264">
        <f t="shared" si="100"/>
        <v>0</v>
      </c>
      <c r="J426" s="108"/>
      <c r="K426" s="265"/>
      <c r="L426" s="308"/>
      <c r="M426" s="325">
        <f t="shared" si="98"/>
        <v>0</v>
      </c>
      <c r="N426" s="87">
        <f t="shared" si="99"/>
        <v>0</v>
      </c>
      <c r="O426" s="24"/>
      <c r="P426" s="32"/>
    </row>
    <row r="427" spans="1:17" ht="19.149999999999999" customHeight="1" x14ac:dyDescent="0.2">
      <c r="A427" s="12"/>
      <c r="B427" s="65"/>
      <c r="C427" s="68"/>
      <c r="D427" s="68"/>
      <c r="E427" s="106"/>
      <c r="F427" s="213"/>
      <c r="G427" s="106">
        <f t="shared" si="97"/>
        <v>0</v>
      </c>
      <c r="H427" s="260">
        <v>0</v>
      </c>
      <c r="I427" s="266">
        <f>SUM(I405:I426)</f>
        <v>0</v>
      </c>
      <c r="J427" s="347"/>
      <c r="K427" s="346">
        <f t="shared" ref="K427" si="102">SUM(K405:K426)</f>
        <v>0</v>
      </c>
      <c r="L427" s="346">
        <f>SUM(L405:L426)</f>
        <v>0</v>
      </c>
      <c r="M427" s="327">
        <f>SUM($M405:$M426)</f>
        <v>0</v>
      </c>
      <c r="N427" s="89">
        <f t="shared" si="99"/>
        <v>0</v>
      </c>
      <c r="O427" s="53"/>
      <c r="P427" s="56">
        <f>SUM(N427-M427)</f>
        <v>0</v>
      </c>
      <c r="Q427" s="341">
        <f>M427</f>
        <v>0</v>
      </c>
    </row>
    <row r="428" spans="1:17" ht="19.149999999999999" customHeight="1" thickBot="1" x14ac:dyDescent="0.4">
      <c r="A428" s="167"/>
      <c r="B428" s="178"/>
      <c r="C428" s="179"/>
      <c r="D428" s="179"/>
      <c r="E428" s="238"/>
      <c r="F428" s="231"/>
      <c r="G428" s="231"/>
      <c r="H428" s="294"/>
      <c r="I428" s="294"/>
      <c r="J428" s="139"/>
      <c r="K428" s="294"/>
      <c r="L428" s="294"/>
      <c r="M428" s="316"/>
      <c r="N428" s="93"/>
      <c r="O428" s="55">
        <f>SUM(N428-M428)</f>
        <v>0</v>
      </c>
      <c r="P428" s="54"/>
    </row>
    <row r="429" spans="1:17" ht="19.149999999999999" customHeight="1" thickBot="1" x14ac:dyDescent="0.25">
      <c r="A429" s="14" t="s">
        <v>210</v>
      </c>
      <c r="B429" s="64">
        <v>1</v>
      </c>
      <c r="C429" s="85" t="s">
        <v>82</v>
      </c>
      <c r="D429" s="85" t="s">
        <v>359</v>
      </c>
      <c r="E429" s="211">
        <v>12</v>
      </c>
      <c r="F429" s="211">
        <v>1</v>
      </c>
      <c r="G429" s="106">
        <f t="shared" ref="G429:G436" si="103">SUM(E429*F429*3-J429)</f>
        <v>33</v>
      </c>
      <c r="H429" s="260">
        <v>0</v>
      </c>
      <c r="I429" s="261">
        <f t="shared" ref="I429:I435" si="104">SUM(H429*G429)</f>
        <v>0</v>
      </c>
      <c r="J429" s="107">
        <v>3</v>
      </c>
      <c r="K429" s="262">
        <v>0</v>
      </c>
      <c r="L429" s="307">
        <f>J429*K429</f>
        <v>0</v>
      </c>
      <c r="M429" s="324">
        <f t="shared" ref="M429:M435" si="105">SUM($I429+$L429)</f>
        <v>0</v>
      </c>
      <c r="N429" s="86">
        <f t="shared" ref="N429:N436" si="106">SUM(I429,L429)</f>
        <v>0</v>
      </c>
      <c r="O429" s="50"/>
      <c r="P429" s="51"/>
    </row>
    <row r="430" spans="1:17" s="3" customFormat="1" ht="19.149999999999999" customHeight="1" thickBot="1" x14ac:dyDescent="0.3">
      <c r="A430" s="15"/>
      <c r="B430" s="65">
        <v>2</v>
      </c>
      <c r="C430" s="68" t="s">
        <v>91</v>
      </c>
      <c r="D430" s="68" t="s">
        <v>359</v>
      </c>
      <c r="E430" s="106">
        <v>12</v>
      </c>
      <c r="F430" s="106">
        <v>1</v>
      </c>
      <c r="G430" s="106">
        <f t="shared" si="103"/>
        <v>33</v>
      </c>
      <c r="H430" s="260">
        <v>0</v>
      </c>
      <c r="I430" s="264">
        <f t="shared" si="104"/>
        <v>0</v>
      </c>
      <c r="J430" s="108">
        <v>3</v>
      </c>
      <c r="K430" s="265">
        <v>0</v>
      </c>
      <c r="L430" s="307">
        <f t="shared" ref="L430:L436" si="107">J430*K430</f>
        <v>0</v>
      </c>
      <c r="M430" s="325">
        <f t="shared" si="105"/>
        <v>0</v>
      </c>
      <c r="N430" s="87">
        <f t="shared" si="106"/>
        <v>0</v>
      </c>
      <c r="O430" s="24"/>
      <c r="P430" s="32"/>
    </row>
    <row r="431" spans="1:17" ht="19.149999999999999" customHeight="1" thickBot="1" x14ac:dyDescent="0.25">
      <c r="A431" s="11"/>
      <c r="B431" s="65">
        <v>3</v>
      </c>
      <c r="C431" s="68" t="s">
        <v>211</v>
      </c>
      <c r="D431" s="68"/>
      <c r="E431" s="106">
        <v>2</v>
      </c>
      <c r="F431" s="213">
        <v>1</v>
      </c>
      <c r="G431" s="106">
        <f t="shared" si="103"/>
        <v>6</v>
      </c>
      <c r="H431" s="260">
        <v>0</v>
      </c>
      <c r="I431" s="264">
        <f t="shared" si="104"/>
        <v>0</v>
      </c>
      <c r="J431" s="108"/>
      <c r="K431" s="265"/>
      <c r="L431" s="307"/>
      <c r="M431" s="325">
        <f t="shared" si="105"/>
        <v>0</v>
      </c>
      <c r="N431" s="87">
        <f t="shared" si="106"/>
        <v>0</v>
      </c>
      <c r="O431" s="25"/>
      <c r="P431" s="52"/>
    </row>
    <row r="432" spans="1:17" s="3" customFormat="1" ht="19.149999999999999" customHeight="1" thickBot="1" x14ac:dyDescent="0.3">
      <c r="A432" s="15"/>
      <c r="B432" s="65">
        <v>4</v>
      </c>
      <c r="C432" s="68" t="s">
        <v>9</v>
      </c>
      <c r="D432" s="68"/>
      <c r="E432" s="106">
        <v>2</v>
      </c>
      <c r="F432" s="213">
        <v>1</v>
      </c>
      <c r="G432" s="106">
        <f t="shared" si="103"/>
        <v>6</v>
      </c>
      <c r="H432" s="260">
        <v>0</v>
      </c>
      <c r="I432" s="264">
        <f t="shared" si="104"/>
        <v>0</v>
      </c>
      <c r="J432" s="108"/>
      <c r="K432" s="265"/>
      <c r="L432" s="307"/>
      <c r="M432" s="325">
        <f t="shared" si="105"/>
        <v>0</v>
      </c>
      <c r="N432" s="87">
        <f t="shared" si="106"/>
        <v>0</v>
      </c>
      <c r="O432" s="24"/>
      <c r="P432" s="32"/>
    </row>
    <row r="433" spans="1:17" s="3" customFormat="1" ht="19.149999999999999" customHeight="1" thickBot="1" x14ac:dyDescent="0.3">
      <c r="A433" s="15"/>
      <c r="B433" s="65">
        <v>5</v>
      </c>
      <c r="C433" s="68" t="s">
        <v>5</v>
      </c>
      <c r="D433" s="68"/>
      <c r="E433" s="106">
        <v>2</v>
      </c>
      <c r="F433" s="213">
        <v>3</v>
      </c>
      <c r="G433" s="106">
        <f t="shared" si="103"/>
        <v>18</v>
      </c>
      <c r="H433" s="260">
        <v>0</v>
      </c>
      <c r="I433" s="264">
        <f t="shared" si="104"/>
        <v>0</v>
      </c>
      <c r="J433" s="108"/>
      <c r="K433" s="265"/>
      <c r="L433" s="307"/>
      <c r="M433" s="325">
        <f t="shared" si="105"/>
        <v>0</v>
      </c>
      <c r="N433" s="87">
        <f t="shared" si="106"/>
        <v>0</v>
      </c>
      <c r="O433" s="24"/>
      <c r="P433" s="32"/>
    </row>
    <row r="434" spans="1:17" s="3" customFormat="1" ht="19.149999999999999" customHeight="1" thickBot="1" x14ac:dyDescent="0.3">
      <c r="A434" s="15"/>
      <c r="B434" s="65">
        <v>6</v>
      </c>
      <c r="C434" s="68" t="s">
        <v>212</v>
      </c>
      <c r="D434" s="68"/>
      <c r="E434" s="106">
        <v>2</v>
      </c>
      <c r="F434" s="213">
        <v>2</v>
      </c>
      <c r="G434" s="106">
        <f t="shared" si="103"/>
        <v>12</v>
      </c>
      <c r="H434" s="260">
        <v>0</v>
      </c>
      <c r="I434" s="264">
        <f t="shared" si="104"/>
        <v>0</v>
      </c>
      <c r="J434" s="108"/>
      <c r="K434" s="265"/>
      <c r="L434" s="307"/>
      <c r="M434" s="325">
        <f t="shared" si="105"/>
        <v>0</v>
      </c>
      <c r="N434" s="87">
        <f t="shared" si="106"/>
        <v>0</v>
      </c>
      <c r="O434" s="24"/>
      <c r="P434" s="32"/>
    </row>
    <row r="435" spans="1:17" s="3" customFormat="1" ht="19.149999999999999" customHeight="1" thickBot="1" x14ac:dyDescent="0.3">
      <c r="A435" s="15"/>
      <c r="B435" s="65">
        <v>7</v>
      </c>
      <c r="C435" s="68" t="s">
        <v>213</v>
      </c>
      <c r="D435" s="68"/>
      <c r="E435" s="106">
        <v>2</v>
      </c>
      <c r="F435" s="213">
        <v>5</v>
      </c>
      <c r="G435" s="106">
        <f t="shared" si="103"/>
        <v>30</v>
      </c>
      <c r="H435" s="260">
        <v>0</v>
      </c>
      <c r="I435" s="264">
        <f t="shared" si="104"/>
        <v>0</v>
      </c>
      <c r="J435" s="108"/>
      <c r="K435" s="265"/>
      <c r="L435" s="307"/>
      <c r="M435" s="325">
        <f t="shared" si="105"/>
        <v>0</v>
      </c>
      <c r="N435" s="87">
        <f t="shared" si="106"/>
        <v>0</v>
      </c>
      <c r="O435" s="24"/>
      <c r="P435" s="32"/>
    </row>
    <row r="436" spans="1:17" ht="19.149999999999999" customHeight="1" x14ac:dyDescent="0.2">
      <c r="A436" s="12"/>
      <c r="B436" s="65"/>
      <c r="C436" s="68"/>
      <c r="D436" s="68"/>
      <c r="E436" s="106"/>
      <c r="F436" s="213"/>
      <c r="G436" s="106">
        <f t="shared" si="103"/>
        <v>0</v>
      </c>
      <c r="H436" s="260"/>
      <c r="I436" s="266">
        <f>SUM(I429:I435)</f>
        <v>0</v>
      </c>
      <c r="J436" s="347"/>
      <c r="K436" s="346">
        <f>SUM(K429:K435)</f>
        <v>0</v>
      </c>
      <c r="L436" s="307">
        <f t="shared" si="107"/>
        <v>0</v>
      </c>
      <c r="M436" s="327">
        <f>SUM($M429:$M435)</f>
        <v>0</v>
      </c>
      <c r="N436" s="89">
        <f t="shared" si="106"/>
        <v>0</v>
      </c>
      <c r="O436" s="53"/>
      <c r="P436" s="56">
        <f>SUM(N436-M436)</f>
        <v>0</v>
      </c>
      <c r="Q436" s="341">
        <f>M436</f>
        <v>0</v>
      </c>
    </row>
    <row r="437" spans="1:17" s="3" customFormat="1" ht="19.149999999999999" customHeight="1" thickBot="1" x14ac:dyDescent="0.25">
      <c r="A437" s="167"/>
      <c r="B437" s="178"/>
      <c r="C437" s="179"/>
      <c r="D437" s="179"/>
      <c r="E437" s="238"/>
      <c r="F437" s="231"/>
      <c r="G437" s="231"/>
      <c r="H437" s="294"/>
      <c r="I437" s="294"/>
      <c r="J437" s="139"/>
      <c r="K437" s="294"/>
      <c r="L437" s="294"/>
      <c r="M437" s="316"/>
      <c r="N437" s="93"/>
      <c r="O437" s="43">
        <f>SUM(N437-M437)</f>
        <v>0</v>
      </c>
      <c r="P437" s="40"/>
    </row>
    <row r="438" spans="1:17" s="3" customFormat="1" ht="19.149999999999999" customHeight="1" thickBot="1" x14ac:dyDescent="0.3">
      <c r="A438" s="63" t="s">
        <v>85</v>
      </c>
      <c r="B438" s="64">
        <v>1</v>
      </c>
      <c r="C438" s="85" t="s">
        <v>127</v>
      </c>
      <c r="D438" s="85" t="s">
        <v>359</v>
      </c>
      <c r="E438" s="211">
        <v>12</v>
      </c>
      <c r="F438" s="211">
        <v>1</v>
      </c>
      <c r="G438" s="106">
        <f t="shared" ref="G438:G472" si="108">SUM(E438*F438*3-J438)</f>
        <v>33</v>
      </c>
      <c r="H438" s="260">
        <v>0</v>
      </c>
      <c r="I438" s="261">
        <f t="shared" ref="I438:I471" si="109">SUM(H438*G438)</f>
        <v>0</v>
      </c>
      <c r="J438" s="107">
        <f t="shared" ref="J438:J446" si="110">F438*3</f>
        <v>3</v>
      </c>
      <c r="K438" s="262">
        <v>0</v>
      </c>
      <c r="L438" s="307">
        <f>J438*K438</f>
        <v>0</v>
      </c>
      <c r="M438" s="324">
        <f t="shared" ref="M438:M471" si="111">SUM($I438+$L438)</f>
        <v>0</v>
      </c>
      <c r="N438" s="86">
        <f t="shared" ref="N438:N471" si="112">SUM(I438,L438)</f>
        <v>0</v>
      </c>
      <c r="O438" s="30"/>
      <c r="P438" s="31"/>
    </row>
    <row r="439" spans="1:17" s="3" customFormat="1" ht="19.149999999999999" customHeight="1" thickBot="1" x14ac:dyDescent="0.3">
      <c r="A439" s="12"/>
      <c r="B439" s="65">
        <v>2</v>
      </c>
      <c r="C439" s="68" t="s">
        <v>91</v>
      </c>
      <c r="D439" s="68" t="s">
        <v>229</v>
      </c>
      <c r="E439" s="106">
        <v>12</v>
      </c>
      <c r="F439" s="106">
        <v>1</v>
      </c>
      <c r="G439" s="106">
        <f t="shared" si="108"/>
        <v>33</v>
      </c>
      <c r="H439" s="260">
        <v>0</v>
      </c>
      <c r="I439" s="264">
        <f t="shared" si="109"/>
        <v>0</v>
      </c>
      <c r="J439" s="107">
        <f t="shared" si="110"/>
        <v>3</v>
      </c>
      <c r="K439" s="262">
        <v>0</v>
      </c>
      <c r="L439" s="307">
        <f t="shared" ref="L439:L446" si="113">J439*K439</f>
        <v>0</v>
      </c>
      <c r="M439" s="325">
        <f t="shared" si="111"/>
        <v>0</v>
      </c>
      <c r="N439" s="87">
        <f t="shared" si="112"/>
        <v>0</v>
      </c>
      <c r="O439" s="24"/>
      <c r="P439" s="32"/>
    </row>
    <row r="440" spans="1:17" s="3" customFormat="1" ht="19.149999999999999" customHeight="1" thickBot="1" x14ac:dyDescent="0.3">
      <c r="A440" s="12"/>
      <c r="B440" s="65">
        <v>3</v>
      </c>
      <c r="C440" s="68" t="s">
        <v>101</v>
      </c>
      <c r="D440" s="68" t="s">
        <v>229</v>
      </c>
      <c r="E440" s="106">
        <v>12</v>
      </c>
      <c r="F440" s="106">
        <v>2</v>
      </c>
      <c r="G440" s="106">
        <f t="shared" si="108"/>
        <v>66</v>
      </c>
      <c r="H440" s="260">
        <v>0</v>
      </c>
      <c r="I440" s="264">
        <f t="shared" si="109"/>
        <v>0</v>
      </c>
      <c r="J440" s="107">
        <f t="shared" si="110"/>
        <v>6</v>
      </c>
      <c r="K440" s="262">
        <v>0</v>
      </c>
      <c r="L440" s="307">
        <f t="shared" si="113"/>
        <v>0</v>
      </c>
      <c r="M440" s="325">
        <f t="shared" si="111"/>
        <v>0</v>
      </c>
      <c r="N440" s="87">
        <f t="shared" si="112"/>
        <v>0</v>
      </c>
      <c r="O440" s="24"/>
      <c r="P440" s="32"/>
    </row>
    <row r="441" spans="1:17" s="3" customFormat="1" ht="19.149999999999999" customHeight="1" thickBot="1" x14ac:dyDescent="0.3">
      <c r="A441" s="12"/>
      <c r="B441" s="65">
        <v>4</v>
      </c>
      <c r="C441" s="68" t="s">
        <v>216</v>
      </c>
      <c r="D441" s="68" t="s">
        <v>229</v>
      </c>
      <c r="E441" s="106">
        <v>12</v>
      </c>
      <c r="F441" s="106">
        <v>1</v>
      </c>
      <c r="G441" s="106">
        <f t="shared" si="108"/>
        <v>33</v>
      </c>
      <c r="H441" s="260">
        <v>0</v>
      </c>
      <c r="I441" s="264">
        <f t="shared" si="109"/>
        <v>0</v>
      </c>
      <c r="J441" s="107">
        <f t="shared" si="110"/>
        <v>3</v>
      </c>
      <c r="K441" s="262">
        <v>0</v>
      </c>
      <c r="L441" s="307">
        <f t="shared" si="113"/>
        <v>0</v>
      </c>
      <c r="M441" s="325">
        <f t="shared" si="111"/>
        <v>0</v>
      </c>
      <c r="N441" s="87">
        <f t="shared" si="112"/>
        <v>0</v>
      </c>
      <c r="O441" s="24"/>
      <c r="P441" s="32"/>
    </row>
    <row r="442" spans="1:17" s="3" customFormat="1" ht="19.149999999999999" customHeight="1" thickBot="1" x14ac:dyDescent="0.3">
      <c r="A442" s="12"/>
      <c r="B442" s="65">
        <v>5</v>
      </c>
      <c r="C442" s="68" t="s">
        <v>94</v>
      </c>
      <c r="D442" s="68" t="s">
        <v>230</v>
      </c>
      <c r="E442" s="106">
        <v>12</v>
      </c>
      <c r="F442" s="106">
        <v>1</v>
      </c>
      <c r="G442" s="106">
        <f t="shared" si="108"/>
        <v>33</v>
      </c>
      <c r="H442" s="260">
        <v>0</v>
      </c>
      <c r="I442" s="264">
        <f t="shared" si="109"/>
        <v>0</v>
      </c>
      <c r="J442" s="107">
        <f t="shared" si="110"/>
        <v>3</v>
      </c>
      <c r="K442" s="262">
        <v>0</v>
      </c>
      <c r="L442" s="307">
        <f t="shared" si="113"/>
        <v>0</v>
      </c>
      <c r="M442" s="325">
        <f t="shared" si="111"/>
        <v>0</v>
      </c>
      <c r="N442" s="87">
        <f t="shared" si="112"/>
        <v>0</v>
      </c>
      <c r="O442" s="24"/>
      <c r="P442" s="32"/>
    </row>
    <row r="443" spans="1:17" s="3" customFormat="1" ht="19.149999999999999" customHeight="1" thickBot="1" x14ac:dyDescent="0.3">
      <c r="A443" s="12"/>
      <c r="B443" s="65">
        <v>6</v>
      </c>
      <c r="C443" s="68" t="s">
        <v>116</v>
      </c>
      <c r="D443" s="68" t="s">
        <v>229</v>
      </c>
      <c r="E443" s="106">
        <v>12</v>
      </c>
      <c r="F443" s="106">
        <v>1</v>
      </c>
      <c r="G443" s="106">
        <f t="shared" si="108"/>
        <v>33</v>
      </c>
      <c r="H443" s="260">
        <v>0</v>
      </c>
      <c r="I443" s="264">
        <f t="shared" si="109"/>
        <v>0</v>
      </c>
      <c r="J443" s="107">
        <f t="shared" si="110"/>
        <v>3</v>
      </c>
      <c r="K443" s="262">
        <v>0</v>
      </c>
      <c r="L443" s="307">
        <f t="shared" si="113"/>
        <v>0</v>
      </c>
      <c r="M443" s="325">
        <f t="shared" si="111"/>
        <v>0</v>
      </c>
      <c r="N443" s="87">
        <f t="shared" si="112"/>
        <v>0</v>
      </c>
      <c r="O443" s="24"/>
      <c r="P443" s="32"/>
    </row>
    <row r="444" spans="1:17" s="3" customFormat="1" ht="19.149999999999999" customHeight="1" thickBot="1" x14ac:dyDescent="0.3">
      <c r="A444" s="12"/>
      <c r="B444" s="65">
        <v>7</v>
      </c>
      <c r="C444" s="68" t="s">
        <v>121</v>
      </c>
      <c r="D444" s="68" t="s">
        <v>229</v>
      </c>
      <c r="E444" s="106">
        <v>12</v>
      </c>
      <c r="F444" s="106">
        <v>1</v>
      </c>
      <c r="G444" s="106">
        <f t="shared" si="108"/>
        <v>33</v>
      </c>
      <c r="H444" s="260">
        <v>0</v>
      </c>
      <c r="I444" s="264">
        <f t="shared" si="109"/>
        <v>0</v>
      </c>
      <c r="J444" s="107">
        <f t="shared" si="110"/>
        <v>3</v>
      </c>
      <c r="K444" s="262">
        <v>0</v>
      </c>
      <c r="L444" s="307">
        <f t="shared" si="113"/>
        <v>0</v>
      </c>
      <c r="M444" s="325">
        <f t="shared" si="111"/>
        <v>0</v>
      </c>
      <c r="N444" s="87">
        <f t="shared" si="112"/>
        <v>0</v>
      </c>
      <c r="O444" s="24"/>
      <c r="P444" s="32"/>
    </row>
    <row r="445" spans="1:17" s="3" customFormat="1" ht="19.149999999999999" customHeight="1" thickBot="1" x14ac:dyDescent="0.3">
      <c r="A445" s="12"/>
      <c r="B445" s="65">
        <v>8</v>
      </c>
      <c r="C445" s="68" t="s">
        <v>173</v>
      </c>
      <c r="D445" s="68"/>
      <c r="E445" s="106">
        <v>12</v>
      </c>
      <c r="F445" s="106">
        <v>6</v>
      </c>
      <c r="G445" s="106">
        <f t="shared" si="108"/>
        <v>198</v>
      </c>
      <c r="H445" s="260">
        <v>0</v>
      </c>
      <c r="I445" s="264">
        <f t="shared" si="109"/>
        <v>0</v>
      </c>
      <c r="J445" s="107">
        <f t="shared" si="110"/>
        <v>18</v>
      </c>
      <c r="K445" s="265">
        <v>0</v>
      </c>
      <c r="L445" s="307">
        <f t="shared" si="113"/>
        <v>0</v>
      </c>
      <c r="M445" s="325">
        <f t="shared" si="111"/>
        <v>0</v>
      </c>
      <c r="N445" s="87">
        <f t="shared" si="112"/>
        <v>0</v>
      </c>
      <c r="O445" s="24"/>
      <c r="P445" s="32"/>
    </row>
    <row r="446" spans="1:17" s="3" customFormat="1" ht="19.149999999999999" customHeight="1" thickBot="1" x14ac:dyDescent="0.3">
      <c r="A446" s="12"/>
      <c r="B446" s="65">
        <v>9</v>
      </c>
      <c r="C446" s="68" t="s">
        <v>108</v>
      </c>
      <c r="D446" s="68" t="s">
        <v>231</v>
      </c>
      <c r="E446" s="106">
        <v>12</v>
      </c>
      <c r="F446" s="106">
        <v>1</v>
      </c>
      <c r="G446" s="106">
        <f t="shared" si="108"/>
        <v>33</v>
      </c>
      <c r="H446" s="260">
        <v>0</v>
      </c>
      <c r="I446" s="264">
        <f t="shared" si="109"/>
        <v>0</v>
      </c>
      <c r="J446" s="107">
        <f t="shared" si="110"/>
        <v>3</v>
      </c>
      <c r="K446" s="265">
        <v>0</v>
      </c>
      <c r="L446" s="307">
        <f t="shared" si="113"/>
        <v>0</v>
      </c>
      <c r="M446" s="325">
        <f t="shared" si="111"/>
        <v>0</v>
      </c>
      <c r="N446" s="87">
        <f t="shared" si="112"/>
        <v>0</v>
      </c>
      <c r="O446" s="24"/>
      <c r="P446" s="32"/>
    </row>
    <row r="447" spans="1:17" s="3" customFormat="1" ht="19.149999999999999" customHeight="1" thickBot="1" x14ac:dyDescent="0.3">
      <c r="A447" s="12"/>
      <c r="B447" s="65">
        <v>10</v>
      </c>
      <c r="C447" s="68" t="s">
        <v>206</v>
      </c>
      <c r="D447" s="68"/>
      <c r="E447" s="106">
        <v>12</v>
      </c>
      <c r="F447" s="106">
        <v>1</v>
      </c>
      <c r="G447" s="106">
        <f t="shared" si="108"/>
        <v>36</v>
      </c>
      <c r="H447" s="260">
        <v>0</v>
      </c>
      <c r="I447" s="264">
        <f t="shared" si="109"/>
        <v>0</v>
      </c>
      <c r="J447" s="108"/>
      <c r="K447" s="265"/>
      <c r="L447" s="308"/>
      <c r="M447" s="325">
        <f t="shared" si="111"/>
        <v>0</v>
      </c>
      <c r="N447" s="87">
        <f t="shared" si="112"/>
        <v>0</v>
      </c>
      <c r="O447" s="24"/>
      <c r="P447" s="32"/>
    </row>
    <row r="448" spans="1:17" s="3" customFormat="1" ht="19.149999999999999" customHeight="1" thickBot="1" x14ac:dyDescent="0.3">
      <c r="A448" s="12"/>
      <c r="B448" s="65">
        <v>11</v>
      </c>
      <c r="C448" s="68" t="s">
        <v>214</v>
      </c>
      <c r="D448" s="68"/>
      <c r="E448" s="106">
        <v>12</v>
      </c>
      <c r="F448" s="106">
        <v>1</v>
      </c>
      <c r="G448" s="106">
        <f t="shared" si="108"/>
        <v>36</v>
      </c>
      <c r="H448" s="260">
        <v>0</v>
      </c>
      <c r="I448" s="264">
        <f t="shared" si="109"/>
        <v>0</v>
      </c>
      <c r="J448" s="108"/>
      <c r="K448" s="265"/>
      <c r="L448" s="308"/>
      <c r="M448" s="325">
        <f t="shared" si="111"/>
        <v>0</v>
      </c>
      <c r="N448" s="87">
        <f t="shared" si="112"/>
        <v>0</v>
      </c>
      <c r="O448" s="24"/>
      <c r="P448" s="32"/>
    </row>
    <row r="449" spans="1:16" s="3" customFormat="1" ht="19.149999999999999" customHeight="1" thickBot="1" x14ac:dyDescent="0.3">
      <c r="A449" s="12"/>
      <c r="B449" s="65">
        <v>12</v>
      </c>
      <c r="C449" s="68" t="s">
        <v>69</v>
      </c>
      <c r="D449" s="68"/>
      <c r="E449" s="106">
        <v>12</v>
      </c>
      <c r="F449" s="106">
        <v>1</v>
      </c>
      <c r="G449" s="106">
        <f t="shared" si="108"/>
        <v>36</v>
      </c>
      <c r="H449" s="260">
        <v>0</v>
      </c>
      <c r="I449" s="264">
        <f t="shared" si="109"/>
        <v>0</v>
      </c>
      <c r="J449" s="108"/>
      <c r="K449" s="265"/>
      <c r="L449" s="308"/>
      <c r="M449" s="325">
        <f t="shared" si="111"/>
        <v>0</v>
      </c>
      <c r="N449" s="87">
        <f t="shared" si="112"/>
        <v>0</v>
      </c>
      <c r="O449" s="24"/>
      <c r="P449" s="32"/>
    </row>
    <row r="450" spans="1:16" s="3" customFormat="1" ht="19.149999999999999" customHeight="1" thickBot="1" x14ac:dyDescent="0.3">
      <c r="A450" s="12"/>
      <c r="B450" s="65">
        <v>13</v>
      </c>
      <c r="C450" s="68" t="s">
        <v>215</v>
      </c>
      <c r="D450" s="68"/>
      <c r="E450" s="106">
        <v>12</v>
      </c>
      <c r="F450" s="106">
        <v>1</v>
      </c>
      <c r="G450" s="106">
        <f t="shared" si="108"/>
        <v>36</v>
      </c>
      <c r="H450" s="260">
        <v>0</v>
      </c>
      <c r="I450" s="264">
        <f t="shared" si="109"/>
        <v>0</v>
      </c>
      <c r="J450" s="108"/>
      <c r="K450" s="265"/>
      <c r="L450" s="308"/>
      <c r="M450" s="325">
        <f t="shared" si="111"/>
        <v>0</v>
      </c>
      <c r="N450" s="87">
        <f t="shared" si="112"/>
        <v>0</v>
      </c>
      <c r="O450" s="24"/>
      <c r="P450" s="32"/>
    </row>
    <row r="451" spans="1:16" s="3" customFormat="1" ht="19.149999999999999" customHeight="1" thickBot="1" x14ac:dyDescent="0.3">
      <c r="A451" s="12"/>
      <c r="B451" s="65">
        <v>14</v>
      </c>
      <c r="C451" s="68" t="s">
        <v>217</v>
      </c>
      <c r="D451" s="68"/>
      <c r="E451" s="106">
        <v>12</v>
      </c>
      <c r="F451" s="106">
        <v>2</v>
      </c>
      <c r="G451" s="106">
        <f t="shared" si="108"/>
        <v>72</v>
      </c>
      <c r="H451" s="260">
        <v>0</v>
      </c>
      <c r="I451" s="264">
        <f t="shared" si="109"/>
        <v>0</v>
      </c>
      <c r="J451" s="108"/>
      <c r="K451" s="265"/>
      <c r="L451" s="308"/>
      <c r="M451" s="325">
        <f t="shared" si="111"/>
        <v>0</v>
      </c>
      <c r="N451" s="87">
        <f t="shared" si="112"/>
        <v>0</v>
      </c>
      <c r="O451" s="24"/>
      <c r="P451" s="32"/>
    </row>
    <row r="452" spans="1:16" s="3" customFormat="1" ht="19.149999999999999" customHeight="1" thickBot="1" x14ac:dyDescent="0.3">
      <c r="A452" s="12"/>
      <c r="B452" s="65">
        <v>15</v>
      </c>
      <c r="C452" s="68" t="s">
        <v>218</v>
      </c>
      <c r="D452" s="68"/>
      <c r="E452" s="106">
        <v>12</v>
      </c>
      <c r="F452" s="106">
        <v>1</v>
      </c>
      <c r="G452" s="106">
        <f t="shared" si="108"/>
        <v>36</v>
      </c>
      <c r="H452" s="260">
        <v>0</v>
      </c>
      <c r="I452" s="264">
        <f t="shared" si="109"/>
        <v>0</v>
      </c>
      <c r="J452" s="108"/>
      <c r="K452" s="265"/>
      <c r="L452" s="308"/>
      <c r="M452" s="325">
        <f t="shared" si="111"/>
        <v>0</v>
      </c>
      <c r="N452" s="87">
        <f t="shared" si="112"/>
        <v>0</v>
      </c>
      <c r="O452" s="24"/>
      <c r="P452" s="32"/>
    </row>
    <row r="453" spans="1:16" s="3" customFormat="1" ht="19.149999999999999" customHeight="1" thickBot="1" x14ac:dyDescent="0.3">
      <c r="A453" s="12"/>
      <c r="B453" s="65">
        <v>16</v>
      </c>
      <c r="C453" s="68" t="s">
        <v>115</v>
      </c>
      <c r="D453" s="68"/>
      <c r="E453" s="106">
        <v>12</v>
      </c>
      <c r="F453" s="106">
        <v>1</v>
      </c>
      <c r="G453" s="106">
        <f t="shared" si="108"/>
        <v>36</v>
      </c>
      <c r="H453" s="260">
        <v>0</v>
      </c>
      <c r="I453" s="264">
        <f t="shared" si="109"/>
        <v>0</v>
      </c>
      <c r="J453" s="108"/>
      <c r="K453" s="265"/>
      <c r="L453" s="308"/>
      <c r="M453" s="325">
        <f t="shared" si="111"/>
        <v>0</v>
      </c>
      <c r="N453" s="87">
        <f t="shared" si="112"/>
        <v>0</v>
      </c>
      <c r="O453" s="24"/>
      <c r="P453" s="32"/>
    </row>
    <row r="454" spans="1:16" s="7" customFormat="1" ht="19.149999999999999" customHeight="1" thickBot="1" x14ac:dyDescent="0.3">
      <c r="A454" s="12"/>
      <c r="B454" s="65">
        <v>17</v>
      </c>
      <c r="C454" s="68" t="s">
        <v>72</v>
      </c>
      <c r="D454" s="68"/>
      <c r="E454" s="106">
        <v>12</v>
      </c>
      <c r="F454" s="106">
        <v>2</v>
      </c>
      <c r="G454" s="106">
        <f t="shared" si="108"/>
        <v>72</v>
      </c>
      <c r="H454" s="260">
        <v>0</v>
      </c>
      <c r="I454" s="264">
        <f t="shared" si="109"/>
        <v>0</v>
      </c>
      <c r="J454" s="108"/>
      <c r="K454" s="265"/>
      <c r="L454" s="308"/>
      <c r="M454" s="325">
        <f t="shared" si="111"/>
        <v>0</v>
      </c>
      <c r="N454" s="87">
        <f t="shared" si="112"/>
        <v>0</v>
      </c>
      <c r="O454" s="26"/>
      <c r="P454" s="57"/>
    </row>
    <row r="455" spans="1:16" s="7" customFormat="1" ht="19.149999999999999" customHeight="1" thickBot="1" x14ac:dyDescent="0.3">
      <c r="A455" s="12"/>
      <c r="B455" s="65">
        <v>18</v>
      </c>
      <c r="C455" s="68" t="s">
        <v>129</v>
      </c>
      <c r="D455" s="68"/>
      <c r="E455" s="106">
        <v>12</v>
      </c>
      <c r="F455" s="106">
        <v>8</v>
      </c>
      <c r="G455" s="106">
        <f t="shared" si="108"/>
        <v>288</v>
      </c>
      <c r="H455" s="260">
        <v>0</v>
      </c>
      <c r="I455" s="264">
        <f t="shared" si="109"/>
        <v>0</v>
      </c>
      <c r="J455" s="108"/>
      <c r="K455" s="265"/>
      <c r="L455" s="308"/>
      <c r="M455" s="325">
        <f t="shared" si="111"/>
        <v>0</v>
      </c>
      <c r="N455" s="87">
        <f t="shared" si="112"/>
        <v>0</v>
      </c>
      <c r="O455" s="26"/>
      <c r="P455" s="57"/>
    </row>
    <row r="456" spans="1:16" s="3" customFormat="1" ht="19.149999999999999" customHeight="1" thickBot="1" x14ac:dyDescent="0.3">
      <c r="A456" s="12"/>
      <c r="B456" s="65">
        <v>19</v>
      </c>
      <c r="C456" s="68" t="s">
        <v>3</v>
      </c>
      <c r="D456" s="68" t="s">
        <v>319</v>
      </c>
      <c r="E456" s="106">
        <v>4</v>
      </c>
      <c r="F456" s="219">
        <v>3</v>
      </c>
      <c r="G456" s="106">
        <f t="shared" si="108"/>
        <v>36</v>
      </c>
      <c r="H456" s="260">
        <v>0</v>
      </c>
      <c r="I456" s="264">
        <f t="shared" si="109"/>
        <v>0</v>
      </c>
      <c r="J456" s="108"/>
      <c r="K456" s="265"/>
      <c r="L456" s="308"/>
      <c r="M456" s="325">
        <f t="shared" si="111"/>
        <v>0</v>
      </c>
      <c r="N456" s="87">
        <f t="shared" si="112"/>
        <v>0</v>
      </c>
      <c r="O456" s="24"/>
      <c r="P456" s="32"/>
    </row>
    <row r="457" spans="1:16" ht="19.149999999999999" customHeight="1" thickBot="1" x14ac:dyDescent="0.25">
      <c r="A457" s="12"/>
      <c r="B457" s="65">
        <v>20</v>
      </c>
      <c r="C457" s="69" t="s">
        <v>219</v>
      </c>
      <c r="D457" s="69"/>
      <c r="E457" s="106">
        <v>2</v>
      </c>
      <c r="F457" s="213">
        <v>3</v>
      </c>
      <c r="G457" s="106">
        <f t="shared" si="108"/>
        <v>18</v>
      </c>
      <c r="H457" s="260">
        <v>0</v>
      </c>
      <c r="I457" s="264">
        <f t="shared" si="109"/>
        <v>0</v>
      </c>
      <c r="J457" s="108"/>
      <c r="K457" s="265"/>
      <c r="L457" s="308"/>
      <c r="M457" s="325">
        <f t="shared" si="111"/>
        <v>0</v>
      </c>
      <c r="N457" s="87">
        <f t="shared" si="112"/>
        <v>0</v>
      </c>
      <c r="O457" s="25"/>
      <c r="P457" s="52"/>
    </row>
    <row r="458" spans="1:16" ht="19.149999999999999" customHeight="1" thickBot="1" x14ac:dyDescent="0.25">
      <c r="A458" s="12"/>
      <c r="B458" s="65">
        <v>21</v>
      </c>
      <c r="C458" s="69" t="s">
        <v>48</v>
      </c>
      <c r="D458" s="69"/>
      <c r="E458" s="106">
        <v>2</v>
      </c>
      <c r="F458" s="213">
        <v>1</v>
      </c>
      <c r="G458" s="106">
        <f t="shared" si="108"/>
        <v>6</v>
      </c>
      <c r="H458" s="260">
        <v>0</v>
      </c>
      <c r="I458" s="264">
        <f t="shared" si="109"/>
        <v>0</v>
      </c>
      <c r="J458" s="108"/>
      <c r="K458" s="265"/>
      <c r="L458" s="306"/>
      <c r="M458" s="325">
        <f t="shared" si="111"/>
        <v>0</v>
      </c>
      <c r="N458" s="87">
        <f t="shared" si="112"/>
        <v>0</v>
      </c>
      <c r="O458" s="25"/>
      <c r="P458" s="52"/>
    </row>
    <row r="459" spans="1:16" s="3" customFormat="1" ht="19.149999999999999" customHeight="1" thickBot="1" x14ac:dyDescent="0.3">
      <c r="A459" s="12"/>
      <c r="B459" s="65">
        <v>22</v>
      </c>
      <c r="C459" s="68" t="s">
        <v>220</v>
      </c>
      <c r="D459" s="68"/>
      <c r="E459" s="106">
        <v>2</v>
      </c>
      <c r="F459" s="213">
        <v>2</v>
      </c>
      <c r="G459" s="106">
        <f t="shared" si="108"/>
        <v>12</v>
      </c>
      <c r="H459" s="260">
        <v>0</v>
      </c>
      <c r="I459" s="264">
        <f t="shared" si="109"/>
        <v>0</v>
      </c>
      <c r="J459" s="108"/>
      <c r="K459" s="265"/>
      <c r="L459" s="308"/>
      <c r="M459" s="325">
        <f t="shared" si="111"/>
        <v>0</v>
      </c>
      <c r="N459" s="87">
        <f t="shared" si="112"/>
        <v>0</v>
      </c>
      <c r="O459" s="24"/>
      <c r="P459" s="32"/>
    </row>
    <row r="460" spans="1:16" s="3" customFormat="1" ht="19.149999999999999" customHeight="1" thickBot="1" x14ac:dyDescent="0.3">
      <c r="A460" s="12"/>
      <c r="B460" s="65">
        <v>23</v>
      </c>
      <c r="C460" s="68" t="s">
        <v>221</v>
      </c>
      <c r="D460" s="68"/>
      <c r="E460" s="106">
        <v>2</v>
      </c>
      <c r="F460" s="213">
        <v>6</v>
      </c>
      <c r="G460" s="106">
        <f t="shared" si="108"/>
        <v>36</v>
      </c>
      <c r="H460" s="260">
        <v>0</v>
      </c>
      <c r="I460" s="264">
        <f t="shared" si="109"/>
        <v>0</v>
      </c>
      <c r="J460" s="108"/>
      <c r="K460" s="265"/>
      <c r="L460" s="308"/>
      <c r="M460" s="325">
        <f t="shared" si="111"/>
        <v>0</v>
      </c>
      <c r="N460" s="87">
        <f t="shared" si="112"/>
        <v>0</v>
      </c>
      <c r="O460" s="24"/>
      <c r="P460" s="32"/>
    </row>
    <row r="461" spans="1:16" s="3" customFormat="1" ht="19.149999999999999" customHeight="1" thickBot="1" x14ac:dyDescent="0.3">
      <c r="A461" s="12"/>
      <c r="B461" s="65">
        <v>24</v>
      </c>
      <c r="C461" s="68" t="s">
        <v>11</v>
      </c>
      <c r="D461" s="68"/>
      <c r="E461" s="106">
        <v>2</v>
      </c>
      <c r="F461" s="213">
        <v>7</v>
      </c>
      <c r="G461" s="106">
        <f t="shared" si="108"/>
        <v>42</v>
      </c>
      <c r="H461" s="260">
        <v>0</v>
      </c>
      <c r="I461" s="264">
        <f t="shared" si="109"/>
        <v>0</v>
      </c>
      <c r="J461" s="108"/>
      <c r="K461" s="265"/>
      <c r="L461" s="308"/>
      <c r="M461" s="325">
        <f t="shared" si="111"/>
        <v>0</v>
      </c>
      <c r="N461" s="87">
        <f t="shared" si="112"/>
        <v>0</v>
      </c>
      <c r="O461" s="24"/>
      <c r="P461" s="32"/>
    </row>
    <row r="462" spans="1:16" s="3" customFormat="1" ht="19.149999999999999" customHeight="1" thickBot="1" x14ac:dyDescent="0.3">
      <c r="A462" s="12"/>
      <c r="B462" s="65">
        <v>25</v>
      </c>
      <c r="C462" s="69" t="s">
        <v>222</v>
      </c>
      <c r="D462" s="69"/>
      <c r="E462" s="106">
        <v>2</v>
      </c>
      <c r="F462" s="213">
        <v>1</v>
      </c>
      <c r="G462" s="106">
        <f t="shared" si="108"/>
        <v>6</v>
      </c>
      <c r="H462" s="260">
        <v>0</v>
      </c>
      <c r="I462" s="264">
        <f t="shared" si="109"/>
        <v>0</v>
      </c>
      <c r="J462" s="108"/>
      <c r="K462" s="265"/>
      <c r="L462" s="308"/>
      <c r="M462" s="325">
        <f t="shared" si="111"/>
        <v>0</v>
      </c>
      <c r="N462" s="87">
        <f t="shared" si="112"/>
        <v>0</v>
      </c>
      <c r="O462" s="24"/>
      <c r="P462" s="32"/>
    </row>
    <row r="463" spans="1:16" ht="19.149999999999999" customHeight="1" thickBot="1" x14ac:dyDescent="0.25">
      <c r="A463" s="12"/>
      <c r="B463" s="65">
        <v>26</v>
      </c>
      <c r="C463" s="69" t="s">
        <v>66</v>
      </c>
      <c r="D463" s="69"/>
      <c r="E463" s="106">
        <v>2</v>
      </c>
      <c r="F463" s="213">
        <v>1</v>
      </c>
      <c r="G463" s="106">
        <f t="shared" si="108"/>
        <v>6</v>
      </c>
      <c r="H463" s="260">
        <v>0</v>
      </c>
      <c r="I463" s="264">
        <f t="shared" si="109"/>
        <v>0</v>
      </c>
      <c r="J463" s="108"/>
      <c r="K463" s="265"/>
      <c r="L463" s="308"/>
      <c r="M463" s="325">
        <f t="shared" si="111"/>
        <v>0</v>
      </c>
      <c r="N463" s="87">
        <f t="shared" si="112"/>
        <v>0</v>
      </c>
      <c r="O463" s="25"/>
      <c r="P463" s="52"/>
    </row>
    <row r="464" spans="1:16" ht="19.149999999999999" customHeight="1" thickBot="1" x14ac:dyDescent="0.25">
      <c r="A464" s="12"/>
      <c r="B464" s="65">
        <v>27</v>
      </c>
      <c r="C464" s="69" t="s">
        <v>174</v>
      </c>
      <c r="D464" s="69"/>
      <c r="E464" s="106">
        <v>2</v>
      </c>
      <c r="F464" s="213">
        <v>3</v>
      </c>
      <c r="G464" s="106">
        <f t="shared" si="108"/>
        <v>18</v>
      </c>
      <c r="H464" s="260">
        <v>0</v>
      </c>
      <c r="I464" s="264">
        <f t="shared" si="109"/>
        <v>0</v>
      </c>
      <c r="J464" s="108"/>
      <c r="K464" s="265"/>
      <c r="L464" s="308"/>
      <c r="M464" s="325">
        <f t="shared" si="111"/>
        <v>0</v>
      </c>
      <c r="N464" s="87">
        <f t="shared" si="112"/>
        <v>0</v>
      </c>
      <c r="O464" s="25"/>
      <c r="P464" s="52"/>
    </row>
    <row r="465" spans="1:20" s="3" customFormat="1" ht="19.149999999999999" customHeight="1" thickBot="1" x14ac:dyDescent="0.3">
      <c r="A465" s="12"/>
      <c r="B465" s="65">
        <v>28</v>
      </c>
      <c r="C465" s="69" t="s">
        <v>86</v>
      </c>
      <c r="D465" s="69"/>
      <c r="E465" s="106">
        <v>2</v>
      </c>
      <c r="F465" s="213">
        <v>12</v>
      </c>
      <c r="G465" s="106">
        <f t="shared" si="108"/>
        <v>72</v>
      </c>
      <c r="H465" s="260">
        <v>0</v>
      </c>
      <c r="I465" s="264">
        <f t="shared" si="109"/>
        <v>0</v>
      </c>
      <c r="J465" s="108"/>
      <c r="K465" s="265"/>
      <c r="L465" s="308"/>
      <c r="M465" s="325">
        <f t="shared" si="111"/>
        <v>0</v>
      </c>
      <c r="N465" s="87">
        <f t="shared" si="112"/>
        <v>0</v>
      </c>
      <c r="O465" s="24"/>
      <c r="P465" s="32"/>
    </row>
    <row r="466" spans="1:20" s="3" customFormat="1" ht="19.149999999999999" customHeight="1" thickBot="1" x14ac:dyDescent="0.3">
      <c r="A466" s="12"/>
      <c r="B466" s="65">
        <v>29</v>
      </c>
      <c r="C466" s="69" t="s">
        <v>223</v>
      </c>
      <c r="D466" s="69"/>
      <c r="E466" s="106">
        <v>2</v>
      </c>
      <c r="F466" s="213">
        <v>1</v>
      </c>
      <c r="G466" s="106">
        <f t="shared" si="108"/>
        <v>6</v>
      </c>
      <c r="H466" s="260">
        <v>0</v>
      </c>
      <c r="I466" s="264">
        <f t="shared" si="109"/>
        <v>0</v>
      </c>
      <c r="J466" s="108"/>
      <c r="K466" s="265"/>
      <c r="L466" s="308"/>
      <c r="M466" s="325">
        <f t="shared" si="111"/>
        <v>0</v>
      </c>
      <c r="N466" s="87">
        <f t="shared" si="112"/>
        <v>0</v>
      </c>
      <c r="O466" s="24"/>
      <c r="P466" s="32"/>
    </row>
    <row r="467" spans="1:20" s="3" customFormat="1" ht="19.149999999999999" customHeight="1" thickBot="1" x14ac:dyDescent="0.3">
      <c r="A467" s="12"/>
      <c r="B467" s="65">
        <v>30</v>
      </c>
      <c r="C467" s="68" t="s">
        <v>5</v>
      </c>
      <c r="D467" s="68"/>
      <c r="E467" s="106">
        <v>2</v>
      </c>
      <c r="F467" s="213">
        <v>14</v>
      </c>
      <c r="G467" s="106">
        <f t="shared" si="108"/>
        <v>84</v>
      </c>
      <c r="H467" s="260">
        <v>0</v>
      </c>
      <c r="I467" s="264">
        <f t="shared" si="109"/>
        <v>0</v>
      </c>
      <c r="J467" s="108"/>
      <c r="K467" s="265"/>
      <c r="L467" s="306"/>
      <c r="M467" s="325">
        <f t="shared" si="111"/>
        <v>0</v>
      </c>
      <c r="N467" s="87">
        <f t="shared" si="112"/>
        <v>0</v>
      </c>
      <c r="O467" s="24"/>
      <c r="P467" s="32"/>
    </row>
    <row r="468" spans="1:20" ht="19.149999999999999" customHeight="1" thickBot="1" x14ac:dyDescent="0.25">
      <c r="A468" s="12"/>
      <c r="B468" s="65">
        <v>31</v>
      </c>
      <c r="C468" s="69" t="s">
        <v>224</v>
      </c>
      <c r="D468" s="69"/>
      <c r="E468" s="106">
        <v>2</v>
      </c>
      <c r="F468" s="213">
        <v>1</v>
      </c>
      <c r="G468" s="106">
        <f t="shared" si="108"/>
        <v>6</v>
      </c>
      <c r="H468" s="260">
        <v>0</v>
      </c>
      <c r="I468" s="264">
        <f t="shared" si="109"/>
        <v>0</v>
      </c>
      <c r="J468" s="108"/>
      <c r="K468" s="265"/>
      <c r="L468" s="306"/>
      <c r="M468" s="325">
        <f t="shared" si="111"/>
        <v>0</v>
      </c>
      <c r="N468" s="87">
        <f t="shared" si="112"/>
        <v>0</v>
      </c>
      <c r="O468" s="25"/>
      <c r="P468" s="52"/>
    </row>
    <row r="469" spans="1:20" ht="19.149999999999999" customHeight="1" thickBot="1" x14ac:dyDescent="0.25">
      <c r="A469" s="12"/>
      <c r="B469" s="65">
        <v>32</v>
      </c>
      <c r="C469" s="69" t="s">
        <v>225</v>
      </c>
      <c r="D469" s="69"/>
      <c r="E469" s="106">
        <v>2</v>
      </c>
      <c r="F469" s="213">
        <v>3</v>
      </c>
      <c r="G469" s="106">
        <f t="shared" si="108"/>
        <v>18</v>
      </c>
      <c r="H469" s="260">
        <v>0</v>
      </c>
      <c r="I469" s="264">
        <f t="shared" si="109"/>
        <v>0</v>
      </c>
      <c r="J469" s="108"/>
      <c r="K469" s="265"/>
      <c r="L469" s="306"/>
      <c r="M469" s="325">
        <f t="shared" si="111"/>
        <v>0</v>
      </c>
      <c r="N469" s="87">
        <f t="shared" si="112"/>
        <v>0</v>
      </c>
      <c r="O469" s="25"/>
      <c r="P469" s="52"/>
    </row>
    <row r="470" spans="1:20" s="3" customFormat="1" ht="19.149999999999999" customHeight="1" thickBot="1" x14ac:dyDescent="0.3">
      <c r="A470" s="12"/>
      <c r="B470" s="65">
        <v>33</v>
      </c>
      <c r="C470" s="68" t="s">
        <v>74</v>
      </c>
      <c r="D470" s="68"/>
      <c r="E470" s="106">
        <v>2</v>
      </c>
      <c r="F470" s="213">
        <v>2</v>
      </c>
      <c r="G470" s="106">
        <f t="shared" si="108"/>
        <v>12</v>
      </c>
      <c r="H470" s="260">
        <v>0</v>
      </c>
      <c r="I470" s="264">
        <f t="shared" si="109"/>
        <v>0</v>
      </c>
      <c r="J470" s="108"/>
      <c r="K470" s="265"/>
      <c r="L470" s="308"/>
      <c r="M470" s="325">
        <f t="shared" si="111"/>
        <v>0</v>
      </c>
      <c r="N470" s="87">
        <f t="shared" si="112"/>
        <v>0</v>
      </c>
      <c r="O470" s="24"/>
      <c r="P470" s="32"/>
    </row>
    <row r="471" spans="1:20" ht="19.149999999999999" customHeight="1" thickBot="1" x14ac:dyDescent="0.25">
      <c r="A471" s="12"/>
      <c r="B471" s="65">
        <v>34</v>
      </c>
      <c r="C471" s="69" t="s">
        <v>63</v>
      </c>
      <c r="D471" s="69"/>
      <c r="E471" s="106">
        <v>2</v>
      </c>
      <c r="F471" s="106">
        <v>1</v>
      </c>
      <c r="G471" s="106">
        <f t="shared" si="108"/>
        <v>6</v>
      </c>
      <c r="H471" s="260">
        <v>0</v>
      </c>
      <c r="I471" s="264">
        <f t="shared" si="109"/>
        <v>0</v>
      </c>
      <c r="J471" s="108"/>
      <c r="K471" s="265"/>
      <c r="L471" s="306"/>
      <c r="M471" s="325">
        <f t="shared" si="111"/>
        <v>0</v>
      </c>
      <c r="N471" s="87">
        <f t="shared" si="112"/>
        <v>0</v>
      </c>
      <c r="O471" s="25"/>
      <c r="P471" s="52"/>
    </row>
    <row r="472" spans="1:20" ht="19.149999999999999" customHeight="1" x14ac:dyDescent="0.2">
      <c r="A472" s="12"/>
      <c r="B472" s="65"/>
      <c r="C472" s="69"/>
      <c r="D472" s="69"/>
      <c r="E472" s="106"/>
      <c r="F472" s="220">
        <f>SUM(F438:F471)</f>
        <v>94</v>
      </c>
      <c r="G472" s="106">
        <f t="shared" si="108"/>
        <v>0</v>
      </c>
      <c r="H472" s="260"/>
      <c r="I472" s="266">
        <f>SUM(I438:I470)</f>
        <v>0</v>
      </c>
      <c r="J472" s="347"/>
      <c r="K472" s="346">
        <f>SUM(K438:K470)</f>
        <v>0</v>
      </c>
      <c r="L472" s="346">
        <f>SUM(L438:L470)</f>
        <v>0</v>
      </c>
      <c r="M472" s="327">
        <f>SUM($M438:$M471)</f>
        <v>0</v>
      </c>
      <c r="N472" s="87"/>
      <c r="O472" s="25"/>
      <c r="P472" s="52"/>
      <c r="Q472" s="341">
        <f>M472</f>
        <v>0</v>
      </c>
    </row>
    <row r="473" spans="1:20" s="3" customFormat="1" ht="19.149999999999999" customHeight="1" thickBot="1" x14ac:dyDescent="0.25">
      <c r="A473" s="167"/>
      <c r="B473" s="178"/>
      <c r="C473" s="179"/>
      <c r="D473" s="179"/>
      <c r="E473" s="238"/>
      <c r="F473" s="231"/>
      <c r="G473" s="231"/>
      <c r="H473" s="294"/>
      <c r="I473" s="294"/>
      <c r="J473" s="139"/>
      <c r="K473" s="294"/>
      <c r="L473" s="294"/>
      <c r="M473" s="316"/>
      <c r="N473" s="89"/>
      <c r="O473" s="33"/>
      <c r="P473" s="41">
        <f>SUM(N473-M473)</f>
        <v>0</v>
      </c>
      <c r="Q473" s="58"/>
      <c r="S473" s="58"/>
      <c r="T473" s="58"/>
    </row>
    <row r="474" spans="1:20" s="3" customFormat="1" ht="19.149999999999999" customHeight="1" thickBot="1" x14ac:dyDescent="0.3">
      <c r="A474" s="63" t="s">
        <v>232</v>
      </c>
      <c r="B474" s="64">
        <v>1</v>
      </c>
      <c r="C474" s="85" t="s">
        <v>259</v>
      </c>
      <c r="D474" s="85" t="s">
        <v>324</v>
      </c>
      <c r="E474" s="211">
        <v>12</v>
      </c>
      <c r="F474" s="211">
        <v>2</v>
      </c>
      <c r="G474" s="106">
        <f t="shared" ref="G474:G504" si="114">SUM(E474*F474*3-J474)</f>
        <v>72</v>
      </c>
      <c r="H474" s="260">
        <v>0</v>
      </c>
      <c r="I474" s="261">
        <f>SUM(H474*G474)</f>
        <v>0</v>
      </c>
      <c r="J474" s="107"/>
      <c r="K474" s="262"/>
      <c r="L474" s="305"/>
      <c r="M474" s="325">
        <f t="shared" ref="M474:M504" si="115">SUM($I474,$L474)</f>
        <v>0</v>
      </c>
      <c r="N474" s="86">
        <f>SUM(I474,L474)</f>
        <v>0</v>
      </c>
      <c r="O474" s="30"/>
      <c r="P474" s="31"/>
    </row>
    <row r="475" spans="1:20" s="3" customFormat="1" ht="19.149999999999999" customHeight="1" thickBot="1" x14ac:dyDescent="0.3">
      <c r="A475" s="12"/>
      <c r="B475" s="65">
        <f>SUM(B474+1)</f>
        <v>2</v>
      </c>
      <c r="C475" s="68" t="s">
        <v>258</v>
      </c>
      <c r="D475" s="68" t="s">
        <v>324</v>
      </c>
      <c r="E475" s="106">
        <v>12</v>
      </c>
      <c r="F475" s="106">
        <v>2</v>
      </c>
      <c r="G475" s="106">
        <f t="shared" si="114"/>
        <v>72</v>
      </c>
      <c r="H475" s="260">
        <v>0</v>
      </c>
      <c r="I475" s="264">
        <f>SUM(H475*G475)</f>
        <v>0</v>
      </c>
      <c r="J475" s="108"/>
      <c r="K475" s="265"/>
      <c r="L475" s="308"/>
      <c r="M475" s="325">
        <f t="shared" si="115"/>
        <v>0</v>
      </c>
      <c r="N475" s="87"/>
      <c r="O475" s="24"/>
      <c r="P475" s="32"/>
    </row>
    <row r="476" spans="1:20" s="3" customFormat="1" ht="19.149999999999999" customHeight="1" thickBot="1" x14ac:dyDescent="0.3">
      <c r="A476" s="12"/>
      <c r="B476" s="65">
        <f t="shared" ref="B476:B526" si="116">SUM(B475+1)</f>
        <v>3</v>
      </c>
      <c r="C476" s="68" t="s">
        <v>257</v>
      </c>
      <c r="D476" s="68" t="s">
        <v>324</v>
      </c>
      <c r="E476" s="106">
        <v>12</v>
      </c>
      <c r="F476" s="106">
        <v>4</v>
      </c>
      <c r="G476" s="106">
        <f t="shared" si="114"/>
        <v>144</v>
      </c>
      <c r="H476" s="260">
        <v>0</v>
      </c>
      <c r="I476" s="264">
        <f t="shared" ref="I476:I506" si="117">SUM(H476*G476)</f>
        <v>0</v>
      </c>
      <c r="J476" s="108"/>
      <c r="K476" s="265"/>
      <c r="L476" s="308"/>
      <c r="M476" s="325">
        <f t="shared" si="115"/>
        <v>0</v>
      </c>
      <c r="N476" s="87"/>
      <c r="O476" s="24"/>
      <c r="P476" s="32"/>
    </row>
    <row r="477" spans="1:20" s="3" customFormat="1" ht="19.149999999999999" customHeight="1" thickBot="1" x14ac:dyDescent="0.3">
      <c r="A477" s="12"/>
      <c r="B477" s="65">
        <f t="shared" si="116"/>
        <v>4</v>
      </c>
      <c r="C477" s="68" t="s">
        <v>256</v>
      </c>
      <c r="D477" s="68" t="s">
        <v>324</v>
      </c>
      <c r="E477" s="106">
        <v>12</v>
      </c>
      <c r="F477" s="106">
        <v>4</v>
      </c>
      <c r="G477" s="106">
        <f t="shared" si="114"/>
        <v>144</v>
      </c>
      <c r="H477" s="260">
        <v>0</v>
      </c>
      <c r="I477" s="264">
        <f t="shared" si="117"/>
        <v>0</v>
      </c>
      <c r="J477" s="108"/>
      <c r="K477" s="265"/>
      <c r="L477" s="308"/>
      <c r="M477" s="325">
        <f t="shared" si="115"/>
        <v>0</v>
      </c>
      <c r="N477" s="87"/>
      <c r="O477" s="24"/>
      <c r="P477" s="32"/>
    </row>
    <row r="478" spans="1:20" s="3" customFormat="1" ht="19.149999999999999" customHeight="1" thickBot="1" x14ac:dyDescent="0.3">
      <c r="A478" s="12"/>
      <c r="B478" s="65">
        <f t="shared" si="116"/>
        <v>5</v>
      </c>
      <c r="C478" s="68" t="s">
        <v>260</v>
      </c>
      <c r="D478" s="68" t="s">
        <v>324</v>
      </c>
      <c r="E478" s="106">
        <v>12</v>
      </c>
      <c r="F478" s="106">
        <v>4</v>
      </c>
      <c r="G478" s="106">
        <f t="shared" si="114"/>
        <v>144</v>
      </c>
      <c r="H478" s="260">
        <v>0</v>
      </c>
      <c r="I478" s="264">
        <f t="shared" si="117"/>
        <v>0</v>
      </c>
      <c r="J478" s="108"/>
      <c r="K478" s="265"/>
      <c r="L478" s="308"/>
      <c r="M478" s="325">
        <f t="shared" si="115"/>
        <v>0</v>
      </c>
      <c r="N478" s="87"/>
      <c r="O478" s="24"/>
      <c r="P478" s="32"/>
    </row>
    <row r="479" spans="1:20" s="3" customFormat="1" ht="19.149999999999999" customHeight="1" thickBot="1" x14ac:dyDescent="0.3">
      <c r="A479" s="12"/>
      <c r="B479" s="65">
        <f t="shared" si="116"/>
        <v>6</v>
      </c>
      <c r="C479" s="68" t="s">
        <v>261</v>
      </c>
      <c r="D479" s="68" t="s">
        <v>325</v>
      </c>
      <c r="E479" s="106">
        <v>12</v>
      </c>
      <c r="F479" s="106">
        <v>4</v>
      </c>
      <c r="G479" s="106">
        <f t="shared" si="114"/>
        <v>132</v>
      </c>
      <c r="H479" s="260">
        <v>0</v>
      </c>
      <c r="I479" s="264">
        <f t="shared" si="117"/>
        <v>0</v>
      </c>
      <c r="J479" s="108">
        <f t="shared" ref="J479:J484" si="118">F479*3</f>
        <v>12</v>
      </c>
      <c r="K479" s="265">
        <v>0</v>
      </c>
      <c r="L479" s="306">
        <f>J479*K479</f>
        <v>0</v>
      </c>
      <c r="M479" s="325">
        <f t="shared" si="115"/>
        <v>0</v>
      </c>
      <c r="N479" s="86">
        <f t="shared" ref="N479:N484" si="119">SUM(I479,L479)</f>
        <v>0</v>
      </c>
      <c r="O479" s="24"/>
      <c r="P479" s="32"/>
    </row>
    <row r="480" spans="1:20" s="3" customFormat="1" ht="19.149999999999999" customHeight="1" thickBot="1" x14ac:dyDescent="0.3">
      <c r="A480" s="12"/>
      <c r="B480" s="65">
        <f t="shared" si="116"/>
        <v>7</v>
      </c>
      <c r="C480" s="68" t="s">
        <v>262</v>
      </c>
      <c r="D480" s="68" t="s">
        <v>325</v>
      </c>
      <c r="E480" s="106">
        <v>12</v>
      </c>
      <c r="F480" s="106">
        <v>4</v>
      </c>
      <c r="G480" s="106">
        <f t="shared" si="114"/>
        <v>132</v>
      </c>
      <c r="H480" s="260">
        <v>0</v>
      </c>
      <c r="I480" s="264">
        <f t="shared" si="117"/>
        <v>0</v>
      </c>
      <c r="J480" s="108">
        <f t="shared" si="118"/>
        <v>12</v>
      </c>
      <c r="K480" s="265">
        <v>0</v>
      </c>
      <c r="L480" s="306">
        <f t="shared" ref="L480:L484" si="120">J480*K480</f>
        <v>0</v>
      </c>
      <c r="M480" s="325">
        <f t="shared" si="115"/>
        <v>0</v>
      </c>
      <c r="N480" s="86">
        <f t="shared" si="119"/>
        <v>0</v>
      </c>
      <c r="O480" s="24"/>
      <c r="P480" s="32"/>
    </row>
    <row r="481" spans="1:16" s="3" customFormat="1" ht="19.149999999999999" customHeight="1" thickBot="1" x14ac:dyDescent="0.3">
      <c r="A481" s="12"/>
      <c r="B481" s="65">
        <f t="shared" si="116"/>
        <v>8</v>
      </c>
      <c r="C481" s="68" t="s">
        <v>263</v>
      </c>
      <c r="D481" s="68" t="s">
        <v>326</v>
      </c>
      <c r="E481" s="106">
        <v>12</v>
      </c>
      <c r="F481" s="106">
        <v>8</v>
      </c>
      <c r="G481" s="106">
        <f t="shared" si="114"/>
        <v>264</v>
      </c>
      <c r="H481" s="260">
        <v>0</v>
      </c>
      <c r="I481" s="264">
        <f t="shared" si="117"/>
        <v>0</v>
      </c>
      <c r="J481" s="108">
        <f t="shared" si="118"/>
        <v>24</v>
      </c>
      <c r="K481" s="265">
        <v>0</v>
      </c>
      <c r="L481" s="306">
        <f t="shared" si="120"/>
        <v>0</v>
      </c>
      <c r="M481" s="325">
        <f t="shared" si="115"/>
        <v>0</v>
      </c>
      <c r="N481" s="86">
        <f t="shared" si="119"/>
        <v>0</v>
      </c>
      <c r="O481" s="24"/>
      <c r="P481" s="32"/>
    </row>
    <row r="482" spans="1:16" s="3" customFormat="1" ht="19.149999999999999" customHeight="1" thickBot="1" x14ac:dyDescent="0.3">
      <c r="A482" s="12"/>
      <c r="B482" s="65">
        <f t="shared" si="116"/>
        <v>9</v>
      </c>
      <c r="C482" s="68" t="s">
        <v>233</v>
      </c>
      <c r="D482" s="68" t="s">
        <v>325</v>
      </c>
      <c r="E482" s="106">
        <v>12</v>
      </c>
      <c r="F482" s="106">
        <v>2</v>
      </c>
      <c r="G482" s="106">
        <f t="shared" si="114"/>
        <v>66</v>
      </c>
      <c r="H482" s="260">
        <v>0</v>
      </c>
      <c r="I482" s="264">
        <f t="shared" si="117"/>
        <v>0</v>
      </c>
      <c r="J482" s="108">
        <f t="shared" si="118"/>
        <v>6</v>
      </c>
      <c r="K482" s="265">
        <v>0</v>
      </c>
      <c r="L482" s="306">
        <f t="shared" si="120"/>
        <v>0</v>
      </c>
      <c r="M482" s="325">
        <f t="shared" si="115"/>
        <v>0</v>
      </c>
      <c r="N482" s="86">
        <f t="shared" si="119"/>
        <v>0</v>
      </c>
      <c r="O482" s="24"/>
      <c r="P482" s="32"/>
    </row>
    <row r="483" spans="1:16" s="3" customFormat="1" ht="19.149999999999999" customHeight="1" thickBot="1" x14ac:dyDescent="0.3">
      <c r="A483" s="12"/>
      <c r="B483" s="65">
        <f t="shared" si="116"/>
        <v>10</v>
      </c>
      <c r="C483" s="68" t="s">
        <v>234</v>
      </c>
      <c r="D483" s="68" t="s">
        <v>326</v>
      </c>
      <c r="E483" s="106">
        <v>12</v>
      </c>
      <c r="F483" s="106">
        <v>12</v>
      </c>
      <c r="G483" s="106">
        <f t="shared" si="114"/>
        <v>396</v>
      </c>
      <c r="H483" s="260">
        <v>0</v>
      </c>
      <c r="I483" s="264">
        <f t="shared" si="117"/>
        <v>0</v>
      </c>
      <c r="J483" s="108">
        <f t="shared" si="118"/>
        <v>36</v>
      </c>
      <c r="K483" s="265">
        <v>0</v>
      </c>
      <c r="L483" s="306">
        <f t="shared" si="120"/>
        <v>0</v>
      </c>
      <c r="M483" s="325">
        <f t="shared" si="115"/>
        <v>0</v>
      </c>
      <c r="N483" s="86">
        <f t="shared" si="119"/>
        <v>0</v>
      </c>
      <c r="O483" s="24"/>
      <c r="P483" s="32"/>
    </row>
    <row r="484" spans="1:16" s="3" customFormat="1" ht="19.149999999999999" customHeight="1" thickBot="1" x14ac:dyDescent="0.3">
      <c r="A484" s="12"/>
      <c r="B484" s="65">
        <f t="shared" si="116"/>
        <v>11</v>
      </c>
      <c r="C484" s="68" t="s">
        <v>233</v>
      </c>
      <c r="D484" s="68" t="s">
        <v>325</v>
      </c>
      <c r="E484" s="106">
        <v>12</v>
      </c>
      <c r="F484" s="106">
        <v>7</v>
      </c>
      <c r="G484" s="106">
        <f t="shared" si="114"/>
        <v>231</v>
      </c>
      <c r="H484" s="260">
        <v>0</v>
      </c>
      <c r="I484" s="264">
        <f t="shared" si="117"/>
        <v>0</v>
      </c>
      <c r="J484" s="108">
        <f t="shared" si="118"/>
        <v>21</v>
      </c>
      <c r="K484" s="265">
        <v>0</v>
      </c>
      <c r="L484" s="306">
        <f t="shared" si="120"/>
        <v>0</v>
      </c>
      <c r="M484" s="325">
        <f t="shared" si="115"/>
        <v>0</v>
      </c>
      <c r="N484" s="86">
        <f t="shared" si="119"/>
        <v>0</v>
      </c>
      <c r="O484" s="24"/>
      <c r="P484" s="32"/>
    </row>
    <row r="485" spans="1:16" s="3" customFormat="1" ht="19.149999999999999" customHeight="1" thickBot="1" x14ac:dyDescent="0.3">
      <c r="A485" s="12"/>
      <c r="B485" s="65">
        <f t="shared" si="116"/>
        <v>12</v>
      </c>
      <c r="C485" s="68" t="s">
        <v>235</v>
      </c>
      <c r="D485" s="68" t="s">
        <v>328</v>
      </c>
      <c r="E485" s="106">
        <v>12</v>
      </c>
      <c r="F485" s="106">
        <v>1</v>
      </c>
      <c r="G485" s="106">
        <f t="shared" si="114"/>
        <v>36</v>
      </c>
      <c r="H485" s="260">
        <v>0</v>
      </c>
      <c r="I485" s="264">
        <f t="shared" si="117"/>
        <v>0</v>
      </c>
      <c r="J485" s="108"/>
      <c r="K485" s="265"/>
      <c r="L485" s="308"/>
      <c r="M485" s="325">
        <f t="shared" si="115"/>
        <v>0</v>
      </c>
      <c r="N485" s="87"/>
      <c r="O485" s="24"/>
      <c r="P485" s="32"/>
    </row>
    <row r="486" spans="1:16" s="3" customFormat="1" ht="19.149999999999999" customHeight="1" thickBot="1" x14ac:dyDescent="0.3">
      <c r="A486" s="12"/>
      <c r="B486" s="65">
        <f t="shared" si="116"/>
        <v>13</v>
      </c>
      <c r="C486" s="68" t="s">
        <v>264</v>
      </c>
      <c r="D486" s="68"/>
      <c r="E486" s="106">
        <v>12</v>
      </c>
      <c r="F486" s="106">
        <v>2</v>
      </c>
      <c r="G486" s="106">
        <f t="shared" si="114"/>
        <v>72</v>
      </c>
      <c r="H486" s="260">
        <v>0</v>
      </c>
      <c r="I486" s="264">
        <f t="shared" si="117"/>
        <v>0</v>
      </c>
      <c r="J486" s="108"/>
      <c r="K486" s="265"/>
      <c r="L486" s="308"/>
      <c r="M486" s="325">
        <f t="shared" si="115"/>
        <v>0</v>
      </c>
      <c r="N486" s="87"/>
      <c r="O486" s="24"/>
      <c r="P486" s="32"/>
    </row>
    <row r="487" spans="1:16" s="3" customFormat="1" ht="19.149999999999999" customHeight="1" thickBot="1" x14ac:dyDescent="0.3">
      <c r="A487" s="12"/>
      <c r="B487" s="65">
        <f t="shared" si="116"/>
        <v>14</v>
      </c>
      <c r="C487" s="68" t="s">
        <v>236</v>
      </c>
      <c r="D487" s="68"/>
      <c r="E487" s="106">
        <v>12</v>
      </c>
      <c r="F487" s="106">
        <v>1</v>
      </c>
      <c r="G487" s="106">
        <f t="shared" si="114"/>
        <v>36</v>
      </c>
      <c r="H487" s="260">
        <v>0</v>
      </c>
      <c r="I487" s="264">
        <f t="shared" si="117"/>
        <v>0</v>
      </c>
      <c r="J487" s="108"/>
      <c r="K487" s="265"/>
      <c r="L487" s="308"/>
      <c r="M487" s="325">
        <f t="shared" si="115"/>
        <v>0</v>
      </c>
      <c r="N487" s="87"/>
      <c r="O487" s="24"/>
      <c r="P487" s="32"/>
    </row>
    <row r="488" spans="1:16" s="3" customFormat="1" ht="19.149999999999999" customHeight="1" thickBot="1" x14ac:dyDescent="0.3">
      <c r="A488" s="12"/>
      <c r="B488" s="65">
        <f t="shared" si="116"/>
        <v>15</v>
      </c>
      <c r="C488" s="68" t="s">
        <v>237</v>
      </c>
      <c r="D488" s="68"/>
      <c r="E488" s="106">
        <v>12</v>
      </c>
      <c r="F488" s="106">
        <v>1</v>
      </c>
      <c r="G488" s="106">
        <f t="shared" si="114"/>
        <v>36</v>
      </c>
      <c r="H488" s="260">
        <v>0</v>
      </c>
      <c r="I488" s="264">
        <f t="shared" si="117"/>
        <v>0</v>
      </c>
      <c r="J488" s="108"/>
      <c r="K488" s="265"/>
      <c r="L488" s="308"/>
      <c r="M488" s="325">
        <f t="shared" si="115"/>
        <v>0</v>
      </c>
      <c r="N488" s="87"/>
      <c r="O488" s="24"/>
      <c r="P488" s="32"/>
    </row>
    <row r="489" spans="1:16" s="3" customFormat="1" ht="19.149999999999999" customHeight="1" thickBot="1" x14ac:dyDescent="0.3">
      <c r="A489" s="12"/>
      <c r="B489" s="65">
        <f t="shared" si="116"/>
        <v>16</v>
      </c>
      <c r="C489" s="68" t="s">
        <v>238</v>
      </c>
      <c r="D489" s="68" t="s">
        <v>329</v>
      </c>
      <c r="E489" s="106">
        <v>3</v>
      </c>
      <c r="F489" s="106">
        <v>3</v>
      </c>
      <c r="G489" s="106">
        <f t="shared" si="114"/>
        <v>27</v>
      </c>
      <c r="H489" s="260">
        <v>0</v>
      </c>
      <c r="I489" s="264">
        <f t="shared" si="117"/>
        <v>0</v>
      </c>
      <c r="J489" s="108"/>
      <c r="K489" s="265"/>
      <c r="L489" s="308"/>
      <c r="M489" s="325">
        <f t="shared" si="115"/>
        <v>0</v>
      </c>
      <c r="N489" s="87"/>
      <c r="O489" s="24"/>
      <c r="P489" s="32"/>
    </row>
    <row r="490" spans="1:16" s="3" customFormat="1" ht="19.149999999999999" customHeight="1" thickBot="1" x14ac:dyDescent="0.3">
      <c r="A490" s="12"/>
      <c r="B490" s="65">
        <f t="shared" si="116"/>
        <v>17</v>
      </c>
      <c r="C490" s="68" t="s">
        <v>239</v>
      </c>
      <c r="D490" s="68"/>
      <c r="E490" s="106">
        <v>1</v>
      </c>
      <c r="F490" s="106">
        <v>1</v>
      </c>
      <c r="G490" s="106">
        <f t="shared" si="114"/>
        <v>3</v>
      </c>
      <c r="H490" s="260">
        <v>0</v>
      </c>
      <c r="I490" s="264">
        <f t="shared" si="117"/>
        <v>0</v>
      </c>
      <c r="J490" s="108"/>
      <c r="K490" s="265"/>
      <c r="L490" s="308"/>
      <c r="M490" s="325">
        <f t="shared" si="115"/>
        <v>0</v>
      </c>
      <c r="N490" s="87"/>
      <c r="O490" s="24"/>
      <c r="P490" s="32"/>
    </row>
    <row r="491" spans="1:16" s="3" customFormat="1" ht="19.149999999999999" customHeight="1" thickBot="1" x14ac:dyDescent="0.3">
      <c r="A491" s="12"/>
      <c r="B491" s="65">
        <f t="shared" si="116"/>
        <v>18</v>
      </c>
      <c r="C491" s="68" t="s">
        <v>240</v>
      </c>
      <c r="D491" s="68"/>
      <c r="E491" s="106">
        <v>1</v>
      </c>
      <c r="F491" s="106">
        <v>1</v>
      </c>
      <c r="G491" s="106">
        <f t="shared" si="114"/>
        <v>3</v>
      </c>
      <c r="H491" s="260">
        <v>0</v>
      </c>
      <c r="I491" s="264">
        <f t="shared" si="117"/>
        <v>0</v>
      </c>
      <c r="J491" s="108"/>
      <c r="K491" s="265"/>
      <c r="L491" s="308"/>
      <c r="M491" s="325">
        <f t="shared" si="115"/>
        <v>0</v>
      </c>
      <c r="N491" s="87"/>
      <c r="O491" s="24"/>
      <c r="P491" s="32"/>
    </row>
    <row r="492" spans="1:16" s="3" customFormat="1" ht="19.149999999999999" customHeight="1" thickBot="1" x14ac:dyDescent="0.3">
      <c r="A492" s="12"/>
      <c r="B492" s="65">
        <f t="shared" si="116"/>
        <v>19</v>
      </c>
      <c r="C492" s="68" t="s">
        <v>241</v>
      </c>
      <c r="D492" s="68"/>
      <c r="E492" s="106">
        <v>1</v>
      </c>
      <c r="F492" s="106">
        <v>1</v>
      </c>
      <c r="G492" s="106">
        <f t="shared" si="114"/>
        <v>3</v>
      </c>
      <c r="H492" s="260">
        <v>0</v>
      </c>
      <c r="I492" s="264">
        <f t="shared" si="117"/>
        <v>0</v>
      </c>
      <c r="J492" s="108"/>
      <c r="K492" s="265"/>
      <c r="L492" s="308"/>
      <c r="M492" s="325">
        <f t="shared" si="115"/>
        <v>0</v>
      </c>
      <c r="N492" s="87"/>
      <c r="O492" s="24"/>
      <c r="P492" s="32"/>
    </row>
    <row r="493" spans="1:16" s="3" customFormat="1" ht="19.149999999999999" customHeight="1" thickBot="1" x14ac:dyDescent="0.3">
      <c r="A493" s="12"/>
      <c r="B493" s="65">
        <f t="shared" si="116"/>
        <v>20</v>
      </c>
      <c r="C493" s="68" t="s">
        <v>242</v>
      </c>
      <c r="D493" s="68"/>
      <c r="E493" s="106">
        <v>1</v>
      </c>
      <c r="F493" s="106">
        <v>1</v>
      </c>
      <c r="G493" s="106">
        <f t="shared" si="114"/>
        <v>3</v>
      </c>
      <c r="H493" s="260">
        <v>0</v>
      </c>
      <c r="I493" s="264">
        <f t="shared" si="117"/>
        <v>0</v>
      </c>
      <c r="J493" s="108"/>
      <c r="K493" s="265"/>
      <c r="L493" s="308"/>
      <c r="M493" s="325">
        <f t="shared" si="115"/>
        <v>0</v>
      </c>
      <c r="N493" s="87"/>
      <c r="O493" s="24"/>
      <c r="P493" s="32"/>
    </row>
    <row r="494" spans="1:16" s="73" customFormat="1" ht="19.149999999999999" customHeight="1" thickBot="1" x14ac:dyDescent="0.3">
      <c r="A494" s="70"/>
      <c r="B494" s="65">
        <f t="shared" si="116"/>
        <v>21</v>
      </c>
      <c r="C494" s="68" t="s">
        <v>265</v>
      </c>
      <c r="D494" s="68" t="s">
        <v>330</v>
      </c>
      <c r="E494" s="215">
        <v>12</v>
      </c>
      <c r="F494" s="215">
        <v>3</v>
      </c>
      <c r="G494" s="106">
        <f t="shared" si="114"/>
        <v>99</v>
      </c>
      <c r="H494" s="260">
        <v>0</v>
      </c>
      <c r="I494" s="271">
        <f t="shared" si="117"/>
        <v>0</v>
      </c>
      <c r="J494" s="108">
        <f>F494*3</f>
        <v>9</v>
      </c>
      <c r="K494" s="265">
        <v>0</v>
      </c>
      <c r="L494" s="306">
        <f>J494*K494</f>
        <v>0</v>
      </c>
      <c r="M494" s="325">
        <f t="shared" si="115"/>
        <v>0</v>
      </c>
      <c r="N494" s="86">
        <f>SUM(I494,L494)</f>
        <v>0</v>
      </c>
      <c r="O494" s="68"/>
      <c r="P494" s="72"/>
    </row>
    <row r="495" spans="1:16" s="3" customFormat="1" ht="19.149999999999999" customHeight="1" thickBot="1" x14ac:dyDescent="0.3">
      <c r="A495" s="12"/>
      <c r="B495" s="65">
        <f t="shared" si="116"/>
        <v>22</v>
      </c>
      <c r="C495" s="68" t="s">
        <v>243</v>
      </c>
      <c r="D495" s="68" t="s">
        <v>327</v>
      </c>
      <c r="E495" s="106">
        <v>12</v>
      </c>
      <c r="F495" s="106">
        <v>3</v>
      </c>
      <c r="G495" s="106">
        <f t="shared" si="114"/>
        <v>99</v>
      </c>
      <c r="H495" s="260">
        <v>0</v>
      </c>
      <c r="I495" s="264">
        <f t="shared" si="117"/>
        <v>0</v>
      </c>
      <c r="J495" s="108">
        <f>F495*3</f>
        <v>9</v>
      </c>
      <c r="K495" s="265">
        <v>0</v>
      </c>
      <c r="L495" s="306">
        <f t="shared" ref="L495:L502" si="121">J495*K495</f>
        <v>0</v>
      </c>
      <c r="M495" s="325">
        <f t="shared" si="115"/>
        <v>0</v>
      </c>
      <c r="N495" s="86">
        <f>SUM(I495,L495)</f>
        <v>0</v>
      </c>
      <c r="O495" s="24"/>
      <c r="P495" s="32"/>
    </row>
    <row r="496" spans="1:16" s="3" customFormat="1" ht="19.149999999999999" customHeight="1" thickBot="1" x14ac:dyDescent="0.3">
      <c r="A496" s="12"/>
      <c r="B496" s="65">
        <f t="shared" si="116"/>
        <v>23</v>
      </c>
      <c r="C496" s="68" t="s">
        <v>266</v>
      </c>
      <c r="D496" s="68" t="s">
        <v>331</v>
      </c>
      <c r="E496" s="106">
        <v>12</v>
      </c>
      <c r="F496" s="106">
        <v>2</v>
      </c>
      <c r="G496" s="106">
        <f t="shared" si="114"/>
        <v>72</v>
      </c>
      <c r="H496" s="260">
        <v>0</v>
      </c>
      <c r="I496" s="264">
        <f t="shared" si="117"/>
        <v>0</v>
      </c>
      <c r="J496" s="108"/>
      <c r="K496" s="265"/>
      <c r="L496" s="306"/>
      <c r="M496" s="325">
        <f t="shared" si="115"/>
        <v>0</v>
      </c>
      <c r="N496" s="87"/>
      <c r="O496" s="24"/>
      <c r="P496" s="32"/>
    </row>
    <row r="497" spans="1:16" s="3" customFormat="1" ht="19.149999999999999" customHeight="1" thickBot="1" x14ac:dyDescent="0.3">
      <c r="A497" s="12"/>
      <c r="B497" s="65">
        <f t="shared" si="116"/>
        <v>24</v>
      </c>
      <c r="C497" s="68" t="s">
        <v>267</v>
      </c>
      <c r="D497" s="68"/>
      <c r="E497" s="106">
        <v>12</v>
      </c>
      <c r="F497" s="106">
        <v>1</v>
      </c>
      <c r="G497" s="106">
        <f t="shared" si="114"/>
        <v>36</v>
      </c>
      <c r="H497" s="260">
        <v>0</v>
      </c>
      <c r="I497" s="264">
        <f t="shared" si="117"/>
        <v>0</v>
      </c>
      <c r="J497" s="108"/>
      <c r="K497" s="265"/>
      <c r="L497" s="306"/>
      <c r="M497" s="325">
        <f t="shared" si="115"/>
        <v>0</v>
      </c>
      <c r="N497" s="87"/>
      <c r="O497" s="24"/>
      <c r="P497" s="32"/>
    </row>
    <row r="498" spans="1:16" s="3" customFormat="1" ht="19.149999999999999" customHeight="1" thickBot="1" x14ac:dyDescent="0.3">
      <c r="A498" s="12"/>
      <c r="B498" s="65">
        <f t="shared" si="116"/>
        <v>25</v>
      </c>
      <c r="C498" s="68" t="s">
        <v>244</v>
      </c>
      <c r="D498" s="68" t="s">
        <v>332</v>
      </c>
      <c r="E498" s="106">
        <v>12</v>
      </c>
      <c r="F498" s="106">
        <v>1</v>
      </c>
      <c r="G498" s="106">
        <f t="shared" si="114"/>
        <v>33</v>
      </c>
      <c r="H498" s="260">
        <v>0</v>
      </c>
      <c r="I498" s="264">
        <f t="shared" si="117"/>
        <v>0</v>
      </c>
      <c r="J498" s="108">
        <v>3</v>
      </c>
      <c r="K498" s="265">
        <v>0</v>
      </c>
      <c r="L498" s="306">
        <f t="shared" si="121"/>
        <v>0</v>
      </c>
      <c r="M498" s="325">
        <f t="shared" si="115"/>
        <v>0</v>
      </c>
      <c r="N498" s="86">
        <f>SUM(I498,L498)</f>
        <v>0</v>
      </c>
      <c r="O498" s="24"/>
      <c r="P498" s="32"/>
    </row>
    <row r="499" spans="1:16" s="3" customFormat="1" ht="19.149999999999999" customHeight="1" thickBot="1" x14ac:dyDescent="0.3">
      <c r="A499" s="12"/>
      <c r="B499" s="65">
        <f t="shared" si="116"/>
        <v>26</v>
      </c>
      <c r="C499" s="68" t="s">
        <v>268</v>
      </c>
      <c r="D499" s="68" t="s">
        <v>333</v>
      </c>
      <c r="E499" s="106">
        <v>12</v>
      </c>
      <c r="F499" s="106">
        <v>4</v>
      </c>
      <c r="G499" s="106">
        <f t="shared" si="114"/>
        <v>144</v>
      </c>
      <c r="H499" s="260">
        <v>0</v>
      </c>
      <c r="I499" s="264">
        <f t="shared" si="117"/>
        <v>0</v>
      </c>
      <c r="J499" s="108"/>
      <c r="K499" s="265"/>
      <c r="L499" s="306"/>
      <c r="M499" s="325">
        <f t="shared" si="115"/>
        <v>0</v>
      </c>
      <c r="N499" s="87"/>
      <c r="O499" s="24"/>
      <c r="P499" s="32"/>
    </row>
    <row r="500" spans="1:16" s="3" customFormat="1" ht="19.149999999999999" customHeight="1" thickBot="1" x14ac:dyDescent="0.3">
      <c r="A500" s="12"/>
      <c r="B500" s="65">
        <f t="shared" si="116"/>
        <v>27</v>
      </c>
      <c r="C500" s="68" t="s">
        <v>269</v>
      </c>
      <c r="D500" s="68" t="s">
        <v>334</v>
      </c>
      <c r="E500" s="106">
        <v>12</v>
      </c>
      <c r="F500" s="106">
        <v>1</v>
      </c>
      <c r="G500" s="106">
        <f t="shared" si="114"/>
        <v>33</v>
      </c>
      <c r="H500" s="260">
        <v>0</v>
      </c>
      <c r="I500" s="264">
        <f t="shared" si="117"/>
        <v>0</v>
      </c>
      <c r="J500" s="108">
        <v>3</v>
      </c>
      <c r="K500" s="265">
        <v>0</v>
      </c>
      <c r="L500" s="306">
        <f t="shared" si="121"/>
        <v>0</v>
      </c>
      <c r="M500" s="325">
        <f t="shared" si="115"/>
        <v>0</v>
      </c>
      <c r="N500" s="86">
        <f>SUM(I500,L500)</f>
        <v>0</v>
      </c>
      <c r="O500" s="24"/>
      <c r="P500" s="32"/>
    </row>
    <row r="501" spans="1:16" s="3" customFormat="1" ht="19.149999999999999" customHeight="1" thickBot="1" x14ac:dyDescent="0.3">
      <c r="A501" s="12"/>
      <c r="B501" s="65">
        <f t="shared" si="116"/>
        <v>28</v>
      </c>
      <c r="C501" s="68" t="s">
        <v>245</v>
      </c>
      <c r="D501" s="68" t="s">
        <v>335</v>
      </c>
      <c r="E501" s="106">
        <v>12</v>
      </c>
      <c r="F501" s="106">
        <v>1</v>
      </c>
      <c r="G501" s="106">
        <f t="shared" si="114"/>
        <v>33</v>
      </c>
      <c r="H501" s="260">
        <v>0</v>
      </c>
      <c r="I501" s="264">
        <f t="shared" si="117"/>
        <v>0</v>
      </c>
      <c r="J501" s="108">
        <v>3</v>
      </c>
      <c r="K501" s="265">
        <v>0</v>
      </c>
      <c r="L501" s="306">
        <f t="shared" si="121"/>
        <v>0</v>
      </c>
      <c r="M501" s="325">
        <f t="shared" si="115"/>
        <v>0</v>
      </c>
      <c r="N501" s="86">
        <f>SUM(I501,L501)</f>
        <v>0</v>
      </c>
      <c r="O501" s="24"/>
      <c r="P501" s="32"/>
    </row>
    <row r="502" spans="1:16" s="3" customFormat="1" ht="19.149999999999999" customHeight="1" thickBot="1" x14ac:dyDescent="0.3">
      <c r="A502" s="12"/>
      <c r="B502" s="65">
        <f t="shared" si="116"/>
        <v>29</v>
      </c>
      <c r="C502" s="68" t="s">
        <v>367</v>
      </c>
      <c r="D502" s="68" t="s">
        <v>324</v>
      </c>
      <c r="E502" s="106">
        <v>12</v>
      </c>
      <c r="F502" s="106">
        <v>2</v>
      </c>
      <c r="G502" s="106">
        <f t="shared" si="114"/>
        <v>66</v>
      </c>
      <c r="H502" s="260">
        <v>0</v>
      </c>
      <c r="I502" s="264">
        <f t="shared" si="117"/>
        <v>0</v>
      </c>
      <c r="J502" s="108">
        <v>6</v>
      </c>
      <c r="K502" s="265">
        <v>0</v>
      </c>
      <c r="L502" s="306">
        <f t="shared" si="121"/>
        <v>0</v>
      </c>
      <c r="M502" s="325">
        <f t="shared" si="115"/>
        <v>0</v>
      </c>
      <c r="N502" s="86">
        <f>SUM(I502,L502)</f>
        <v>0</v>
      </c>
      <c r="O502" s="24"/>
      <c r="P502" s="32"/>
    </row>
    <row r="503" spans="1:16" s="3" customFormat="1" ht="19.149999999999999" customHeight="1" thickBot="1" x14ac:dyDescent="0.3">
      <c r="A503" s="12" t="s">
        <v>270</v>
      </c>
      <c r="B503" s="65">
        <f t="shared" si="116"/>
        <v>30</v>
      </c>
      <c r="C503" s="68" t="s">
        <v>271</v>
      </c>
      <c r="D503" s="68"/>
      <c r="E503" s="106">
        <v>2</v>
      </c>
      <c r="F503" s="106">
        <v>1</v>
      </c>
      <c r="G503" s="106">
        <f t="shared" si="114"/>
        <v>6</v>
      </c>
      <c r="H503" s="260">
        <v>0</v>
      </c>
      <c r="I503" s="264">
        <f t="shared" si="117"/>
        <v>0</v>
      </c>
      <c r="J503" s="108"/>
      <c r="K503" s="265"/>
      <c r="L503" s="308"/>
      <c r="M503" s="325">
        <f t="shared" si="115"/>
        <v>0</v>
      </c>
      <c r="N503" s="87"/>
      <c r="O503" s="24"/>
      <c r="P503" s="32"/>
    </row>
    <row r="504" spans="1:16" s="3" customFormat="1" ht="19.149999999999999" customHeight="1" thickBot="1" x14ac:dyDescent="0.3">
      <c r="A504" s="12" t="s">
        <v>294</v>
      </c>
      <c r="B504" s="65">
        <f t="shared" si="116"/>
        <v>31</v>
      </c>
      <c r="C504" s="68" t="s">
        <v>293</v>
      </c>
      <c r="D504" s="68"/>
      <c r="E504" s="106">
        <v>2</v>
      </c>
      <c r="F504" s="106">
        <v>1</v>
      </c>
      <c r="G504" s="106">
        <f t="shared" si="114"/>
        <v>6</v>
      </c>
      <c r="H504" s="260">
        <v>0</v>
      </c>
      <c r="I504" s="264">
        <f t="shared" si="117"/>
        <v>0</v>
      </c>
      <c r="J504" s="108"/>
      <c r="K504" s="265"/>
      <c r="L504" s="308"/>
      <c r="M504" s="325">
        <f t="shared" si="115"/>
        <v>0</v>
      </c>
      <c r="N504" s="87"/>
      <c r="O504" s="24"/>
      <c r="P504" s="32"/>
    </row>
    <row r="505" spans="1:16" s="3" customFormat="1" ht="19.149999999999999" customHeight="1" thickBot="1" x14ac:dyDescent="0.3">
      <c r="A505" s="12" t="s">
        <v>295</v>
      </c>
      <c r="B505" s="65">
        <f t="shared" si="116"/>
        <v>32</v>
      </c>
      <c r="C505" s="68" t="s">
        <v>272</v>
      </c>
      <c r="D505" s="68"/>
      <c r="E505" s="106">
        <v>2</v>
      </c>
      <c r="F505" s="106">
        <v>1</v>
      </c>
      <c r="G505" s="106">
        <f t="shared" ref="G505:G527" si="122">SUM(E505*F505*3-J505)</f>
        <v>6</v>
      </c>
      <c r="H505" s="260">
        <v>0</v>
      </c>
      <c r="I505" s="264">
        <f t="shared" si="117"/>
        <v>0</v>
      </c>
      <c r="J505" s="108"/>
      <c r="K505" s="265"/>
      <c r="L505" s="308"/>
      <c r="M505" s="325">
        <f t="shared" ref="M505:M526" si="123">SUM($I505,$L505)</f>
        <v>0</v>
      </c>
      <c r="N505" s="87"/>
      <c r="O505" s="24"/>
      <c r="P505" s="32"/>
    </row>
    <row r="506" spans="1:16" s="3" customFormat="1" ht="19.149999999999999" customHeight="1" thickBot="1" x14ac:dyDescent="0.3">
      <c r="A506" s="12" t="s">
        <v>296</v>
      </c>
      <c r="B506" s="65">
        <f t="shared" si="116"/>
        <v>33</v>
      </c>
      <c r="C506" s="68" t="s">
        <v>273</v>
      </c>
      <c r="D506" s="68"/>
      <c r="E506" s="106">
        <v>2</v>
      </c>
      <c r="F506" s="106">
        <v>1</v>
      </c>
      <c r="G506" s="106">
        <f t="shared" si="122"/>
        <v>6</v>
      </c>
      <c r="H506" s="260">
        <v>0</v>
      </c>
      <c r="I506" s="264">
        <f t="shared" si="117"/>
        <v>0</v>
      </c>
      <c r="J506" s="108"/>
      <c r="K506" s="265"/>
      <c r="L506" s="308"/>
      <c r="M506" s="325">
        <f t="shared" si="123"/>
        <v>0</v>
      </c>
      <c r="N506" s="87"/>
      <c r="O506" s="24"/>
      <c r="P506" s="32"/>
    </row>
    <row r="507" spans="1:16" s="3" customFormat="1" ht="19.149999999999999" customHeight="1" thickBot="1" x14ac:dyDescent="0.3">
      <c r="A507" s="12" t="s">
        <v>297</v>
      </c>
      <c r="B507" s="65">
        <f t="shared" si="116"/>
        <v>34</v>
      </c>
      <c r="C507" s="68" t="s">
        <v>274</v>
      </c>
      <c r="D507" s="68"/>
      <c r="E507" s="106">
        <v>2</v>
      </c>
      <c r="F507" s="106">
        <v>1</v>
      </c>
      <c r="G507" s="106">
        <f t="shared" si="122"/>
        <v>6</v>
      </c>
      <c r="H507" s="260">
        <v>0</v>
      </c>
      <c r="I507" s="264">
        <f t="shared" ref="I507:I526" si="124">SUM(H507*G507)</f>
        <v>0</v>
      </c>
      <c r="J507" s="108"/>
      <c r="K507" s="265"/>
      <c r="L507" s="308"/>
      <c r="M507" s="325">
        <f t="shared" si="123"/>
        <v>0</v>
      </c>
      <c r="N507" s="87"/>
      <c r="O507" s="24"/>
      <c r="P507" s="32"/>
    </row>
    <row r="508" spans="1:16" s="3" customFormat="1" ht="19.149999999999999" customHeight="1" thickBot="1" x14ac:dyDescent="0.3">
      <c r="A508" s="12" t="s">
        <v>298</v>
      </c>
      <c r="B508" s="65">
        <f t="shared" si="116"/>
        <v>35</v>
      </c>
      <c r="C508" s="68" t="s">
        <v>275</v>
      </c>
      <c r="D508" s="68"/>
      <c r="E508" s="106">
        <v>2</v>
      </c>
      <c r="F508" s="106">
        <v>1</v>
      </c>
      <c r="G508" s="106">
        <f t="shared" si="122"/>
        <v>6</v>
      </c>
      <c r="H508" s="260">
        <v>0</v>
      </c>
      <c r="I508" s="264">
        <f t="shared" si="124"/>
        <v>0</v>
      </c>
      <c r="J508" s="108"/>
      <c r="K508" s="265"/>
      <c r="L508" s="308"/>
      <c r="M508" s="325">
        <f t="shared" si="123"/>
        <v>0</v>
      </c>
      <c r="N508" s="87"/>
      <c r="O508" s="24"/>
      <c r="P508" s="32"/>
    </row>
    <row r="509" spans="1:16" s="3" customFormat="1" ht="19.149999999999999" customHeight="1" thickBot="1" x14ac:dyDescent="0.3">
      <c r="A509" s="12" t="s">
        <v>299</v>
      </c>
      <c r="B509" s="65">
        <f t="shared" si="116"/>
        <v>36</v>
      </c>
      <c r="C509" s="68" t="s">
        <v>276</v>
      </c>
      <c r="D509" s="68"/>
      <c r="E509" s="106">
        <v>2</v>
      </c>
      <c r="F509" s="106">
        <v>1</v>
      </c>
      <c r="G509" s="106">
        <f t="shared" si="122"/>
        <v>6</v>
      </c>
      <c r="H509" s="260">
        <v>0</v>
      </c>
      <c r="I509" s="264">
        <f t="shared" si="124"/>
        <v>0</v>
      </c>
      <c r="J509" s="108"/>
      <c r="K509" s="265"/>
      <c r="L509" s="308"/>
      <c r="M509" s="325">
        <f t="shared" si="123"/>
        <v>0</v>
      </c>
      <c r="N509" s="87"/>
      <c r="O509" s="24"/>
      <c r="P509" s="32"/>
    </row>
    <row r="510" spans="1:16" s="3" customFormat="1" ht="19.149999999999999" customHeight="1" thickBot="1" x14ac:dyDescent="0.3">
      <c r="A510" s="12" t="s">
        <v>300</v>
      </c>
      <c r="B510" s="65">
        <f t="shared" si="116"/>
        <v>37</v>
      </c>
      <c r="C510" s="68" t="s">
        <v>277</v>
      </c>
      <c r="D510" s="68"/>
      <c r="E510" s="106">
        <v>2</v>
      </c>
      <c r="F510" s="106">
        <v>1</v>
      </c>
      <c r="G510" s="106">
        <f t="shared" si="122"/>
        <v>6</v>
      </c>
      <c r="H510" s="260">
        <v>0</v>
      </c>
      <c r="I510" s="264">
        <f t="shared" si="124"/>
        <v>0</v>
      </c>
      <c r="J510" s="108"/>
      <c r="K510" s="265"/>
      <c r="L510" s="308"/>
      <c r="M510" s="325">
        <f t="shared" si="123"/>
        <v>0</v>
      </c>
      <c r="N510" s="87"/>
      <c r="O510" s="24"/>
      <c r="P510" s="32"/>
    </row>
    <row r="511" spans="1:16" s="3" customFormat="1" ht="19.149999999999999" customHeight="1" thickBot="1" x14ac:dyDescent="0.3">
      <c r="A511" s="12" t="s">
        <v>301</v>
      </c>
      <c r="B511" s="65">
        <f t="shared" si="116"/>
        <v>38</v>
      </c>
      <c r="C511" s="68" t="s">
        <v>278</v>
      </c>
      <c r="D511" s="68"/>
      <c r="E511" s="106">
        <v>2</v>
      </c>
      <c r="F511" s="106">
        <v>1</v>
      </c>
      <c r="G511" s="106">
        <f t="shared" si="122"/>
        <v>6</v>
      </c>
      <c r="H511" s="260">
        <v>0</v>
      </c>
      <c r="I511" s="264">
        <f t="shared" si="124"/>
        <v>0</v>
      </c>
      <c r="J511" s="108"/>
      <c r="K511" s="265"/>
      <c r="L511" s="308"/>
      <c r="M511" s="325">
        <f t="shared" si="123"/>
        <v>0</v>
      </c>
      <c r="N511" s="87"/>
      <c r="O511" s="24"/>
      <c r="P511" s="32"/>
    </row>
    <row r="512" spans="1:16" s="3" customFormat="1" ht="19.149999999999999" customHeight="1" thickBot="1" x14ac:dyDescent="0.3">
      <c r="A512" s="12" t="s">
        <v>302</v>
      </c>
      <c r="B512" s="65">
        <f t="shared" si="116"/>
        <v>39</v>
      </c>
      <c r="C512" s="68" t="s">
        <v>279</v>
      </c>
      <c r="D512" s="68"/>
      <c r="E512" s="106">
        <v>2</v>
      </c>
      <c r="F512" s="106">
        <v>1</v>
      </c>
      <c r="G512" s="106">
        <f t="shared" si="122"/>
        <v>6</v>
      </c>
      <c r="H512" s="260">
        <v>0</v>
      </c>
      <c r="I512" s="264">
        <f t="shared" si="124"/>
        <v>0</v>
      </c>
      <c r="J512" s="108"/>
      <c r="K512" s="265"/>
      <c r="L512" s="308"/>
      <c r="M512" s="325">
        <f t="shared" si="123"/>
        <v>0</v>
      </c>
      <c r="N512" s="87"/>
      <c r="O512" s="24"/>
      <c r="P512" s="32"/>
    </row>
    <row r="513" spans="1:17" s="3" customFormat="1" ht="19.149999999999999" customHeight="1" thickBot="1" x14ac:dyDescent="0.3">
      <c r="A513" s="12" t="s">
        <v>303</v>
      </c>
      <c r="B513" s="65">
        <f t="shared" si="116"/>
        <v>40</v>
      </c>
      <c r="C513" s="68" t="s">
        <v>280</v>
      </c>
      <c r="D513" s="68"/>
      <c r="E513" s="106">
        <v>2</v>
      </c>
      <c r="F513" s="106">
        <v>1</v>
      </c>
      <c r="G513" s="106">
        <f t="shared" si="122"/>
        <v>6</v>
      </c>
      <c r="H513" s="260">
        <v>0</v>
      </c>
      <c r="I513" s="264">
        <f t="shared" si="124"/>
        <v>0</v>
      </c>
      <c r="J513" s="108"/>
      <c r="K513" s="265"/>
      <c r="L513" s="308"/>
      <c r="M513" s="325">
        <f t="shared" si="123"/>
        <v>0</v>
      </c>
      <c r="N513" s="87"/>
      <c r="O513" s="24"/>
      <c r="P513" s="32"/>
    </row>
    <row r="514" spans="1:17" s="3" customFormat="1" ht="19.149999999999999" customHeight="1" thickBot="1" x14ac:dyDescent="0.3">
      <c r="A514" s="12" t="s">
        <v>304</v>
      </c>
      <c r="B514" s="65">
        <f t="shared" si="116"/>
        <v>41</v>
      </c>
      <c r="C514" s="68" t="s">
        <v>305</v>
      </c>
      <c r="D514" s="68"/>
      <c r="E514" s="106">
        <v>2</v>
      </c>
      <c r="F514" s="106">
        <v>1</v>
      </c>
      <c r="G514" s="106">
        <f t="shared" si="122"/>
        <v>6</v>
      </c>
      <c r="H514" s="260">
        <v>0</v>
      </c>
      <c r="I514" s="264">
        <f t="shared" si="124"/>
        <v>0</v>
      </c>
      <c r="J514" s="108"/>
      <c r="K514" s="265"/>
      <c r="L514" s="308"/>
      <c r="M514" s="325">
        <f t="shared" si="123"/>
        <v>0</v>
      </c>
      <c r="N514" s="87"/>
      <c r="O514" s="24"/>
      <c r="P514" s="32"/>
    </row>
    <row r="515" spans="1:17" ht="19.149999999999999" customHeight="1" thickBot="1" x14ac:dyDescent="0.25">
      <c r="A515" s="12" t="s">
        <v>306</v>
      </c>
      <c r="B515" s="65">
        <f t="shared" si="116"/>
        <v>42</v>
      </c>
      <c r="C515" s="68" t="s">
        <v>281</v>
      </c>
      <c r="D515" s="68"/>
      <c r="E515" s="106">
        <v>2</v>
      </c>
      <c r="F515" s="106">
        <v>1</v>
      </c>
      <c r="G515" s="106">
        <f t="shared" si="122"/>
        <v>6</v>
      </c>
      <c r="H515" s="260">
        <v>0</v>
      </c>
      <c r="I515" s="264">
        <f t="shared" si="124"/>
        <v>0</v>
      </c>
      <c r="J515" s="108"/>
      <c r="K515" s="265"/>
      <c r="L515" s="308"/>
      <c r="M515" s="325">
        <f t="shared" si="123"/>
        <v>0</v>
      </c>
      <c r="N515" s="87"/>
      <c r="O515" s="25"/>
      <c r="P515" s="52"/>
    </row>
    <row r="516" spans="1:17" s="3" customFormat="1" ht="19.149999999999999" customHeight="1" thickBot="1" x14ac:dyDescent="0.3">
      <c r="A516" s="12" t="s">
        <v>307</v>
      </c>
      <c r="B516" s="65">
        <f t="shared" si="116"/>
        <v>43</v>
      </c>
      <c r="C516" s="68" t="s">
        <v>282</v>
      </c>
      <c r="D516" s="68"/>
      <c r="E516" s="106">
        <v>2</v>
      </c>
      <c r="F516" s="106">
        <v>1</v>
      </c>
      <c r="G516" s="106">
        <f t="shared" si="122"/>
        <v>6</v>
      </c>
      <c r="H516" s="260">
        <v>0</v>
      </c>
      <c r="I516" s="264">
        <f t="shared" si="124"/>
        <v>0</v>
      </c>
      <c r="J516" s="108"/>
      <c r="K516" s="265"/>
      <c r="L516" s="308"/>
      <c r="M516" s="325">
        <f t="shared" si="123"/>
        <v>0</v>
      </c>
      <c r="N516" s="87"/>
      <c r="O516" s="24"/>
      <c r="P516" s="32"/>
    </row>
    <row r="517" spans="1:17" s="3" customFormat="1" ht="19.149999999999999" customHeight="1" thickBot="1" x14ac:dyDescent="0.3">
      <c r="A517" s="12" t="s">
        <v>308</v>
      </c>
      <c r="B517" s="65">
        <f t="shared" si="116"/>
        <v>44</v>
      </c>
      <c r="C517" s="68" t="s">
        <v>283</v>
      </c>
      <c r="D517" s="68"/>
      <c r="E517" s="106">
        <v>2</v>
      </c>
      <c r="F517" s="106">
        <v>1</v>
      </c>
      <c r="G517" s="106">
        <f t="shared" si="122"/>
        <v>6</v>
      </c>
      <c r="H517" s="260">
        <v>0</v>
      </c>
      <c r="I517" s="264">
        <f t="shared" si="124"/>
        <v>0</v>
      </c>
      <c r="J517" s="108"/>
      <c r="K517" s="265"/>
      <c r="L517" s="308"/>
      <c r="M517" s="325">
        <f t="shared" si="123"/>
        <v>0</v>
      </c>
      <c r="N517" s="87"/>
      <c r="O517" s="24"/>
      <c r="P517" s="32"/>
    </row>
    <row r="518" spans="1:17" s="3" customFormat="1" ht="19.149999999999999" customHeight="1" thickBot="1" x14ac:dyDescent="0.3">
      <c r="A518" s="12" t="s">
        <v>309</v>
      </c>
      <c r="B518" s="65">
        <f t="shared" si="116"/>
        <v>45</v>
      </c>
      <c r="C518" s="68" t="s">
        <v>284</v>
      </c>
      <c r="D518" s="68"/>
      <c r="E518" s="106">
        <v>2</v>
      </c>
      <c r="F518" s="106">
        <v>1</v>
      </c>
      <c r="G518" s="106">
        <f t="shared" si="122"/>
        <v>6</v>
      </c>
      <c r="H518" s="260">
        <v>0</v>
      </c>
      <c r="I518" s="264">
        <f t="shared" si="124"/>
        <v>0</v>
      </c>
      <c r="J518" s="108"/>
      <c r="K518" s="265"/>
      <c r="L518" s="308"/>
      <c r="M518" s="325">
        <f t="shared" si="123"/>
        <v>0</v>
      </c>
      <c r="N518" s="87"/>
      <c r="O518" s="24"/>
      <c r="P518" s="32"/>
    </row>
    <row r="519" spans="1:17" s="3" customFormat="1" ht="19.149999999999999" customHeight="1" thickBot="1" x14ac:dyDescent="0.3">
      <c r="A519" s="12" t="s">
        <v>310</v>
      </c>
      <c r="B519" s="65">
        <f t="shared" si="116"/>
        <v>46</v>
      </c>
      <c r="C519" s="68" t="s">
        <v>285</v>
      </c>
      <c r="D519" s="68"/>
      <c r="E519" s="106">
        <v>2</v>
      </c>
      <c r="F519" s="106">
        <v>1</v>
      </c>
      <c r="G519" s="106">
        <f t="shared" si="122"/>
        <v>6</v>
      </c>
      <c r="H519" s="260">
        <v>0</v>
      </c>
      <c r="I519" s="264">
        <f t="shared" si="124"/>
        <v>0</v>
      </c>
      <c r="J519" s="108"/>
      <c r="K519" s="265"/>
      <c r="L519" s="308"/>
      <c r="M519" s="325">
        <f t="shared" si="123"/>
        <v>0</v>
      </c>
      <c r="N519" s="87"/>
      <c r="O519" s="24"/>
      <c r="P519" s="32"/>
    </row>
    <row r="520" spans="1:17" s="3" customFormat="1" ht="19.149999999999999" customHeight="1" thickBot="1" x14ac:dyDescent="0.3">
      <c r="A520" s="12" t="s">
        <v>311</v>
      </c>
      <c r="B520" s="65">
        <f t="shared" si="116"/>
        <v>47</v>
      </c>
      <c r="C520" s="68" t="s">
        <v>286</v>
      </c>
      <c r="D520" s="68"/>
      <c r="E520" s="106">
        <v>2</v>
      </c>
      <c r="F520" s="106">
        <v>1</v>
      </c>
      <c r="G520" s="106">
        <f t="shared" si="122"/>
        <v>6</v>
      </c>
      <c r="H520" s="260">
        <v>0</v>
      </c>
      <c r="I520" s="264">
        <f t="shared" si="124"/>
        <v>0</v>
      </c>
      <c r="J520" s="108"/>
      <c r="K520" s="265"/>
      <c r="L520" s="308"/>
      <c r="M520" s="325">
        <f t="shared" si="123"/>
        <v>0</v>
      </c>
      <c r="N520" s="87"/>
      <c r="O520" s="24"/>
      <c r="P520" s="32"/>
    </row>
    <row r="521" spans="1:17" s="3" customFormat="1" ht="19.149999999999999" customHeight="1" thickBot="1" x14ac:dyDescent="0.3">
      <c r="A521" s="12" t="s">
        <v>312</v>
      </c>
      <c r="B521" s="65">
        <f t="shared" si="116"/>
        <v>48</v>
      </c>
      <c r="C521" s="68" t="s">
        <v>287</v>
      </c>
      <c r="D521" s="68"/>
      <c r="E521" s="106">
        <v>2</v>
      </c>
      <c r="F521" s="106">
        <v>1</v>
      </c>
      <c r="G521" s="106">
        <f t="shared" si="122"/>
        <v>6</v>
      </c>
      <c r="H521" s="260">
        <v>0</v>
      </c>
      <c r="I521" s="264">
        <f t="shared" si="124"/>
        <v>0</v>
      </c>
      <c r="J521" s="108"/>
      <c r="K521" s="265"/>
      <c r="L521" s="308"/>
      <c r="M521" s="325">
        <f t="shared" si="123"/>
        <v>0</v>
      </c>
      <c r="N521" s="87"/>
      <c r="O521" s="24"/>
      <c r="P521" s="32"/>
    </row>
    <row r="522" spans="1:17" s="3" customFormat="1" ht="19.149999999999999" customHeight="1" thickBot="1" x14ac:dyDescent="0.3">
      <c r="A522" s="12" t="s">
        <v>313</v>
      </c>
      <c r="B522" s="65">
        <f t="shared" si="116"/>
        <v>49</v>
      </c>
      <c r="C522" s="68" t="s">
        <v>288</v>
      </c>
      <c r="D522" s="68"/>
      <c r="E522" s="106">
        <v>2</v>
      </c>
      <c r="F522" s="106">
        <v>1</v>
      </c>
      <c r="G522" s="106">
        <f t="shared" si="122"/>
        <v>6</v>
      </c>
      <c r="H522" s="260">
        <v>0</v>
      </c>
      <c r="I522" s="264">
        <f t="shared" si="124"/>
        <v>0</v>
      </c>
      <c r="J522" s="108"/>
      <c r="K522" s="265"/>
      <c r="L522" s="308"/>
      <c r="M522" s="325">
        <f t="shared" si="123"/>
        <v>0</v>
      </c>
      <c r="N522" s="87"/>
      <c r="O522" s="24"/>
      <c r="P522" s="32"/>
    </row>
    <row r="523" spans="1:17" s="7" customFormat="1" ht="19.149999999999999" customHeight="1" thickBot="1" x14ac:dyDescent="0.3">
      <c r="A523" s="12" t="s">
        <v>314</v>
      </c>
      <c r="B523" s="65">
        <f t="shared" si="116"/>
        <v>50</v>
      </c>
      <c r="C523" s="68" t="s">
        <v>289</v>
      </c>
      <c r="D523" s="68"/>
      <c r="E523" s="106">
        <v>2</v>
      </c>
      <c r="F523" s="106">
        <v>1</v>
      </c>
      <c r="G523" s="106">
        <f t="shared" si="122"/>
        <v>6</v>
      </c>
      <c r="H523" s="260">
        <v>0</v>
      </c>
      <c r="I523" s="264">
        <f t="shared" si="124"/>
        <v>0</v>
      </c>
      <c r="J523" s="108"/>
      <c r="K523" s="265"/>
      <c r="L523" s="308"/>
      <c r="M523" s="325">
        <f t="shared" si="123"/>
        <v>0</v>
      </c>
      <c r="N523" s="87"/>
      <c r="O523" s="26"/>
      <c r="P523" s="57"/>
    </row>
    <row r="524" spans="1:17" s="7" customFormat="1" ht="19.149999999999999" customHeight="1" thickBot="1" x14ac:dyDescent="0.3">
      <c r="A524" s="12" t="s">
        <v>315</v>
      </c>
      <c r="B524" s="65">
        <f t="shared" si="116"/>
        <v>51</v>
      </c>
      <c r="C524" s="68" t="s">
        <v>290</v>
      </c>
      <c r="D524" s="68"/>
      <c r="E524" s="106">
        <v>2</v>
      </c>
      <c r="F524" s="106">
        <v>1</v>
      </c>
      <c r="G524" s="106">
        <f t="shared" si="122"/>
        <v>6</v>
      </c>
      <c r="H524" s="260">
        <v>0</v>
      </c>
      <c r="I524" s="264">
        <f t="shared" si="124"/>
        <v>0</v>
      </c>
      <c r="J524" s="108"/>
      <c r="K524" s="265"/>
      <c r="L524" s="308"/>
      <c r="M524" s="325">
        <f t="shared" si="123"/>
        <v>0</v>
      </c>
      <c r="N524" s="87"/>
      <c r="O524" s="26"/>
      <c r="P524" s="57"/>
    </row>
    <row r="525" spans="1:17" s="3" customFormat="1" ht="19.149999999999999" customHeight="1" thickBot="1" x14ac:dyDescent="0.3">
      <c r="A525" s="12" t="s">
        <v>316</v>
      </c>
      <c r="B525" s="65">
        <f t="shared" si="116"/>
        <v>52</v>
      </c>
      <c r="C525" s="68" t="s">
        <v>291</v>
      </c>
      <c r="D525" s="68"/>
      <c r="E525" s="106">
        <v>2</v>
      </c>
      <c r="F525" s="106">
        <v>1</v>
      </c>
      <c r="G525" s="106">
        <f t="shared" si="122"/>
        <v>6</v>
      </c>
      <c r="H525" s="260">
        <v>0</v>
      </c>
      <c r="I525" s="264">
        <f t="shared" si="124"/>
        <v>0</v>
      </c>
      <c r="J525" s="108"/>
      <c r="K525" s="265"/>
      <c r="L525" s="308"/>
      <c r="M525" s="325">
        <f t="shared" si="123"/>
        <v>0</v>
      </c>
      <c r="N525" s="87"/>
      <c r="O525" s="24"/>
      <c r="P525" s="32"/>
    </row>
    <row r="526" spans="1:17" ht="19.149999999999999" customHeight="1" x14ac:dyDescent="0.2">
      <c r="A526" s="12" t="s">
        <v>317</v>
      </c>
      <c r="B526" s="65">
        <f t="shared" si="116"/>
        <v>53</v>
      </c>
      <c r="C526" s="68" t="s">
        <v>292</v>
      </c>
      <c r="D526" s="68"/>
      <c r="E526" s="106">
        <v>2</v>
      </c>
      <c r="F526" s="106">
        <v>1</v>
      </c>
      <c r="G526" s="106">
        <f t="shared" si="122"/>
        <v>6</v>
      </c>
      <c r="H526" s="260">
        <v>0</v>
      </c>
      <c r="I526" s="264">
        <f t="shared" si="124"/>
        <v>0</v>
      </c>
      <c r="J526" s="108"/>
      <c r="K526" s="265"/>
      <c r="L526" s="306"/>
      <c r="M526" s="325">
        <f t="shared" si="123"/>
        <v>0</v>
      </c>
      <c r="N526" s="87"/>
      <c r="O526" s="25"/>
      <c r="P526" s="52"/>
    </row>
    <row r="527" spans="1:17" s="18" customFormat="1" ht="19.149999999999999" customHeight="1" x14ac:dyDescent="0.25">
      <c r="A527" s="12"/>
      <c r="B527" s="99"/>
      <c r="C527" s="74"/>
      <c r="D527" s="74"/>
      <c r="E527" s="221"/>
      <c r="F527" s="221"/>
      <c r="G527" s="106">
        <f t="shared" si="122"/>
        <v>0</v>
      </c>
      <c r="H527" s="266"/>
      <c r="I527" s="267">
        <f>SUM(I474:I525)</f>
        <v>0</v>
      </c>
      <c r="J527" s="348"/>
      <c r="K527" s="346">
        <f>SUM(K474:K525)</f>
        <v>0</v>
      </c>
      <c r="L527" s="350">
        <f>SUM(L474:L525)</f>
        <v>0</v>
      </c>
      <c r="M527" s="326">
        <f>SUM($M474:$M525)</f>
        <v>0</v>
      </c>
      <c r="N527" s="89">
        <f>SUM(I527,L527)</f>
        <v>0</v>
      </c>
      <c r="O527" s="75"/>
      <c r="P527" s="76"/>
      <c r="Q527" s="342">
        <f>M527</f>
        <v>0</v>
      </c>
    </row>
    <row r="528" spans="1:17" s="18" customFormat="1" ht="19.149999999999999" customHeight="1" thickBot="1" x14ac:dyDescent="0.25">
      <c r="A528" s="167"/>
      <c r="B528" s="178"/>
      <c r="C528" s="179"/>
      <c r="D528" s="179"/>
      <c r="E528" s="238"/>
      <c r="F528" s="231"/>
      <c r="G528" s="231"/>
      <c r="H528" s="294"/>
      <c r="I528" s="294"/>
      <c r="J528" s="139"/>
      <c r="K528" s="294"/>
      <c r="L528" s="294"/>
      <c r="M528" s="316"/>
      <c r="N528" s="343"/>
      <c r="O528" s="344"/>
      <c r="P528" s="344"/>
      <c r="Q528" s="342"/>
    </row>
    <row r="529" spans="1:17" x14ac:dyDescent="0.2">
      <c r="A529" s="111" t="s">
        <v>388</v>
      </c>
      <c r="B529" s="112">
        <f>(B926+1)</f>
        <v>1</v>
      </c>
      <c r="C529" s="113" t="s">
        <v>389</v>
      </c>
      <c r="D529" s="113"/>
      <c r="E529" s="222">
        <v>2</v>
      </c>
      <c r="F529" s="223">
        <v>2</v>
      </c>
      <c r="G529" s="106">
        <f t="shared" ref="G529:G538" si="125">SUM(E529*F529*3-J529)</f>
        <v>12</v>
      </c>
      <c r="H529" s="272">
        <v>0</v>
      </c>
      <c r="I529" s="272">
        <f>G529*H529</f>
        <v>0</v>
      </c>
      <c r="J529" s="115"/>
      <c r="K529" s="273"/>
      <c r="L529" s="312"/>
      <c r="M529" s="329">
        <f t="shared" ref="M529:M537" si="126">I529+L529</f>
        <v>0</v>
      </c>
      <c r="N529" s="1"/>
    </row>
    <row r="530" spans="1:17" x14ac:dyDescent="0.2">
      <c r="A530" s="116"/>
      <c r="B530" s="112">
        <f t="shared" ref="B530:B536" si="127">(B529+1)</f>
        <v>2</v>
      </c>
      <c r="C530" s="113" t="s">
        <v>3</v>
      </c>
      <c r="D530" s="113"/>
      <c r="E530" s="222">
        <v>3</v>
      </c>
      <c r="F530" s="223">
        <v>2</v>
      </c>
      <c r="G530" s="106">
        <f t="shared" si="125"/>
        <v>18</v>
      </c>
      <c r="H530" s="272">
        <v>0</v>
      </c>
      <c r="I530" s="272">
        <f t="shared" ref="I530:I536" si="128">G530*H530</f>
        <v>0</v>
      </c>
      <c r="J530" s="115"/>
      <c r="K530" s="273"/>
      <c r="L530" s="312"/>
      <c r="M530" s="329">
        <f t="shared" si="126"/>
        <v>0</v>
      </c>
      <c r="N530" s="1"/>
    </row>
    <row r="531" spans="1:17" ht="13.9" customHeight="1" x14ac:dyDescent="0.2">
      <c r="A531" s="116"/>
      <c r="B531" s="112">
        <f t="shared" si="127"/>
        <v>3</v>
      </c>
      <c r="C531" s="113" t="s">
        <v>390</v>
      </c>
      <c r="D531" s="113"/>
      <c r="E531" s="222">
        <v>12</v>
      </c>
      <c r="F531" s="223">
        <v>2</v>
      </c>
      <c r="G531" s="106">
        <f t="shared" si="125"/>
        <v>72</v>
      </c>
      <c r="H531" s="272">
        <v>0</v>
      </c>
      <c r="I531" s="272">
        <f t="shared" si="128"/>
        <v>0</v>
      </c>
      <c r="J531" s="115"/>
      <c r="K531" s="273"/>
      <c r="L531" s="312"/>
      <c r="M531" s="329">
        <f t="shared" si="126"/>
        <v>0</v>
      </c>
      <c r="N531" s="1"/>
    </row>
    <row r="532" spans="1:17" ht="13.15" customHeight="1" x14ac:dyDescent="0.2">
      <c r="A532" s="116"/>
      <c r="B532" s="112">
        <f t="shared" si="127"/>
        <v>4</v>
      </c>
      <c r="C532" s="113" t="s">
        <v>391</v>
      </c>
      <c r="D532" s="113"/>
      <c r="E532" s="222">
        <v>12</v>
      </c>
      <c r="F532" s="223">
        <v>1</v>
      </c>
      <c r="G532" s="106">
        <f t="shared" si="125"/>
        <v>36</v>
      </c>
      <c r="H532" s="272">
        <v>0</v>
      </c>
      <c r="I532" s="272">
        <f t="shared" si="128"/>
        <v>0</v>
      </c>
      <c r="J532" s="115"/>
      <c r="K532" s="273"/>
      <c r="L532" s="312"/>
      <c r="M532" s="329">
        <f t="shared" si="126"/>
        <v>0</v>
      </c>
      <c r="N532" s="1"/>
    </row>
    <row r="533" spans="1:17" ht="13.9" customHeight="1" x14ac:dyDescent="0.2">
      <c r="A533" s="116"/>
      <c r="B533" s="112">
        <f t="shared" si="127"/>
        <v>5</v>
      </c>
      <c r="C533" s="113" t="s">
        <v>4</v>
      </c>
      <c r="D533" s="113"/>
      <c r="E533" s="222">
        <v>12</v>
      </c>
      <c r="F533" s="223">
        <v>1</v>
      </c>
      <c r="G533" s="106">
        <f t="shared" si="125"/>
        <v>36</v>
      </c>
      <c r="H533" s="272">
        <v>0</v>
      </c>
      <c r="I533" s="272">
        <f t="shared" si="128"/>
        <v>0</v>
      </c>
      <c r="J533" s="115"/>
      <c r="K533" s="273"/>
      <c r="L533" s="312"/>
      <c r="M533" s="329">
        <f t="shared" si="126"/>
        <v>0</v>
      </c>
      <c r="N533" s="1"/>
    </row>
    <row r="534" spans="1:17" ht="13.5" customHeight="1" x14ac:dyDescent="0.2">
      <c r="A534" s="116"/>
      <c r="B534" s="112">
        <f t="shared" si="127"/>
        <v>6</v>
      </c>
      <c r="C534" s="113" t="s">
        <v>392</v>
      </c>
      <c r="D534" s="113"/>
      <c r="E534" s="222">
        <v>12</v>
      </c>
      <c r="F534" s="223">
        <v>1</v>
      </c>
      <c r="G534" s="106">
        <f t="shared" si="125"/>
        <v>36</v>
      </c>
      <c r="H534" s="272">
        <v>0</v>
      </c>
      <c r="I534" s="272">
        <f t="shared" si="128"/>
        <v>0</v>
      </c>
      <c r="J534" s="115"/>
      <c r="K534" s="273"/>
      <c r="L534" s="312"/>
      <c r="M534" s="329">
        <f t="shared" si="126"/>
        <v>0</v>
      </c>
      <c r="N534" s="1"/>
    </row>
    <row r="535" spans="1:17" ht="13.9" customHeight="1" x14ac:dyDescent="0.2">
      <c r="A535" s="116"/>
      <c r="B535" s="117">
        <f t="shared" si="127"/>
        <v>7</v>
      </c>
      <c r="C535" s="118" t="s">
        <v>127</v>
      </c>
      <c r="D535" s="118" t="s">
        <v>393</v>
      </c>
      <c r="E535" s="224">
        <v>12</v>
      </c>
      <c r="F535" s="225">
        <v>1</v>
      </c>
      <c r="G535" s="106">
        <f t="shared" si="125"/>
        <v>36</v>
      </c>
      <c r="H535" s="272">
        <v>0</v>
      </c>
      <c r="I535" s="272">
        <f t="shared" si="128"/>
        <v>0</v>
      </c>
      <c r="J535" s="119"/>
      <c r="K535" s="274"/>
      <c r="L535" s="309"/>
      <c r="M535" s="329">
        <f t="shared" si="126"/>
        <v>0</v>
      </c>
      <c r="N535" s="1"/>
    </row>
    <row r="536" spans="1:17" ht="13.9" customHeight="1" x14ac:dyDescent="0.2">
      <c r="A536" s="116"/>
      <c r="B536" s="117">
        <f t="shared" si="127"/>
        <v>8</v>
      </c>
      <c r="C536" s="118" t="s">
        <v>41</v>
      </c>
      <c r="D536" s="118" t="s">
        <v>393</v>
      </c>
      <c r="E536" s="224">
        <v>12</v>
      </c>
      <c r="F536" s="225">
        <v>1</v>
      </c>
      <c r="G536" s="106">
        <f t="shared" si="125"/>
        <v>36</v>
      </c>
      <c r="H536" s="272">
        <v>0</v>
      </c>
      <c r="I536" s="272">
        <f t="shared" si="128"/>
        <v>0</v>
      </c>
      <c r="J536" s="119"/>
      <c r="K536" s="274"/>
      <c r="L536" s="309"/>
      <c r="M536" s="329">
        <f t="shared" si="126"/>
        <v>0</v>
      </c>
      <c r="N536" s="1"/>
    </row>
    <row r="537" spans="1:17" ht="13.9" customHeight="1" x14ac:dyDescent="0.2">
      <c r="A537" s="116"/>
      <c r="B537" s="117"/>
      <c r="C537" s="118"/>
      <c r="D537" s="118"/>
      <c r="E537" s="224"/>
      <c r="F537" s="225"/>
      <c r="G537" s="106">
        <f t="shared" si="125"/>
        <v>0</v>
      </c>
      <c r="H537" s="272">
        <v>0</v>
      </c>
      <c r="I537" s="272">
        <f>G537*H537</f>
        <v>0</v>
      </c>
      <c r="J537" s="119"/>
      <c r="K537" s="274"/>
      <c r="L537" s="309"/>
      <c r="M537" s="329">
        <f t="shared" si="126"/>
        <v>0</v>
      </c>
      <c r="N537" s="1"/>
    </row>
    <row r="538" spans="1:17" ht="18" customHeight="1" thickBot="1" x14ac:dyDescent="0.4">
      <c r="A538" s="116"/>
      <c r="B538" s="120"/>
      <c r="C538" s="121"/>
      <c r="D538" s="121"/>
      <c r="E538" s="224"/>
      <c r="F538" s="226"/>
      <c r="G538" s="106">
        <f t="shared" si="125"/>
        <v>0</v>
      </c>
      <c r="H538" s="275">
        <f>SUM(H529:H535)</f>
        <v>0</v>
      </c>
      <c r="I538" s="275">
        <f>SUM(I529:I535)</f>
        <v>0</v>
      </c>
      <c r="J538" s="352"/>
      <c r="K538" s="351">
        <v>0</v>
      </c>
      <c r="L538" s="351">
        <f>SUM(L529:L535)</f>
        <v>0</v>
      </c>
      <c r="M538" s="313">
        <f>SUM(M529:M537)</f>
        <v>0</v>
      </c>
      <c r="N538" s="1"/>
      <c r="Q538" s="341">
        <f>M538</f>
        <v>0</v>
      </c>
    </row>
    <row r="539" spans="1:17" ht="13.5" thickBot="1" x14ac:dyDescent="0.25">
      <c r="A539" s="167"/>
      <c r="B539" s="178"/>
      <c r="C539" s="179"/>
      <c r="D539" s="179"/>
      <c r="E539" s="238"/>
      <c r="F539" s="231"/>
      <c r="G539" s="231"/>
      <c r="H539" s="294"/>
      <c r="I539" s="294"/>
      <c r="J539" s="139"/>
      <c r="K539" s="294"/>
      <c r="L539" s="294"/>
      <c r="M539" s="316"/>
      <c r="N539" s="1"/>
    </row>
    <row r="540" spans="1:17" ht="13.5" thickBot="1" x14ac:dyDescent="0.25">
      <c r="A540" s="122" t="s">
        <v>394</v>
      </c>
      <c r="B540" s="123">
        <v>1</v>
      </c>
      <c r="C540" s="124" t="s">
        <v>395</v>
      </c>
      <c r="D540" s="125"/>
      <c r="E540" s="227">
        <v>12</v>
      </c>
      <c r="F540" s="228">
        <v>2</v>
      </c>
      <c r="G540" s="106">
        <f t="shared" ref="G540:G563" si="129">SUM(E540*F540*3-J540)</f>
        <v>72</v>
      </c>
      <c r="H540" s="276">
        <v>0</v>
      </c>
      <c r="I540" s="276">
        <f t="shared" ref="I540:I562" si="130">G540*H540</f>
        <v>0</v>
      </c>
      <c r="J540" s="127"/>
      <c r="K540" s="277"/>
      <c r="L540" s="314"/>
      <c r="M540" s="330">
        <f t="shared" ref="M540:M559" si="131">I540+L540</f>
        <v>0</v>
      </c>
      <c r="N540" s="1"/>
    </row>
    <row r="541" spans="1:17" ht="13.5" thickBot="1" x14ac:dyDescent="0.25">
      <c r="A541" s="116"/>
      <c r="B541" s="123">
        <v>2</v>
      </c>
      <c r="C541" s="128" t="s">
        <v>70</v>
      </c>
      <c r="D541" s="128"/>
      <c r="E541" s="229">
        <v>12</v>
      </c>
      <c r="F541" s="223">
        <v>1</v>
      </c>
      <c r="G541" s="106">
        <f t="shared" si="129"/>
        <v>36</v>
      </c>
      <c r="H541" s="276">
        <v>0</v>
      </c>
      <c r="I541" s="272">
        <f t="shared" si="130"/>
        <v>0</v>
      </c>
      <c r="J541" s="115"/>
      <c r="K541" s="273"/>
      <c r="L541" s="312"/>
      <c r="M541" s="329">
        <f t="shared" si="131"/>
        <v>0</v>
      </c>
      <c r="N541" s="1"/>
    </row>
    <row r="542" spans="1:17" ht="13.5" thickBot="1" x14ac:dyDescent="0.25">
      <c r="A542" s="116"/>
      <c r="B542" s="123">
        <v>3</v>
      </c>
      <c r="C542" s="128" t="s">
        <v>4</v>
      </c>
      <c r="D542" s="128"/>
      <c r="E542" s="229">
        <v>12</v>
      </c>
      <c r="F542" s="223">
        <v>1</v>
      </c>
      <c r="G542" s="106">
        <f t="shared" si="129"/>
        <v>36</v>
      </c>
      <c r="H542" s="276">
        <v>0</v>
      </c>
      <c r="I542" s="272">
        <f t="shared" si="130"/>
        <v>0</v>
      </c>
      <c r="J542" s="115"/>
      <c r="K542" s="273"/>
      <c r="L542" s="312"/>
      <c r="M542" s="329">
        <f t="shared" si="131"/>
        <v>0</v>
      </c>
      <c r="N542" s="1"/>
    </row>
    <row r="543" spans="1:17" ht="13.5" thickBot="1" x14ac:dyDescent="0.25">
      <c r="A543" s="116"/>
      <c r="B543" s="123">
        <v>4</v>
      </c>
      <c r="C543" s="128" t="s">
        <v>5</v>
      </c>
      <c r="D543" s="128"/>
      <c r="E543" s="229">
        <v>2</v>
      </c>
      <c r="F543" s="223">
        <v>6</v>
      </c>
      <c r="G543" s="106">
        <f t="shared" si="129"/>
        <v>36</v>
      </c>
      <c r="H543" s="276">
        <v>0</v>
      </c>
      <c r="I543" s="272">
        <f t="shared" si="130"/>
        <v>0</v>
      </c>
      <c r="J543" s="115"/>
      <c r="K543" s="278"/>
      <c r="L543" s="278"/>
      <c r="M543" s="329">
        <f t="shared" si="131"/>
        <v>0</v>
      </c>
      <c r="N543" s="1"/>
    </row>
    <row r="544" spans="1:17" ht="13.5" thickBot="1" x14ac:dyDescent="0.25">
      <c r="A544" s="116"/>
      <c r="B544" s="123">
        <v>5</v>
      </c>
      <c r="C544" s="128" t="s">
        <v>396</v>
      </c>
      <c r="D544" s="128"/>
      <c r="E544" s="229">
        <v>2</v>
      </c>
      <c r="F544" s="223">
        <v>31</v>
      </c>
      <c r="G544" s="106">
        <f t="shared" si="129"/>
        <v>186</v>
      </c>
      <c r="H544" s="276">
        <v>0</v>
      </c>
      <c r="I544" s="272">
        <f t="shared" si="130"/>
        <v>0</v>
      </c>
      <c r="J544" s="115"/>
      <c r="K544" s="278"/>
      <c r="L544" s="278"/>
      <c r="M544" s="329">
        <f t="shared" si="131"/>
        <v>0</v>
      </c>
      <c r="N544" s="1"/>
    </row>
    <row r="545" spans="1:14" s="131" customFormat="1" ht="13.5" thickBot="1" x14ac:dyDescent="0.25">
      <c r="A545" s="129"/>
      <c r="B545" s="123">
        <v>6</v>
      </c>
      <c r="C545" s="128" t="s">
        <v>6</v>
      </c>
      <c r="D545" s="128"/>
      <c r="E545" s="229">
        <v>2</v>
      </c>
      <c r="F545" s="223">
        <v>71</v>
      </c>
      <c r="G545" s="106">
        <f t="shared" si="129"/>
        <v>426</v>
      </c>
      <c r="H545" s="276">
        <v>0</v>
      </c>
      <c r="I545" s="272">
        <f t="shared" si="130"/>
        <v>0</v>
      </c>
      <c r="J545" s="130"/>
      <c r="K545" s="279"/>
      <c r="L545" s="279"/>
      <c r="M545" s="329">
        <f t="shared" si="131"/>
        <v>0</v>
      </c>
    </row>
    <row r="546" spans="1:14" ht="13.5" thickBot="1" x14ac:dyDescent="0.25">
      <c r="A546" s="116"/>
      <c r="B546" s="123">
        <v>7</v>
      </c>
      <c r="C546" s="128" t="s">
        <v>397</v>
      </c>
      <c r="D546" s="128"/>
      <c r="E546" s="229">
        <v>2</v>
      </c>
      <c r="F546" s="223">
        <v>4</v>
      </c>
      <c r="G546" s="106">
        <f t="shared" si="129"/>
        <v>24</v>
      </c>
      <c r="H546" s="276">
        <v>0</v>
      </c>
      <c r="I546" s="272">
        <f t="shared" si="130"/>
        <v>0</v>
      </c>
      <c r="J546" s="115"/>
      <c r="K546" s="278"/>
      <c r="L546" s="278"/>
      <c r="M546" s="329">
        <f t="shared" si="131"/>
        <v>0</v>
      </c>
      <c r="N546" s="1"/>
    </row>
    <row r="547" spans="1:14" ht="13.5" thickBot="1" x14ac:dyDescent="0.25">
      <c r="A547" s="116"/>
      <c r="B547" s="123">
        <v>8</v>
      </c>
      <c r="C547" s="128" t="s">
        <v>3</v>
      </c>
      <c r="D547" s="128"/>
      <c r="E547" s="229">
        <v>3</v>
      </c>
      <c r="F547" s="223">
        <v>2</v>
      </c>
      <c r="G547" s="106">
        <f t="shared" si="129"/>
        <v>18</v>
      </c>
      <c r="H547" s="276">
        <v>0</v>
      </c>
      <c r="I547" s="272">
        <f t="shared" si="130"/>
        <v>0</v>
      </c>
      <c r="J547" s="115"/>
      <c r="K547" s="278"/>
      <c r="L547" s="278"/>
      <c r="M547" s="329">
        <f t="shared" si="131"/>
        <v>0</v>
      </c>
      <c r="N547" s="1"/>
    </row>
    <row r="548" spans="1:14" ht="13.5" thickBot="1" x14ac:dyDescent="0.25">
      <c r="A548" s="116"/>
      <c r="B548" s="123">
        <v>9</v>
      </c>
      <c r="C548" s="128" t="s">
        <v>398</v>
      </c>
      <c r="D548" s="128" t="s">
        <v>399</v>
      </c>
      <c r="E548" s="229">
        <v>12</v>
      </c>
      <c r="F548" s="223">
        <v>1</v>
      </c>
      <c r="G548" s="106">
        <f t="shared" si="129"/>
        <v>33</v>
      </c>
      <c r="H548" s="276">
        <v>0</v>
      </c>
      <c r="I548" s="272">
        <f t="shared" si="130"/>
        <v>0</v>
      </c>
      <c r="J548" s="115">
        <f t="shared" ref="J548:J557" si="132">F548*3</f>
        <v>3</v>
      </c>
      <c r="K548" s="278">
        <v>0</v>
      </c>
      <c r="L548" s="278">
        <f>J548*K548</f>
        <v>0</v>
      </c>
      <c r="M548" s="329">
        <f t="shared" si="131"/>
        <v>0</v>
      </c>
      <c r="N548" s="1"/>
    </row>
    <row r="549" spans="1:14" ht="13.5" thickBot="1" x14ac:dyDescent="0.25">
      <c r="A549" s="116"/>
      <c r="B549" s="123">
        <v>10</v>
      </c>
      <c r="C549" s="128" t="s">
        <v>400</v>
      </c>
      <c r="D549" s="128" t="s">
        <v>399</v>
      </c>
      <c r="E549" s="229"/>
      <c r="F549" s="223">
        <v>1</v>
      </c>
      <c r="G549" s="106">
        <f t="shared" si="129"/>
        <v>-3</v>
      </c>
      <c r="H549" s="277"/>
      <c r="I549" s="273">
        <f t="shared" si="130"/>
        <v>0</v>
      </c>
      <c r="J549" s="115">
        <f t="shared" si="132"/>
        <v>3</v>
      </c>
      <c r="K549" s="278">
        <v>0</v>
      </c>
      <c r="L549" s="278">
        <f t="shared" ref="L549:L559" si="133">J549*K549</f>
        <v>0</v>
      </c>
      <c r="M549" s="329">
        <f t="shared" si="131"/>
        <v>0</v>
      </c>
      <c r="N549" s="1"/>
    </row>
    <row r="550" spans="1:14" ht="13.5" thickBot="1" x14ac:dyDescent="0.25">
      <c r="A550" s="116"/>
      <c r="B550" s="123">
        <v>11</v>
      </c>
      <c r="C550" s="128" t="s">
        <v>401</v>
      </c>
      <c r="D550" s="128" t="s">
        <v>402</v>
      </c>
      <c r="E550" s="229">
        <v>12</v>
      </c>
      <c r="F550" s="223">
        <v>6</v>
      </c>
      <c r="G550" s="106">
        <f t="shared" si="129"/>
        <v>198</v>
      </c>
      <c r="H550" s="276">
        <v>0</v>
      </c>
      <c r="I550" s="272">
        <f t="shared" si="130"/>
        <v>0</v>
      </c>
      <c r="J550" s="115">
        <f t="shared" si="132"/>
        <v>18</v>
      </c>
      <c r="K550" s="278">
        <v>0</v>
      </c>
      <c r="L550" s="278">
        <f t="shared" si="133"/>
        <v>0</v>
      </c>
      <c r="M550" s="329">
        <f t="shared" si="131"/>
        <v>0</v>
      </c>
      <c r="N550" s="1"/>
    </row>
    <row r="551" spans="1:14" ht="13.5" thickBot="1" x14ac:dyDescent="0.25">
      <c r="A551" s="116"/>
      <c r="B551" s="123">
        <v>12</v>
      </c>
      <c r="C551" s="128" t="s">
        <v>41</v>
      </c>
      <c r="D551" s="128" t="s">
        <v>403</v>
      </c>
      <c r="E551" s="229">
        <v>12</v>
      </c>
      <c r="F551" s="223">
        <v>8</v>
      </c>
      <c r="G551" s="106">
        <f t="shared" si="129"/>
        <v>264</v>
      </c>
      <c r="H551" s="276">
        <v>0</v>
      </c>
      <c r="I551" s="272">
        <f t="shared" si="130"/>
        <v>0</v>
      </c>
      <c r="J551" s="115">
        <f t="shared" si="132"/>
        <v>24</v>
      </c>
      <c r="K551" s="278">
        <v>0</v>
      </c>
      <c r="L551" s="278">
        <f t="shared" si="133"/>
        <v>0</v>
      </c>
      <c r="M551" s="329">
        <f t="shared" si="131"/>
        <v>0</v>
      </c>
      <c r="N551" s="1"/>
    </row>
    <row r="552" spans="1:14" ht="13.5" thickBot="1" x14ac:dyDescent="0.25">
      <c r="A552" s="116"/>
      <c r="B552" s="123">
        <v>13</v>
      </c>
      <c r="C552" s="128" t="s">
        <v>42</v>
      </c>
      <c r="D552" s="128" t="s">
        <v>403</v>
      </c>
      <c r="E552" s="229">
        <v>12</v>
      </c>
      <c r="F552" s="223">
        <v>8</v>
      </c>
      <c r="G552" s="106">
        <f t="shared" si="129"/>
        <v>264</v>
      </c>
      <c r="H552" s="276">
        <v>0</v>
      </c>
      <c r="I552" s="272">
        <f t="shared" si="130"/>
        <v>0</v>
      </c>
      <c r="J552" s="115">
        <f t="shared" si="132"/>
        <v>24</v>
      </c>
      <c r="K552" s="278">
        <v>0</v>
      </c>
      <c r="L552" s="278">
        <f t="shared" si="133"/>
        <v>0</v>
      </c>
      <c r="M552" s="329">
        <f t="shared" si="131"/>
        <v>0</v>
      </c>
      <c r="N552" s="1"/>
    </row>
    <row r="553" spans="1:14" ht="13.5" thickBot="1" x14ac:dyDescent="0.25">
      <c r="A553" s="116"/>
      <c r="B553" s="123">
        <v>14</v>
      </c>
      <c r="C553" s="128" t="s">
        <v>416</v>
      </c>
      <c r="D553" s="128" t="s">
        <v>362</v>
      </c>
      <c r="E553" s="229">
        <v>12</v>
      </c>
      <c r="F553" s="223">
        <v>1</v>
      </c>
      <c r="G553" s="106">
        <f t="shared" si="129"/>
        <v>33</v>
      </c>
      <c r="H553" s="276">
        <v>0</v>
      </c>
      <c r="I553" s="272">
        <f t="shared" si="130"/>
        <v>0</v>
      </c>
      <c r="J553" s="115">
        <f t="shared" si="132"/>
        <v>3</v>
      </c>
      <c r="K553" s="278">
        <v>0</v>
      </c>
      <c r="L553" s="278">
        <f t="shared" si="133"/>
        <v>0</v>
      </c>
      <c r="M553" s="329">
        <f t="shared" si="131"/>
        <v>0</v>
      </c>
      <c r="N553" s="1"/>
    </row>
    <row r="554" spans="1:14" ht="13.5" thickBot="1" x14ac:dyDescent="0.25">
      <c r="A554" s="116"/>
      <c r="B554" s="123">
        <v>15</v>
      </c>
      <c r="C554" s="128" t="s">
        <v>119</v>
      </c>
      <c r="D554" s="128"/>
      <c r="E554" s="229">
        <v>12</v>
      </c>
      <c r="F554" s="223">
        <v>1</v>
      </c>
      <c r="G554" s="106">
        <f t="shared" si="129"/>
        <v>33</v>
      </c>
      <c r="H554" s="276">
        <v>0</v>
      </c>
      <c r="I554" s="272">
        <f t="shared" si="130"/>
        <v>0</v>
      </c>
      <c r="J554" s="115">
        <f t="shared" si="132"/>
        <v>3</v>
      </c>
      <c r="K554" s="278">
        <v>0</v>
      </c>
      <c r="L554" s="278">
        <f t="shared" si="133"/>
        <v>0</v>
      </c>
      <c r="M554" s="329">
        <f t="shared" si="131"/>
        <v>0</v>
      </c>
      <c r="N554" s="1"/>
    </row>
    <row r="555" spans="1:14" ht="13.5" thickBot="1" x14ac:dyDescent="0.25">
      <c r="A555" s="116"/>
      <c r="B555" s="123">
        <v>16</v>
      </c>
      <c r="C555" s="128" t="s">
        <v>417</v>
      </c>
      <c r="D555" s="128" t="s">
        <v>404</v>
      </c>
      <c r="E555" s="229">
        <v>12</v>
      </c>
      <c r="F555" s="223">
        <v>2</v>
      </c>
      <c r="G555" s="106">
        <f t="shared" si="129"/>
        <v>66</v>
      </c>
      <c r="H555" s="276">
        <v>0</v>
      </c>
      <c r="I555" s="272">
        <f t="shared" si="130"/>
        <v>0</v>
      </c>
      <c r="J555" s="115">
        <f t="shared" si="132"/>
        <v>6</v>
      </c>
      <c r="K555" s="278">
        <v>0</v>
      </c>
      <c r="L555" s="278">
        <f t="shared" si="133"/>
        <v>0</v>
      </c>
      <c r="M555" s="329">
        <f t="shared" si="131"/>
        <v>0</v>
      </c>
      <c r="N555" s="1"/>
    </row>
    <row r="556" spans="1:14" ht="13.5" thickBot="1" x14ac:dyDescent="0.25">
      <c r="A556" s="116"/>
      <c r="B556" s="123">
        <v>17</v>
      </c>
      <c r="C556" s="128" t="s">
        <v>95</v>
      </c>
      <c r="D556" s="128" t="s">
        <v>404</v>
      </c>
      <c r="E556" s="229">
        <v>12</v>
      </c>
      <c r="F556" s="223">
        <v>3</v>
      </c>
      <c r="G556" s="106">
        <f t="shared" si="129"/>
        <v>99</v>
      </c>
      <c r="H556" s="276">
        <v>0</v>
      </c>
      <c r="I556" s="272">
        <f t="shared" si="130"/>
        <v>0</v>
      </c>
      <c r="J556" s="115">
        <f t="shared" si="132"/>
        <v>9</v>
      </c>
      <c r="K556" s="278">
        <v>0</v>
      </c>
      <c r="L556" s="278">
        <f t="shared" si="133"/>
        <v>0</v>
      </c>
      <c r="M556" s="329">
        <f t="shared" si="131"/>
        <v>0</v>
      </c>
      <c r="N556" s="1"/>
    </row>
    <row r="557" spans="1:14" ht="13.5" thickBot="1" x14ac:dyDescent="0.25">
      <c r="A557" s="116"/>
      <c r="B557" s="123">
        <v>18</v>
      </c>
      <c r="C557" s="128" t="s">
        <v>234</v>
      </c>
      <c r="D557" s="128"/>
      <c r="E557" s="229">
        <v>12</v>
      </c>
      <c r="F557" s="223">
        <v>4</v>
      </c>
      <c r="G557" s="106">
        <f t="shared" si="129"/>
        <v>132</v>
      </c>
      <c r="H557" s="276">
        <v>0</v>
      </c>
      <c r="I557" s="272">
        <f t="shared" si="130"/>
        <v>0</v>
      </c>
      <c r="J557" s="115">
        <f t="shared" si="132"/>
        <v>12</v>
      </c>
      <c r="K557" s="278">
        <v>0</v>
      </c>
      <c r="L557" s="278">
        <f t="shared" si="133"/>
        <v>0</v>
      </c>
      <c r="M557" s="329">
        <f t="shared" si="131"/>
        <v>0</v>
      </c>
      <c r="N557" s="1"/>
    </row>
    <row r="558" spans="1:14" ht="13.5" thickBot="1" x14ac:dyDescent="0.25">
      <c r="A558" s="116"/>
      <c r="B558" s="123">
        <v>19</v>
      </c>
      <c r="C558" s="128" t="s">
        <v>517</v>
      </c>
      <c r="D558" s="128"/>
      <c r="E558" s="229">
        <v>12</v>
      </c>
      <c r="F558" s="223">
        <v>4</v>
      </c>
      <c r="G558" s="106">
        <f t="shared" si="129"/>
        <v>144</v>
      </c>
      <c r="H558" s="276">
        <v>0</v>
      </c>
      <c r="I558" s="272">
        <f t="shared" si="130"/>
        <v>0</v>
      </c>
      <c r="J558" s="115"/>
      <c r="K558" s="278"/>
      <c r="L558" s="278"/>
      <c r="M558" s="329">
        <f t="shared" si="131"/>
        <v>0</v>
      </c>
      <c r="N558" s="1"/>
    </row>
    <row r="559" spans="1:14" ht="13.5" thickBot="1" x14ac:dyDescent="0.25">
      <c r="A559" s="116"/>
      <c r="B559" s="123">
        <v>20</v>
      </c>
      <c r="C559" s="128" t="s">
        <v>681</v>
      </c>
      <c r="D559" s="128" t="s">
        <v>405</v>
      </c>
      <c r="E559" s="229">
        <v>12</v>
      </c>
      <c r="F559" s="223">
        <v>3</v>
      </c>
      <c r="G559" s="106">
        <f t="shared" si="129"/>
        <v>99</v>
      </c>
      <c r="H559" s="276">
        <v>0</v>
      </c>
      <c r="I559" s="272">
        <f t="shared" si="130"/>
        <v>0</v>
      </c>
      <c r="J559" s="115">
        <f>F559*3</f>
        <v>9</v>
      </c>
      <c r="K559" s="278">
        <v>0</v>
      </c>
      <c r="L559" s="278">
        <f t="shared" si="133"/>
        <v>0</v>
      </c>
      <c r="M559" s="329">
        <f t="shared" si="131"/>
        <v>0</v>
      </c>
      <c r="N559" s="1"/>
    </row>
    <row r="560" spans="1:14" ht="13.5" thickBot="1" x14ac:dyDescent="0.25">
      <c r="A560" s="116"/>
      <c r="B560" s="123">
        <v>21</v>
      </c>
      <c r="C560" s="128" t="s">
        <v>406</v>
      </c>
      <c r="D560" s="128"/>
      <c r="E560" s="229">
        <v>12</v>
      </c>
      <c r="F560" s="223">
        <v>1</v>
      </c>
      <c r="G560" s="106">
        <f t="shared" si="129"/>
        <v>36</v>
      </c>
      <c r="H560" s="276">
        <v>0</v>
      </c>
      <c r="I560" s="272">
        <f t="shared" si="130"/>
        <v>0</v>
      </c>
      <c r="J560" s="115"/>
      <c r="K560" s="278"/>
      <c r="L560" s="278"/>
      <c r="M560" s="329"/>
      <c r="N560" s="1"/>
    </row>
    <row r="561" spans="1:17" ht="13.5" thickBot="1" x14ac:dyDescent="0.25">
      <c r="A561" s="116"/>
      <c r="B561" s="123">
        <v>22</v>
      </c>
      <c r="C561" s="128" t="s">
        <v>407</v>
      </c>
      <c r="D561" s="128"/>
      <c r="E561" s="229">
        <v>12</v>
      </c>
      <c r="F561" s="223">
        <v>1</v>
      </c>
      <c r="G561" s="106">
        <f t="shared" si="129"/>
        <v>36</v>
      </c>
      <c r="H561" s="276">
        <v>0</v>
      </c>
      <c r="I561" s="272">
        <f t="shared" si="130"/>
        <v>0</v>
      </c>
      <c r="J561" s="115"/>
      <c r="K561" s="278"/>
      <c r="L561" s="278"/>
      <c r="M561" s="329"/>
      <c r="N561" s="1"/>
    </row>
    <row r="562" spans="1:17" x14ac:dyDescent="0.2">
      <c r="A562" s="116"/>
      <c r="B562" s="123">
        <v>23</v>
      </c>
      <c r="C562" s="128" t="s">
        <v>408</v>
      </c>
      <c r="D562" s="128"/>
      <c r="E562" s="229">
        <v>12</v>
      </c>
      <c r="F562" s="223">
        <v>1</v>
      </c>
      <c r="G562" s="106">
        <f t="shared" si="129"/>
        <v>36</v>
      </c>
      <c r="H562" s="276">
        <v>0</v>
      </c>
      <c r="I562" s="272">
        <f t="shared" si="130"/>
        <v>0</v>
      </c>
      <c r="J562" s="115"/>
      <c r="K562" s="278"/>
      <c r="L562" s="278"/>
      <c r="M562" s="329"/>
      <c r="N562" s="1"/>
    </row>
    <row r="563" spans="1:17" ht="15" x14ac:dyDescent="0.35">
      <c r="A563" s="132"/>
      <c r="B563" s="112"/>
      <c r="C563" s="133"/>
      <c r="D563" s="133"/>
      <c r="E563" s="229"/>
      <c r="F563" s="223"/>
      <c r="G563" s="106">
        <f t="shared" si="129"/>
        <v>0</v>
      </c>
      <c r="H563" s="280">
        <f>SUM(H540:H559)</f>
        <v>0</v>
      </c>
      <c r="I563" s="280">
        <f>SUM(I540:I559)</f>
        <v>0</v>
      </c>
      <c r="J563" s="134"/>
      <c r="K563" s="281">
        <f>SUM(K540:K559)</f>
        <v>0</v>
      </c>
      <c r="L563" s="281">
        <f>SUM(L540:L559)</f>
        <v>0</v>
      </c>
      <c r="M563" s="315">
        <f>SUM(M540:M559)</f>
        <v>0</v>
      </c>
      <c r="N563" s="1"/>
      <c r="Q563" s="341">
        <f>M563</f>
        <v>0</v>
      </c>
    </row>
    <row r="564" spans="1:17" ht="13.5" thickBot="1" x14ac:dyDescent="0.25">
      <c r="A564" s="135"/>
      <c r="B564" s="136"/>
      <c r="C564" s="137"/>
      <c r="D564" s="137"/>
      <c r="E564" s="230"/>
      <c r="F564" s="231"/>
      <c r="G564" s="231"/>
      <c r="H564" s="282"/>
      <c r="I564" s="282"/>
      <c r="J564" s="139"/>
      <c r="K564" s="282"/>
      <c r="L564" s="282"/>
      <c r="M564" s="316"/>
      <c r="N564" s="1"/>
    </row>
    <row r="565" spans="1:17" ht="13.5" thickBot="1" x14ac:dyDescent="0.25">
      <c r="A565" s="122" t="s">
        <v>409</v>
      </c>
      <c r="B565" s="140">
        <v>1</v>
      </c>
      <c r="C565" s="141" t="s">
        <v>395</v>
      </c>
      <c r="D565" s="142"/>
      <c r="E565" s="227">
        <v>12</v>
      </c>
      <c r="F565" s="228">
        <v>2</v>
      </c>
      <c r="G565" s="106">
        <f t="shared" ref="G565:G587" si="134">SUM(E565*F565*3-J565)</f>
        <v>72</v>
      </c>
      <c r="H565" s="276">
        <v>0</v>
      </c>
      <c r="I565" s="276">
        <f t="shared" ref="I565:I585" si="135">G565*H565</f>
        <v>0</v>
      </c>
      <c r="J565" s="127"/>
      <c r="K565" s="277"/>
      <c r="L565" s="317"/>
      <c r="M565" s="330">
        <f t="shared" ref="M565:M585" si="136">I565+L565</f>
        <v>0</v>
      </c>
      <c r="N565" s="1"/>
    </row>
    <row r="566" spans="1:17" ht="13.5" thickBot="1" x14ac:dyDescent="0.25">
      <c r="A566" s="116"/>
      <c r="B566" s="112">
        <v>2</v>
      </c>
      <c r="C566" s="133" t="s">
        <v>113</v>
      </c>
      <c r="D566" s="71" t="s">
        <v>410</v>
      </c>
      <c r="E566" s="232">
        <v>12</v>
      </c>
      <c r="F566" s="223">
        <v>1</v>
      </c>
      <c r="G566" s="106">
        <f t="shared" si="134"/>
        <v>33</v>
      </c>
      <c r="H566" s="276">
        <v>0</v>
      </c>
      <c r="I566" s="272">
        <f t="shared" si="135"/>
        <v>0</v>
      </c>
      <c r="J566" s="115">
        <f>F566*3</f>
        <v>3</v>
      </c>
      <c r="K566" s="278">
        <v>0</v>
      </c>
      <c r="L566" s="278">
        <v>0</v>
      </c>
      <c r="M566" s="329">
        <f t="shared" si="136"/>
        <v>0</v>
      </c>
      <c r="N566" s="1"/>
    </row>
    <row r="567" spans="1:17" ht="13.5" thickBot="1" x14ac:dyDescent="0.25">
      <c r="A567" s="116"/>
      <c r="B567" s="112">
        <f t="shared" ref="B567:B581" si="137">B566+1</f>
        <v>3</v>
      </c>
      <c r="C567" s="133" t="s">
        <v>70</v>
      </c>
      <c r="D567" s="71" t="s">
        <v>411</v>
      </c>
      <c r="E567" s="232">
        <v>12</v>
      </c>
      <c r="F567" s="223">
        <v>2</v>
      </c>
      <c r="G567" s="106">
        <f t="shared" si="134"/>
        <v>72</v>
      </c>
      <c r="H567" s="276">
        <v>0</v>
      </c>
      <c r="I567" s="272">
        <f t="shared" si="135"/>
        <v>0</v>
      </c>
      <c r="J567" s="115"/>
      <c r="K567" s="278"/>
      <c r="L567" s="278"/>
      <c r="M567" s="329">
        <f t="shared" si="136"/>
        <v>0</v>
      </c>
      <c r="N567" s="1"/>
    </row>
    <row r="568" spans="1:17" ht="13.5" thickBot="1" x14ac:dyDescent="0.25">
      <c r="A568" s="116"/>
      <c r="B568" s="117">
        <f t="shared" si="137"/>
        <v>4</v>
      </c>
      <c r="C568" s="128" t="s">
        <v>4</v>
      </c>
      <c r="D568" s="71"/>
      <c r="E568" s="232">
        <v>12</v>
      </c>
      <c r="F568" s="223">
        <v>1</v>
      </c>
      <c r="G568" s="106">
        <f t="shared" si="134"/>
        <v>36</v>
      </c>
      <c r="H568" s="276">
        <v>0</v>
      </c>
      <c r="I568" s="272">
        <f t="shared" si="135"/>
        <v>0</v>
      </c>
      <c r="J568" s="115"/>
      <c r="K568" s="278"/>
      <c r="L568" s="278"/>
      <c r="M568" s="329">
        <f t="shared" si="136"/>
        <v>0</v>
      </c>
      <c r="N568" s="1"/>
    </row>
    <row r="569" spans="1:17" ht="13.5" thickBot="1" x14ac:dyDescent="0.25">
      <c r="A569" s="116"/>
      <c r="B569" s="112">
        <f t="shared" si="137"/>
        <v>5</v>
      </c>
      <c r="C569" s="133" t="s">
        <v>234</v>
      </c>
      <c r="D569" s="71"/>
      <c r="E569" s="232">
        <v>12</v>
      </c>
      <c r="F569" s="223">
        <v>1</v>
      </c>
      <c r="G569" s="106">
        <f t="shared" si="134"/>
        <v>33</v>
      </c>
      <c r="H569" s="276">
        <v>0</v>
      </c>
      <c r="I569" s="272">
        <f t="shared" si="135"/>
        <v>0</v>
      </c>
      <c r="J569" s="115">
        <f>F569*3</f>
        <v>3</v>
      </c>
      <c r="K569" s="278">
        <v>0</v>
      </c>
      <c r="L569" s="278">
        <v>0</v>
      </c>
      <c r="M569" s="329">
        <f t="shared" si="136"/>
        <v>0</v>
      </c>
      <c r="N569" s="1"/>
    </row>
    <row r="570" spans="1:17" ht="13.5" thickBot="1" x14ac:dyDescent="0.25">
      <c r="A570" s="116"/>
      <c r="B570" s="112">
        <f t="shared" si="137"/>
        <v>6</v>
      </c>
      <c r="C570" s="133" t="s">
        <v>5</v>
      </c>
      <c r="D570" s="71"/>
      <c r="E570" s="232">
        <v>2</v>
      </c>
      <c r="F570" s="223">
        <v>7</v>
      </c>
      <c r="G570" s="106">
        <f t="shared" si="134"/>
        <v>42</v>
      </c>
      <c r="H570" s="276">
        <v>0</v>
      </c>
      <c r="I570" s="272">
        <f t="shared" si="135"/>
        <v>0</v>
      </c>
      <c r="J570" s="115"/>
      <c r="K570" s="278"/>
      <c r="L570" s="278"/>
      <c r="M570" s="329">
        <f t="shared" si="136"/>
        <v>0</v>
      </c>
      <c r="N570" s="1"/>
    </row>
    <row r="571" spans="1:17" ht="13.5" thickBot="1" x14ac:dyDescent="0.25">
      <c r="A571" s="116"/>
      <c r="B571" s="112">
        <f t="shared" si="137"/>
        <v>7</v>
      </c>
      <c r="C571" s="133" t="s">
        <v>396</v>
      </c>
      <c r="D571" s="71"/>
      <c r="E571" s="232">
        <v>2</v>
      </c>
      <c r="F571" s="223">
        <v>23</v>
      </c>
      <c r="G571" s="106">
        <f t="shared" si="134"/>
        <v>138</v>
      </c>
      <c r="H571" s="276">
        <v>0</v>
      </c>
      <c r="I571" s="272">
        <f t="shared" si="135"/>
        <v>0</v>
      </c>
      <c r="J571" s="115"/>
      <c r="K571" s="278"/>
      <c r="L571" s="278"/>
      <c r="M571" s="329">
        <f t="shared" si="136"/>
        <v>0</v>
      </c>
      <c r="N571" s="1"/>
    </row>
    <row r="572" spans="1:17" s="144" customFormat="1" ht="13.5" thickBot="1" x14ac:dyDescent="0.25">
      <c r="A572" s="129"/>
      <c r="B572" s="112">
        <f t="shared" si="137"/>
        <v>8</v>
      </c>
      <c r="C572" s="133" t="s">
        <v>6</v>
      </c>
      <c r="D572" s="143"/>
      <c r="E572" s="232">
        <v>2</v>
      </c>
      <c r="F572" s="223">
        <v>77</v>
      </c>
      <c r="G572" s="106">
        <f t="shared" si="134"/>
        <v>462</v>
      </c>
      <c r="H572" s="276">
        <v>0</v>
      </c>
      <c r="I572" s="272">
        <f t="shared" si="135"/>
        <v>0</v>
      </c>
      <c r="J572" s="115"/>
      <c r="K572" s="283"/>
      <c r="L572" s="278"/>
      <c r="M572" s="329">
        <f t="shared" si="136"/>
        <v>0</v>
      </c>
    </row>
    <row r="573" spans="1:17" ht="13.5" thickBot="1" x14ac:dyDescent="0.25">
      <c r="A573" s="116"/>
      <c r="B573" s="112">
        <f t="shared" si="137"/>
        <v>9</v>
      </c>
      <c r="C573" s="133" t="s">
        <v>397</v>
      </c>
      <c r="D573" s="71"/>
      <c r="E573" s="232">
        <v>2</v>
      </c>
      <c r="F573" s="223">
        <v>2</v>
      </c>
      <c r="G573" s="106">
        <f t="shared" si="134"/>
        <v>12</v>
      </c>
      <c r="H573" s="276">
        <v>0</v>
      </c>
      <c r="I573" s="272">
        <f t="shared" si="135"/>
        <v>0</v>
      </c>
      <c r="J573" s="115"/>
      <c r="K573" s="278"/>
      <c r="L573" s="278"/>
      <c r="M573" s="329">
        <f t="shared" si="136"/>
        <v>0</v>
      </c>
      <c r="N573" s="1"/>
    </row>
    <row r="574" spans="1:17" ht="13.5" thickBot="1" x14ac:dyDescent="0.25">
      <c r="A574" s="116"/>
      <c r="B574" s="112">
        <f t="shared" si="137"/>
        <v>10</v>
      </c>
      <c r="C574" s="133" t="s">
        <v>3</v>
      </c>
      <c r="D574" s="71"/>
      <c r="E574" s="232">
        <v>3</v>
      </c>
      <c r="F574" s="223">
        <v>2</v>
      </c>
      <c r="G574" s="106">
        <f t="shared" si="134"/>
        <v>18</v>
      </c>
      <c r="H574" s="276">
        <v>0</v>
      </c>
      <c r="I574" s="272">
        <f t="shared" si="135"/>
        <v>0</v>
      </c>
      <c r="J574" s="115"/>
      <c r="K574" s="278"/>
      <c r="L574" s="278"/>
      <c r="M574" s="329">
        <f t="shared" si="136"/>
        <v>0</v>
      </c>
      <c r="N574" s="1"/>
    </row>
    <row r="575" spans="1:17" ht="13.5" thickBot="1" x14ac:dyDescent="0.25">
      <c r="A575" s="116"/>
      <c r="B575" s="112">
        <f t="shared" si="137"/>
        <v>11</v>
      </c>
      <c r="C575" s="133" t="s">
        <v>632</v>
      </c>
      <c r="D575" s="71" t="s">
        <v>412</v>
      </c>
      <c r="E575" s="232">
        <v>12</v>
      </c>
      <c r="F575" s="223">
        <v>2</v>
      </c>
      <c r="G575" s="106">
        <f t="shared" si="134"/>
        <v>66</v>
      </c>
      <c r="H575" s="276">
        <v>0</v>
      </c>
      <c r="I575" s="272">
        <f t="shared" si="135"/>
        <v>0</v>
      </c>
      <c r="J575" s="115">
        <f t="shared" ref="J575:J585" si="138">F575*3</f>
        <v>6</v>
      </c>
      <c r="K575" s="278">
        <v>0</v>
      </c>
      <c r="L575" s="278">
        <v>0</v>
      </c>
      <c r="M575" s="329">
        <f t="shared" si="136"/>
        <v>0</v>
      </c>
      <c r="N575" s="1"/>
    </row>
    <row r="576" spans="1:17" ht="13.5" thickBot="1" x14ac:dyDescent="0.25">
      <c r="A576" s="116"/>
      <c r="B576" s="112">
        <f t="shared" si="137"/>
        <v>12</v>
      </c>
      <c r="C576" s="133" t="s">
        <v>401</v>
      </c>
      <c r="D576" s="71" t="s">
        <v>413</v>
      </c>
      <c r="E576" s="232">
        <v>12</v>
      </c>
      <c r="F576" s="223">
        <v>6</v>
      </c>
      <c r="G576" s="106">
        <f t="shared" si="134"/>
        <v>198</v>
      </c>
      <c r="H576" s="276">
        <v>0</v>
      </c>
      <c r="I576" s="272">
        <f t="shared" si="135"/>
        <v>0</v>
      </c>
      <c r="J576" s="115">
        <f t="shared" si="138"/>
        <v>18</v>
      </c>
      <c r="K576" s="278">
        <v>0</v>
      </c>
      <c r="L576" s="278">
        <v>0</v>
      </c>
      <c r="M576" s="329">
        <f t="shared" si="136"/>
        <v>0</v>
      </c>
      <c r="N576" s="1"/>
    </row>
    <row r="577" spans="1:17" ht="13.5" thickBot="1" x14ac:dyDescent="0.25">
      <c r="A577" s="116"/>
      <c r="B577" s="112">
        <f t="shared" si="137"/>
        <v>13</v>
      </c>
      <c r="C577" s="133" t="s">
        <v>41</v>
      </c>
      <c r="D577" s="71" t="s">
        <v>414</v>
      </c>
      <c r="E577" s="232">
        <v>12</v>
      </c>
      <c r="F577" s="223">
        <v>6</v>
      </c>
      <c r="G577" s="106">
        <f t="shared" si="134"/>
        <v>198</v>
      </c>
      <c r="H577" s="276">
        <v>0</v>
      </c>
      <c r="I577" s="272">
        <f t="shared" si="135"/>
        <v>0</v>
      </c>
      <c r="J577" s="115">
        <f t="shared" si="138"/>
        <v>18</v>
      </c>
      <c r="K577" s="278">
        <v>0</v>
      </c>
      <c r="L577" s="278">
        <v>0</v>
      </c>
      <c r="M577" s="329">
        <f t="shared" si="136"/>
        <v>0</v>
      </c>
      <c r="N577" s="1"/>
    </row>
    <row r="578" spans="1:17" ht="13.5" thickBot="1" x14ac:dyDescent="0.25">
      <c r="A578" s="116"/>
      <c r="B578" s="112">
        <f t="shared" si="137"/>
        <v>14</v>
      </c>
      <c r="C578" s="133" t="s">
        <v>42</v>
      </c>
      <c r="D578" s="71" t="s">
        <v>415</v>
      </c>
      <c r="E578" s="232">
        <v>12</v>
      </c>
      <c r="F578" s="223">
        <v>6</v>
      </c>
      <c r="G578" s="106">
        <f t="shared" si="134"/>
        <v>198</v>
      </c>
      <c r="H578" s="276">
        <v>0</v>
      </c>
      <c r="I578" s="272">
        <f t="shared" si="135"/>
        <v>0</v>
      </c>
      <c r="J578" s="115">
        <f t="shared" si="138"/>
        <v>18</v>
      </c>
      <c r="K578" s="278">
        <v>0</v>
      </c>
      <c r="L578" s="278">
        <v>0</v>
      </c>
      <c r="M578" s="329">
        <f t="shared" si="136"/>
        <v>0</v>
      </c>
      <c r="N578" s="1"/>
    </row>
    <row r="579" spans="1:17" ht="13.5" thickBot="1" x14ac:dyDescent="0.25">
      <c r="A579" s="116"/>
      <c r="B579" s="112">
        <f t="shared" si="137"/>
        <v>15</v>
      </c>
      <c r="C579" s="133" t="s">
        <v>416</v>
      </c>
      <c r="D579" s="71" t="s">
        <v>330</v>
      </c>
      <c r="E579" s="232">
        <v>12</v>
      </c>
      <c r="F579" s="223">
        <v>1</v>
      </c>
      <c r="G579" s="106">
        <f t="shared" si="134"/>
        <v>33</v>
      </c>
      <c r="H579" s="276">
        <v>0</v>
      </c>
      <c r="I579" s="272">
        <f t="shared" si="135"/>
        <v>0</v>
      </c>
      <c r="J579" s="115">
        <f t="shared" si="138"/>
        <v>3</v>
      </c>
      <c r="K579" s="278">
        <v>0</v>
      </c>
      <c r="L579" s="278">
        <v>0</v>
      </c>
      <c r="M579" s="329">
        <f t="shared" si="136"/>
        <v>0</v>
      </c>
      <c r="N579" s="1"/>
    </row>
    <row r="580" spans="1:17" ht="13.5" thickBot="1" x14ac:dyDescent="0.25">
      <c r="A580" s="116"/>
      <c r="B580" s="112">
        <f t="shared" si="137"/>
        <v>16</v>
      </c>
      <c r="C580" s="133" t="s">
        <v>119</v>
      </c>
      <c r="D580" s="71" t="s">
        <v>325</v>
      </c>
      <c r="E580" s="232">
        <v>12</v>
      </c>
      <c r="F580" s="223">
        <v>1</v>
      </c>
      <c r="G580" s="106">
        <f t="shared" si="134"/>
        <v>33</v>
      </c>
      <c r="H580" s="276">
        <v>0</v>
      </c>
      <c r="I580" s="272">
        <f t="shared" si="135"/>
        <v>0</v>
      </c>
      <c r="J580" s="115">
        <f t="shared" si="138"/>
        <v>3</v>
      </c>
      <c r="K580" s="278">
        <v>0</v>
      </c>
      <c r="L580" s="278">
        <v>0</v>
      </c>
      <c r="M580" s="329">
        <f t="shared" si="136"/>
        <v>0</v>
      </c>
      <c r="N580" s="1"/>
    </row>
    <row r="581" spans="1:17" ht="13.5" thickBot="1" x14ac:dyDescent="0.25">
      <c r="A581" s="116"/>
      <c r="B581" s="112">
        <f t="shared" si="137"/>
        <v>17</v>
      </c>
      <c r="C581" s="133" t="s">
        <v>417</v>
      </c>
      <c r="D581" s="71" t="s">
        <v>418</v>
      </c>
      <c r="E581" s="232">
        <v>12</v>
      </c>
      <c r="F581" s="223">
        <v>1</v>
      </c>
      <c r="G581" s="106">
        <f t="shared" si="134"/>
        <v>33</v>
      </c>
      <c r="H581" s="276">
        <v>0</v>
      </c>
      <c r="I581" s="272">
        <f t="shared" si="135"/>
        <v>0</v>
      </c>
      <c r="J581" s="115">
        <f t="shared" si="138"/>
        <v>3</v>
      </c>
      <c r="K581" s="278">
        <v>0</v>
      </c>
      <c r="L581" s="278">
        <v>0</v>
      </c>
      <c r="M581" s="329">
        <f t="shared" si="136"/>
        <v>0</v>
      </c>
      <c r="N581" s="1"/>
    </row>
    <row r="582" spans="1:17" ht="13.5" thickBot="1" x14ac:dyDescent="0.25">
      <c r="A582" s="116"/>
      <c r="B582" s="112">
        <f>B581+1</f>
        <v>18</v>
      </c>
      <c r="C582" s="133" t="s">
        <v>95</v>
      </c>
      <c r="D582" s="71" t="s">
        <v>418</v>
      </c>
      <c r="E582" s="232">
        <v>12</v>
      </c>
      <c r="F582" s="223">
        <v>3</v>
      </c>
      <c r="G582" s="106">
        <f t="shared" si="134"/>
        <v>99</v>
      </c>
      <c r="H582" s="276">
        <v>0</v>
      </c>
      <c r="I582" s="272">
        <f t="shared" si="135"/>
        <v>0</v>
      </c>
      <c r="J582" s="115">
        <f t="shared" si="138"/>
        <v>9</v>
      </c>
      <c r="K582" s="278">
        <v>0</v>
      </c>
      <c r="L582" s="278">
        <v>0</v>
      </c>
      <c r="M582" s="329">
        <f t="shared" si="136"/>
        <v>0</v>
      </c>
      <c r="N582" s="1"/>
    </row>
    <row r="583" spans="1:17" ht="13.5" thickBot="1" x14ac:dyDescent="0.25">
      <c r="A583" s="116"/>
      <c r="B583" s="117">
        <f>B582+1</f>
        <v>19</v>
      </c>
      <c r="C583" s="128" t="s">
        <v>419</v>
      </c>
      <c r="D583" s="145"/>
      <c r="E583" s="233">
        <v>12</v>
      </c>
      <c r="F583" s="223">
        <v>2</v>
      </c>
      <c r="G583" s="106">
        <f t="shared" si="134"/>
        <v>66</v>
      </c>
      <c r="H583" s="276">
        <v>0</v>
      </c>
      <c r="I583" s="272">
        <f t="shared" si="135"/>
        <v>0</v>
      </c>
      <c r="J583" s="115">
        <f t="shared" si="138"/>
        <v>6</v>
      </c>
      <c r="K583" s="278">
        <v>0</v>
      </c>
      <c r="L583" s="278">
        <v>0</v>
      </c>
      <c r="M583" s="329">
        <f t="shared" si="136"/>
        <v>0</v>
      </c>
      <c r="N583" s="1"/>
    </row>
    <row r="584" spans="1:17" ht="13.5" thickBot="1" x14ac:dyDescent="0.25">
      <c r="A584" s="116"/>
      <c r="B584" s="117">
        <f>B583+1</f>
        <v>20</v>
      </c>
      <c r="C584" s="128" t="s">
        <v>420</v>
      </c>
      <c r="D584" s="145"/>
      <c r="E584" s="233">
        <v>12</v>
      </c>
      <c r="F584" s="223">
        <v>1</v>
      </c>
      <c r="G584" s="106">
        <f t="shared" si="134"/>
        <v>33</v>
      </c>
      <c r="H584" s="276">
        <v>0</v>
      </c>
      <c r="I584" s="272">
        <f t="shared" si="135"/>
        <v>0</v>
      </c>
      <c r="J584" s="115">
        <f t="shared" si="138"/>
        <v>3</v>
      </c>
      <c r="K584" s="278">
        <v>0</v>
      </c>
      <c r="L584" s="278">
        <v>0</v>
      </c>
      <c r="M584" s="329">
        <f t="shared" si="136"/>
        <v>0</v>
      </c>
      <c r="N584" s="1"/>
    </row>
    <row r="585" spans="1:17" x14ac:dyDescent="0.2">
      <c r="A585" s="116"/>
      <c r="B585" s="117">
        <f>B584+1</f>
        <v>21</v>
      </c>
      <c r="C585" s="128" t="s">
        <v>373</v>
      </c>
      <c r="D585" s="146" t="s">
        <v>393</v>
      </c>
      <c r="E585" s="233">
        <v>12</v>
      </c>
      <c r="F585" s="223">
        <v>1</v>
      </c>
      <c r="G585" s="106">
        <f t="shared" si="134"/>
        <v>33</v>
      </c>
      <c r="H585" s="276">
        <v>0</v>
      </c>
      <c r="I585" s="272">
        <f t="shared" si="135"/>
        <v>0</v>
      </c>
      <c r="J585" s="115">
        <f t="shared" si="138"/>
        <v>3</v>
      </c>
      <c r="K585" s="278">
        <v>0</v>
      </c>
      <c r="L585" s="278">
        <v>0</v>
      </c>
      <c r="M585" s="329">
        <f t="shared" si="136"/>
        <v>0</v>
      </c>
      <c r="N585" s="1"/>
    </row>
    <row r="586" spans="1:17" ht="15" x14ac:dyDescent="0.35">
      <c r="A586" s="132"/>
      <c r="B586" s="112"/>
      <c r="C586" s="133"/>
      <c r="D586" s="147"/>
      <c r="E586" s="227"/>
      <c r="F586" s="223"/>
      <c r="G586" s="106">
        <f t="shared" si="134"/>
        <v>0</v>
      </c>
      <c r="H586" s="280">
        <f>SUM(H565:H582)</f>
        <v>0</v>
      </c>
      <c r="I586" s="280">
        <f>SUM(I565:I582)</f>
        <v>0</v>
      </c>
      <c r="J586" s="134"/>
      <c r="K586" s="281">
        <f>SUM(K565:K582)</f>
        <v>0</v>
      </c>
      <c r="L586" s="281">
        <f>SUM(L565:L582)</f>
        <v>0</v>
      </c>
      <c r="M586" s="315">
        <f ca="1">SUM(M565:M586)</f>
        <v>0</v>
      </c>
      <c r="N586" s="1"/>
      <c r="Q586" s="341">
        <f ca="1">M586</f>
        <v>0</v>
      </c>
    </row>
    <row r="587" spans="1:17" ht="56.45" hidden="1" customHeight="1" x14ac:dyDescent="0.35">
      <c r="A587" s="148" t="s">
        <v>0</v>
      </c>
      <c r="B587" s="149" t="s">
        <v>1</v>
      </c>
      <c r="C587" s="150" t="e">
        <f>[1]Coastal!D601</f>
        <v>#REF!</v>
      </c>
      <c r="D587" s="150"/>
      <c r="E587" s="234"/>
      <c r="F587" s="235" t="s">
        <v>421</v>
      </c>
      <c r="G587" s="106" t="e">
        <f t="shared" si="134"/>
        <v>#VALUE!</v>
      </c>
      <c r="H587" s="284" t="s">
        <v>422</v>
      </c>
      <c r="I587" s="284"/>
      <c r="J587" s="151" t="s">
        <v>423</v>
      </c>
      <c r="K587" s="284"/>
      <c r="L587" s="284" t="s">
        <v>424</v>
      </c>
      <c r="M587" s="318">
        <f>SUM(M566:M576)</f>
        <v>0</v>
      </c>
      <c r="N587" s="1"/>
    </row>
    <row r="588" spans="1:17" ht="13.5" thickBot="1" x14ac:dyDescent="0.25">
      <c r="A588" s="167"/>
      <c r="B588" s="178"/>
      <c r="C588" s="179"/>
      <c r="D588" s="179"/>
      <c r="E588" s="238"/>
      <c r="F588" s="231"/>
      <c r="G588" s="231"/>
      <c r="H588" s="294"/>
      <c r="I588" s="294"/>
      <c r="J588" s="139"/>
      <c r="K588" s="294"/>
      <c r="L588" s="294"/>
      <c r="M588" s="316"/>
      <c r="N588" s="1"/>
    </row>
    <row r="589" spans="1:17" ht="13.5" thickBot="1" x14ac:dyDescent="0.25">
      <c r="A589" s="152" t="s">
        <v>425</v>
      </c>
      <c r="B589" s="140">
        <v>1</v>
      </c>
      <c r="C589" s="141" t="s">
        <v>113</v>
      </c>
      <c r="D589" s="126" t="s">
        <v>327</v>
      </c>
      <c r="E589" s="227">
        <v>12</v>
      </c>
      <c r="F589" s="228">
        <v>1</v>
      </c>
      <c r="G589" s="106">
        <f t="shared" ref="G589:G606" si="139">SUM(E589*F589*3-J589)</f>
        <v>33</v>
      </c>
      <c r="H589" s="285">
        <v>0</v>
      </c>
      <c r="I589" s="286">
        <f t="shared" ref="I589:I604" si="140">G589*H589</f>
        <v>0</v>
      </c>
      <c r="J589" s="153">
        <f>F589*3</f>
        <v>3</v>
      </c>
      <c r="K589" s="285">
        <v>0</v>
      </c>
      <c r="L589" s="285">
        <f>K589*J589</f>
        <v>0</v>
      </c>
      <c r="M589" s="331">
        <f t="shared" ref="M589:M602" si="141">I589+L589</f>
        <v>0</v>
      </c>
      <c r="N589" s="1"/>
    </row>
    <row r="590" spans="1:17" ht="13.5" thickBot="1" x14ac:dyDescent="0.25">
      <c r="A590" s="132"/>
      <c r="B590" s="112">
        <f>B589+1</f>
        <v>2</v>
      </c>
      <c r="C590" s="133" t="s">
        <v>426</v>
      </c>
      <c r="D590" s="114" t="s">
        <v>325</v>
      </c>
      <c r="E590" s="229">
        <v>12</v>
      </c>
      <c r="F590" s="223">
        <v>2</v>
      </c>
      <c r="G590" s="106">
        <f t="shared" si="139"/>
        <v>66</v>
      </c>
      <c r="H590" s="285">
        <v>0</v>
      </c>
      <c r="I590" s="287">
        <f t="shared" si="140"/>
        <v>0</v>
      </c>
      <c r="J590" s="153">
        <f>F590*3</f>
        <v>6</v>
      </c>
      <c r="K590" s="288">
        <v>0</v>
      </c>
      <c r="L590" s="285">
        <f t="shared" ref="L590:L605" si="142">K590*J590</f>
        <v>0</v>
      </c>
      <c r="M590" s="332">
        <f t="shared" si="141"/>
        <v>0</v>
      </c>
      <c r="N590" s="1"/>
    </row>
    <row r="591" spans="1:17" ht="13.5" thickBot="1" x14ac:dyDescent="0.25">
      <c r="A591" s="132"/>
      <c r="B591" s="112">
        <f t="shared" ref="B591:B605" si="143">B590+1</f>
        <v>3</v>
      </c>
      <c r="C591" s="133" t="s">
        <v>395</v>
      </c>
      <c r="D591" s="133"/>
      <c r="E591" s="229">
        <v>12</v>
      </c>
      <c r="F591" s="223">
        <v>2</v>
      </c>
      <c r="G591" s="106">
        <f t="shared" si="139"/>
        <v>72</v>
      </c>
      <c r="H591" s="285">
        <v>0</v>
      </c>
      <c r="I591" s="287">
        <f t="shared" si="140"/>
        <v>0</v>
      </c>
      <c r="J591" s="154"/>
      <c r="K591" s="287"/>
      <c r="L591" s="285"/>
      <c r="M591" s="332">
        <f t="shared" si="141"/>
        <v>0</v>
      </c>
      <c r="N591" s="1"/>
    </row>
    <row r="592" spans="1:17" ht="13.5" thickBot="1" x14ac:dyDescent="0.25">
      <c r="A592" s="132"/>
      <c r="B592" s="112">
        <v>4</v>
      </c>
      <c r="C592" s="133" t="s">
        <v>5</v>
      </c>
      <c r="D592" s="128"/>
      <c r="E592" s="237">
        <v>2</v>
      </c>
      <c r="F592" s="223">
        <v>6</v>
      </c>
      <c r="G592" s="106">
        <f t="shared" si="139"/>
        <v>36</v>
      </c>
      <c r="H592" s="285">
        <v>0</v>
      </c>
      <c r="I592" s="272">
        <f t="shared" si="140"/>
        <v>0</v>
      </c>
      <c r="J592" s="115"/>
      <c r="K592" s="278"/>
      <c r="L592" s="285"/>
      <c r="M592" s="329">
        <f t="shared" si="141"/>
        <v>0</v>
      </c>
      <c r="N592" s="1"/>
    </row>
    <row r="593" spans="1:17" ht="13.5" thickBot="1" x14ac:dyDescent="0.25">
      <c r="A593" s="132"/>
      <c r="B593" s="112">
        <f t="shared" si="143"/>
        <v>5</v>
      </c>
      <c r="C593" s="133" t="s">
        <v>396</v>
      </c>
      <c r="D593" s="128"/>
      <c r="E593" s="237">
        <v>2</v>
      </c>
      <c r="F593" s="223">
        <v>24</v>
      </c>
      <c r="G593" s="106">
        <f t="shared" si="139"/>
        <v>144</v>
      </c>
      <c r="H593" s="285">
        <v>0</v>
      </c>
      <c r="I593" s="272">
        <f t="shared" si="140"/>
        <v>0</v>
      </c>
      <c r="J593" s="115"/>
      <c r="K593" s="273"/>
      <c r="L593" s="285"/>
      <c r="M593" s="329">
        <f t="shared" si="141"/>
        <v>0</v>
      </c>
      <c r="N593" s="1"/>
    </row>
    <row r="594" spans="1:17" s="156" customFormat="1" ht="13.5" thickBot="1" x14ac:dyDescent="0.25">
      <c r="A594" s="132"/>
      <c r="B594" s="112">
        <f t="shared" si="143"/>
        <v>6</v>
      </c>
      <c r="C594" s="133" t="s">
        <v>6</v>
      </c>
      <c r="D594" s="128"/>
      <c r="E594" s="237">
        <v>2</v>
      </c>
      <c r="F594" s="223">
        <v>76</v>
      </c>
      <c r="G594" s="106">
        <f t="shared" si="139"/>
        <v>456</v>
      </c>
      <c r="H594" s="285">
        <v>0</v>
      </c>
      <c r="I594" s="272">
        <f t="shared" si="140"/>
        <v>0</v>
      </c>
      <c r="J594" s="155"/>
      <c r="K594" s="289"/>
      <c r="L594" s="285"/>
      <c r="M594" s="329">
        <f t="shared" si="141"/>
        <v>0</v>
      </c>
    </row>
    <row r="595" spans="1:17" ht="13.5" thickBot="1" x14ac:dyDescent="0.25">
      <c r="A595" s="132"/>
      <c r="B595" s="112">
        <f t="shared" si="143"/>
        <v>7</v>
      </c>
      <c r="C595" s="133" t="s">
        <v>397</v>
      </c>
      <c r="D595" s="128"/>
      <c r="E595" s="237">
        <v>2</v>
      </c>
      <c r="F595" s="223">
        <v>2</v>
      </c>
      <c r="G595" s="106">
        <f t="shared" si="139"/>
        <v>12</v>
      </c>
      <c r="H595" s="285">
        <v>0</v>
      </c>
      <c r="I595" s="272">
        <f t="shared" si="140"/>
        <v>0</v>
      </c>
      <c r="J595" s="115"/>
      <c r="K595" s="273"/>
      <c r="L595" s="285"/>
      <c r="M595" s="329">
        <f t="shared" si="141"/>
        <v>0</v>
      </c>
      <c r="N595" s="1"/>
    </row>
    <row r="596" spans="1:17" ht="13.5" thickBot="1" x14ac:dyDescent="0.25">
      <c r="A596" s="132"/>
      <c r="B596" s="112">
        <v>8</v>
      </c>
      <c r="C596" s="133" t="s">
        <v>401</v>
      </c>
      <c r="D596" s="128" t="s">
        <v>427</v>
      </c>
      <c r="E596" s="237">
        <v>12</v>
      </c>
      <c r="F596" s="223">
        <v>6</v>
      </c>
      <c r="G596" s="106">
        <f t="shared" si="139"/>
        <v>198</v>
      </c>
      <c r="H596" s="285">
        <v>0</v>
      </c>
      <c r="I596" s="272">
        <f t="shared" si="140"/>
        <v>0</v>
      </c>
      <c r="J596" s="115">
        <f t="shared" ref="J596:J602" si="144">F596*3</f>
        <v>18</v>
      </c>
      <c r="K596" s="273">
        <v>0</v>
      </c>
      <c r="L596" s="285">
        <f t="shared" si="142"/>
        <v>0</v>
      </c>
      <c r="M596" s="329">
        <f t="shared" si="141"/>
        <v>0</v>
      </c>
      <c r="N596" s="1"/>
    </row>
    <row r="597" spans="1:17" ht="13.5" thickBot="1" x14ac:dyDescent="0.25">
      <c r="A597" s="132"/>
      <c r="B597" s="112">
        <f t="shared" si="143"/>
        <v>9</v>
      </c>
      <c r="C597" s="133" t="s">
        <v>41</v>
      </c>
      <c r="D597" s="128" t="s">
        <v>428</v>
      </c>
      <c r="E597" s="237">
        <v>12</v>
      </c>
      <c r="F597" s="223">
        <v>8</v>
      </c>
      <c r="G597" s="106">
        <f t="shared" si="139"/>
        <v>264</v>
      </c>
      <c r="H597" s="285">
        <v>0</v>
      </c>
      <c r="I597" s="272">
        <f t="shared" si="140"/>
        <v>0</v>
      </c>
      <c r="J597" s="115">
        <f t="shared" si="144"/>
        <v>24</v>
      </c>
      <c r="K597" s="273">
        <v>0</v>
      </c>
      <c r="L597" s="285">
        <f t="shared" si="142"/>
        <v>0</v>
      </c>
      <c r="M597" s="329">
        <f t="shared" si="141"/>
        <v>0</v>
      </c>
      <c r="N597" s="1"/>
    </row>
    <row r="598" spans="1:17" ht="13.5" thickBot="1" x14ac:dyDescent="0.25">
      <c r="A598" s="132"/>
      <c r="B598" s="112">
        <f t="shared" si="143"/>
        <v>10</v>
      </c>
      <c r="C598" s="133" t="s">
        <v>42</v>
      </c>
      <c r="D598" s="128" t="s">
        <v>429</v>
      </c>
      <c r="E598" s="237">
        <v>12</v>
      </c>
      <c r="F598" s="223">
        <v>8</v>
      </c>
      <c r="G598" s="106">
        <f t="shared" si="139"/>
        <v>264</v>
      </c>
      <c r="H598" s="285">
        <v>0</v>
      </c>
      <c r="I598" s="272">
        <f t="shared" si="140"/>
        <v>0</v>
      </c>
      <c r="J598" s="115">
        <f t="shared" si="144"/>
        <v>24</v>
      </c>
      <c r="K598" s="273">
        <v>0</v>
      </c>
      <c r="L598" s="285">
        <f t="shared" si="142"/>
        <v>0</v>
      </c>
      <c r="M598" s="329">
        <f t="shared" si="141"/>
        <v>0</v>
      </c>
      <c r="N598" s="1"/>
    </row>
    <row r="599" spans="1:17" ht="13.5" thickBot="1" x14ac:dyDescent="0.25">
      <c r="A599" s="132"/>
      <c r="B599" s="112">
        <f t="shared" si="143"/>
        <v>11</v>
      </c>
      <c r="C599" s="133" t="s">
        <v>416</v>
      </c>
      <c r="D599" s="128" t="s">
        <v>330</v>
      </c>
      <c r="E599" s="237">
        <v>12</v>
      </c>
      <c r="F599" s="223">
        <v>1</v>
      </c>
      <c r="G599" s="106">
        <f t="shared" si="139"/>
        <v>33</v>
      </c>
      <c r="H599" s="285">
        <v>0</v>
      </c>
      <c r="I599" s="272">
        <f t="shared" si="140"/>
        <v>0</v>
      </c>
      <c r="J599" s="115">
        <f t="shared" si="144"/>
        <v>3</v>
      </c>
      <c r="K599" s="273">
        <v>0</v>
      </c>
      <c r="L599" s="285">
        <f t="shared" si="142"/>
        <v>0</v>
      </c>
      <c r="M599" s="329">
        <f t="shared" si="141"/>
        <v>0</v>
      </c>
      <c r="N599" s="1"/>
    </row>
    <row r="600" spans="1:17" ht="13.5" thickBot="1" x14ac:dyDescent="0.25">
      <c r="A600" s="132"/>
      <c r="B600" s="112">
        <f t="shared" si="143"/>
        <v>12</v>
      </c>
      <c r="C600" s="133" t="s">
        <v>417</v>
      </c>
      <c r="D600" s="128" t="s">
        <v>418</v>
      </c>
      <c r="E600" s="237">
        <v>12</v>
      </c>
      <c r="F600" s="223">
        <v>1</v>
      </c>
      <c r="G600" s="106">
        <f t="shared" si="139"/>
        <v>33</v>
      </c>
      <c r="H600" s="285">
        <v>0</v>
      </c>
      <c r="I600" s="272">
        <f t="shared" si="140"/>
        <v>0</v>
      </c>
      <c r="J600" s="115">
        <f t="shared" si="144"/>
        <v>3</v>
      </c>
      <c r="K600" s="273">
        <v>0</v>
      </c>
      <c r="L600" s="285">
        <f t="shared" si="142"/>
        <v>0</v>
      </c>
      <c r="M600" s="329">
        <f t="shared" si="141"/>
        <v>0</v>
      </c>
      <c r="N600" s="1"/>
    </row>
    <row r="601" spans="1:17" ht="13.5" thickBot="1" x14ac:dyDescent="0.25">
      <c r="A601" s="132"/>
      <c r="B601" s="112">
        <f t="shared" si="143"/>
        <v>13</v>
      </c>
      <c r="C601" s="133" t="s">
        <v>633</v>
      </c>
      <c r="D601" s="157" t="s">
        <v>430</v>
      </c>
      <c r="E601" s="237">
        <v>12</v>
      </c>
      <c r="F601" s="223">
        <v>2</v>
      </c>
      <c r="G601" s="106">
        <f t="shared" si="139"/>
        <v>66</v>
      </c>
      <c r="H601" s="285">
        <v>0</v>
      </c>
      <c r="I601" s="272">
        <f t="shared" si="140"/>
        <v>0</v>
      </c>
      <c r="J601" s="115">
        <f t="shared" si="144"/>
        <v>6</v>
      </c>
      <c r="K601" s="273">
        <v>0</v>
      </c>
      <c r="L601" s="285">
        <f t="shared" si="142"/>
        <v>0</v>
      </c>
      <c r="M601" s="329">
        <f t="shared" si="141"/>
        <v>0</v>
      </c>
      <c r="N601" s="1"/>
    </row>
    <row r="602" spans="1:17" ht="13.5" thickBot="1" x14ac:dyDescent="0.25">
      <c r="A602" s="132"/>
      <c r="B602" s="112">
        <f t="shared" si="143"/>
        <v>14</v>
      </c>
      <c r="C602" s="133" t="s">
        <v>95</v>
      </c>
      <c r="D602" s="128" t="s">
        <v>431</v>
      </c>
      <c r="E602" s="237">
        <v>12</v>
      </c>
      <c r="F602" s="223">
        <v>3</v>
      </c>
      <c r="G602" s="106">
        <f t="shared" si="139"/>
        <v>99</v>
      </c>
      <c r="H602" s="285">
        <v>0</v>
      </c>
      <c r="I602" s="272">
        <f t="shared" si="140"/>
        <v>0</v>
      </c>
      <c r="J602" s="115">
        <f t="shared" si="144"/>
        <v>9</v>
      </c>
      <c r="K602" s="273">
        <v>0</v>
      </c>
      <c r="L602" s="285">
        <f t="shared" si="142"/>
        <v>0</v>
      </c>
      <c r="M602" s="329">
        <f t="shared" si="141"/>
        <v>0</v>
      </c>
      <c r="N602" s="1"/>
    </row>
    <row r="603" spans="1:17" ht="13.5" thickBot="1" x14ac:dyDescent="0.25">
      <c r="A603" s="132"/>
      <c r="B603" s="117">
        <f t="shared" si="143"/>
        <v>15</v>
      </c>
      <c r="C603" s="128" t="s">
        <v>432</v>
      </c>
      <c r="D603" s="128" t="s">
        <v>393</v>
      </c>
      <c r="E603" s="237">
        <v>12</v>
      </c>
      <c r="F603" s="223">
        <v>1</v>
      </c>
      <c r="G603" s="106">
        <f t="shared" si="139"/>
        <v>36</v>
      </c>
      <c r="H603" s="285">
        <v>0</v>
      </c>
      <c r="I603" s="272">
        <f t="shared" si="140"/>
        <v>0</v>
      </c>
      <c r="J603" s="115"/>
      <c r="K603" s="273">
        <v>0</v>
      </c>
      <c r="L603" s="285">
        <f t="shared" si="142"/>
        <v>0</v>
      </c>
      <c r="M603" s="329">
        <f>I605+L603</f>
        <v>0</v>
      </c>
      <c r="N603" s="1"/>
    </row>
    <row r="604" spans="1:17" ht="13.5" thickBot="1" x14ac:dyDescent="0.25">
      <c r="A604" s="132"/>
      <c r="B604" s="117">
        <f t="shared" si="143"/>
        <v>16</v>
      </c>
      <c r="C604" s="128" t="s">
        <v>433</v>
      </c>
      <c r="D604" s="128" t="s">
        <v>393</v>
      </c>
      <c r="E604" s="237">
        <v>12</v>
      </c>
      <c r="F604" s="223">
        <v>1</v>
      </c>
      <c r="G604" s="106">
        <f t="shared" si="139"/>
        <v>36</v>
      </c>
      <c r="H604" s="285">
        <v>0</v>
      </c>
      <c r="I604" s="272">
        <f t="shared" si="140"/>
        <v>0</v>
      </c>
      <c r="J604" s="115"/>
      <c r="K604" s="273">
        <v>0</v>
      </c>
      <c r="L604" s="285">
        <f t="shared" si="142"/>
        <v>0</v>
      </c>
      <c r="M604" s="329">
        <f>I606+L604</f>
        <v>0</v>
      </c>
      <c r="N604" s="1"/>
    </row>
    <row r="605" spans="1:17" x14ac:dyDescent="0.2">
      <c r="A605" s="132"/>
      <c r="B605" s="117">
        <f t="shared" si="143"/>
        <v>17</v>
      </c>
      <c r="C605" s="128" t="s">
        <v>26</v>
      </c>
      <c r="D605" s="128" t="s">
        <v>393</v>
      </c>
      <c r="E605" s="237">
        <v>12</v>
      </c>
      <c r="F605" s="223">
        <v>1</v>
      </c>
      <c r="G605" s="106">
        <f t="shared" si="139"/>
        <v>36</v>
      </c>
      <c r="H605" s="285">
        <v>0</v>
      </c>
      <c r="I605" s="272">
        <f>G603*H603</f>
        <v>0</v>
      </c>
      <c r="J605" s="115"/>
      <c r="K605" s="273">
        <v>0</v>
      </c>
      <c r="L605" s="285">
        <f t="shared" si="142"/>
        <v>0</v>
      </c>
      <c r="M605" s="329">
        <f>I607+L605</f>
        <v>0</v>
      </c>
      <c r="N605" s="1"/>
    </row>
    <row r="606" spans="1:17" ht="15" x14ac:dyDescent="0.35">
      <c r="A606" s="132"/>
      <c r="B606" s="112"/>
      <c r="C606" s="133"/>
      <c r="D606" s="133"/>
      <c r="E606" s="229"/>
      <c r="F606" s="223"/>
      <c r="G606" s="106">
        <f t="shared" si="139"/>
        <v>0</v>
      </c>
      <c r="H606" s="290">
        <f>SUM(H589:H602)</f>
        <v>0</v>
      </c>
      <c r="I606" s="290">
        <f>SUM(I589:I602)</f>
        <v>0</v>
      </c>
      <c r="J606" s="158"/>
      <c r="K606" s="291">
        <f>SUM(K589:K602)</f>
        <v>0</v>
      </c>
      <c r="L606" s="281">
        <f>SUM(L589:L602)</f>
        <v>0</v>
      </c>
      <c r="M606" s="315">
        <f>SUM(M589:M602)</f>
        <v>0</v>
      </c>
      <c r="N606" s="1"/>
      <c r="Q606" s="341">
        <f>M606</f>
        <v>0</v>
      </c>
    </row>
    <row r="607" spans="1:17" ht="13.5" thickBot="1" x14ac:dyDescent="0.25">
      <c r="A607" s="167"/>
      <c r="B607" s="178"/>
      <c r="C607" s="179"/>
      <c r="D607" s="179"/>
      <c r="E607" s="238"/>
      <c r="F607" s="231"/>
      <c r="G607" s="231"/>
      <c r="H607" s="294"/>
      <c r="I607" s="294"/>
      <c r="J607" s="139"/>
      <c r="K607" s="294"/>
      <c r="L607" s="294"/>
      <c r="M607" s="316"/>
      <c r="N607" s="1"/>
    </row>
    <row r="608" spans="1:17" ht="13.5" thickBot="1" x14ac:dyDescent="0.25">
      <c r="A608" s="159" t="s">
        <v>434</v>
      </c>
      <c r="B608" s="140">
        <v>1</v>
      </c>
      <c r="C608" s="124" t="s">
        <v>435</v>
      </c>
      <c r="D608" s="124"/>
      <c r="E608" s="239">
        <v>2</v>
      </c>
      <c r="F608" s="240">
        <v>5</v>
      </c>
      <c r="G608" s="106">
        <f t="shared" ref="G608:G639" si="145">SUM(E608*F608*3-J608)</f>
        <v>30</v>
      </c>
      <c r="H608" s="276">
        <v>0</v>
      </c>
      <c r="I608" s="276">
        <f t="shared" ref="I608:I660" si="146">G608*H608</f>
        <v>0</v>
      </c>
      <c r="J608" s="127"/>
      <c r="K608" s="277"/>
      <c r="L608" s="277"/>
      <c r="M608" s="330">
        <f t="shared" ref="M608:M639" si="147">I608+L608</f>
        <v>0</v>
      </c>
      <c r="N608" s="1"/>
    </row>
    <row r="609" spans="1:14" ht="13.5" thickBot="1" x14ac:dyDescent="0.25">
      <c r="A609" s="132"/>
      <c r="B609" s="112">
        <f>B608+1</f>
        <v>2</v>
      </c>
      <c r="C609" s="128" t="s">
        <v>7</v>
      </c>
      <c r="D609" s="128"/>
      <c r="E609" s="237">
        <v>12</v>
      </c>
      <c r="F609" s="241">
        <v>2</v>
      </c>
      <c r="G609" s="106">
        <f t="shared" si="145"/>
        <v>72</v>
      </c>
      <c r="H609" s="276">
        <v>0</v>
      </c>
      <c r="I609" s="272">
        <f t="shared" si="146"/>
        <v>0</v>
      </c>
      <c r="J609" s="115"/>
      <c r="K609" s="273"/>
      <c r="L609" s="273"/>
      <c r="M609" s="329">
        <f t="shared" si="147"/>
        <v>0</v>
      </c>
      <c r="N609" s="1"/>
    </row>
    <row r="610" spans="1:14" ht="13.5" thickBot="1" x14ac:dyDescent="0.25">
      <c r="A610" s="132"/>
      <c r="B610" s="112">
        <f t="shared" ref="B610:B660" si="148">B609+1</f>
        <v>3</v>
      </c>
      <c r="C610" s="128" t="s">
        <v>3</v>
      </c>
      <c r="D610" s="128"/>
      <c r="E610" s="237">
        <v>3</v>
      </c>
      <c r="F610" s="241">
        <v>3</v>
      </c>
      <c r="G610" s="106">
        <f t="shared" si="145"/>
        <v>27</v>
      </c>
      <c r="H610" s="276">
        <v>0</v>
      </c>
      <c r="I610" s="272">
        <f t="shared" si="146"/>
        <v>0</v>
      </c>
      <c r="J610" s="115"/>
      <c r="K610" s="273"/>
      <c r="L610" s="273"/>
      <c r="M610" s="329">
        <f t="shared" si="147"/>
        <v>0</v>
      </c>
      <c r="N610" s="1"/>
    </row>
    <row r="611" spans="1:14" ht="13.5" thickBot="1" x14ac:dyDescent="0.25">
      <c r="A611" s="132"/>
      <c r="B611" s="112">
        <f t="shared" si="148"/>
        <v>4</v>
      </c>
      <c r="C611" s="128" t="s">
        <v>70</v>
      </c>
      <c r="D611" s="128"/>
      <c r="E611" s="237">
        <v>12</v>
      </c>
      <c r="F611" s="241">
        <v>6</v>
      </c>
      <c r="G611" s="106">
        <f t="shared" si="145"/>
        <v>216</v>
      </c>
      <c r="H611" s="276">
        <v>0</v>
      </c>
      <c r="I611" s="272">
        <f t="shared" si="146"/>
        <v>0</v>
      </c>
      <c r="J611" s="115"/>
      <c r="K611" s="273"/>
      <c r="L611" s="273"/>
      <c r="M611" s="329">
        <f t="shared" si="147"/>
        <v>0</v>
      </c>
      <c r="N611" s="1"/>
    </row>
    <row r="612" spans="1:14" ht="13.5" thickBot="1" x14ac:dyDescent="0.25">
      <c r="A612" s="132"/>
      <c r="B612" s="112">
        <f t="shared" si="148"/>
        <v>5</v>
      </c>
      <c r="C612" s="128" t="s">
        <v>104</v>
      </c>
      <c r="D612" s="128"/>
      <c r="E612" s="237">
        <v>12</v>
      </c>
      <c r="F612" s="241">
        <v>1</v>
      </c>
      <c r="G612" s="106">
        <f t="shared" si="145"/>
        <v>36</v>
      </c>
      <c r="H612" s="276">
        <v>0</v>
      </c>
      <c r="I612" s="272">
        <f t="shared" si="146"/>
        <v>0</v>
      </c>
      <c r="J612" s="115"/>
      <c r="K612" s="273"/>
      <c r="L612" s="273"/>
      <c r="M612" s="329">
        <f t="shared" si="147"/>
        <v>0</v>
      </c>
      <c r="N612" s="1"/>
    </row>
    <row r="613" spans="1:14" ht="13.5" thickBot="1" x14ac:dyDescent="0.25">
      <c r="A613" s="132"/>
      <c r="B613" s="112">
        <v>6</v>
      </c>
      <c r="C613" s="128" t="s">
        <v>436</v>
      </c>
      <c r="D613" s="128"/>
      <c r="E613" s="237">
        <v>12</v>
      </c>
      <c r="F613" s="241">
        <v>1</v>
      </c>
      <c r="G613" s="106">
        <f t="shared" si="145"/>
        <v>36</v>
      </c>
      <c r="H613" s="276">
        <v>0</v>
      </c>
      <c r="I613" s="272">
        <f t="shared" si="146"/>
        <v>0</v>
      </c>
      <c r="J613" s="115"/>
      <c r="K613" s="273"/>
      <c r="L613" s="273"/>
      <c r="M613" s="329">
        <f t="shared" si="147"/>
        <v>0</v>
      </c>
      <c r="N613" s="1"/>
    </row>
    <row r="614" spans="1:14" ht="13.5" thickBot="1" x14ac:dyDescent="0.25">
      <c r="A614" s="132"/>
      <c r="B614" s="112">
        <v>7</v>
      </c>
      <c r="C614" s="128" t="s">
        <v>634</v>
      </c>
      <c r="D614" s="128" t="s">
        <v>437</v>
      </c>
      <c r="E614" s="237">
        <v>12</v>
      </c>
      <c r="F614" s="241">
        <v>1</v>
      </c>
      <c r="G614" s="106">
        <f t="shared" si="145"/>
        <v>33</v>
      </c>
      <c r="H614" s="276">
        <v>0</v>
      </c>
      <c r="I614" s="272">
        <f t="shared" si="146"/>
        <v>0</v>
      </c>
      <c r="J614" s="115">
        <f t="shared" ref="J614:J626" si="149">F614*3</f>
        <v>3</v>
      </c>
      <c r="K614" s="273">
        <v>0</v>
      </c>
      <c r="L614" s="278">
        <f>J614*K614</f>
        <v>0</v>
      </c>
      <c r="M614" s="329">
        <f t="shared" si="147"/>
        <v>0</v>
      </c>
      <c r="N614" s="1"/>
    </row>
    <row r="615" spans="1:14" ht="13.5" thickBot="1" x14ac:dyDescent="0.25">
      <c r="A615" s="132"/>
      <c r="B615" s="112">
        <f t="shared" ref="B615:B626" si="150">B614+1</f>
        <v>8</v>
      </c>
      <c r="C615" s="128" t="s">
        <v>438</v>
      </c>
      <c r="D615" s="128" t="s">
        <v>437</v>
      </c>
      <c r="E615" s="237">
        <v>12</v>
      </c>
      <c r="F615" s="241">
        <v>1</v>
      </c>
      <c r="G615" s="106">
        <f t="shared" si="145"/>
        <v>33</v>
      </c>
      <c r="H615" s="277">
        <v>0</v>
      </c>
      <c r="I615" s="273">
        <f t="shared" si="146"/>
        <v>0</v>
      </c>
      <c r="J615" s="115">
        <f t="shared" si="149"/>
        <v>3</v>
      </c>
      <c r="K615" s="273">
        <v>0</v>
      </c>
      <c r="L615" s="278">
        <f t="shared" ref="L615:L655" si="151">J615*K615</f>
        <v>0</v>
      </c>
      <c r="M615" s="329">
        <f t="shared" si="147"/>
        <v>0</v>
      </c>
      <c r="N615" s="1"/>
    </row>
    <row r="616" spans="1:14" ht="13.5" thickBot="1" x14ac:dyDescent="0.25">
      <c r="A616" s="132"/>
      <c r="B616" s="112">
        <f t="shared" si="150"/>
        <v>9</v>
      </c>
      <c r="C616" s="128" t="s">
        <v>380</v>
      </c>
      <c r="D616" s="128" t="s">
        <v>437</v>
      </c>
      <c r="E616" s="237">
        <v>12</v>
      </c>
      <c r="F616" s="241">
        <v>1</v>
      </c>
      <c r="G616" s="106">
        <f t="shared" si="145"/>
        <v>33</v>
      </c>
      <c r="H616" s="276">
        <v>0</v>
      </c>
      <c r="I616" s="272">
        <f t="shared" si="146"/>
        <v>0</v>
      </c>
      <c r="J616" s="115">
        <f t="shared" si="149"/>
        <v>3</v>
      </c>
      <c r="K616" s="273">
        <v>0</v>
      </c>
      <c r="L616" s="278">
        <f t="shared" si="151"/>
        <v>0</v>
      </c>
      <c r="M616" s="329">
        <f t="shared" si="147"/>
        <v>0</v>
      </c>
      <c r="N616" s="1"/>
    </row>
    <row r="617" spans="1:14" ht="13.5" thickBot="1" x14ac:dyDescent="0.25">
      <c r="A617" s="132"/>
      <c r="B617" s="112">
        <f t="shared" si="150"/>
        <v>10</v>
      </c>
      <c r="C617" s="128" t="s">
        <v>439</v>
      </c>
      <c r="D617" s="128" t="s">
        <v>437</v>
      </c>
      <c r="E617" s="237">
        <v>12</v>
      </c>
      <c r="F617" s="241">
        <v>1</v>
      </c>
      <c r="G617" s="106">
        <f t="shared" si="145"/>
        <v>33</v>
      </c>
      <c r="H617" s="276">
        <v>0</v>
      </c>
      <c r="I617" s="273">
        <f t="shared" si="146"/>
        <v>0</v>
      </c>
      <c r="J617" s="115">
        <f t="shared" si="149"/>
        <v>3</v>
      </c>
      <c r="K617" s="273">
        <v>0</v>
      </c>
      <c r="L617" s="278">
        <f t="shared" si="151"/>
        <v>0</v>
      </c>
      <c r="M617" s="329">
        <f t="shared" si="147"/>
        <v>0</v>
      </c>
      <c r="N617" s="1"/>
    </row>
    <row r="618" spans="1:14" ht="13.5" thickBot="1" x14ac:dyDescent="0.25">
      <c r="A618" s="132"/>
      <c r="B618" s="112">
        <f t="shared" si="150"/>
        <v>11</v>
      </c>
      <c r="C618" s="128" t="s">
        <v>635</v>
      </c>
      <c r="D618" s="128" t="s">
        <v>440</v>
      </c>
      <c r="E618" s="237">
        <v>12</v>
      </c>
      <c r="F618" s="241">
        <v>1</v>
      </c>
      <c r="G618" s="106">
        <f t="shared" si="145"/>
        <v>33</v>
      </c>
      <c r="H618" s="276">
        <v>0</v>
      </c>
      <c r="I618" s="272">
        <f t="shared" si="146"/>
        <v>0</v>
      </c>
      <c r="J618" s="115">
        <f t="shared" si="149"/>
        <v>3</v>
      </c>
      <c r="K618" s="273">
        <v>0</v>
      </c>
      <c r="L618" s="278">
        <f t="shared" si="151"/>
        <v>0</v>
      </c>
      <c r="M618" s="329">
        <f t="shared" si="147"/>
        <v>0</v>
      </c>
      <c r="N618" s="1"/>
    </row>
    <row r="619" spans="1:14" ht="13.5" thickBot="1" x14ac:dyDescent="0.25">
      <c r="A619" s="132"/>
      <c r="B619" s="112">
        <f t="shared" si="150"/>
        <v>12</v>
      </c>
      <c r="C619" s="128" t="s">
        <v>439</v>
      </c>
      <c r="D619" s="128" t="s">
        <v>440</v>
      </c>
      <c r="E619" s="237">
        <v>12</v>
      </c>
      <c r="F619" s="241">
        <v>1</v>
      </c>
      <c r="G619" s="106">
        <f t="shared" si="145"/>
        <v>33</v>
      </c>
      <c r="H619" s="277">
        <v>0</v>
      </c>
      <c r="I619" s="273">
        <f t="shared" si="146"/>
        <v>0</v>
      </c>
      <c r="J619" s="115">
        <f t="shared" si="149"/>
        <v>3</v>
      </c>
      <c r="K619" s="273">
        <v>0</v>
      </c>
      <c r="L619" s="278">
        <f t="shared" si="151"/>
        <v>0</v>
      </c>
      <c r="M619" s="329">
        <f t="shared" si="147"/>
        <v>0</v>
      </c>
      <c r="N619" s="1"/>
    </row>
    <row r="620" spans="1:14" ht="13.5" thickBot="1" x14ac:dyDescent="0.25">
      <c r="A620" s="132"/>
      <c r="B620" s="112">
        <f t="shared" si="150"/>
        <v>13</v>
      </c>
      <c r="C620" s="128" t="s">
        <v>636</v>
      </c>
      <c r="D620" s="128" t="s">
        <v>441</v>
      </c>
      <c r="E620" s="237">
        <v>12</v>
      </c>
      <c r="F620" s="241">
        <v>1</v>
      </c>
      <c r="G620" s="106">
        <f t="shared" si="145"/>
        <v>33</v>
      </c>
      <c r="H620" s="276">
        <v>0</v>
      </c>
      <c r="I620" s="272">
        <f t="shared" si="146"/>
        <v>0</v>
      </c>
      <c r="J620" s="115">
        <f t="shared" si="149"/>
        <v>3</v>
      </c>
      <c r="K620" s="273">
        <v>0</v>
      </c>
      <c r="L620" s="278">
        <f t="shared" si="151"/>
        <v>0</v>
      </c>
      <c r="M620" s="329">
        <f t="shared" si="147"/>
        <v>0</v>
      </c>
      <c r="N620" s="1"/>
    </row>
    <row r="621" spans="1:14" ht="13.5" thickBot="1" x14ac:dyDescent="0.25">
      <c r="A621" s="132"/>
      <c r="B621" s="112">
        <f t="shared" si="150"/>
        <v>14</v>
      </c>
      <c r="C621" s="128" t="s">
        <v>442</v>
      </c>
      <c r="D621" s="128" t="s">
        <v>441</v>
      </c>
      <c r="E621" s="237">
        <v>12</v>
      </c>
      <c r="F621" s="241">
        <v>1</v>
      </c>
      <c r="G621" s="106">
        <f t="shared" si="145"/>
        <v>33</v>
      </c>
      <c r="H621" s="277">
        <v>0</v>
      </c>
      <c r="I621" s="273">
        <f t="shared" si="146"/>
        <v>0</v>
      </c>
      <c r="J621" s="115">
        <f t="shared" si="149"/>
        <v>3</v>
      </c>
      <c r="K621" s="273">
        <v>0</v>
      </c>
      <c r="L621" s="278">
        <f t="shared" si="151"/>
        <v>0</v>
      </c>
      <c r="M621" s="329">
        <f t="shared" si="147"/>
        <v>0</v>
      </c>
      <c r="N621" s="1"/>
    </row>
    <row r="622" spans="1:14" ht="13.5" thickBot="1" x14ac:dyDescent="0.25">
      <c r="A622" s="132"/>
      <c r="B622" s="112">
        <f t="shared" si="150"/>
        <v>15</v>
      </c>
      <c r="C622" s="128" t="s">
        <v>443</v>
      </c>
      <c r="D622" s="128" t="s">
        <v>441</v>
      </c>
      <c r="E622" s="237">
        <v>12</v>
      </c>
      <c r="F622" s="241">
        <v>1</v>
      </c>
      <c r="G622" s="106">
        <f t="shared" si="145"/>
        <v>33</v>
      </c>
      <c r="H622" s="276">
        <v>0</v>
      </c>
      <c r="I622" s="272">
        <f t="shared" si="146"/>
        <v>0</v>
      </c>
      <c r="J622" s="115">
        <f t="shared" si="149"/>
        <v>3</v>
      </c>
      <c r="K622" s="273">
        <v>0</v>
      </c>
      <c r="L622" s="278">
        <f t="shared" si="151"/>
        <v>0</v>
      </c>
      <c r="M622" s="329">
        <f t="shared" si="147"/>
        <v>0</v>
      </c>
      <c r="N622" s="1"/>
    </row>
    <row r="623" spans="1:14" ht="13.5" thickBot="1" x14ac:dyDescent="0.25">
      <c r="A623" s="132"/>
      <c r="B623" s="112">
        <f t="shared" si="150"/>
        <v>16</v>
      </c>
      <c r="C623" s="128" t="s">
        <v>442</v>
      </c>
      <c r="D623" s="128" t="s">
        <v>441</v>
      </c>
      <c r="E623" s="237">
        <v>12</v>
      </c>
      <c r="F623" s="241">
        <v>1</v>
      </c>
      <c r="G623" s="106">
        <f t="shared" si="145"/>
        <v>33</v>
      </c>
      <c r="H623" s="276">
        <v>0</v>
      </c>
      <c r="I623" s="273">
        <f t="shared" si="146"/>
        <v>0</v>
      </c>
      <c r="J623" s="115">
        <f t="shared" si="149"/>
        <v>3</v>
      </c>
      <c r="K623" s="273">
        <v>0</v>
      </c>
      <c r="L623" s="278">
        <f t="shared" si="151"/>
        <v>0</v>
      </c>
      <c r="M623" s="329">
        <f t="shared" si="147"/>
        <v>0</v>
      </c>
      <c r="N623" s="1"/>
    </row>
    <row r="624" spans="1:14" ht="13.5" thickBot="1" x14ac:dyDescent="0.25">
      <c r="A624" s="132"/>
      <c r="B624" s="112">
        <f t="shared" si="150"/>
        <v>17</v>
      </c>
      <c r="C624" s="128" t="s">
        <v>443</v>
      </c>
      <c r="D624" s="128" t="s">
        <v>444</v>
      </c>
      <c r="E624" s="237">
        <v>12</v>
      </c>
      <c r="F624" s="241">
        <v>1</v>
      </c>
      <c r="G624" s="106">
        <f t="shared" si="145"/>
        <v>33</v>
      </c>
      <c r="H624" s="276">
        <v>0</v>
      </c>
      <c r="I624" s="272">
        <f t="shared" si="146"/>
        <v>0</v>
      </c>
      <c r="J624" s="115">
        <f t="shared" si="149"/>
        <v>3</v>
      </c>
      <c r="K624" s="273">
        <v>0</v>
      </c>
      <c r="L624" s="278">
        <f t="shared" si="151"/>
        <v>0</v>
      </c>
      <c r="M624" s="329">
        <f t="shared" si="147"/>
        <v>0</v>
      </c>
      <c r="N624" s="1"/>
    </row>
    <row r="625" spans="1:14" ht="13.5" thickBot="1" x14ac:dyDescent="0.25">
      <c r="A625" s="132"/>
      <c r="B625" s="112">
        <f t="shared" si="150"/>
        <v>18</v>
      </c>
      <c r="C625" s="128" t="s">
        <v>442</v>
      </c>
      <c r="D625" s="128" t="s">
        <v>444</v>
      </c>
      <c r="E625" s="237">
        <v>12</v>
      </c>
      <c r="F625" s="241">
        <v>1</v>
      </c>
      <c r="G625" s="106">
        <f t="shared" si="145"/>
        <v>33</v>
      </c>
      <c r="H625" s="277">
        <v>0</v>
      </c>
      <c r="I625" s="273">
        <f t="shared" si="146"/>
        <v>0</v>
      </c>
      <c r="J625" s="115">
        <f t="shared" si="149"/>
        <v>3</v>
      </c>
      <c r="K625" s="273">
        <v>0</v>
      </c>
      <c r="L625" s="278">
        <f t="shared" si="151"/>
        <v>0</v>
      </c>
      <c r="M625" s="329">
        <f t="shared" si="147"/>
        <v>0</v>
      </c>
      <c r="N625" s="1"/>
    </row>
    <row r="626" spans="1:14" ht="13.5" thickBot="1" x14ac:dyDescent="0.25">
      <c r="A626" s="132"/>
      <c r="B626" s="112">
        <f t="shared" si="150"/>
        <v>19</v>
      </c>
      <c r="C626" s="128" t="s">
        <v>182</v>
      </c>
      <c r="D626" s="128" t="s">
        <v>418</v>
      </c>
      <c r="E626" s="237">
        <v>12</v>
      </c>
      <c r="F626" s="241">
        <v>2</v>
      </c>
      <c r="G626" s="106">
        <f t="shared" si="145"/>
        <v>66</v>
      </c>
      <c r="H626" s="276">
        <v>0</v>
      </c>
      <c r="I626" s="272">
        <f t="shared" si="146"/>
        <v>0</v>
      </c>
      <c r="J626" s="115">
        <f t="shared" si="149"/>
        <v>6</v>
      </c>
      <c r="K626" s="273">
        <v>0</v>
      </c>
      <c r="L626" s="278">
        <f t="shared" si="151"/>
        <v>0</v>
      </c>
      <c r="M626" s="329">
        <f t="shared" si="147"/>
        <v>0</v>
      </c>
      <c r="N626" s="1"/>
    </row>
    <row r="627" spans="1:14" ht="13.5" thickBot="1" x14ac:dyDescent="0.25">
      <c r="A627" s="132"/>
      <c r="B627" s="112">
        <f t="shared" si="148"/>
        <v>20</v>
      </c>
      <c r="C627" s="128" t="s">
        <v>445</v>
      </c>
      <c r="D627" s="128" t="s">
        <v>446</v>
      </c>
      <c r="E627" s="237">
        <v>12</v>
      </c>
      <c r="F627" s="241">
        <v>1</v>
      </c>
      <c r="G627" s="106">
        <f t="shared" si="145"/>
        <v>36</v>
      </c>
      <c r="H627" s="276">
        <v>0</v>
      </c>
      <c r="I627" s="272">
        <f t="shared" si="146"/>
        <v>0</v>
      </c>
      <c r="J627" s="115"/>
      <c r="K627" s="273"/>
      <c r="L627" s="278">
        <f t="shared" si="151"/>
        <v>0</v>
      </c>
      <c r="M627" s="329">
        <f t="shared" si="147"/>
        <v>0</v>
      </c>
      <c r="N627" s="1"/>
    </row>
    <row r="628" spans="1:14" ht="13.5" thickBot="1" x14ac:dyDescent="0.25">
      <c r="A628" s="132"/>
      <c r="B628" s="112">
        <f t="shared" si="148"/>
        <v>21</v>
      </c>
      <c r="C628" s="128" t="s">
        <v>101</v>
      </c>
      <c r="D628" s="128" t="s">
        <v>447</v>
      </c>
      <c r="E628" s="237">
        <v>12</v>
      </c>
      <c r="F628" s="241">
        <v>9</v>
      </c>
      <c r="G628" s="106">
        <f t="shared" si="145"/>
        <v>297</v>
      </c>
      <c r="H628" s="276">
        <v>0</v>
      </c>
      <c r="I628" s="272">
        <f t="shared" si="146"/>
        <v>0</v>
      </c>
      <c r="J628" s="115">
        <f t="shared" ref="J628:J635" si="152">F628*3</f>
        <v>27</v>
      </c>
      <c r="K628" s="273">
        <v>0</v>
      </c>
      <c r="L628" s="278">
        <f t="shared" si="151"/>
        <v>0</v>
      </c>
      <c r="M628" s="329">
        <f t="shared" si="147"/>
        <v>0</v>
      </c>
      <c r="N628" s="1"/>
    </row>
    <row r="629" spans="1:14" ht="13.5" thickBot="1" x14ac:dyDescent="0.25">
      <c r="A629" s="132"/>
      <c r="B629" s="112">
        <f t="shared" si="148"/>
        <v>22</v>
      </c>
      <c r="C629" s="128" t="s">
        <v>637</v>
      </c>
      <c r="D629" s="128" t="s">
        <v>448</v>
      </c>
      <c r="E629" s="237">
        <v>12</v>
      </c>
      <c r="F629" s="241">
        <v>1</v>
      </c>
      <c r="G629" s="106">
        <f t="shared" si="145"/>
        <v>33</v>
      </c>
      <c r="H629" s="276">
        <v>0</v>
      </c>
      <c r="I629" s="272">
        <f t="shared" si="146"/>
        <v>0</v>
      </c>
      <c r="J629" s="115">
        <f t="shared" si="152"/>
        <v>3</v>
      </c>
      <c r="K629" s="273">
        <v>0</v>
      </c>
      <c r="L629" s="278">
        <f t="shared" si="151"/>
        <v>0</v>
      </c>
      <c r="M629" s="329">
        <f t="shared" si="147"/>
        <v>0</v>
      </c>
      <c r="N629" s="1"/>
    </row>
    <row r="630" spans="1:14" ht="13.5" thickBot="1" x14ac:dyDescent="0.25">
      <c r="A630" s="132"/>
      <c r="B630" s="112">
        <f t="shared" si="148"/>
        <v>23</v>
      </c>
      <c r="C630" s="128" t="s">
        <v>121</v>
      </c>
      <c r="D630" s="128" t="s">
        <v>326</v>
      </c>
      <c r="E630" s="237">
        <v>12</v>
      </c>
      <c r="F630" s="241">
        <v>1</v>
      </c>
      <c r="G630" s="106">
        <f t="shared" si="145"/>
        <v>33</v>
      </c>
      <c r="H630" s="276">
        <v>0</v>
      </c>
      <c r="I630" s="272">
        <f t="shared" si="146"/>
        <v>0</v>
      </c>
      <c r="J630" s="115">
        <f t="shared" si="152"/>
        <v>3</v>
      </c>
      <c r="K630" s="273">
        <v>0</v>
      </c>
      <c r="L630" s="278">
        <f t="shared" si="151"/>
        <v>0</v>
      </c>
      <c r="M630" s="329">
        <f t="shared" si="147"/>
        <v>0</v>
      </c>
      <c r="N630" s="1"/>
    </row>
    <row r="631" spans="1:14" ht="13.5" thickBot="1" x14ac:dyDescent="0.25">
      <c r="A631" s="132"/>
      <c r="B631" s="112">
        <f t="shared" si="148"/>
        <v>24</v>
      </c>
      <c r="C631" s="128" t="s">
        <v>112</v>
      </c>
      <c r="D631" s="128" t="s">
        <v>325</v>
      </c>
      <c r="E631" s="237">
        <v>12</v>
      </c>
      <c r="F631" s="241">
        <v>3</v>
      </c>
      <c r="G631" s="106">
        <f t="shared" si="145"/>
        <v>99</v>
      </c>
      <c r="H631" s="276">
        <v>0</v>
      </c>
      <c r="I631" s="272">
        <f t="shared" si="146"/>
        <v>0</v>
      </c>
      <c r="J631" s="115">
        <f t="shared" si="152"/>
        <v>9</v>
      </c>
      <c r="K631" s="273">
        <v>0</v>
      </c>
      <c r="L631" s="278">
        <f t="shared" si="151"/>
        <v>0</v>
      </c>
      <c r="M631" s="329">
        <f t="shared" si="147"/>
        <v>0</v>
      </c>
      <c r="N631" s="1"/>
    </row>
    <row r="632" spans="1:14" ht="13.5" thickBot="1" x14ac:dyDescent="0.25">
      <c r="A632" s="132"/>
      <c r="B632" s="112">
        <f t="shared" si="148"/>
        <v>25</v>
      </c>
      <c r="C632" s="128" t="s">
        <v>638</v>
      </c>
      <c r="D632" s="128" t="s">
        <v>449</v>
      </c>
      <c r="E632" s="237">
        <v>12</v>
      </c>
      <c r="F632" s="241">
        <v>1</v>
      </c>
      <c r="G632" s="106">
        <f t="shared" si="145"/>
        <v>33</v>
      </c>
      <c r="H632" s="276">
        <v>0</v>
      </c>
      <c r="I632" s="272">
        <f t="shared" si="146"/>
        <v>0</v>
      </c>
      <c r="J632" s="115">
        <f t="shared" si="152"/>
        <v>3</v>
      </c>
      <c r="K632" s="273">
        <v>0</v>
      </c>
      <c r="L632" s="278">
        <f t="shared" si="151"/>
        <v>0</v>
      </c>
      <c r="M632" s="329">
        <f t="shared" si="147"/>
        <v>0</v>
      </c>
      <c r="N632" s="1"/>
    </row>
    <row r="633" spans="1:14" ht="13.5" thickBot="1" x14ac:dyDescent="0.25">
      <c r="A633" s="132"/>
      <c r="B633" s="112">
        <f t="shared" si="148"/>
        <v>26</v>
      </c>
      <c r="C633" s="128" t="s">
        <v>639</v>
      </c>
      <c r="D633" s="128" t="s">
        <v>449</v>
      </c>
      <c r="E633" s="237">
        <v>12</v>
      </c>
      <c r="F633" s="241">
        <v>1</v>
      </c>
      <c r="G633" s="106">
        <f t="shared" si="145"/>
        <v>33</v>
      </c>
      <c r="H633" s="276">
        <v>0</v>
      </c>
      <c r="I633" s="272">
        <f t="shared" si="146"/>
        <v>0</v>
      </c>
      <c r="J633" s="115">
        <f t="shared" si="152"/>
        <v>3</v>
      </c>
      <c r="K633" s="273">
        <v>0</v>
      </c>
      <c r="L633" s="278">
        <f t="shared" si="151"/>
        <v>0</v>
      </c>
      <c r="M633" s="329">
        <f t="shared" si="147"/>
        <v>0</v>
      </c>
      <c r="N633" s="1"/>
    </row>
    <row r="634" spans="1:14" ht="13.5" thickBot="1" x14ac:dyDescent="0.25">
      <c r="A634" s="132"/>
      <c r="B634" s="112">
        <f t="shared" si="148"/>
        <v>27</v>
      </c>
      <c r="C634" s="128" t="s">
        <v>445</v>
      </c>
      <c r="D634" s="128" t="s">
        <v>450</v>
      </c>
      <c r="E634" s="237">
        <v>12</v>
      </c>
      <c r="F634" s="241">
        <v>1</v>
      </c>
      <c r="G634" s="106">
        <f t="shared" si="145"/>
        <v>33</v>
      </c>
      <c r="H634" s="276">
        <v>0</v>
      </c>
      <c r="I634" s="272">
        <f t="shared" si="146"/>
        <v>0</v>
      </c>
      <c r="J634" s="115">
        <f t="shared" si="152"/>
        <v>3</v>
      </c>
      <c r="K634" s="273">
        <v>0</v>
      </c>
      <c r="L634" s="278">
        <f t="shared" si="151"/>
        <v>0</v>
      </c>
      <c r="M634" s="329">
        <f t="shared" si="147"/>
        <v>0</v>
      </c>
      <c r="N634" s="1"/>
    </row>
    <row r="635" spans="1:14" ht="13.5" thickBot="1" x14ac:dyDescent="0.25">
      <c r="A635" s="132"/>
      <c r="B635" s="112">
        <f t="shared" si="148"/>
        <v>28</v>
      </c>
      <c r="C635" s="128" t="s">
        <v>640</v>
      </c>
      <c r="D635" s="128"/>
      <c r="E635" s="237">
        <v>12</v>
      </c>
      <c r="F635" s="241">
        <v>1</v>
      </c>
      <c r="G635" s="106">
        <f t="shared" si="145"/>
        <v>33</v>
      </c>
      <c r="H635" s="276">
        <v>0</v>
      </c>
      <c r="I635" s="272">
        <f t="shared" si="146"/>
        <v>0</v>
      </c>
      <c r="J635" s="115">
        <f t="shared" si="152"/>
        <v>3</v>
      </c>
      <c r="K635" s="273">
        <v>0</v>
      </c>
      <c r="L635" s="278">
        <f t="shared" si="151"/>
        <v>0</v>
      </c>
      <c r="M635" s="329">
        <f t="shared" si="147"/>
        <v>0</v>
      </c>
      <c r="N635" s="1"/>
    </row>
    <row r="636" spans="1:14" ht="13.5" thickBot="1" x14ac:dyDescent="0.25">
      <c r="A636" s="132"/>
      <c r="B636" s="112">
        <f t="shared" si="148"/>
        <v>29</v>
      </c>
      <c r="C636" s="128" t="s">
        <v>545</v>
      </c>
      <c r="D636" s="128"/>
      <c r="E636" s="237">
        <v>12</v>
      </c>
      <c r="F636" s="241">
        <v>47</v>
      </c>
      <c r="G636" s="106">
        <f t="shared" si="145"/>
        <v>1692</v>
      </c>
      <c r="H636" s="276">
        <v>0</v>
      </c>
      <c r="I636" s="272">
        <f t="shared" si="146"/>
        <v>0</v>
      </c>
      <c r="J636" s="115"/>
      <c r="K636" s="273"/>
      <c r="L636" s="278">
        <f t="shared" si="151"/>
        <v>0</v>
      </c>
      <c r="M636" s="329">
        <f t="shared" si="147"/>
        <v>0</v>
      </c>
      <c r="N636" s="1"/>
    </row>
    <row r="637" spans="1:14" ht="13.5" thickBot="1" x14ac:dyDescent="0.25">
      <c r="A637" s="132"/>
      <c r="B637" s="112">
        <v>30</v>
      </c>
      <c r="C637" s="128" t="s">
        <v>495</v>
      </c>
      <c r="D637" s="128"/>
      <c r="E637" s="237">
        <v>12</v>
      </c>
      <c r="F637" s="241">
        <v>11</v>
      </c>
      <c r="G637" s="106">
        <f t="shared" si="145"/>
        <v>363</v>
      </c>
      <c r="H637" s="276">
        <v>0</v>
      </c>
      <c r="I637" s="272">
        <f t="shared" si="146"/>
        <v>0</v>
      </c>
      <c r="J637" s="115">
        <f t="shared" ref="J637:J646" si="153">F637*3</f>
        <v>33</v>
      </c>
      <c r="K637" s="273">
        <v>0</v>
      </c>
      <c r="L637" s="278">
        <f t="shared" si="151"/>
        <v>0</v>
      </c>
      <c r="M637" s="329">
        <f t="shared" si="147"/>
        <v>0</v>
      </c>
      <c r="N637" s="1"/>
    </row>
    <row r="638" spans="1:14" ht="13.5" thickBot="1" x14ac:dyDescent="0.25">
      <c r="A638" s="132"/>
      <c r="B638" s="112">
        <f t="shared" si="148"/>
        <v>31</v>
      </c>
      <c r="C638" s="128" t="s">
        <v>641</v>
      </c>
      <c r="D638" s="128"/>
      <c r="E638" s="237">
        <v>12</v>
      </c>
      <c r="F638" s="241">
        <v>78</v>
      </c>
      <c r="G638" s="106">
        <f t="shared" si="145"/>
        <v>2574</v>
      </c>
      <c r="H638" s="276">
        <v>0</v>
      </c>
      <c r="I638" s="272">
        <f t="shared" si="146"/>
        <v>0</v>
      </c>
      <c r="J638" s="115">
        <f t="shared" si="153"/>
        <v>234</v>
      </c>
      <c r="K638" s="273">
        <v>0</v>
      </c>
      <c r="L638" s="278">
        <f t="shared" si="151"/>
        <v>0</v>
      </c>
      <c r="M638" s="329">
        <f t="shared" si="147"/>
        <v>0</v>
      </c>
      <c r="N638" s="1"/>
    </row>
    <row r="639" spans="1:14" ht="13.5" thickBot="1" x14ac:dyDescent="0.25">
      <c r="A639" s="132"/>
      <c r="B639" s="112">
        <f t="shared" si="148"/>
        <v>32</v>
      </c>
      <c r="C639" s="128" t="s">
        <v>642</v>
      </c>
      <c r="D639" s="128"/>
      <c r="E639" s="237">
        <v>12</v>
      </c>
      <c r="F639" s="241">
        <v>2</v>
      </c>
      <c r="G639" s="106">
        <f t="shared" si="145"/>
        <v>66</v>
      </c>
      <c r="H639" s="276">
        <v>0</v>
      </c>
      <c r="I639" s="272">
        <f t="shared" si="146"/>
        <v>0</v>
      </c>
      <c r="J639" s="115">
        <f t="shared" si="153"/>
        <v>6</v>
      </c>
      <c r="K639" s="273">
        <v>0</v>
      </c>
      <c r="L639" s="278">
        <f t="shared" si="151"/>
        <v>0</v>
      </c>
      <c r="M639" s="329">
        <f t="shared" si="147"/>
        <v>0</v>
      </c>
      <c r="N639" s="1"/>
    </row>
    <row r="640" spans="1:14" ht="13.5" thickBot="1" x14ac:dyDescent="0.25">
      <c r="A640" s="132"/>
      <c r="B640" s="112">
        <f t="shared" si="148"/>
        <v>33</v>
      </c>
      <c r="C640" s="128" t="s">
        <v>499</v>
      </c>
      <c r="D640" s="128"/>
      <c r="E640" s="237">
        <v>12</v>
      </c>
      <c r="F640" s="241">
        <v>2</v>
      </c>
      <c r="G640" s="106">
        <f t="shared" ref="G640:G662" si="154">SUM(E640*F640*3-J640)</f>
        <v>66</v>
      </c>
      <c r="H640" s="276">
        <v>0</v>
      </c>
      <c r="I640" s="272">
        <f t="shared" si="146"/>
        <v>0</v>
      </c>
      <c r="J640" s="115">
        <f t="shared" si="153"/>
        <v>6</v>
      </c>
      <c r="K640" s="273">
        <v>0</v>
      </c>
      <c r="L640" s="278">
        <f t="shared" si="151"/>
        <v>0</v>
      </c>
      <c r="M640" s="329">
        <f t="shared" ref="M640:M660" si="155">I640+L640</f>
        <v>0</v>
      </c>
      <c r="N640" s="1"/>
    </row>
    <row r="641" spans="1:14" ht="13.5" thickBot="1" x14ac:dyDescent="0.25">
      <c r="A641" s="132"/>
      <c r="B641" s="112">
        <f t="shared" si="148"/>
        <v>34</v>
      </c>
      <c r="C641" s="128" t="s">
        <v>93</v>
      </c>
      <c r="D641" s="128"/>
      <c r="E641" s="237">
        <v>12</v>
      </c>
      <c r="F641" s="241">
        <v>6</v>
      </c>
      <c r="G641" s="106">
        <f t="shared" si="154"/>
        <v>198</v>
      </c>
      <c r="H641" s="276">
        <v>0</v>
      </c>
      <c r="I641" s="272">
        <f t="shared" si="146"/>
        <v>0</v>
      </c>
      <c r="J641" s="115">
        <f t="shared" si="153"/>
        <v>18</v>
      </c>
      <c r="K641" s="273">
        <v>0</v>
      </c>
      <c r="L641" s="278">
        <f t="shared" si="151"/>
        <v>0</v>
      </c>
      <c r="M641" s="329">
        <f t="shared" si="155"/>
        <v>0</v>
      </c>
      <c r="N641" s="1"/>
    </row>
    <row r="642" spans="1:14" ht="13.5" thickBot="1" x14ac:dyDescent="0.25">
      <c r="A642" s="132"/>
      <c r="B642" s="112">
        <f t="shared" si="148"/>
        <v>35</v>
      </c>
      <c r="C642" s="128" t="s">
        <v>451</v>
      </c>
      <c r="D642" s="128"/>
      <c r="E642" s="237">
        <v>12</v>
      </c>
      <c r="F642" s="241">
        <v>2</v>
      </c>
      <c r="G642" s="106">
        <f t="shared" si="154"/>
        <v>66</v>
      </c>
      <c r="H642" s="276">
        <v>0</v>
      </c>
      <c r="I642" s="272">
        <f t="shared" si="146"/>
        <v>0</v>
      </c>
      <c r="J642" s="115">
        <f t="shared" si="153"/>
        <v>6</v>
      </c>
      <c r="K642" s="273">
        <v>0</v>
      </c>
      <c r="L642" s="278">
        <f t="shared" si="151"/>
        <v>0</v>
      </c>
      <c r="M642" s="329">
        <f t="shared" si="155"/>
        <v>0</v>
      </c>
      <c r="N642" s="1"/>
    </row>
    <row r="643" spans="1:14" ht="13.5" thickBot="1" x14ac:dyDescent="0.25">
      <c r="A643" s="132"/>
      <c r="B643" s="112">
        <f t="shared" si="148"/>
        <v>36</v>
      </c>
      <c r="C643" s="128" t="s">
        <v>643</v>
      </c>
      <c r="D643" s="128"/>
      <c r="E643" s="237">
        <v>12</v>
      </c>
      <c r="F643" s="241">
        <v>2</v>
      </c>
      <c r="G643" s="106">
        <f t="shared" si="154"/>
        <v>66</v>
      </c>
      <c r="H643" s="276">
        <v>0</v>
      </c>
      <c r="I643" s="272">
        <f t="shared" si="146"/>
        <v>0</v>
      </c>
      <c r="J643" s="115">
        <f t="shared" si="153"/>
        <v>6</v>
      </c>
      <c r="K643" s="273">
        <v>0</v>
      </c>
      <c r="L643" s="278">
        <f t="shared" si="151"/>
        <v>0</v>
      </c>
      <c r="M643" s="329">
        <f t="shared" si="155"/>
        <v>0</v>
      </c>
      <c r="N643" s="1"/>
    </row>
    <row r="644" spans="1:14" ht="13.5" thickBot="1" x14ac:dyDescent="0.25">
      <c r="A644" s="132"/>
      <c r="B644" s="112">
        <f t="shared" si="148"/>
        <v>37</v>
      </c>
      <c r="C644" s="128" t="s">
        <v>107</v>
      </c>
      <c r="D644" s="128"/>
      <c r="E644" s="237">
        <v>12</v>
      </c>
      <c r="F644" s="241">
        <v>3</v>
      </c>
      <c r="G644" s="106">
        <f t="shared" si="154"/>
        <v>99</v>
      </c>
      <c r="H644" s="276">
        <v>0</v>
      </c>
      <c r="I644" s="272">
        <f t="shared" si="146"/>
        <v>0</v>
      </c>
      <c r="J644" s="115">
        <f t="shared" si="153"/>
        <v>9</v>
      </c>
      <c r="K644" s="273">
        <v>0</v>
      </c>
      <c r="L644" s="278">
        <f t="shared" si="151"/>
        <v>0</v>
      </c>
      <c r="M644" s="329">
        <f t="shared" si="155"/>
        <v>0</v>
      </c>
      <c r="N644" s="1"/>
    </row>
    <row r="645" spans="1:14" ht="13.5" thickBot="1" x14ac:dyDescent="0.25">
      <c r="A645" s="132"/>
      <c r="B645" s="112">
        <f t="shared" si="148"/>
        <v>38</v>
      </c>
      <c r="C645" s="128" t="s">
        <v>644</v>
      </c>
      <c r="D645" s="128"/>
      <c r="E645" s="237">
        <v>12</v>
      </c>
      <c r="F645" s="241">
        <v>2</v>
      </c>
      <c r="G645" s="106">
        <f t="shared" si="154"/>
        <v>66</v>
      </c>
      <c r="H645" s="276">
        <v>0</v>
      </c>
      <c r="I645" s="272">
        <f t="shared" si="146"/>
        <v>0</v>
      </c>
      <c r="J645" s="115">
        <f t="shared" si="153"/>
        <v>6</v>
      </c>
      <c r="K645" s="273"/>
      <c r="L645" s="278">
        <f t="shared" si="151"/>
        <v>0</v>
      </c>
      <c r="M645" s="329">
        <f t="shared" si="155"/>
        <v>0</v>
      </c>
      <c r="N645" s="1"/>
    </row>
    <row r="646" spans="1:14" ht="13.5" thickBot="1" x14ac:dyDescent="0.25">
      <c r="A646" s="132"/>
      <c r="B646" s="112">
        <f t="shared" si="148"/>
        <v>39</v>
      </c>
      <c r="C646" s="128" t="s">
        <v>452</v>
      </c>
      <c r="D646" s="128"/>
      <c r="E646" s="237">
        <v>12</v>
      </c>
      <c r="F646" s="241">
        <v>1</v>
      </c>
      <c r="G646" s="106">
        <f t="shared" si="154"/>
        <v>33</v>
      </c>
      <c r="H646" s="276">
        <v>0</v>
      </c>
      <c r="I646" s="272">
        <f t="shared" si="146"/>
        <v>0</v>
      </c>
      <c r="J646" s="115">
        <f t="shared" si="153"/>
        <v>3</v>
      </c>
      <c r="K646" s="273">
        <v>0</v>
      </c>
      <c r="L646" s="278">
        <f t="shared" si="151"/>
        <v>0</v>
      </c>
      <c r="M646" s="329">
        <f t="shared" si="155"/>
        <v>0</v>
      </c>
      <c r="N646" s="1"/>
    </row>
    <row r="647" spans="1:14" ht="13.5" thickBot="1" x14ac:dyDescent="0.25">
      <c r="A647" s="132"/>
      <c r="B647" s="112">
        <f t="shared" si="148"/>
        <v>40</v>
      </c>
      <c r="C647" s="128" t="s">
        <v>88</v>
      </c>
      <c r="D647" s="128"/>
      <c r="E647" s="237">
        <v>12</v>
      </c>
      <c r="F647" s="241">
        <v>1</v>
      </c>
      <c r="G647" s="106">
        <f t="shared" si="154"/>
        <v>36</v>
      </c>
      <c r="H647" s="276">
        <v>0</v>
      </c>
      <c r="I647" s="272">
        <f t="shared" si="146"/>
        <v>0</v>
      </c>
      <c r="J647" s="115"/>
      <c r="K647" s="273"/>
      <c r="L647" s="278">
        <f t="shared" si="151"/>
        <v>0</v>
      </c>
      <c r="M647" s="329">
        <f t="shared" si="155"/>
        <v>0</v>
      </c>
      <c r="N647" s="1"/>
    </row>
    <row r="648" spans="1:14" ht="13.5" thickBot="1" x14ac:dyDescent="0.25">
      <c r="A648" s="132"/>
      <c r="B648" s="112">
        <f t="shared" si="148"/>
        <v>41</v>
      </c>
      <c r="C648" s="128" t="s">
        <v>183</v>
      </c>
      <c r="D648" s="128"/>
      <c r="E648" s="237">
        <v>12</v>
      </c>
      <c r="F648" s="241">
        <v>1</v>
      </c>
      <c r="G648" s="106">
        <f t="shared" si="154"/>
        <v>36</v>
      </c>
      <c r="H648" s="276">
        <v>0</v>
      </c>
      <c r="I648" s="272">
        <f t="shared" si="146"/>
        <v>0</v>
      </c>
      <c r="J648" s="115"/>
      <c r="K648" s="273"/>
      <c r="L648" s="278">
        <f t="shared" si="151"/>
        <v>0</v>
      </c>
      <c r="M648" s="329">
        <f t="shared" si="155"/>
        <v>0</v>
      </c>
      <c r="N648" s="1"/>
    </row>
    <row r="649" spans="1:14" s="163" customFormat="1" ht="13.5" thickBot="1" x14ac:dyDescent="0.25">
      <c r="A649" s="162"/>
      <c r="B649" s="112">
        <f t="shared" si="148"/>
        <v>42</v>
      </c>
      <c r="C649" s="128" t="s">
        <v>435</v>
      </c>
      <c r="D649" s="128"/>
      <c r="E649" s="237">
        <v>2</v>
      </c>
      <c r="F649" s="241">
        <v>9</v>
      </c>
      <c r="G649" s="106">
        <f t="shared" si="154"/>
        <v>54</v>
      </c>
      <c r="H649" s="276">
        <v>0</v>
      </c>
      <c r="I649" s="272">
        <f t="shared" si="146"/>
        <v>0</v>
      </c>
      <c r="J649" s="115"/>
      <c r="K649" s="273"/>
      <c r="L649" s="278">
        <f t="shared" si="151"/>
        <v>0</v>
      </c>
      <c r="M649" s="329">
        <f t="shared" si="155"/>
        <v>0</v>
      </c>
    </row>
    <row r="650" spans="1:14" s="163" customFormat="1" ht="13.5" thickBot="1" x14ac:dyDescent="0.25">
      <c r="A650" s="162"/>
      <c r="B650" s="112">
        <f t="shared" si="148"/>
        <v>43</v>
      </c>
      <c r="C650" s="128" t="s">
        <v>468</v>
      </c>
      <c r="D650" s="128" t="s">
        <v>364</v>
      </c>
      <c r="E650" s="237">
        <v>12</v>
      </c>
      <c r="F650" s="241">
        <v>1</v>
      </c>
      <c r="G650" s="106">
        <f t="shared" si="154"/>
        <v>33</v>
      </c>
      <c r="H650" s="276">
        <v>0</v>
      </c>
      <c r="I650" s="272">
        <f t="shared" si="146"/>
        <v>0</v>
      </c>
      <c r="J650" s="115">
        <f>F650*3</f>
        <v>3</v>
      </c>
      <c r="K650" s="273">
        <v>0</v>
      </c>
      <c r="L650" s="278">
        <f t="shared" si="151"/>
        <v>0</v>
      </c>
      <c r="M650" s="329">
        <f t="shared" si="155"/>
        <v>0</v>
      </c>
    </row>
    <row r="651" spans="1:14" ht="13.5" thickBot="1" x14ac:dyDescent="0.25">
      <c r="A651" s="132"/>
      <c r="B651" s="112">
        <f t="shared" si="148"/>
        <v>44</v>
      </c>
      <c r="C651" s="128" t="s">
        <v>72</v>
      </c>
      <c r="D651" s="128"/>
      <c r="E651" s="237">
        <v>12</v>
      </c>
      <c r="F651" s="241">
        <v>4</v>
      </c>
      <c r="G651" s="106">
        <f t="shared" si="154"/>
        <v>144</v>
      </c>
      <c r="H651" s="276">
        <v>0</v>
      </c>
      <c r="I651" s="272">
        <f t="shared" si="146"/>
        <v>0</v>
      </c>
      <c r="J651" s="115"/>
      <c r="K651" s="273"/>
      <c r="L651" s="278">
        <f t="shared" si="151"/>
        <v>0</v>
      </c>
      <c r="M651" s="329">
        <f t="shared" si="155"/>
        <v>0</v>
      </c>
      <c r="N651" s="1"/>
    </row>
    <row r="652" spans="1:14" ht="13.5" thickBot="1" x14ac:dyDescent="0.25">
      <c r="A652" s="132"/>
      <c r="B652" s="112">
        <f t="shared" si="148"/>
        <v>45</v>
      </c>
      <c r="C652" s="128" t="s">
        <v>645</v>
      </c>
      <c r="D652" s="128"/>
      <c r="E652" s="237">
        <v>12</v>
      </c>
      <c r="F652" s="241">
        <v>2</v>
      </c>
      <c r="G652" s="106">
        <f t="shared" si="154"/>
        <v>66</v>
      </c>
      <c r="H652" s="276">
        <v>0</v>
      </c>
      <c r="I652" s="272">
        <f t="shared" si="146"/>
        <v>0</v>
      </c>
      <c r="J652" s="115">
        <f>F652*3</f>
        <v>6</v>
      </c>
      <c r="K652" s="273">
        <v>0</v>
      </c>
      <c r="L652" s="278">
        <f t="shared" si="151"/>
        <v>0</v>
      </c>
      <c r="M652" s="329">
        <f t="shared" si="155"/>
        <v>0</v>
      </c>
      <c r="N652" s="1"/>
    </row>
    <row r="653" spans="1:14" ht="13.5" thickBot="1" x14ac:dyDescent="0.25">
      <c r="A653" s="132"/>
      <c r="B653" s="112">
        <f t="shared" si="148"/>
        <v>46</v>
      </c>
      <c r="C653" s="128" t="s">
        <v>105</v>
      </c>
      <c r="D653" s="128"/>
      <c r="E653" s="237">
        <v>12</v>
      </c>
      <c r="F653" s="241">
        <v>1</v>
      </c>
      <c r="G653" s="106">
        <f t="shared" si="154"/>
        <v>33</v>
      </c>
      <c r="H653" s="276">
        <v>0</v>
      </c>
      <c r="I653" s="272">
        <f t="shared" si="146"/>
        <v>0</v>
      </c>
      <c r="J653" s="115">
        <f>F653*3</f>
        <v>3</v>
      </c>
      <c r="K653" s="273">
        <v>0</v>
      </c>
      <c r="L653" s="278">
        <f t="shared" si="151"/>
        <v>0</v>
      </c>
      <c r="M653" s="329">
        <f t="shared" si="155"/>
        <v>0</v>
      </c>
      <c r="N653" s="1"/>
    </row>
    <row r="654" spans="1:14" ht="13.5" thickBot="1" x14ac:dyDescent="0.25">
      <c r="A654" s="132"/>
      <c r="B654" s="112">
        <f t="shared" si="148"/>
        <v>47</v>
      </c>
      <c r="C654" s="128" t="s">
        <v>453</v>
      </c>
      <c r="D654" s="128" t="s">
        <v>393</v>
      </c>
      <c r="E654" s="237">
        <v>12</v>
      </c>
      <c r="F654" s="241">
        <v>1</v>
      </c>
      <c r="G654" s="106">
        <f t="shared" si="154"/>
        <v>33</v>
      </c>
      <c r="H654" s="276">
        <v>0</v>
      </c>
      <c r="I654" s="272">
        <f t="shared" si="146"/>
        <v>0</v>
      </c>
      <c r="J654" s="115">
        <f>F654*3</f>
        <v>3</v>
      </c>
      <c r="K654" s="273">
        <v>0</v>
      </c>
      <c r="L654" s="278">
        <f t="shared" si="151"/>
        <v>0</v>
      </c>
      <c r="M654" s="329">
        <f t="shared" si="155"/>
        <v>0</v>
      </c>
      <c r="N654" s="1"/>
    </row>
    <row r="655" spans="1:14" ht="13.5" thickBot="1" x14ac:dyDescent="0.25">
      <c r="A655" s="132"/>
      <c r="B655" s="112">
        <f t="shared" si="148"/>
        <v>48</v>
      </c>
      <c r="C655" s="128" t="s">
        <v>454</v>
      </c>
      <c r="D655" s="128" t="s">
        <v>393</v>
      </c>
      <c r="E655" s="237">
        <v>12</v>
      </c>
      <c r="F655" s="241">
        <v>1</v>
      </c>
      <c r="G655" s="106">
        <f t="shared" si="154"/>
        <v>33</v>
      </c>
      <c r="H655" s="276">
        <v>0</v>
      </c>
      <c r="I655" s="272">
        <f t="shared" si="146"/>
        <v>0</v>
      </c>
      <c r="J655" s="115">
        <f>F655*3</f>
        <v>3</v>
      </c>
      <c r="K655" s="273">
        <v>0</v>
      </c>
      <c r="L655" s="278">
        <f t="shared" si="151"/>
        <v>0</v>
      </c>
      <c r="M655" s="329">
        <f t="shared" si="155"/>
        <v>0</v>
      </c>
      <c r="N655" s="1"/>
    </row>
    <row r="656" spans="1:14" ht="13.5" thickBot="1" x14ac:dyDescent="0.25">
      <c r="A656" s="132"/>
      <c r="B656" s="112">
        <f t="shared" si="148"/>
        <v>49</v>
      </c>
      <c r="C656" s="128" t="s">
        <v>455</v>
      </c>
      <c r="D656" s="128"/>
      <c r="E656" s="237">
        <v>12</v>
      </c>
      <c r="F656" s="241">
        <v>13</v>
      </c>
      <c r="G656" s="106">
        <f t="shared" si="154"/>
        <v>468</v>
      </c>
      <c r="H656" s="276">
        <v>0</v>
      </c>
      <c r="I656" s="272">
        <f t="shared" si="146"/>
        <v>0</v>
      </c>
      <c r="J656" s="115"/>
      <c r="K656" s="273"/>
      <c r="L656" s="278"/>
      <c r="M656" s="329">
        <f t="shared" si="155"/>
        <v>0</v>
      </c>
      <c r="N656" s="1"/>
    </row>
    <row r="657" spans="1:17" ht="13.5" thickBot="1" x14ac:dyDescent="0.25">
      <c r="A657" s="132"/>
      <c r="B657" s="112">
        <f t="shared" si="148"/>
        <v>50</v>
      </c>
      <c r="C657" s="128" t="s">
        <v>420</v>
      </c>
      <c r="D657" s="128"/>
      <c r="E657" s="237">
        <v>12</v>
      </c>
      <c r="F657" s="241">
        <v>3</v>
      </c>
      <c r="G657" s="106">
        <f t="shared" si="154"/>
        <v>108</v>
      </c>
      <c r="H657" s="276">
        <v>0</v>
      </c>
      <c r="I657" s="272">
        <f t="shared" si="146"/>
        <v>0</v>
      </c>
      <c r="J657" s="115"/>
      <c r="K657" s="273"/>
      <c r="L657" s="278"/>
      <c r="M657" s="329">
        <f t="shared" si="155"/>
        <v>0</v>
      </c>
      <c r="N657" s="1"/>
    </row>
    <row r="658" spans="1:17" ht="13.5" thickBot="1" x14ac:dyDescent="0.25">
      <c r="A658" s="132"/>
      <c r="B658" s="112">
        <f t="shared" si="148"/>
        <v>51</v>
      </c>
      <c r="C658" s="128" t="s">
        <v>456</v>
      </c>
      <c r="D658" s="128"/>
      <c r="E658" s="237">
        <v>12</v>
      </c>
      <c r="F658" s="241">
        <v>2</v>
      </c>
      <c r="G658" s="106">
        <f t="shared" si="154"/>
        <v>72</v>
      </c>
      <c r="H658" s="276">
        <v>0</v>
      </c>
      <c r="I658" s="272">
        <f t="shared" si="146"/>
        <v>0</v>
      </c>
      <c r="J658" s="115"/>
      <c r="K658" s="273"/>
      <c r="L658" s="278"/>
      <c r="M658" s="329">
        <f t="shared" si="155"/>
        <v>0</v>
      </c>
      <c r="N658" s="1"/>
    </row>
    <row r="659" spans="1:17" ht="13.5" thickBot="1" x14ac:dyDescent="0.25">
      <c r="A659" s="132"/>
      <c r="B659" s="112">
        <f t="shared" si="148"/>
        <v>52</v>
      </c>
      <c r="C659" s="128" t="s">
        <v>457</v>
      </c>
      <c r="D659" s="128"/>
      <c r="E659" s="237">
        <v>12</v>
      </c>
      <c r="F659" s="241">
        <v>3</v>
      </c>
      <c r="G659" s="106">
        <f t="shared" si="154"/>
        <v>108</v>
      </c>
      <c r="H659" s="276">
        <v>0</v>
      </c>
      <c r="I659" s="272">
        <f t="shared" si="146"/>
        <v>0</v>
      </c>
      <c r="J659" s="115"/>
      <c r="K659" s="273"/>
      <c r="L659" s="278"/>
      <c r="M659" s="329">
        <f t="shared" si="155"/>
        <v>0</v>
      </c>
      <c r="N659" s="1"/>
    </row>
    <row r="660" spans="1:17" x14ac:dyDescent="0.2">
      <c r="A660" s="132"/>
      <c r="B660" s="112">
        <f t="shared" si="148"/>
        <v>53</v>
      </c>
      <c r="C660" s="128" t="s">
        <v>458</v>
      </c>
      <c r="D660" s="128"/>
      <c r="E660" s="237">
        <v>12</v>
      </c>
      <c r="F660" s="241">
        <v>2</v>
      </c>
      <c r="G660" s="106">
        <f t="shared" si="154"/>
        <v>72</v>
      </c>
      <c r="H660" s="276">
        <v>0</v>
      </c>
      <c r="I660" s="272">
        <f t="shared" si="146"/>
        <v>0</v>
      </c>
      <c r="J660" s="115"/>
      <c r="K660" s="273"/>
      <c r="L660" s="278"/>
      <c r="M660" s="329">
        <f t="shared" si="155"/>
        <v>0</v>
      </c>
      <c r="N660" s="1"/>
    </row>
    <row r="661" spans="1:17" x14ac:dyDescent="0.2">
      <c r="A661" s="132"/>
      <c r="B661" s="112"/>
      <c r="C661" s="128"/>
      <c r="D661" s="128"/>
      <c r="E661" s="237"/>
      <c r="F661" s="241"/>
      <c r="G661" s="106">
        <f t="shared" si="154"/>
        <v>0</v>
      </c>
      <c r="H661" s="292"/>
      <c r="I661" s="272"/>
      <c r="J661" s="115"/>
      <c r="K661" s="273"/>
      <c r="L661" s="278"/>
      <c r="M661" s="329"/>
      <c r="N661" s="1"/>
    </row>
    <row r="662" spans="1:17" ht="15" x14ac:dyDescent="0.35">
      <c r="A662" s="132"/>
      <c r="B662" s="112"/>
      <c r="C662" s="133"/>
      <c r="D662" s="133"/>
      <c r="E662" s="229"/>
      <c r="F662" s="223"/>
      <c r="G662" s="106">
        <f t="shared" si="154"/>
        <v>0</v>
      </c>
      <c r="H662" s="290">
        <f>SUM(H608:H653)</f>
        <v>0</v>
      </c>
      <c r="I662" s="290">
        <f>SUM(I608:I653)</f>
        <v>0</v>
      </c>
      <c r="J662" s="158"/>
      <c r="K662" s="291">
        <f>SUM(K608:K653)</f>
        <v>0</v>
      </c>
      <c r="L662" s="281">
        <f>SUM(L608:L653)</f>
        <v>0</v>
      </c>
      <c r="M662" s="315">
        <f>SUM(M608:M653)</f>
        <v>0</v>
      </c>
      <c r="N662" s="1"/>
      <c r="Q662" s="341">
        <f>M662</f>
        <v>0</v>
      </c>
    </row>
    <row r="663" spans="1:17" ht="13.5" thickBot="1" x14ac:dyDescent="0.25">
      <c r="A663" s="167"/>
      <c r="B663" s="138"/>
      <c r="C663" s="137"/>
      <c r="D663" s="137"/>
      <c r="E663" s="230"/>
      <c r="F663" s="231"/>
      <c r="G663" s="231"/>
      <c r="H663" s="294"/>
      <c r="I663" s="294"/>
      <c r="J663" s="139"/>
      <c r="K663" s="294"/>
      <c r="L663" s="294"/>
      <c r="M663" s="316"/>
      <c r="N663" s="1"/>
    </row>
    <row r="664" spans="1:17" x14ac:dyDescent="0.2">
      <c r="A664" s="168" t="s">
        <v>460</v>
      </c>
      <c r="B664" s="169">
        <v>1</v>
      </c>
      <c r="C664" s="170" t="s">
        <v>401</v>
      </c>
      <c r="D664" s="170" t="s">
        <v>461</v>
      </c>
      <c r="E664" s="242">
        <v>12</v>
      </c>
      <c r="F664" s="243">
        <v>1</v>
      </c>
      <c r="G664" s="106">
        <f t="shared" ref="G664:G680" si="156">SUM(E664*F664*3-J664)</f>
        <v>33</v>
      </c>
      <c r="H664" s="292">
        <v>0</v>
      </c>
      <c r="I664" s="272">
        <f t="shared" ref="I664:I677" si="157">G664*H664</f>
        <v>0</v>
      </c>
      <c r="J664" s="171">
        <v>3</v>
      </c>
      <c r="K664" s="295">
        <v>0</v>
      </c>
      <c r="L664" s="278">
        <f>K664*J664</f>
        <v>0</v>
      </c>
      <c r="M664" s="329">
        <f t="shared" ref="M664:M675" si="158">I664+L664</f>
        <v>0</v>
      </c>
      <c r="N664" s="1"/>
    </row>
    <row r="665" spans="1:17" x14ac:dyDescent="0.2">
      <c r="A665" s="165"/>
      <c r="B665" s="169">
        <v>2</v>
      </c>
      <c r="C665" s="172" t="s">
        <v>8</v>
      </c>
      <c r="D665" s="172"/>
      <c r="E665" s="244">
        <v>3</v>
      </c>
      <c r="F665" s="223">
        <v>3</v>
      </c>
      <c r="G665" s="106">
        <f>SUM(E665*F665*3-J665)</f>
        <v>27</v>
      </c>
      <c r="H665" s="292">
        <v>0</v>
      </c>
      <c r="I665" s="272">
        <f t="shared" si="157"/>
        <v>0</v>
      </c>
      <c r="J665" s="115"/>
      <c r="K665" s="273"/>
      <c r="L665" s="278"/>
      <c r="M665" s="329">
        <f t="shared" si="158"/>
        <v>0</v>
      </c>
      <c r="N665" s="1"/>
    </row>
    <row r="666" spans="1:17" x14ac:dyDescent="0.2">
      <c r="A666" s="165"/>
      <c r="B666" s="169">
        <v>3</v>
      </c>
      <c r="C666" s="173" t="s">
        <v>463</v>
      </c>
      <c r="D666" s="173" t="s">
        <v>343</v>
      </c>
      <c r="E666" s="245">
        <v>12</v>
      </c>
      <c r="F666" s="223">
        <v>1</v>
      </c>
      <c r="G666" s="106">
        <f t="shared" si="156"/>
        <v>36</v>
      </c>
      <c r="H666" s="292">
        <v>0</v>
      </c>
      <c r="I666" s="272">
        <f t="shared" si="157"/>
        <v>0</v>
      </c>
      <c r="J666" s="115"/>
      <c r="K666" s="273"/>
      <c r="L666" s="278"/>
      <c r="M666" s="329">
        <f t="shared" si="158"/>
        <v>0</v>
      </c>
      <c r="N666" s="1"/>
    </row>
    <row r="667" spans="1:17" x14ac:dyDescent="0.2">
      <c r="A667" s="165"/>
      <c r="B667" s="169">
        <v>4</v>
      </c>
      <c r="C667" s="173" t="s">
        <v>464</v>
      </c>
      <c r="D667" s="173" t="s">
        <v>321</v>
      </c>
      <c r="E667" s="245">
        <v>12</v>
      </c>
      <c r="F667" s="241">
        <v>1</v>
      </c>
      <c r="G667" s="106">
        <f t="shared" si="156"/>
        <v>30</v>
      </c>
      <c r="H667" s="292">
        <v>0</v>
      </c>
      <c r="I667" s="272">
        <f t="shared" si="157"/>
        <v>0</v>
      </c>
      <c r="J667" s="115">
        <v>6</v>
      </c>
      <c r="K667" s="273">
        <v>0</v>
      </c>
      <c r="L667" s="278">
        <f t="shared" ref="L667:L673" si="159">K667*J667</f>
        <v>0</v>
      </c>
      <c r="M667" s="329">
        <f t="shared" si="158"/>
        <v>0</v>
      </c>
      <c r="N667" s="1"/>
    </row>
    <row r="668" spans="1:17" x14ac:dyDescent="0.2">
      <c r="A668" s="165"/>
      <c r="B668" s="169">
        <v>5</v>
      </c>
      <c r="C668" s="173" t="s">
        <v>107</v>
      </c>
      <c r="D668" s="173" t="s">
        <v>321</v>
      </c>
      <c r="E668" s="245">
        <v>12</v>
      </c>
      <c r="F668" s="241">
        <v>1</v>
      </c>
      <c r="G668" s="106">
        <f t="shared" si="156"/>
        <v>33</v>
      </c>
      <c r="H668" s="292">
        <v>0</v>
      </c>
      <c r="I668" s="272">
        <f t="shared" si="157"/>
        <v>0</v>
      </c>
      <c r="J668" s="115">
        <v>3</v>
      </c>
      <c r="K668" s="273">
        <v>0</v>
      </c>
      <c r="L668" s="278">
        <f t="shared" si="159"/>
        <v>0</v>
      </c>
      <c r="M668" s="329">
        <f t="shared" si="158"/>
        <v>0</v>
      </c>
      <c r="N668" s="1"/>
    </row>
    <row r="669" spans="1:17" x14ac:dyDescent="0.2">
      <c r="A669" s="165"/>
      <c r="B669" s="169">
        <v>6</v>
      </c>
      <c r="C669" s="173" t="s">
        <v>4</v>
      </c>
      <c r="D669" s="173"/>
      <c r="E669" s="245">
        <v>12</v>
      </c>
      <c r="F669" s="241">
        <v>1</v>
      </c>
      <c r="G669" s="106">
        <f t="shared" si="156"/>
        <v>36</v>
      </c>
      <c r="H669" s="292">
        <v>0</v>
      </c>
      <c r="I669" s="272">
        <f t="shared" si="157"/>
        <v>0</v>
      </c>
      <c r="J669" s="115"/>
      <c r="K669" s="273"/>
      <c r="L669" s="278"/>
      <c r="M669" s="329">
        <f t="shared" si="158"/>
        <v>0</v>
      </c>
      <c r="N669" s="1"/>
    </row>
    <row r="670" spans="1:17" x14ac:dyDescent="0.2">
      <c r="A670" s="165"/>
      <c r="B670" s="169">
        <v>7</v>
      </c>
      <c r="C670" s="173" t="s">
        <v>465</v>
      </c>
      <c r="D670" s="173"/>
      <c r="E670" s="245">
        <v>12</v>
      </c>
      <c r="F670" s="241">
        <v>1</v>
      </c>
      <c r="G670" s="106">
        <f t="shared" si="156"/>
        <v>36</v>
      </c>
      <c r="H670" s="292">
        <v>0</v>
      </c>
      <c r="I670" s="272">
        <f t="shared" si="157"/>
        <v>0</v>
      </c>
      <c r="J670" s="115"/>
      <c r="K670" s="273"/>
      <c r="L670" s="278"/>
      <c r="M670" s="329">
        <f t="shared" si="158"/>
        <v>0</v>
      </c>
      <c r="N670" s="1"/>
    </row>
    <row r="671" spans="1:17" x14ac:dyDescent="0.2">
      <c r="A671" s="165"/>
      <c r="B671" s="169">
        <v>8</v>
      </c>
      <c r="C671" s="173" t="s">
        <v>466</v>
      </c>
      <c r="D671" s="173"/>
      <c r="E671" s="245">
        <v>12</v>
      </c>
      <c r="F671" s="241">
        <v>1</v>
      </c>
      <c r="G671" s="106">
        <f t="shared" si="156"/>
        <v>36</v>
      </c>
      <c r="H671" s="292">
        <v>0</v>
      </c>
      <c r="I671" s="272">
        <f t="shared" si="157"/>
        <v>0</v>
      </c>
      <c r="J671" s="115"/>
      <c r="K671" s="273"/>
      <c r="L671" s="278"/>
      <c r="M671" s="329">
        <f t="shared" si="158"/>
        <v>0</v>
      </c>
      <c r="N671" s="1"/>
    </row>
    <row r="672" spans="1:17" x14ac:dyDescent="0.2">
      <c r="A672" s="165"/>
      <c r="B672" s="169">
        <v>9</v>
      </c>
      <c r="C672" s="173" t="s">
        <v>467</v>
      </c>
      <c r="D672" s="173"/>
      <c r="E672" s="245">
        <v>12</v>
      </c>
      <c r="F672" s="241">
        <v>1</v>
      </c>
      <c r="G672" s="106">
        <f t="shared" si="156"/>
        <v>33</v>
      </c>
      <c r="H672" s="292">
        <v>0</v>
      </c>
      <c r="I672" s="272">
        <f t="shared" si="157"/>
        <v>0</v>
      </c>
      <c r="J672" s="115">
        <v>3</v>
      </c>
      <c r="K672" s="273">
        <v>0</v>
      </c>
      <c r="L672" s="278">
        <f t="shared" si="159"/>
        <v>0</v>
      </c>
      <c r="M672" s="329">
        <f t="shared" si="158"/>
        <v>0</v>
      </c>
      <c r="N672" s="1"/>
    </row>
    <row r="673" spans="1:17" x14ac:dyDescent="0.2">
      <c r="A673" s="165"/>
      <c r="B673" s="169">
        <v>10</v>
      </c>
      <c r="C673" s="173" t="s">
        <v>468</v>
      </c>
      <c r="D673" s="173"/>
      <c r="E673" s="245">
        <v>12</v>
      </c>
      <c r="F673" s="241">
        <v>1</v>
      </c>
      <c r="G673" s="106">
        <f t="shared" si="156"/>
        <v>33</v>
      </c>
      <c r="H673" s="292">
        <v>0</v>
      </c>
      <c r="I673" s="272">
        <f t="shared" si="157"/>
        <v>0</v>
      </c>
      <c r="J673" s="115">
        <v>3</v>
      </c>
      <c r="K673" s="273">
        <v>0</v>
      </c>
      <c r="L673" s="278">
        <f t="shared" si="159"/>
        <v>0</v>
      </c>
      <c r="M673" s="329">
        <f t="shared" si="158"/>
        <v>0</v>
      </c>
      <c r="N673" s="1"/>
    </row>
    <row r="674" spans="1:17" x14ac:dyDescent="0.2">
      <c r="A674" s="165"/>
      <c r="B674" s="169">
        <v>11</v>
      </c>
      <c r="C674" s="173" t="s">
        <v>119</v>
      </c>
      <c r="D674" s="173"/>
      <c r="E674" s="245">
        <v>12</v>
      </c>
      <c r="F674" s="241">
        <v>1</v>
      </c>
      <c r="G674" s="106">
        <f t="shared" si="156"/>
        <v>36</v>
      </c>
      <c r="H674" s="292">
        <v>0</v>
      </c>
      <c r="I674" s="272">
        <f t="shared" si="157"/>
        <v>0</v>
      </c>
      <c r="J674" s="115"/>
      <c r="K674" s="273"/>
      <c r="L674" s="278"/>
      <c r="M674" s="329">
        <f t="shared" si="158"/>
        <v>0</v>
      </c>
      <c r="N674" s="1"/>
    </row>
    <row r="675" spans="1:17" x14ac:dyDescent="0.2">
      <c r="A675" s="165"/>
      <c r="B675" s="169">
        <v>12</v>
      </c>
      <c r="C675" s="173" t="s">
        <v>435</v>
      </c>
      <c r="D675" s="173"/>
      <c r="E675" s="245">
        <v>2</v>
      </c>
      <c r="F675" s="241">
        <v>4</v>
      </c>
      <c r="G675" s="106">
        <f t="shared" si="156"/>
        <v>24</v>
      </c>
      <c r="H675" s="292">
        <v>0</v>
      </c>
      <c r="I675" s="272">
        <f t="shared" si="157"/>
        <v>0</v>
      </c>
      <c r="J675" s="115"/>
      <c r="K675" s="273"/>
      <c r="L675" s="278"/>
      <c r="M675" s="329">
        <f t="shared" si="158"/>
        <v>0</v>
      </c>
      <c r="N675" s="1"/>
    </row>
    <row r="676" spans="1:17" x14ac:dyDescent="0.2">
      <c r="A676" s="165"/>
      <c r="B676" s="169">
        <v>13</v>
      </c>
      <c r="C676" s="173" t="s">
        <v>5</v>
      </c>
      <c r="D676" s="173"/>
      <c r="E676" s="245">
        <v>2</v>
      </c>
      <c r="F676" s="241">
        <v>24</v>
      </c>
      <c r="G676" s="106">
        <f t="shared" si="156"/>
        <v>144</v>
      </c>
      <c r="H676" s="292">
        <v>0</v>
      </c>
      <c r="I676" s="272">
        <f t="shared" si="157"/>
        <v>0</v>
      </c>
      <c r="J676" s="115"/>
      <c r="K676" s="273"/>
      <c r="L676" s="278"/>
      <c r="M676" s="329">
        <f>I678+L676</f>
        <v>0</v>
      </c>
      <c r="N676" s="1"/>
    </row>
    <row r="677" spans="1:17" x14ac:dyDescent="0.2">
      <c r="A677" s="165"/>
      <c r="B677" s="169">
        <v>14</v>
      </c>
      <c r="C677" s="173" t="s">
        <v>469</v>
      </c>
      <c r="D677" s="173"/>
      <c r="E677" s="245">
        <v>12</v>
      </c>
      <c r="F677" s="241">
        <v>1</v>
      </c>
      <c r="G677" s="106">
        <f t="shared" si="156"/>
        <v>36</v>
      </c>
      <c r="H677" s="292">
        <v>0</v>
      </c>
      <c r="I677" s="272">
        <f t="shared" si="157"/>
        <v>0</v>
      </c>
      <c r="J677" s="115"/>
      <c r="K677" s="273"/>
      <c r="L677" s="278"/>
      <c r="M677" s="329">
        <f>I679+L677</f>
        <v>0</v>
      </c>
      <c r="N677" s="1"/>
    </row>
    <row r="678" spans="1:17" x14ac:dyDescent="0.2">
      <c r="A678" s="165"/>
      <c r="B678" s="169">
        <v>15</v>
      </c>
      <c r="C678" s="173" t="s">
        <v>115</v>
      </c>
      <c r="D678" s="173"/>
      <c r="E678" s="245">
        <v>12</v>
      </c>
      <c r="F678" s="241">
        <v>1</v>
      </c>
      <c r="G678" s="106">
        <f t="shared" si="156"/>
        <v>36</v>
      </c>
      <c r="H678" s="292">
        <v>0</v>
      </c>
      <c r="I678" s="272">
        <f>G676*H676</f>
        <v>0</v>
      </c>
      <c r="J678" s="115"/>
      <c r="K678" s="273"/>
      <c r="L678" s="278"/>
      <c r="M678" s="329">
        <f>I680+L678</f>
        <v>0</v>
      </c>
      <c r="N678" s="1"/>
    </row>
    <row r="679" spans="1:17" x14ac:dyDescent="0.2">
      <c r="A679" s="165"/>
      <c r="B679" s="114"/>
      <c r="C679" s="172"/>
      <c r="D679" s="172"/>
      <c r="E679" s="244"/>
      <c r="F679" s="223"/>
      <c r="G679" s="106">
        <f t="shared" si="156"/>
        <v>0</v>
      </c>
      <c r="H679" s="272"/>
      <c r="I679" s="272"/>
      <c r="J679" s="115"/>
      <c r="K679" s="273"/>
      <c r="L679" s="273"/>
      <c r="M679" s="329"/>
      <c r="N679" s="1"/>
    </row>
    <row r="680" spans="1:17" ht="15" x14ac:dyDescent="0.35">
      <c r="A680" s="166"/>
      <c r="B680" s="114"/>
      <c r="C680" s="133"/>
      <c r="D680" s="133"/>
      <c r="E680" s="229"/>
      <c r="F680" s="223"/>
      <c r="G680" s="106">
        <f t="shared" si="156"/>
        <v>0</v>
      </c>
      <c r="H680" s="290">
        <f>SUM(H664:H679)</f>
        <v>0</v>
      </c>
      <c r="I680" s="290">
        <f>SUM(I664:I679)</f>
        <v>0</v>
      </c>
      <c r="J680" s="158"/>
      <c r="K680" s="291">
        <f>SUM(K664:K679)</f>
        <v>0</v>
      </c>
      <c r="L680" s="291">
        <f>SUM(L664:L679)</f>
        <v>0</v>
      </c>
      <c r="M680" s="315">
        <f>SUM(M664:M679)</f>
        <v>0</v>
      </c>
      <c r="N680" s="1"/>
      <c r="Q680" s="341">
        <f>M680</f>
        <v>0</v>
      </c>
    </row>
    <row r="681" spans="1:17" ht="13.5" thickBot="1" x14ac:dyDescent="0.25">
      <c r="A681" s="174"/>
      <c r="B681" s="138"/>
      <c r="C681" s="137"/>
      <c r="D681" s="137"/>
      <c r="E681" s="230"/>
      <c r="F681" s="231"/>
      <c r="G681" s="231"/>
      <c r="H681" s="294"/>
      <c r="I681" s="294"/>
      <c r="J681" s="139"/>
      <c r="K681" s="294"/>
      <c r="L681" s="282"/>
      <c r="M681" s="316"/>
      <c r="N681" s="1"/>
    </row>
    <row r="682" spans="1:17" x14ac:dyDescent="0.2">
      <c r="A682" s="175" t="s">
        <v>470</v>
      </c>
      <c r="B682" s="169">
        <v>1</v>
      </c>
      <c r="C682" s="147" t="s">
        <v>471</v>
      </c>
      <c r="D682" s="147"/>
      <c r="E682" s="227">
        <v>2</v>
      </c>
      <c r="F682" s="243">
        <v>25</v>
      </c>
      <c r="G682" s="106">
        <f t="shared" ref="G682:G697" si="160">SUM(E682*F682*3-J682)</f>
        <v>150</v>
      </c>
      <c r="H682" s="292">
        <v>0</v>
      </c>
      <c r="I682" s="292">
        <f t="shared" ref="I682:I695" si="161">G682*H682</f>
        <v>0</v>
      </c>
      <c r="J682" s="171"/>
      <c r="K682" s="295"/>
      <c r="L682" s="319"/>
      <c r="M682" s="333">
        <f t="shared" ref="M682:M695" si="162">I682+L682</f>
        <v>0</v>
      </c>
      <c r="N682" s="1"/>
    </row>
    <row r="683" spans="1:17" x14ac:dyDescent="0.2">
      <c r="A683" s="175"/>
      <c r="B683" s="114">
        <f>1+B682</f>
        <v>2</v>
      </c>
      <c r="C683" s="133" t="s">
        <v>472</v>
      </c>
      <c r="D683" s="133"/>
      <c r="E683" s="229">
        <v>12</v>
      </c>
      <c r="F683" s="223">
        <v>1</v>
      </c>
      <c r="G683" s="106">
        <f t="shared" si="160"/>
        <v>36</v>
      </c>
      <c r="H683" s="292">
        <v>0</v>
      </c>
      <c r="I683" s="272">
        <f t="shared" si="161"/>
        <v>0</v>
      </c>
      <c r="J683" s="115"/>
      <c r="K683" s="273"/>
      <c r="L683" s="278"/>
      <c r="M683" s="329">
        <f t="shared" si="162"/>
        <v>0</v>
      </c>
      <c r="N683" s="1"/>
    </row>
    <row r="684" spans="1:17" x14ac:dyDescent="0.2">
      <c r="A684" s="165"/>
      <c r="B684" s="114">
        <f t="shared" ref="B684:B692" si="163">1+B683</f>
        <v>3</v>
      </c>
      <c r="C684" s="133" t="s">
        <v>462</v>
      </c>
      <c r="D684" s="133"/>
      <c r="E684" s="229">
        <v>12</v>
      </c>
      <c r="F684" s="223">
        <v>1</v>
      </c>
      <c r="G684" s="106">
        <f t="shared" si="160"/>
        <v>36</v>
      </c>
      <c r="H684" s="292">
        <v>0</v>
      </c>
      <c r="I684" s="272">
        <f t="shared" si="161"/>
        <v>0</v>
      </c>
      <c r="J684" s="115"/>
      <c r="K684" s="273"/>
      <c r="L684" s="278"/>
      <c r="M684" s="329">
        <f t="shared" si="162"/>
        <v>0</v>
      </c>
      <c r="N684" s="1"/>
    </row>
    <row r="685" spans="1:17" x14ac:dyDescent="0.2">
      <c r="A685" s="165"/>
      <c r="B685" s="114">
        <f t="shared" si="163"/>
        <v>4</v>
      </c>
      <c r="C685" s="133" t="s">
        <v>473</v>
      </c>
      <c r="D685" s="133" t="s">
        <v>346</v>
      </c>
      <c r="E685" s="229">
        <v>12</v>
      </c>
      <c r="F685" s="223">
        <v>1</v>
      </c>
      <c r="G685" s="106">
        <f t="shared" si="160"/>
        <v>33</v>
      </c>
      <c r="H685" s="292">
        <v>0</v>
      </c>
      <c r="I685" s="272">
        <f t="shared" si="161"/>
        <v>0</v>
      </c>
      <c r="J685" s="115">
        <v>3</v>
      </c>
      <c r="K685" s="273">
        <v>0</v>
      </c>
      <c r="L685" s="278">
        <f>K685*J685</f>
        <v>0</v>
      </c>
      <c r="M685" s="329">
        <f t="shared" si="162"/>
        <v>0</v>
      </c>
      <c r="N685" s="1"/>
    </row>
    <row r="686" spans="1:17" x14ac:dyDescent="0.2">
      <c r="A686" s="165"/>
      <c r="B686" s="114">
        <f t="shared" si="163"/>
        <v>5</v>
      </c>
      <c r="C686" s="133" t="s">
        <v>646</v>
      </c>
      <c r="D686" s="133" t="s">
        <v>322</v>
      </c>
      <c r="E686" s="229">
        <v>12</v>
      </c>
      <c r="F686" s="223">
        <v>1</v>
      </c>
      <c r="G686" s="106">
        <f t="shared" si="160"/>
        <v>33</v>
      </c>
      <c r="H686" s="292">
        <v>0</v>
      </c>
      <c r="I686" s="272">
        <f t="shared" si="161"/>
        <v>0</v>
      </c>
      <c r="J686" s="115">
        <v>3</v>
      </c>
      <c r="K686" s="273">
        <v>0</v>
      </c>
      <c r="L686" s="278">
        <f t="shared" ref="L686:L694" si="164">K686*J686</f>
        <v>0</v>
      </c>
      <c r="M686" s="329">
        <f t="shared" si="162"/>
        <v>0</v>
      </c>
      <c r="N686" s="1"/>
    </row>
    <row r="687" spans="1:17" x14ac:dyDescent="0.2">
      <c r="A687" s="165"/>
      <c r="B687" s="114">
        <f t="shared" si="163"/>
        <v>6</v>
      </c>
      <c r="C687" s="133" t="s">
        <v>401</v>
      </c>
      <c r="D687" s="133" t="s">
        <v>322</v>
      </c>
      <c r="E687" s="229">
        <v>12</v>
      </c>
      <c r="F687" s="223">
        <v>1</v>
      </c>
      <c r="G687" s="106">
        <f t="shared" si="160"/>
        <v>33</v>
      </c>
      <c r="H687" s="292">
        <v>0</v>
      </c>
      <c r="I687" s="272">
        <f t="shared" si="161"/>
        <v>0</v>
      </c>
      <c r="J687" s="115">
        <v>3</v>
      </c>
      <c r="K687" s="273">
        <v>0</v>
      </c>
      <c r="L687" s="278">
        <f t="shared" si="164"/>
        <v>0</v>
      </c>
      <c r="M687" s="329">
        <f t="shared" si="162"/>
        <v>0</v>
      </c>
      <c r="N687" s="1"/>
    </row>
    <row r="688" spans="1:17" x14ac:dyDescent="0.2">
      <c r="A688" s="165"/>
      <c r="B688" s="114">
        <f t="shared" si="163"/>
        <v>7</v>
      </c>
      <c r="C688" s="133" t="s">
        <v>42</v>
      </c>
      <c r="D688" s="133" t="s">
        <v>322</v>
      </c>
      <c r="E688" s="229">
        <v>12</v>
      </c>
      <c r="F688" s="223">
        <v>1</v>
      </c>
      <c r="G688" s="106">
        <f t="shared" si="160"/>
        <v>33</v>
      </c>
      <c r="H688" s="292">
        <v>0</v>
      </c>
      <c r="I688" s="272">
        <f t="shared" si="161"/>
        <v>0</v>
      </c>
      <c r="J688" s="115">
        <v>3</v>
      </c>
      <c r="K688" s="273">
        <v>0</v>
      </c>
      <c r="L688" s="278">
        <f t="shared" si="164"/>
        <v>0</v>
      </c>
      <c r="M688" s="329">
        <f t="shared" si="162"/>
        <v>0</v>
      </c>
      <c r="N688" s="1"/>
    </row>
    <row r="689" spans="1:17" x14ac:dyDescent="0.2">
      <c r="A689" s="165"/>
      <c r="B689" s="114">
        <f t="shared" si="163"/>
        <v>8</v>
      </c>
      <c r="C689" s="133" t="s">
        <v>647</v>
      </c>
      <c r="D689" s="133" t="s">
        <v>321</v>
      </c>
      <c r="E689" s="229">
        <v>12</v>
      </c>
      <c r="F689" s="223">
        <v>1</v>
      </c>
      <c r="G689" s="106">
        <f t="shared" si="160"/>
        <v>33</v>
      </c>
      <c r="H689" s="292">
        <v>0</v>
      </c>
      <c r="I689" s="272">
        <f t="shared" si="161"/>
        <v>0</v>
      </c>
      <c r="J689" s="115">
        <v>3</v>
      </c>
      <c r="K689" s="273">
        <v>0</v>
      </c>
      <c r="L689" s="278">
        <f t="shared" si="164"/>
        <v>0</v>
      </c>
      <c r="M689" s="329">
        <f t="shared" si="162"/>
        <v>0</v>
      </c>
      <c r="N689" s="1"/>
    </row>
    <row r="690" spans="1:17" x14ac:dyDescent="0.2">
      <c r="A690" s="165"/>
      <c r="B690" s="114">
        <f t="shared" si="163"/>
        <v>9</v>
      </c>
      <c r="C690" s="133" t="s">
        <v>107</v>
      </c>
      <c r="D690" s="133" t="s">
        <v>321</v>
      </c>
      <c r="E690" s="229">
        <v>12</v>
      </c>
      <c r="F690" s="223">
        <v>1</v>
      </c>
      <c r="G690" s="106">
        <f t="shared" si="160"/>
        <v>33</v>
      </c>
      <c r="H690" s="292">
        <v>0</v>
      </c>
      <c r="I690" s="272">
        <f t="shared" si="161"/>
        <v>0</v>
      </c>
      <c r="J690" s="115">
        <v>3</v>
      </c>
      <c r="K690" s="273">
        <v>0</v>
      </c>
      <c r="L690" s="278">
        <f t="shared" si="164"/>
        <v>0</v>
      </c>
      <c r="M690" s="329">
        <f t="shared" si="162"/>
        <v>0</v>
      </c>
      <c r="N690" s="1"/>
    </row>
    <row r="691" spans="1:17" x14ac:dyDescent="0.2">
      <c r="A691" s="165"/>
      <c r="B691" s="114">
        <f t="shared" si="163"/>
        <v>10</v>
      </c>
      <c r="C691" s="133" t="s">
        <v>648</v>
      </c>
      <c r="D691" s="133"/>
      <c r="E691" s="229">
        <v>12</v>
      </c>
      <c r="F691" s="223">
        <v>2</v>
      </c>
      <c r="G691" s="106">
        <f t="shared" si="160"/>
        <v>72</v>
      </c>
      <c r="H691" s="292">
        <v>0</v>
      </c>
      <c r="I691" s="272">
        <f t="shared" si="161"/>
        <v>0</v>
      </c>
      <c r="J691" s="115"/>
      <c r="K691" s="273"/>
      <c r="L691" s="278"/>
      <c r="M691" s="329">
        <f t="shared" si="162"/>
        <v>0</v>
      </c>
      <c r="N691" s="1"/>
    </row>
    <row r="692" spans="1:17" x14ac:dyDescent="0.2">
      <c r="A692" s="165"/>
      <c r="B692" s="114">
        <f t="shared" si="163"/>
        <v>11</v>
      </c>
      <c r="C692" s="133" t="s">
        <v>206</v>
      </c>
      <c r="D692" s="133"/>
      <c r="E692" s="229">
        <v>12</v>
      </c>
      <c r="F692" s="223">
        <v>1</v>
      </c>
      <c r="G692" s="106">
        <f t="shared" si="160"/>
        <v>36</v>
      </c>
      <c r="H692" s="292">
        <v>0</v>
      </c>
      <c r="I692" s="272">
        <f t="shared" si="161"/>
        <v>0</v>
      </c>
      <c r="J692" s="115"/>
      <c r="K692" s="273"/>
      <c r="L692" s="278"/>
      <c r="M692" s="329">
        <f t="shared" si="162"/>
        <v>0</v>
      </c>
      <c r="N692" s="1"/>
    </row>
    <row r="693" spans="1:17" x14ac:dyDescent="0.2">
      <c r="A693" s="165"/>
      <c r="B693" s="114">
        <f>B692+1</f>
        <v>12</v>
      </c>
      <c r="C693" s="133" t="s">
        <v>389</v>
      </c>
      <c r="D693" s="133"/>
      <c r="E693" s="229">
        <v>2</v>
      </c>
      <c r="F693" s="223">
        <v>3</v>
      </c>
      <c r="G693" s="106">
        <f t="shared" si="160"/>
        <v>18</v>
      </c>
      <c r="H693" s="292">
        <v>0</v>
      </c>
      <c r="I693" s="272">
        <f t="shared" si="161"/>
        <v>0</v>
      </c>
      <c r="J693" s="115"/>
      <c r="K693" s="273"/>
      <c r="L693" s="278"/>
      <c r="M693" s="329">
        <f t="shared" si="162"/>
        <v>0</v>
      </c>
      <c r="N693" s="1"/>
    </row>
    <row r="694" spans="1:17" x14ac:dyDescent="0.2">
      <c r="A694" s="165"/>
      <c r="B694" s="114">
        <f>B693+1</f>
        <v>13</v>
      </c>
      <c r="C694" s="133" t="s">
        <v>234</v>
      </c>
      <c r="D694" s="133"/>
      <c r="E694" s="229">
        <v>2</v>
      </c>
      <c r="F694" s="223">
        <v>2</v>
      </c>
      <c r="G694" s="106">
        <f t="shared" si="160"/>
        <v>6</v>
      </c>
      <c r="H694" s="292">
        <v>0</v>
      </c>
      <c r="I694" s="272">
        <f t="shared" si="161"/>
        <v>0</v>
      </c>
      <c r="J694" s="115">
        <v>6</v>
      </c>
      <c r="K694" s="273">
        <v>0</v>
      </c>
      <c r="L694" s="278">
        <f t="shared" si="164"/>
        <v>0</v>
      </c>
      <c r="M694" s="329">
        <f t="shared" si="162"/>
        <v>0</v>
      </c>
      <c r="N694" s="1"/>
    </row>
    <row r="695" spans="1:17" x14ac:dyDescent="0.2">
      <c r="A695" s="165"/>
      <c r="B695" s="114">
        <f>B694+1</f>
        <v>14</v>
      </c>
      <c r="C695" s="133" t="s">
        <v>545</v>
      </c>
      <c r="D695" s="133" t="s">
        <v>474</v>
      </c>
      <c r="E695" s="229">
        <v>12</v>
      </c>
      <c r="F695" s="223">
        <v>6</v>
      </c>
      <c r="G695" s="106">
        <f t="shared" si="160"/>
        <v>216</v>
      </c>
      <c r="H695" s="292">
        <v>0</v>
      </c>
      <c r="I695" s="272">
        <f t="shared" si="161"/>
        <v>0</v>
      </c>
      <c r="J695" s="115"/>
      <c r="K695" s="273"/>
      <c r="L695" s="278"/>
      <c r="M695" s="329">
        <f t="shared" si="162"/>
        <v>0</v>
      </c>
      <c r="N695" s="1"/>
    </row>
    <row r="696" spans="1:17" x14ac:dyDescent="0.2">
      <c r="A696" s="165"/>
      <c r="B696" s="114"/>
      <c r="C696" s="133"/>
      <c r="D696" s="133"/>
      <c r="E696" s="229"/>
      <c r="F696" s="223"/>
      <c r="G696" s="106">
        <f t="shared" si="160"/>
        <v>0</v>
      </c>
      <c r="H696" s="272"/>
      <c r="I696" s="272"/>
      <c r="J696" s="158"/>
      <c r="K696" s="293"/>
      <c r="L696" s="293"/>
      <c r="M696" s="329"/>
      <c r="N696" s="1"/>
    </row>
    <row r="697" spans="1:17" ht="15" x14ac:dyDescent="0.35">
      <c r="A697" s="166"/>
      <c r="B697" s="114"/>
      <c r="C697" s="133"/>
      <c r="D697" s="133"/>
      <c r="E697" s="229"/>
      <c r="F697" s="223"/>
      <c r="G697" s="106">
        <f t="shared" si="160"/>
        <v>0</v>
      </c>
      <c r="H697" s="290">
        <f>SUM(H682:H696)</f>
        <v>0</v>
      </c>
      <c r="I697" s="290">
        <f>SUM(I682:I696)</f>
        <v>0</v>
      </c>
      <c r="J697" s="158"/>
      <c r="K697" s="291">
        <f>SUM(K682:K696)</f>
        <v>0</v>
      </c>
      <c r="L697" s="291">
        <f>SUM(L682:L696)</f>
        <v>0</v>
      </c>
      <c r="M697" s="315">
        <f>SUM(M682:M696)</f>
        <v>0</v>
      </c>
      <c r="N697" s="1"/>
      <c r="Q697" s="341">
        <f>M697</f>
        <v>0</v>
      </c>
    </row>
    <row r="698" spans="1:17" ht="13.5" thickBot="1" x14ac:dyDescent="0.25">
      <c r="A698" s="167"/>
      <c r="B698" s="138"/>
      <c r="C698" s="176"/>
      <c r="D698" s="176"/>
      <c r="E698" s="246"/>
      <c r="F698" s="231"/>
      <c r="G698" s="231"/>
      <c r="H698" s="294"/>
      <c r="I698" s="294"/>
      <c r="J698" s="139"/>
      <c r="K698" s="294"/>
      <c r="L698" s="294"/>
      <c r="M698" s="316"/>
      <c r="N698" s="1"/>
    </row>
    <row r="699" spans="1:17" x14ac:dyDescent="0.2">
      <c r="A699" s="168" t="s">
        <v>476</v>
      </c>
      <c r="B699" s="169">
        <v>1</v>
      </c>
      <c r="C699" s="147" t="s">
        <v>477</v>
      </c>
      <c r="D699" s="147" t="s">
        <v>478</v>
      </c>
      <c r="E699" s="227">
        <v>12</v>
      </c>
      <c r="F699" s="243">
        <v>2</v>
      </c>
      <c r="G699" s="106">
        <f t="shared" ref="G699:G737" si="165">SUM(E699*F699*3-J699)</f>
        <v>69</v>
      </c>
      <c r="H699" s="292">
        <v>0</v>
      </c>
      <c r="I699" s="272">
        <f t="shared" ref="I699:I736" si="166">G699*H699</f>
        <v>0</v>
      </c>
      <c r="J699" s="171">
        <v>3</v>
      </c>
      <c r="K699" s="295">
        <v>0</v>
      </c>
      <c r="L699" s="278">
        <f>K699*J699</f>
        <v>0</v>
      </c>
      <c r="M699" s="329">
        <f t="shared" ref="M699:M736" si="167">I699+L699</f>
        <v>0</v>
      </c>
      <c r="N699" s="1"/>
    </row>
    <row r="700" spans="1:17" x14ac:dyDescent="0.2">
      <c r="A700" s="165"/>
      <c r="B700" s="114">
        <f>B699+1</f>
        <v>2</v>
      </c>
      <c r="C700" s="128" t="s">
        <v>7</v>
      </c>
      <c r="D700" s="128"/>
      <c r="E700" s="237">
        <v>12</v>
      </c>
      <c r="F700" s="241">
        <v>7</v>
      </c>
      <c r="G700" s="106">
        <f t="shared" si="165"/>
        <v>252</v>
      </c>
      <c r="H700" s="292">
        <v>0</v>
      </c>
      <c r="I700" s="272">
        <f t="shared" si="166"/>
        <v>0</v>
      </c>
      <c r="J700" s="115"/>
      <c r="K700" s="273"/>
      <c r="L700" s="278"/>
      <c r="M700" s="329">
        <f t="shared" si="167"/>
        <v>0</v>
      </c>
      <c r="N700" s="1"/>
    </row>
    <row r="701" spans="1:17" x14ac:dyDescent="0.2">
      <c r="A701" s="165"/>
      <c r="B701" s="114">
        <f t="shared" ref="B701:B736" si="168">B700+1</f>
        <v>3</v>
      </c>
      <c r="C701" s="128" t="s">
        <v>30</v>
      </c>
      <c r="D701" s="128"/>
      <c r="E701" s="237">
        <v>12</v>
      </c>
      <c r="F701" s="241">
        <v>2</v>
      </c>
      <c r="G701" s="106">
        <f t="shared" si="165"/>
        <v>66</v>
      </c>
      <c r="H701" s="292">
        <v>0</v>
      </c>
      <c r="I701" s="272">
        <f t="shared" si="166"/>
        <v>0</v>
      </c>
      <c r="J701" s="115">
        <f t="shared" ref="J701:J712" si="169">F701*3</f>
        <v>6</v>
      </c>
      <c r="K701" s="273">
        <v>0</v>
      </c>
      <c r="L701" s="278">
        <f t="shared" ref="L701:L731" si="170">K701*J701</f>
        <v>0</v>
      </c>
      <c r="M701" s="329">
        <f t="shared" si="167"/>
        <v>0</v>
      </c>
      <c r="N701" s="1"/>
    </row>
    <row r="702" spans="1:17" x14ac:dyDescent="0.2">
      <c r="A702" s="165"/>
      <c r="B702" s="114">
        <f t="shared" si="168"/>
        <v>4</v>
      </c>
      <c r="C702" s="128" t="s">
        <v>479</v>
      </c>
      <c r="D702" s="128"/>
      <c r="E702" s="237">
        <v>12</v>
      </c>
      <c r="F702" s="241">
        <v>1</v>
      </c>
      <c r="G702" s="106">
        <f t="shared" si="165"/>
        <v>33</v>
      </c>
      <c r="H702" s="292">
        <v>0</v>
      </c>
      <c r="I702" s="272">
        <f t="shared" si="166"/>
        <v>0</v>
      </c>
      <c r="J702" s="115">
        <f t="shared" si="169"/>
        <v>3</v>
      </c>
      <c r="K702" s="273">
        <v>0</v>
      </c>
      <c r="L702" s="278">
        <f t="shared" si="170"/>
        <v>0</v>
      </c>
      <c r="M702" s="329">
        <f t="shared" si="167"/>
        <v>0</v>
      </c>
      <c r="N702" s="1"/>
    </row>
    <row r="703" spans="1:17" x14ac:dyDescent="0.2">
      <c r="A703" s="165"/>
      <c r="B703" s="114">
        <f t="shared" si="168"/>
        <v>5</v>
      </c>
      <c r="C703" s="128" t="s">
        <v>380</v>
      </c>
      <c r="D703" s="128" t="s">
        <v>480</v>
      </c>
      <c r="E703" s="237">
        <v>12</v>
      </c>
      <c r="F703" s="241">
        <v>1</v>
      </c>
      <c r="G703" s="106">
        <f t="shared" si="165"/>
        <v>33</v>
      </c>
      <c r="H703" s="292">
        <v>0</v>
      </c>
      <c r="I703" s="272">
        <f t="shared" si="166"/>
        <v>0</v>
      </c>
      <c r="J703" s="115">
        <f t="shared" si="169"/>
        <v>3</v>
      </c>
      <c r="K703" s="273">
        <v>0</v>
      </c>
      <c r="L703" s="278">
        <f t="shared" si="170"/>
        <v>0</v>
      </c>
      <c r="M703" s="329">
        <f t="shared" si="167"/>
        <v>0</v>
      </c>
      <c r="N703" s="1"/>
    </row>
    <row r="704" spans="1:17" x14ac:dyDescent="0.2">
      <c r="A704" s="165"/>
      <c r="B704" s="114">
        <f t="shared" si="168"/>
        <v>6</v>
      </c>
      <c r="C704" s="128" t="s">
        <v>481</v>
      </c>
      <c r="D704" s="128"/>
      <c r="E704" s="237">
        <v>12</v>
      </c>
      <c r="F704" s="241">
        <v>3</v>
      </c>
      <c r="G704" s="106">
        <f t="shared" si="165"/>
        <v>99</v>
      </c>
      <c r="H704" s="295"/>
      <c r="I704" s="273">
        <f t="shared" si="166"/>
        <v>0</v>
      </c>
      <c r="J704" s="115">
        <f t="shared" si="169"/>
        <v>9</v>
      </c>
      <c r="K704" s="273">
        <v>0</v>
      </c>
      <c r="L704" s="278">
        <f t="shared" si="170"/>
        <v>0</v>
      </c>
      <c r="M704" s="329">
        <f t="shared" si="167"/>
        <v>0</v>
      </c>
      <c r="N704" s="1"/>
    </row>
    <row r="705" spans="1:14" x14ac:dyDescent="0.2">
      <c r="A705" s="165"/>
      <c r="B705" s="114">
        <f t="shared" si="168"/>
        <v>7</v>
      </c>
      <c r="C705" s="128" t="s">
        <v>482</v>
      </c>
      <c r="D705" s="128" t="s">
        <v>483</v>
      </c>
      <c r="E705" s="237">
        <v>12</v>
      </c>
      <c r="F705" s="241">
        <v>1</v>
      </c>
      <c r="G705" s="106">
        <f t="shared" si="165"/>
        <v>33</v>
      </c>
      <c r="H705" s="292">
        <v>0</v>
      </c>
      <c r="I705" s="272">
        <f t="shared" si="166"/>
        <v>0</v>
      </c>
      <c r="J705" s="115">
        <f t="shared" si="169"/>
        <v>3</v>
      </c>
      <c r="K705" s="273">
        <v>0</v>
      </c>
      <c r="L705" s="278">
        <f t="shared" si="170"/>
        <v>0</v>
      </c>
      <c r="M705" s="329">
        <f t="shared" si="167"/>
        <v>0</v>
      </c>
      <c r="N705" s="1"/>
    </row>
    <row r="706" spans="1:14" x14ac:dyDescent="0.2">
      <c r="A706" s="165"/>
      <c r="B706" s="114">
        <f t="shared" si="168"/>
        <v>8</v>
      </c>
      <c r="C706" s="128" t="s">
        <v>484</v>
      </c>
      <c r="D706" s="128" t="s">
        <v>478</v>
      </c>
      <c r="E706" s="237">
        <v>12</v>
      </c>
      <c r="F706" s="241">
        <v>1</v>
      </c>
      <c r="G706" s="106">
        <f t="shared" si="165"/>
        <v>33</v>
      </c>
      <c r="H706" s="292">
        <v>0</v>
      </c>
      <c r="I706" s="272">
        <f t="shared" si="166"/>
        <v>0</v>
      </c>
      <c r="J706" s="115">
        <f t="shared" si="169"/>
        <v>3</v>
      </c>
      <c r="K706" s="273">
        <v>0</v>
      </c>
      <c r="L706" s="278">
        <f t="shared" si="170"/>
        <v>0</v>
      </c>
      <c r="M706" s="329">
        <f t="shared" si="167"/>
        <v>0</v>
      </c>
      <c r="N706" s="1"/>
    </row>
    <row r="707" spans="1:14" x14ac:dyDescent="0.2">
      <c r="A707" s="165"/>
      <c r="B707" s="114">
        <f t="shared" si="168"/>
        <v>9</v>
      </c>
      <c r="C707" s="128" t="s">
        <v>51</v>
      </c>
      <c r="D707" s="128" t="s">
        <v>485</v>
      </c>
      <c r="E707" s="237">
        <v>12</v>
      </c>
      <c r="F707" s="241">
        <v>2</v>
      </c>
      <c r="G707" s="106">
        <f t="shared" si="165"/>
        <v>66</v>
      </c>
      <c r="H707" s="292">
        <v>0</v>
      </c>
      <c r="I707" s="272">
        <f t="shared" si="166"/>
        <v>0</v>
      </c>
      <c r="J707" s="115">
        <f t="shared" si="169"/>
        <v>6</v>
      </c>
      <c r="K707" s="273">
        <v>0</v>
      </c>
      <c r="L707" s="278">
        <f t="shared" si="170"/>
        <v>0</v>
      </c>
      <c r="M707" s="329">
        <f t="shared" si="167"/>
        <v>0</v>
      </c>
      <c r="N707" s="1"/>
    </row>
    <row r="708" spans="1:14" x14ac:dyDescent="0.2">
      <c r="A708" s="165"/>
      <c r="B708" s="114">
        <f t="shared" si="168"/>
        <v>10</v>
      </c>
      <c r="C708" s="128" t="s">
        <v>486</v>
      </c>
      <c r="D708" s="128" t="s">
        <v>359</v>
      </c>
      <c r="E708" s="237">
        <v>12</v>
      </c>
      <c r="F708" s="241">
        <v>1</v>
      </c>
      <c r="G708" s="106">
        <f t="shared" si="165"/>
        <v>33</v>
      </c>
      <c r="H708" s="292">
        <v>0</v>
      </c>
      <c r="I708" s="272">
        <f t="shared" si="166"/>
        <v>0</v>
      </c>
      <c r="J708" s="115">
        <f t="shared" si="169"/>
        <v>3</v>
      </c>
      <c r="K708" s="273">
        <v>0</v>
      </c>
      <c r="L708" s="278">
        <f t="shared" si="170"/>
        <v>0</v>
      </c>
      <c r="M708" s="329">
        <f t="shared" si="167"/>
        <v>0</v>
      </c>
      <c r="N708" s="1"/>
    </row>
    <row r="709" spans="1:14" x14ac:dyDescent="0.2">
      <c r="A709" s="165"/>
      <c r="B709" s="114">
        <f t="shared" si="168"/>
        <v>11</v>
      </c>
      <c r="C709" s="128" t="s">
        <v>42</v>
      </c>
      <c r="D709" s="128" t="s">
        <v>487</v>
      </c>
      <c r="E709" s="237">
        <v>12</v>
      </c>
      <c r="F709" s="241">
        <v>12</v>
      </c>
      <c r="G709" s="106">
        <f t="shared" si="165"/>
        <v>396</v>
      </c>
      <c r="H709" s="292">
        <v>0</v>
      </c>
      <c r="I709" s="272">
        <f t="shared" si="166"/>
        <v>0</v>
      </c>
      <c r="J709" s="115">
        <f t="shared" si="169"/>
        <v>36</v>
      </c>
      <c r="K709" s="273">
        <v>0</v>
      </c>
      <c r="L709" s="278">
        <f t="shared" si="170"/>
        <v>0</v>
      </c>
      <c r="M709" s="329">
        <f t="shared" si="167"/>
        <v>0</v>
      </c>
      <c r="N709" s="1"/>
    </row>
    <row r="710" spans="1:14" x14ac:dyDescent="0.2">
      <c r="A710" s="165"/>
      <c r="B710" s="114">
        <f t="shared" si="168"/>
        <v>12</v>
      </c>
      <c r="C710" s="128" t="s">
        <v>445</v>
      </c>
      <c r="D710" s="128" t="s">
        <v>488</v>
      </c>
      <c r="E710" s="237">
        <v>12</v>
      </c>
      <c r="F710" s="241">
        <v>2</v>
      </c>
      <c r="G710" s="106">
        <f t="shared" si="165"/>
        <v>66</v>
      </c>
      <c r="H710" s="292">
        <v>0</v>
      </c>
      <c r="I710" s="272">
        <f t="shared" si="166"/>
        <v>0</v>
      </c>
      <c r="J710" s="115">
        <f t="shared" si="169"/>
        <v>6</v>
      </c>
      <c r="K710" s="273">
        <v>0</v>
      </c>
      <c r="L710" s="278">
        <f t="shared" si="170"/>
        <v>0</v>
      </c>
      <c r="M710" s="329">
        <f t="shared" si="167"/>
        <v>0</v>
      </c>
      <c r="N710" s="1"/>
    </row>
    <row r="711" spans="1:14" x14ac:dyDescent="0.2">
      <c r="A711" s="165"/>
      <c r="B711" s="114">
        <f t="shared" si="168"/>
        <v>13</v>
      </c>
      <c r="C711" s="128" t="s">
        <v>489</v>
      </c>
      <c r="D711" s="128"/>
      <c r="E711" s="237">
        <v>12</v>
      </c>
      <c r="F711" s="241">
        <v>1</v>
      </c>
      <c r="G711" s="106">
        <f t="shared" si="165"/>
        <v>33</v>
      </c>
      <c r="H711" s="292">
        <v>0</v>
      </c>
      <c r="I711" s="272">
        <f t="shared" si="166"/>
        <v>0</v>
      </c>
      <c r="J711" s="115">
        <f t="shared" si="169"/>
        <v>3</v>
      </c>
      <c r="K711" s="273">
        <v>0</v>
      </c>
      <c r="L711" s="278">
        <f t="shared" si="170"/>
        <v>0</v>
      </c>
      <c r="M711" s="329">
        <f t="shared" si="167"/>
        <v>0</v>
      </c>
      <c r="N711" s="1"/>
    </row>
    <row r="712" spans="1:14" x14ac:dyDescent="0.2">
      <c r="A712" s="165"/>
      <c r="B712" s="114">
        <f t="shared" si="168"/>
        <v>14</v>
      </c>
      <c r="C712" s="128" t="s">
        <v>107</v>
      </c>
      <c r="D712" s="128"/>
      <c r="E712" s="237">
        <v>12</v>
      </c>
      <c r="F712" s="241">
        <v>2</v>
      </c>
      <c r="G712" s="106">
        <f t="shared" si="165"/>
        <v>66</v>
      </c>
      <c r="H712" s="292">
        <v>0</v>
      </c>
      <c r="I712" s="272">
        <f t="shared" si="166"/>
        <v>0</v>
      </c>
      <c r="J712" s="115">
        <f t="shared" si="169"/>
        <v>6</v>
      </c>
      <c r="K712" s="273">
        <v>0</v>
      </c>
      <c r="L712" s="278">
        <f t="shared" si="170"/>
        <v>0</v>
      </c>
      <c r="M712" s="329">
        <f t="shared" si="167"/>
        <v>0</v>
      </c>
      <c r="N712" s="1"/>
    </row>
    <row r="713" spans="1:14" x14ac:dyDescent="0.2">
      <c r="A713" s="165"/>
      <c r="B713" s="114">
        <f t="shared" si="168"/>
        <v>15</v>
      </c>
      <c r="C713" s="128" t="s">
        <v>70</v>
      </c>
      <c r="D713" s="128"/>
      <c r="E713" s="237">
        <v>12</v>
      </c>
      <c r="F713" s="241">
        <v>19</v>
      </c>
      <c r="G713" s="106">
        <f t="shared" si="165"/>
        <v>684</v>
      </c>
      <c r="H713" s="292">
        <v>0</v>
      </c>
      <c r="I713" s="272">
        <f t="shared" si="166"/>
        <v>0</v>
      </c>
      <c r="J713" s="115"/>
      <c r="K713" s="273"/>
      <c r="L713" s="278"/>
      <c r="M713" s="329">
        <f t="shared" si="167"/>
        <v>0</v>
      </c>
      <c r="N713" s="1"/>
    </row>
    <row r="714" spans="1:14" x14ac:dyDescent="0.2">
      <c r="A714" s="165"/>
      <c r="B714" s="114">
        <f t="shared" si="168"/>
        <v>16</v>
      </c>
      <c r="C714" s="128" t="s">
        <v>490</v>
      </c>
      <c r="D714" s="128" t="s">
        <v>491</v>
      </c>
      <c r="E714" s="237">
        <v>12</v>
      </c>
      <c r="F714" s="241">
        <v>1</v>
      </c>
      <c r="G714" s="106">
        <f t="shared" si="165"/>
        <v>33</v>
      </c>
      <c r="H714" s="292">
        <v>0</v>
      </c>
      <c r="I714" s="272">
        <f t="shared" si="166"/>
        <v>0</v>
      </c>
      <c r="J714" s="115">
        <f>F714*3</f>
        <v>3</v>
      </c>
      <c r="K714" s="273">
        <v>0</v>
      </c>
      <c r="L714" s="278">
        <f t="shared" si="170"/>
        <v>0</v>
      </c>
      <c r="M714" s="329">
        <f t="shared" si="167"/>
        <v>0</v>
      </c>
      <c r="N714" s="1"/>
    </row>
    <row r="715" spans="1:14" x14ac:dyDescent="0.2">
      <c r="A715" s="165"/>
      <c r="B715" s="114">
        <f t="shared" si="168"/>
        <v>17</v>
      </c>
      <c r="C715" s="128" t="s">
        <v>4</v>
      </c>
      <c r="D715" s="128"/>
      <c r="E715" s="237">
        <v>12</v>
      </c>
      <c r="F715" s="241">
        <v>4</v>
      </c>
      <c r="G715" s="106">
        <f t="shared" si="165"/>
        <v>144</v>
      </c>
      <c r="H715" s="292">
        <v>0</v>
      </c>
      <c r="I715" s="272">
        <f t="shared" si="166"/>
        <v>0</v>
      </c>
      <c r="J715" s="115"/>
      <c r="K715" s="273"/>
      <c r="L715" s="278"/>
      <c r="M715" s="329">
        <f t="shared" si="167"/>
        <v>0</v>
      </c>
      <c r="N715" s="1"/>
    </row>
    <row r="716" spans="1:14" x14ac:dyDescent="0.2">
      <c r="A716" s="165"/>
      <c r="B716" s="114">
        <f t="shared" si="168"/>
        <v>18</v>
      </c>
      <c r="C716" s="128" t="s">
        <v>71</v>
      </c>
      <c r="D716" s="128"/>
      <c r="E716" s="237">
        <v>12</v>
      </c>
      <c r="F716" s="241">
        <v>1</v>
      </c>
      <c r="G716" s="106">
        <f t="shared" si="165"/>
        <v>36</v>
      </c>
      <c r="H716" s="292">
        <v>0</v>
      </c>
      <c r="I716" s="272">
        <f t="shared" si="166"/>
        <v>0</v>
      </c>
      <c r="J716" s="115"/>
      <c r="K716" s="273"/>
      <c r="L716" s="278"/>
      <c r="M716" s="329">
        <f t="shared" si="167"/>
        <v>0</v>
      </c>
      <c r="N716" s="1"/>
    </row>
    <row r="717" spans="1:14" x14ac:dyDescent="0.2">
      <c r="A717" s="165"/>
      <c r="B717" s="114">
        <f t="shared" si="168"/>
        <v>19</v>
      </c>
      <c r="C717" s="128" t="s">
        <v>492</v>
      </c>
      <c r="D717" s="128"/>
      <c r="E717" s="237">
        <v>12</v>
      </c>
      <c r="F717" s="241">
        <v>1</v>
      </c>
      <c r="G717" s="106">
        <f t="shared" si="165"/>
        <v>36</v>
      </c>
      <c r="H717" s="292">
        <v>0</v>
      </c>
      <c r="I717" s="272">
        <f t="shared" si="166"/>
        <v>0</v>
      </c>
      <c r="J717" s="115"/>
      <c r="K717" s="273"/>
      <c r="L717" s="278"/>
      <c r="M717" s="329">
        <f t="shared" si="167"/>
        <v>0</v>
      </c>
      <c r="N717" s="1"/>
    </row>
    <row r="718" spans="1:14" x14ac:dyDescent="0.2">
      <c r="A718" s="165"/>
      <c r="B718" s="114">
        <f t="shared" si="168"/>
        <v>20</v>
      </c>
      <c r="C718" s="128" t="s">
        <v>493</v>
      </c>
      <c r="D718" s="128"/>
      <c r="E718" s="237">
        <v>12</v>
      </c>
      <c r="F718" s="241">
        <v>1</v>
      </c>
      <c r="G718" s="106">
        <f t="shared" si="165"/>
        <v>36</v>
      </c>
      <c r="H718" s="292">
        <v>0</v>
      </c>
      <c r="I718" s="272">
        <f t="shared" si="166"/>
        <v>0</v>
      </c>
      <c r="J718" s="115"/>
      <c r="K718" s="273"/>
      <c r="L718" s="278"/>
      <c r="M718" s="329">
        <f t="shared" si="167"/>
        <v>0</v>
      </c>
      <c r="N718" s="1"/>
    </row>
    <row r="719" spans="1:14" x14ac:dyDescent="0.2">
      <c r="A719" s="165"/>
      <c r="B719" s="114">
        <f t="shared" si="168"/>
        <v>21</v>
      </c>
      <c r="C719" s="128" t="s">
        <v>494</v>
      </c>
      <c r="D719" s="128"/>
      <c r="E719" s="237">
        <v>12</v>
      </c>
      <c r="F719" s="241">
        <v>169</v>
      </c>
      <c r="G719" s="106">
        <f t="shared" si="165"/>
        <v>6084</v>
      </c>
      <c r="H719" s="292">
        <v>0</v>
      </c>
      <c r="I719" s="272">
        <f t="shared" si="166"/>
        <v>0</v>
      </c>
      <c r="J719" s="115"/>
      <c r="K719" s="273"/>
      <c r="L719" s="278"/>
      <c r="M719" s="329">
        <f t="shared" si="167"/>
        <v>0</v>
      </c>
      <c r="N719" s="1"/>
    </row>
    <row r="720" spans="1:14" x14ac:dyDescent="0.2">
      <c r="A720" s="165"/>
      <c r="B720" s="114">
        <f t="shared" si="168"/>
        <v>22</v>
      </c>
      <c r="C720" s="128" t="s">
        <v>495</v>
      </c>
      <c r="D720" s="128"/>
      <c r="E720" s="237">
        <v>12</v>
      </c>
      <c r="F720" s="241">
        <v>20</v>
      </c>
      <c r="G720" s="106">
        <f t="shared" si="165"/>
        <v>720</v>
      </c>
      <c r="H720" s="292">
        <v>0</v>
      </c>
      <c r="I720" s="272">
        <f t="shared" si="166"/>
        <v>0</v>
      </c>
      <c r="J720" s="115"/>
      <c r="K720" s="273"/>
      <c r="L720" s="278"/>
      <c r="M720" s="329">
        <f t="shared" si="167"/>
        <v>0</v>
      </c>
      <c r="N720" s="1"/>
    </row>
    <row r="721" spans="1:14" x14ac:dyDescent="0.2">
      <c r="A721" s="165"/>
      <c r="B721" s="114">
        <f t="shared" si="168"/>
        <v>23</v>
      </c>
      <c r="C721" s="128" t="s">
        <v>234</v>
      </c>
      <c r="D721" s="128"/>
      <c r="E721" s="237">
        <v>12</v>
      </c>
      <c r="F721" s="241">
        <v>124</v>
      </c>
      <c r="G721" s="106">
        <f t="shared" si="165"/>
        <v>4092</v>
      </c>
      <c r="H721" s="292">
        <v>0</v>
      </c>
      <c r="I721" s="272">
        <f t="shared" si="166"/>
        <v>0</v>
      </c>
      <c r="J721" s="115">
        <f>F721*3</f>
        <v>372</v>
      </c>
      <c r="K721" s="273">
        <v>0</v>
      </c>
      <c r="L721" s="278">
        <f t="shared" si="170"/>
        <v>0</v>
      </c>
      <c r="M721" s="329">
        <f t="shared" si="167"/>
        <v>0</v>
      </c>
      <c r="N721" s="1"/>
    </row>
    <row r="722" spans="1:14" x14ac:dyDescent="0.2">
      <c r="A722" s="165"/>
      <c r="B722" s="114">
        <f t="shared" si="168"/>
        <v>24</v>
      </c>
      <c r="C722" s="128" t="s">
        <v>496</v>
      </c>
      <c r="D722" s="128"/>
      <c r="E722" s="237">
        <v>12</v>
      </c>
      <c r="F722" s="241">
        <v>3</v>
      </c>
      <c r="G722" s="106">
        <f t="shared" si="165"/>
        <v>108</v>
      </c>
      <c r="H722" s="292">
        <v>0</v>
      </c>
      <c r="I722" s="272">
        <f t="shared" si="166"/>
        <v>0</v>
      </c>
      <c r="J722" s="115"/>
      <c r="K722" s="273"/>
      <c r="L722" s="278"/>
      <c r="M722" s="329">
        <f t="shared" si="167"/>
        <v>0</v>
      </c>
      <c r="N722" s="1"/>
    </row>
    <row r="723" spans="1:14" x14ac:dyDescent="0.2">
      <c r="A723" s="165"/>
      <c r="B723" s="114">
        <f t="shared" si="168"/>
        <v>25</v>
      </c>
      <c r="C723" s="128" t="s">
        <v>497</v>
      </c>
      <c r="D723" s="128"/>
      <c r="E723" s="237">
        <v>12</v>
      </c>
      <c r="F723" s="241">
        <v>3</v>
      </c>
      <c r="G723" s="106">
        <f t="shared" si="165"/>
        <v>108</v>
      </c>
      <c r="H723" s="292">
        <v>0</v>
      </c>
      <c r="I723" s="272">
        <f t="shared" si="166"/>
        <v>0</v>
      </c>
      <c r="J723" s="115"/>
      <c r="K723" s="273"/>
      <c r="L723" s="278"/>
      <c r="M723" s="329">
        <f t="shared" si="167"/>
        <v>0</v>
      </c>
      <c r="N723" s="1"/>
    </row>
    <row r="724" spans="1:14" x14ac:dyDescent="0.2">
      <c r="A724" s="165"/>
      <c r="B724" s="114">
        <f t="shared" si="168"/>
        <v>26</v>
      </c>
      <c r="C724" s="128" t="s">
        <v>93</v>
      </c>
      <c r="D724" s="128"/>
      <c r="E724" s="237">
        <v>12</v>
      </c>
      <c r="F724" s="241">
        <v>29</v>
      </c>
      <c r="G724" s="106">
        <f t="shared" si="165"/>
        <v>957</v>
      </c>
      <c r="H724" s="292">
        <v>0</v>
      </c>
      <c r="I724" s="272">
        <f t="shared" si="166"/>
        <v>0</v>
      </c>
      <c r="J724" s="115">
        <f>F724*3</f>
        <v>87</v>
      </c>
      <c r="K724" s="273">
        <v>0</v>
      </c>
      <c r="L724" s="278">
        <f t="shared" si="170"/>
        <v>0</v>
      </c>
      <c r="M724" s="329">
        <f t="shared" si="167"/>
        <v>0</v>
      </c>
      <c r="N724" s="1"/>
    </row>
    <row r="725" spans="1:14" x14ac:dyDescent="0.2">
      <c r="A725" s="165"/>
      <c r="B725" s="114">
        <f t="shared" si="168"/>
        <v>27</v>
      </c>
      <c r="C725" s="128" t="s">
        <v>498</v>
      </c>
      <c r="D725" s="128"/>
      <c r="E725" s="237">
        <v>12</v>
      </c>
      <c r="F725" s="241">
        <v>4</v>
      </c>
      <c r="G725" s="106">
        <f t="shared" si="165"/>
        <v>132</v>
      </c>
      <c r="H725" s="292">
        <v>0</v>
      </c>
      <c r="I725" s="272">
        <f t="shared" si="166"/>
        <v>0</v>
      </c>
      <c r="J725" s="115">
        <f>F725*3</f>
        <v>12</v>
      </c>
      <c r="K725" s="273">
        <v>0</v>
      </c>
      <c r="L725" s="278">
        <f t="shared" si="170"/>
        <v>0</v>
      </c>
      <c r="M725" s="329">
        <f t="shared" si="167"/>
        <v>0</v>
      </c>
      <c r="N725" s="1"/>
    </row>
    <row r="726" spans="1:14" x14ac:dyDescent="0.2">
      <c r="A726" s="165"/>
      <c r="B726" s="114">
        <f t="shared" si="168"/>
        <v>28</v>
      </c>
      <c r="C726" s="128" t="s">
        <v>499</v>
      </c>
      <c r="D726" s="128"/>
      <c r="E726" s="237">
        <v>12</v>
      </c>
      <c r="F726" s="241">
        <v>1</v>
      </c>
      <c r="G726" s="106">
        <f t="shared" si="165"/>
        <v>33</v>
      </c>
      <c r="H726" s="292">
        <v>0</v>
      </c>
      <c r="I726" s="272">
        <f t="shared" si="166"/>
        <v>0</v>
      </c>
      <c r="J726" s="115">
        <f>F726*3</f>
        <v>3</v>
      </c>
      <c r="K726" s="273">
        <v>0</v>
      </c>
      <c r="L726" s="278">
        <f t="shared" si="170"/>
        <v>0</v>
      </c>
      <c r="M726" s="329">
        <f t="shared" si="167"/>
        <v>0</v>
      </c>
      <c r="N726" s="1"/>
    </row>
    <row r="727" spans="1:14" x14ac:dyDescent="0.2">
      <c r="A727" s="165"/>
      <c r="B727" s="114">
        <f t="shared" si="168"/>
        <v>29</v>
      </c>
      <c r="C727" s="128" t="s">
        <v>500</v>
      </c>
      <c r="D727" s="128"/>
      <c r="E727" s="237">
        <v>2</v>
      </c>
      <c r="F727" s="241">
        <v>24</v>
      </c>
      <c r="G727" s="106">
        <f t="shared" si="165"/>
        <v>144</v>
      </c>
      <c r="H727" s="292">
        <v>0</v>
      </c>
      <c r="I727" s="272">
        <f t="shared" si="166"/>
        <v>0</v>
      </c>
      <c r="J727" s="115"/>
      <c r="K727" s="273"/>
      <c r="L727" s="278"/>
      <c r="M727" s="329">
        <f t="shared" si="167"/>
        <v>0</v>
      </c>
      <c r="N727" s="1"/>
    </row>
    <row r="728" spans="1:14" x14ac:dyDescent="0.2">
      <c r="A728" s="165"/>
      <c r="B728" s="114">
        <f t="shared" si="168"/>
        <v>30</v>
      </c>
      <c r="C728" s="128" t="s">
        <v>389</v>
      </c>
      <c r="D728" s="128"/>
      <c r="E728" s="237">
        <v>2</v>
      </c>
      <c r="F728" s="241">
        <v>4</v>
      </c>
      <c r="G728" s="106">
        <f t="shared" si="165"/>
        <v>24</v>
      </c>
      <c r="H728" s="292">
        <v>0</v>
      </c>
      <c r="I728" s="272">
        <f t="shared" si="166"/>
        <v>0</v>
      </c>
      <c r="J728" s="115"/>
      <c r="K728" s="273"/>
      <c r="L728" s="278"/>
      <c r="M728" s="329">
        <f t="shared" si="167"/>
        <v>0</v>
      </c>
      <c r="N728" s="1"/>
    </row>
    <row r="729" spans="1:14" x14ac:dyDescent="0.2">
      <c r="A729" s="165"/>
      <c r="B729" s="114">
        <f t="shared" si="168"/>
        <v>31</v>
      </c>
      <c r="C729" s="128" t="s">
        <v>501</v>
      </c>
      <c r="D729" s="128"/>
      <c r="E729" s="237">
        <v>2</v>
      </c>
      <c r="F729" s="241">
        <v>5</v>
      </c>
      <c r="G729" s="106">
        <f t="shared" si="165"/>
        <v>30</v>
      </c>
      <c r="H729" s="292">
        <v>0</v>
      </c>
      <c r="I729" s="272">
        <f t="shared" si="166"/>
        <v>0</v>
      </c>
      <c r="J729" s="115"/>
      <c r="K729" s="273"/>
      <c r="L729" s="278"/>
      <c r="M729" s="329">
        <f t="shared" si="167"/>
        <v>0</v>
      </c>
      <c r="N729" s="1"/>
    </row>
    <row r="730" spans="1:14" x14ac:dyDescent="0.2">
      <c r="A730" s="165"/>
      <c r="B730" s="114">
        <f t="shared" si="168"/>
        <v>32</v>
      </c>
      <c r="C730" s="128" t="s">
        <v>88</v>
      </c>
      <c r="D730" s="128"/>
      <c r="E730" s="237">
        <v>12</v>
      </c>
      <c r="F730" s="241">
        <v>1</v>
      </c>
      <c r="G730" s="106">
        <f t="shared" si="165"/>
        <v>36</v>
      </c>
      <c r="H730" s="292">
        <v>0</v>
      </c>
      <c r="I730" s="272">
        <f t="shared" si="166"/>
        <v>0</v>
      </c>
      <c r="J730" s="115"/>
      <c r="K730" s="273"/>
      <c r="L730" s="278"/>
      <c r="M730" s="329">
        <f t="shared" si="167"/>
        <v>0</v>
      </c>
      <c r="N730" s="1"/>
    </row>
    <row r="731" spans="1:14" x14ac:dyDescent="0.2">
      <c r="A731" s="165"/>
      <c r="B731" s="114">
        <f t="shared" si="168"/>
        <v>33</v>
      </c>
      <c r="C731" s="128" t="s">
        <v>416</v>
      </c>
      <c r="D731" s="128" t="s">
        <v>502</v>
      </c>
      <c r="E731" s="237">
        <v>12</v>
      </c>
      <c r="F731" s="241">
        <v>1</v>
      </c>
      <c r="G731" s="106">
        <f t="shared" si="165"/>
        <v>33</v>
      </c>
      <c r="H731" s="292">
        <v>0</v>
      </c>
      <c r="I731" s="272">
        <f t="shared" si="166"/>
        <v>0</v>
      </c>
      <c r="J731" s="115">
        <v>3</v>
      </c>
      <c r="K731" s="273">
        <v>0</v>
      </c>
      <c r="L731" s="278">
        <f t="shared" si="170"/>
        <v>0</v>
      </c>
      <c r="M731" s="329">
        <f t="shared" si="167"/>
        <v>0</v>
      </c>
      <c r="N731" s="1"/>
    </row>
    <row r="732" spans="1:14" x14ac:dyDescent="0.2">
      <c r="A732" s="165"/>
      <c r="B732" s="114">
        <f t="shared" si="168"/>
        <v>34</v>
      </c>
      <c r="C732" s="128" t="s">
        <v>475</v>
      </c>
      <c r="D732" s="128"/>
      <c r="E732" s="237">
        <v>3</v>
      </c>
      <c r="F732" s="241">
        <v>4</v>
      </c>
      <c r="G732" s="106">
        <f t="shared" si="165"/>
        <v>36</v>
      </c>
      <c r="H732" s="292">
        <v>0</v>
      </c>
      <c r="I732" s="272">
        <f t="shared" si="166"/>
        <v>0</v>
      </c>
      <c r="J732" s="115"/>
      <c r="K732" s="273"/>
      <c r="L732" s="278"/>
      <c r="M732" s="329">
        <f t="shared" si="167"/>
        <v>0</v>
      </c>
      <c r="N732" s="1"/>
    </row>
    <row r="733" spans="1:14" x14ac:dyDescent="0.2">
      <c r="A733" s="165"/>
      <c r="B733" s="114">
        <f t="shared" si="168"/>
        <v>35</v>
      </c>
      <c r="C733" s="128" t="s">
        <v>92</v>
      </c>
      <c r="D733" s="128"/>
      <c r="E733" s="237">
        <v>1</v>
      </c>
      <c r="F733" s="241">
        <v>2</v>
      </c>
      <c r="G733" s="106">
        <f t="shared" si="165"/>
        <v>6</v>
      </c>
      <c r="H733" s="292">
        <v>0</v>
      </c>
      <c r="I733" s="272">
        <f t="shared" si="166"/>
        <v>0</v>
      </c>
      <c r="J733" s="115"/>
      <c r="K733" s="273"/>
      <c r="L733" s="278"/>
      <c r="M733" s="329">
        <f t="shared" si="167"/>
        <v>0</v>
      </c>
      <c r="N733" s="1"/>
    </row>
    <row r="734" spans="1:14" x14ac:dyDescent="0.2">
      <c r="A734" s="165"/>
      <c r="B734" s="114">
        <f t="shared" si="168"/>
        <v>36</v>
      </c>
      <c r="C734" s="128" t="s">
        <v>503</v>
      </c>
      <c r="D734" s="128"/>
      <c r="E734" s="237">
        <v>1</v>
      </c>
      <c r="F734" s="241">
        <v>1</v>
      </c>
      <c r="G734" s="106">
        <f t="shared" si="165"/>
        <v>3</v>
      </c>
      <c r="H734" s="292">
        <v>0</v>
      </c>
      <c r="I734" s="272">
        <f t="shared" si="166"/>
        <v>0</v>
      </c>
      <c r="J734" s="115"/>
      <c r="K734" s="273"/>
      <c r="L734" s="278"/>
      <c r="M734" s="329">
        <f t="shared" si="167"/>
        <v>0</v>
      </c>
      <c r="N734" s="1"/>
    </row>
    <row r="735" spans="1:14" x14ac:dyDescent="0.2">
      <c r="A735" s="165"/>
      <c r="B735" s="114">
        <f t="shared" si="168"/>
        <v>37</v>
      </c>
      <c r="C735" s="128" t="s">
        <v>504</v>
      </c>
      <c r="D735" s="128"/>
      <c r="E735" s="237">
        <v>1</v>
      </c>
      <c r="F735" s="241">
        <v>2</v>
      </c>
      <c r="G735" s="106">
        <f t="shared" si="165"/>
        <v>6</v>
      </c>
      <c r="H735" s="292">
        <v>0</v>
      </c>
      <c r="I735" s="272">
        <f t="shared" si="166"/>
        <v>0</v>
      </c>
      <c r="J735" s="115"/>
      <c r="K735" s="273"/>
      <c r="L735" s="278"/>
      <c r="M735" s="329">
        <f t="shared" si="167"/>
        <v>0</v>
      </c>
      <c r="N735" s="1"/>
    </row>
    <row r="736" spans="1:14" x14ac:dyDescent="0.2">
      <c r="A736" s="165"/>
      <c r="B736" s="114">
        <f t="shared" si="168"/>
        <v>38</v>
      </c>
      <c r="C736" s="128" t="s">
        <v>112</v>
      </c>
      <c r="D736" s="128"/>
      <c r="E736" s="237">
        <v>1</v>
      </c>
      <c r="F736" s="241">
        <v>17</v>
      </c>
      <c r="G736" s="106">
        <f t="shared" si="165"/>
        <v>51</v>
      </c>
      <c r="H736" s="292">
        <v>0</v>
      </c>
      <c r="I736" s="272">
        <f t="shared" si="166"/>
        <v>0</v>
      </c>
      <c r="J736" s="115"/>
      <c r="K736" s="273"/>
      <c r="L736" s="278"/>
      <c r="M736" s="329">
        <f t="shared" si="167"/>
        <v>0</v>
      </c>
      <c r="N736" s="1"/>
    </row>
    <row r="737" spans="1:17" ht="15" x14ac:dyDescent="0.35">
      <c r="A737" s="166"/>
      <c r="B737" s="114"/>
      <c r="C737" s="133"/>
      <c r="D737" s="133"/>
      <c r="E737" s="229"/>
      <c r="F737" s="223"/>
      <c r="G737" s="106">
        <f t="shared" si="165"/>
        <v>0</v>
      </c>
      <c r="H737" s="290">
        <f>SUM(H699:H731)</f>
        <v>0</v>
      </c>
      <c r="I737" s="290">
        <f>SUM(I699:I731)</f>
        <v>0</v>
      </c>
      <c r="J737" s="158"/>
      <c r="K737" s="291">
        <f>SUM(K699:K731)</f>
        <v>0</v>
      </c>
      <c r="L737" s="291">
        <f>SUM(L699:L731)</f>
        <v>0</v>
      </c>
      <c r="M737" s="315">
        <f>SUM(M699:M731)</f>
        <v>0</v>
      </c>
      <c r="N737" s="1"/>
      <c r="Q737" s="341">
        <f>M737</f>
        <v>0</v>
      </c>
    </row>
    <row r="738" spans="1:17" ht="13.5" thickBot="1" x14ac:dyDescent="0.25">
      <c r="A738" s="177"/>
      <c r="B738" s="178"/>
      <c r="C738" s="179"/>
      <c r="D738" s="179"/>
      <c r="E738" s="238"/>
      <c r="F738" s="247"/>
      <c r="G738" s="247"/>
      <c r="H738" s="296"/>
      <c r="I738" s="296"/>
      <c r="J738" s="178"/>
      <c r="K738" s="296"/>
      <c r="L738" s="296"/>
      <c r="M738" s="334"/>
      <c r="N738" s="1"/>
    </row>
    <row r="739" spans="1:17" x14ac:dyDescent="0.2">
      <c r="A739" s="175" t="s">
        <v>505</v>
      </c>
      <c r="B739" s="169">
        <v>1</v>
      </c>
      <c r="C739" s="180" t="s">
        <v>8</v>
      </c>
      <c r="D739" s="180"/>
      <c r="E739" s="242">
        <v>3</v>
      </c>
      <c r="F739" s="243">
        <v>2</v>
      </c>
      <c r="G739" s="106">
        <f t="shared" ref="G739:G762" si="171">SUM(E739*F739*3-J739)</f>
        <v>18</v>
      </c>
      <c r="H739" s="292">
        <v>0</v>
      </c>
      <c r="I739" s="292">
        <f t="shared" ref="I739:I761" si="172">G739*H739</f>
        <v>0</v>
      </c>
      <c r="J739" s="171"/>
      <c r="K739" s="295"/>
      <c r="L739" s="319"/>
      <c r="M739" s="333">
        <f t="shared" ref="M739:M761" si="173">I739+L739</f>
        <v>0</v>
      </c>
      <c r="N739" s="1"/>
    </row>
    <row r="740" spans="1:17" x14ac:dyDescent="0.2">
      <c r="A740" s="166"/>
      <c r="B740" s="114">
        <f>B739+1</f>
        <v>2</v>
      </c>
      <c r="C740" s="133" t="s">
        <v>506</v>
      </c>
      <c r="D740" s="133"/>
      <c r="E740" s="229">
        <v>2</v>
      </c>
      <c r="F740" s="223">
        <v>50</v>
      </c>
      <c r="G740" s="106">
        <f t="shared" si="171"/>
        <v>300</v>
      </c>
      <c r="H740" s="292">
        <v>0</v>
      </c>
      <c r="I740" s="272">
        <f t="shared" si="172"/>
        <v>0</v>
      </c>
      <c r="J740" s="115"/>
      <c r="K740" s="273"/>
      <c r="L740" s="278"/>
      <c r="M740" s="329">
        <f t="shared" si="173"/>
        <v>0</v>
      </c>
      <c r="N740" s="1"/>
    </row>
    <row r="741" spans="1:17" x14ac:dyDescent="0.2">
      <c r="A741" s="166"/>
      <c r="B741" s="114">
        <f t="shared" ref="B741:B760" si="174">B740+1</f>
        <v>3</v>
      </c>
      <c r="C741" s="133" t="s">
        <v>101</v>
      </c>
      <c r="D741" s="133" t="s">
        <v>359</v>
      </c>
      <c r="E741" s="229">
        <v>2</v>
      </c>
      <c r="F741" s="223">
        <v>4</v>
      </c>
      <c r="G741" s="106">
        <f t="shared" si="171"/>
        <v>12</v>
      </c>
      <c r="H741" s="292">
        <v>0</v>
      </c>
      <c r="I741" s="272">
        <f t="shared" si="172"/>
        <v>0</v>
      </c>
      <c r="J741" s="115">
        <f t="shared" ref="J741:J747" si="175">F741*3</f>
        <v>12</v>
      </c>
      <c r="K741" s="273">
        <v>0</v>
      </c>
      <c r="L741" s="278">
        <f>K741*J741</f>
        <v>0</v>
      </c>
      <c r="M741" s="329">
        <f t="shared" si="173"/>
        <v>0</v>
      </c>
      <c r="N741" s="1"/>
    </row>
    <row r="742" spans="1:17" x14ac:dyDescent="0.2">
      <c r="A742" s="166"/>
      <c r="B742" s="114">
        <f t="shared" si="174"/>
        <v>4</v>
      </c>
      <c r="C742" s="133" t="s">
        <v>507</v>
      </c>
      <c r="D742" s="133"/>
      <c r="E742" s="229">
        <v>12</v>
      </c>
      <c r="F742" s="223">
        <v>1</v>
      </c>
      <c r="G742" s="106">
        <f t="shared" si="171"/>
        <v>33</v>
      </c>
      <c r="H742" s="292">
        <v>0</v>
      </c>
      <c r="I742" s="272">
        <f t="shared" si="172"/>
        <v>0</v>
      </c>
      <c r="J742" s="115">
        <f t="shared" si="175"/>
        <v>3</v>
      </c>
      <c r="K742" s="273">
        <v>0</v>
      </c>
      <c r="L742" s="278">
        <f t="shared" ref="L742:L761" si="176">K742*J742</f>
        <v>0</v>
      </c>
      <c r="M742" s="329">
        <f t="shared" si="173"/>
        <v>0</v>
      </c>
      <c r="N742" s="1"/>
    </row>
    <row r="743" spans="1:17" x14ac:dyDescent="0.2">
      <c r="A743" s="166"/>
      <c r="B743" s="114">
        <f t="shared" si="174"/>
        <v>5</v>
      </c>
      <c r="C743" s="133" t="s">
        <v>508</v>
      </c>
      <c r="D743" s="133"/>
      <c r="E743" s="229">
        <v>12</v>
      </c>
      <c r="F743" s="241">
        <v>5</v>
      </c>
      <c r="G743" s="106">
        <f t="shared" si="171"/>
        <v>165</v>
      </c>
      <c r="H743" s="292">
        <v>0</v>
      </c>
      <c r="I743" s="272">
        <f t="shared" si="172"/>
        <v>0</v>
      </c>
      <c r="J743" s="115">
        <f t="shared" si="175"/>
        <v>15</v>
      </c>
      <c r="K743" s="273">
        <v>0</v>
      </c>
      <c r="L743" s="278">
        <f t="shared" si="176"/>
        <v>0</v>
      </c>
      <c r="M743" s="329">
        <f t="shared" si="173"/>
        <v>0</v>
      </c>
      <c r="N743" s="1"/>
    </row>
    <row r="744" spans="1:17" x14ac:dyDescent="0.2">
      <c r="A744" s="166"/>
      <c r="B744" s="114">
        <f t="shared" si="174"/>
        <v>6</v>
      </c>
      <c r="C744" s="133" t="s">
        <v>509</v>
      </c>
      <c r="D744" s="133" t="s">
        <v>356</v>
      </c>
      <c r="E744" s="229">
        <v>12</v>
      </c>
      <c r="F744" s="223">
        <v>2</v>
      </c>
      <c r="G744" s="106">
        <f t="shared" si="171"/>
        <v>66</v>
      </c>
      <c r="H744" s="292">
        <v>0</v>
      </c>
      <c r="I744" s="272">
        <f t="shared" si="172"/>
        <v>0</v>
      </c>
      <c r="J744" s="115">
        <f t="shared" si="175"/>
        <v>6</v>
      </c>
      <c r="K744" s="273">
        <v>0</v>
      </c>
      <c r="L744" s="278">
        <f t="shared" si="176"/>
        <v>0</v>
      </c>
      <c r="M744" s="329">
        <f t="shared" si="173"/>
        <v>0</v>
      </c>
      <c r="N744" s="1"/>
    </row>
    <row r="745" spans="1:17" x14ac:dyDescent="0.2">
      <c r="A745" s="166"/>
      <c r="B745" s="114">
        <f t="shared" si="174"/>
        <v>7</v>
      </c>
      <c r="C745" s="133" t="s">
        <v>94</v>
      </c>
      <c r="D745" s="133" t="s">
        <v>321</v>
      </c>
      <c r="E745" s="229">
        <v>12</v>
      </c>
      <c r="F745" s="223">
        <v>1</v>
      </c>
      <c r="G745" s="106">
        <f t="shared" si="171"/>
        <v>33</v>
      </c>
      <c r="H745" s="292">
        <v>0</v>
      </c>
      <c r="I745" s="272">
        <f t="shared" si="172"/>
        <v>0</v>
      </c>
      <c r="J745" s="115">
        <f t="shared" si="175"/>
        <v>3</v>
      </c>
      <c r="K745" s="273">
        <v>0</v>
      </c>
      <c r="L745" s="278">
        <f t="shared" si="176"/>
        <v>0</v>
      </c>
      <c r="M745" s="329">
        <f t="shared" si="173"/>
        <v>0</v>
      </c>
      <c r="N745" s="1"/>
    </row>
    <row r="746" spans="1:17" x14ac:dyDescent="0.2">
      <c r="A746" s="166"/>
      <c r="B746" s="114">
        <f t="shared" si="174"/>
        <v>8</v>
      </c>
      <c r="C746" s="133" t="s">
        <v>107</v>
      </c>
      <c r="D746" s="133" t="s">
        <v>343</v>
      </c>
      <c r="E746" s="229">
        <v>12</v>
      </c>
      <c r="F746" s="223">
        <v>1</v>
      </c>
      <c r="G746" s="106">
        <f t="shared" si="171"/>
        <v>33</v>
      </c>
      <c r="H746" s="292">
        <v>0</v>
      </c>
      <c r="I746" s="272">
        <f t="shared" si="172"/>
        <v>0</v>
      </c>
      <c r="J746" s="115">
        <f t="shared" si="175"/>
        <v>3</v>
      </c>
      <c r="K746" s="273">
        <v>0</v>
      </c>
      <c r="L746" s="278">
        <f t="shared" si="176"/>
        <v>0</v>
      </c>
      <c r="M746" s="329">
        <f t="shared" si="173"/>
        <v>0</v>
      </c>
      <c r="N746" s="1"/>
    </row>
    <row r="747" spans="1:17" x14ac:dyDescent="0.2">
      <c r="A747" s="166"/>
      <c r="B747" s="114">
        <f t="shared" si="174"/>
        <v>9</v>
      </c>
      <c r="C747" s="133" t="s">
        <v>510</v>
      </c>
      <c r="D747" s="133" t="s">
        <v>343</v>
      </c>
      <c r="E747" s="229">
        <v>12</v>
      </c>
      <c r="F747" s="223">
        <v>2</v>
      </c>
      <c r="G747" s="106">
        <f t="shared" si="171"/>
        <v>66</v>
      </c>
      <c r="H747" s="292">
        <v>0</v>
      </c>
      <c r="I747" s="272">
        <f t="shared" si="172"/>
        <v>0</v>
      </c>
      <c r="J747" s="115">
        <f t="shared" si="175"/>
        <v>6</v>
      </c>
      <c r="K747" s="273">
        <v>0</v>
      </c>
      <c r="L747" s="278">
        <f t="shared" si="176"/>
        <v>0</v>
      </c>
      <c r="M747" s="329">
        <f t="shared" si="173"/>
        <v>0</v>
      </c>
      <c r="N747" s="1"/>
    </row>
    <row r="748" spans="1:17" x14ac:dyDescent="0.2">
      <c r="A748" s="166"/>
      <c r="B748" s="114">
        <f t="shared" si="174"/>
        <v>10</v>
      </c>
      <c r="C748" s="133" t="s">
        <v>511</v>
      </c>
      <c r="D748" s="133" t="s">
        <v>343</v>
      </c>
      <c r="E748" s="229">
        <v>12</v>
      </c>
      <c r="F748" s="223">
        <v>2</v>
      </c>
      <c r="G748" s="106">
        <f t="shared" si="171"/>
        <v>72</v>
      </c>
      <c r="H748" s="292">
        <v>0</v>
      </c>
      <c r="I748" s="272">
        <f t="shared" si="172"/>
        <v>0</v>
      </c>
      <c r="J748" s="115"/>
      <c r="K748" s="273"/>
      <c r="L748" s="278"/>
      <c r="M748" s="329">
        <f t="shared" si="173"/>
        <v>0</v>
      </c>
      <c r="N748" s="1"/>
    </row>
    <row r="749" spans="1:17" x14ac:dyDescent="0.2">
      <c r="A749" s="166"/>
      <c r="B749" s="114">
        <f t="shared" si="174"/>
        <v>11</v>
      </c>
      <c r="C749" s="133" t="s">
        <v>512</v>
      </c>
      <c r="D749" s="133"/>
      <c r="E749" s="229">
        <v>12</v>
      </c>
      <c r="F749" s="223">
        <v>1</v>
      </c>
      <c r="G749" s="106">
        <f t="shared" si="171"/>
        <v>36</v>
      </c>
      <c r="H749" s="292">
        <v>0</v>
      </c>
      <c r="I749" s="272">
        <f t="shared" si="172"/>
        <v>0</v>
      </c>
      <c r="J749" s="115"/>
      <c r="K749" s="273"/>
      <c r="L749" s="278"/>
      <c r="M749" s="329">
        <f t="shared" si="173"/>
        <v>0</v>
      </c>
      <c r="N749" s="1"/>
    </row>
    <row r="750" spans="1:17" x14ac:dyDescent="0.2">
      <c r="A750" s="166"/>
      <c r="B750" s="114">
        <f t="shared" si="174"/>
        <v>12</v>
      </c>
      <c r="C750" s="133" t="s">
        <v>70</v>
      </c>
      <c r="D750" s="133"/>
      <c r="E750" s="229">
        <v>12</v>
      </c>
      <c r="F750" s="223">
        <v>2</v>
      </c>
      <c r="G750" s="106">
        <f t="shared" si="171"/>
        <v>72</v>
      </c>
      <c r="H750" s="292">
        <v>0</v>
      </c>
      <c r="I750" s="272">
        <f t="shared" si="172"/>
        <v>0</v>
      </c>
      <c r="J750" s="115"/>
      <c r="K750" s="273"/>
      <c r="L750" s="278"/>
      <c r="M750" s="329">
        <f t="shared" si="173"/>
        <v>0</v>
      </c>
      <c r="N750" s="1"/>
    </row>
    <row r="751" spans="1:17" x14ac:dyDescent="0.2">
      <c r="A751" s="166"/>
      <c r="B751" s="114">
        <f t="shared" si="174"/>
        <v>13</v>
      </c>
      <c r="C751" s="133" t="s">
        <v>513</v>
      </c>
      <c r="D751" s="133"/>
      <c r="E751" s="229">
        <v>12</v>
      </c>
      <c r="F751" s="223">
        <v>2</v>
      </c>
      <c r="G751" s="106">
        <f t="shared" si="171"/>
        <v>72</v>
      </c>
      <c r="H751" s="292">
        <v>0</v>
      </c>
      <c r="I751" s="272">
        <f t="shared" si="172"/>
        <v>0</v>
      </c>
      <c r="J751" s="115"/>
      <c r="K751" s="273"/>
      <c r="L751" s="278"/>
      <c r="M751" s="329">
        <f t="shared" si="173"/>
        <v>0</v>
      </c>
      <c r="N751" s="1"/>
    </row>
    <row r="752" spans="1:17" x14ac:dyDescent="0.2">
      <c r="A752" s="166"/>
      <c r="B752" s="114">
        <f t="shared" si="174"/>
        <v>14</v>
      </c>
      <c r="C752" s="133" t="s">
        <v>514</v>
      </c>
      <c r="D752" s="133"/>
      <c r="E752" s="229">
        <v>12</v>
      </c>
      <c r="F752" s="223">
        <v>1</v>
      </c>
      <c r="G752" s="106">
        <f t="shared" si="171"/>
        <v>36</v>
      </c>
      <c r="H752" s="292">
        <v>0</v>
      </c>
      <c r="I752" s="272">
        <f t="shared" si="172"/>
        <v>0</v>
      </c>
      <c r="J752" s="115"/>
      <c r="K752" s="273"/>
      <c r="L752" s="278"/>
      <c r="M752" s="329">
        <f t="shared" si="173"/>
        <v>0</v>
      </c>
      <c r="N752" s="1"/>
    </row>
    <row r="753" spans="1:17" x14ac:dyDescent="0.2">
      <c r="A753" s="166"/>
      <c r="B753" s="114">
        <f t="shared" si="174"/>
        <v>15</v>
      </c>
      <c r="C753" s="133" t="s">
        <v>515</v>
      </c>
      <c r="D753" s="133" t="s">
        <v>359</v>
      </c>
      <c r="E753" s="229">
        <v>12</v>
      </c>
      <c r="F753" s="223">
        <v>1</v>
      </c>
      <c r="G753" s="106">
        <f t="shared" si="171"/>
        <v>27</v>
      </c>
      <c r="H753" s="292">
        <v>0</v>
      </c>
      <c r="I753" s="272">
        <f t="shared" si="172"/>
        <v>0</v>
      </c>
      <c r="J753" s="115">
        <v>9</v>
      </c>
      <c r="K753" s="273">
        <v>0</v>
      </c>
      <c r="L753" s="278">
        <f t="shared" si="176"/>
        <v>0</v>
      </c>
      <c r="M753" s="329">
        <f t="shared" si="173"/>
        <v>0</v>
      </c>
      <c r="N753" s="1"/>
    </row>
    <row r="754" spans="1:17" x14ac:dyDescent="0.2">
      <c r="A754" s="166"/>
      <c r="B754" s="114">
        <f t="shared" si="174"/>
        <v>16</v>
      </c>
      <c r="C754" s="133" t="s">
        <v>516</v>
      </c>
      <c r="D754" s="133"/>
      <c r="E754" s="229">
        <v>12</v>
      </c>
      <c r="F754" s="223">
        <v>1</v>
      </c>
      <c r="G754" s="106">
        <f t="shared" si="171"/>
        <v>36</v>
      </c>
      <c r="H754" s="292">
        <v>0</v>
      </c>
      <c r="I754" s="272">
        <f t="shared" si="172"/>
        <v>0</v>
      </c>
      <c r="J754" s="115"/>
      <c r="K754" s="273"/>
      <c r="L754" s="278"/>
      <c r="M754" s="329">
        <f t="shared" si="173"/>
        <v>0</v>
      </c>
      <c r="N754" s="1"/>
    </row>
    <row r="755" spans="1:17" x14ac:dyDescent="0.2">
      <c r="A755" s="166"/>
      <c r="B755" s="114">
        <f t="shared" si="174"/>
        <v>17</v>
      </c>
      <c r="C755" s="133" t="s">
        <v>115</v>
      </c>
      <c r="D755" s="133"/>
      <c r="E755" s="229">
        <v>12</v>
      </c>
      <c r="F755" s="223">
        <v>1</v>
      </c>
      <c r="G755" s="106">
        <f t="shared" si="171"/>
        <v>36</v>
      </c>
      <c r="H755" s="292">
        <v>0</v>
      </c>
      <c r="I755" s="272">
        <f t="shared" si="172"/>
        <v>0</v>
      </c>
      <c r="J755" s="115"/>
      <c r="K755" s="273"/>
      <c r="L755" s="278"/>
      <c r="M755" s="329">
        <f t="shared" si="173"/>
        <v>0</v>
      </c>
      <c r="N755" s="1"/>
    </row>
    <row r="756" spans="1:17" x14ac:dyDescent="0.2">
      <c r="A756" s="166"/>
      <c r="B756" s="114">
        <f t="shared" si="174"/>
        <v>18</v>
      </c>
      <c r="C756" s="133" t="s">
        <v>389</v>
      </c>
      <c r="D756" s="133"/>
      <c r="E756" s="229">
        <v>2</v>
      </c>
      <c r="F756" s="223">
        <v>7</v>
      </c>
      <c r="G756" s="106">
        <f t="shared" si="171"/>
        <v>42</v>
      </c>
      <c r="H756" s="292">
        <v>0</v>
      </c>
      <c r="I756" s="272">
        <f t="shared" si="172"/>
        <v>0</v>
      </c>
      <c r="J756" s="115"/>
      <c r="K756" s="273"/>
      <c r="L756" s="278"/>
      <c r="M756" s="329">
        <f t="shared" si="173"/>
        <v>0</v>
      </c>
      <c r="N756" s="1"/>
    </row>
    <row r="757" spans="1:17" x14ac:dyDescent="0.2">
      <c r="A757" s="166"/>
      <c r="B757" s="114">
        <f t="shared" si="174"/>
        <v>19</v>
      </c>
      <c r="C757" s="133" t="s">
        <v>517</v>
      </c>
      <c r="D757" s="133"/>
      <c r="E757" s="229">
        <v>12</v>
      </c>
      <c r="F757" s="223">
        <v>3</v>
      </c>
      <c r="G757" s="106">
        <f t="shared" si="171"/>
        <v>108</v>
      </c>
      <c r="H757" s="292">
        <v>0</v>
      </c>
      <c r="I757" s="272">
        <f t="shared" si="172"/>
        <v>0</v>
      </c>
      <c r="J757" s="115"/>
      <c r="K757" s="273"/>
      <c r="L757" s="278"/>
      <c r="M757" s="329">
        <f t="shared" si="173"/>
        <v>0</v>
      </c>
      <c r="N757" s="1"/>
    </row>
    <row r="758" spans="1:17" x14ac:dyDescent="0.2">
      <c r="A758" s="166"/>
      <c r="B758" s="114">
        <f t="shared" si="174"/>
        <v>20</v>
      </c>
      <c r="C758" s="133" t="s">
        <v>72</v>
      </c>
      <c r="D758" s="133"/>
      <c r="E758" s="229">
        <v>12</v>
      </c>
      <c r="F758" s="223">
        <v>2</v>
      </c>
      <c r="G758" s="106">
        <f t="shared" si="171"/>
        <v>72</v>
      </c>
      <c r="H758" s="292">
        <v>0</v>
      </c>
      <c r="I758" s="272">
        <f t="shared" si="172"/>
        <v>0</v>
      </c>
      <c r="J758" s="115"/>
      <c r="K758" s="273"/>
      <c r="L758" s="278"/>
      <c r="M758" s="329">
        <f t="shared" si="173"/>
        <v>0</v>
      </c>
      <c r="N758" s="1"/>
    </row>
    <row r="759" spans="1:17" x14ac:dyDescent="0.2">
      <c r="A759" s="166"/>
      <c r="B759" s="161">
        <f t="shared" si="174"/>
        <v>21</v>
      </c>
      <c r="C759" s="128" t="s">
        <v>127</v>
      </c>
      <c r="D759" s="128" t="s">
        <v>393</v>
      </c>
      <c r="E759" s="229">
        <v>12</v>
      </c>
      <c r="F759" s="223">
        <v>2</v>
      </c>
      <c r="G759" s="106">
        <f t="shared" si="171"/>
        <v>72</v>
      </c>
      <c r="H759" s="292">
        <v>0</v>
      </c>
      <c r="I759" s="272">
        <f t="shared" si="172"/>
        <v>0</v>
      </c>
      <c r="J759" s="115"/>
      <c r="K759" s="273"/>
      <c r="L759" s="278"/>
      <c r="M759" s="329">
        <f t="shared" si="173"/>
        <v>0</v>
      </c>
      <c r="N759" s="1"/>
    </row>
    <row r="760" spans="1:17" x14ac:dyDescent="0.2">
      <c r="A760" s="166"/>
      <c r="B760" s="161">
        <f t="shared" si="174"/>
        <v>22</v>
      </c>
      <c r="C760" s="128" t="s">
        <v>518</v>
      </c>
      <c r="D760" s="128" t="s">
        <v>393</v>
      </c>
      <c r="E760" s="229">
        <v>12</v>
      </c>
      <c r="F760" s="223">
        <v>1</v>
      </c>
      <c r="G760" s="106">
        <f t="shared" si="171"/>
        <v>36</v>
      </c>
      <c r="H760" s="292">
        <v>0</v>
      </c>
      <c r="I760" s="272">
        <f t="shared" si="172"/>
        <v>0</v>
      </c>
      <c r="J760" s="115"/>
      <c r="K760" s="273"/>
      <c r="L760" s="278"/>
      <c r="M760" s="329">
        <f t="shared" si="173"/>
        <v>0</v>
      </c>
      <c r="N760" s="1"/>
    </row>
    <row r="761" spans="1:17" x14ac:dyDescent="0.2">
      <c r="A761" s="166"/>
      <c r="B761" s="161">
        <v>23</v>
      </c>
      <c r="C761" s="128" t="s">
        <v>519</v>
      </c>
      <c r="D761" s="128"/>
      <c r="E761" s="229">
        <v>12</v>
      </c>
      <c r="F761" s="223">
        <v>1</v>
      </c>
      <c r="G761" s="106">
        <f t="shared" si="171"/>
        <v>36</v>
      </c>
      <c r="H761" s="292">
        <v>0</v>
      </c>
      <c r="I761" s="272">
        <f t="shared" si="172"/>
        <v>0</v>
      </c>
      <c r="J761" s="115"/>
      <c r="K761" s="273">
        <v>0</v>
      </c>
      <c r="L761" s="278">
        <f t="shared" si="176"/>
        <v>0</v>
      </c>
      <c r="M761" s="329">
        <f t="shared" si="173"/>
        <v>0</v>
      </c>
      <c r="N761" s="1"/>
    </row>
    <row r="762" spans="1:17" ht="15" x14ac:dyDescent="0.35">
      <c r="A762" s="166"/>
      <c r="B762" s="114"/>
      <c r="C762" s="133"/>
      <c r="D762" s="133"/>
      <c r="E762" s="229"/>
      <c r="F762" s="223"/>
      <c r="G762" s="106">
        <f t="shared" si="171"/>
        <v>0</v>
      </c>
      <c r="H762" s="290">
        <f>SUM(H739:H758)</f>
        <v>0</v>
      </c>
      <c r="I762" s="290">
        <f>SUM(I739:I758)</f>
        <v>0</v>
      </c>
      <c r="J762" s="158"/>
      <c r="K762" s="291">
        <f>SUM(K739:K758)</f>
        <v>0</v>
      </c>
      <c r="L762" s="291">
        <f>SUM(L739:L758)</f>
        <v>0</v>
      </c>
      <c r="M762" s="315">
        <f>SUM(M739:M758)</f>
        <v>0</v>
      </c>
      <c r="N762" s="1"/>
      <c r="Q762" s="341">
        <f>M762</f>
        <v>0</v>
      </c>
    </row>
    <row r="763" spans="1:17" ht="13.5" thickBot="1" x14ac:dyDescent="0.25">
      <c r="A763" s="167"/>
      <c r="B763" s="178"/>
      <c r="C763" s="179"/>
      <c r="D763" s="179"/>
      <c r="E763" s="238"/>
      <c r="F763" s="231"/>
      <c r="G763" s="231"/>
      <c r="H763" s="294"/>
      <c r="I763" s="294"/>
      <c r="J763" s="139"/>
      <c r="K763" s="294"/>
      <c r="L763" s="294"/>
      <c r="M763" s="316"/>
      <c r="N763" s="1"/>
    </row>
    <row r="764" spans="1:17" x14ac:dyDescent="0.2">
      <c r="A764" s="168" t="s">
        <v>520</v>
      </c>
      <c r="B764" s="169">
        <v>1</v>
      </c>
      <c r="C764" s="147" t="s">
        <v>154</v>
      </c>
      <c r="D764" s="147"/>
      <c r="E764" s="227">
        <v>12</v>
      </c>
      <c r="F764" s="243">
        <v>1</v>
      </c>
      <c r="G764" s="106">
        <f t="shared" ref="G764:G782" si="177">SUM(E764*F764*3-J764)</f>
        <v>36</v>
      </c>
      <c r="H764" s="292">
        <v>0</v>
      </c>
      <c r="I764" s="272">
        <f t="shared" ref="I764:I779" si="178">G764*H764</f>
        <v>0</v>
      </c>
      <c r="J764" s="171"/>
      <c r="K764" s="295"/>
      <c r="L764" s="278"/>
      <c r="M764" s="329">
        <f t="shared" ref="M764:M779" si="179">I764+L764</f>
        <v>0</v>
      </c>
      <c r="N764" s="1"/>
    </row>
    <row r="765" spans="1:17" x14ac:dyDescent="0.2">
      <c r="A765" s="165"/>
      <c r="B765" s="114">
        <f>B764+1</f>
        <v>2</v>
      </c>
      <c r="C765" s="133" t="s">
        <v>521</v>
      </c>
      <c r="D765" s="133"/>
      <c r="E765" s="229">
        <v>12</v>
      </c>
      <c r="F765" s="223">
        <v>62</v>
      </c>
      <c r="G765" s="106">
        <f t="shared" si="177"/>
        <v>2232</v>
      </c>
      <c r="H765" s="292">
        <v>0</v>
      </c>
      <c r="I765" s="272">
        <f t="shared" si="178"/>
        <v>0</v>
      </c>
      <c r="J765" s="115"/>
      <c r="K765" s="273"/>
      <c r="L765" s="278"/>
      <c r="M765" s="329">
        <f t="shared" si="179"/>
        <v>0</v>
      </c>
      <c r="N765" s="1"/>
    </row>
    <row r="766" spans="1:17" x14ac:dyDescent="0.2">
      <c r="A766" s="165"/>
      <c r="B766" s="114">
        <f t="shared" ref="B766:B781" si="180">B765+1</f>
        <v>3</v>
      </c>
      <c r="C766" s="133" t="s">
        <v>3</v>
      </c>
      <c r="D766" s="133"/>
      <c r="E766" s="229">
        <v>12</v>
      </c>
      <c r="F766" s="223">
        <v>3</v>
      </c>
      <c r="G766" s="106">
        <f t="shared" si="177"/>
        <v>108</v>
      </c>
      <c r="H766" s="292">
        <v>0</v>
      </c>
      <c r="I766" s="272">
        <f t="shared" si="178"/>
        <v>0</v>
      </c>
      <c r="J766" s="115"/>
      <c r="K766" s="273"/>
      <c r="L766" s="278"/>
      <c r="M766" s="329">
        <f t="shared" si="179"/>
        <v>0</v>
      </c>
      <c r="N766" s="1"/>
    </row>
    <row r="767" spans="1:17" x14ac:dyDescent="0.2">
      <c r="A767" s="165"/>
      <c r="B767" s="114">
        <f t="shared" si="180"/>
        <v>4</v>
      </c>
      <c r="C767" s="133" t="s">
        <v>522</v>
      </c>
      <c r="D767" s="128" t="s">
        <v>523</v>
      </c>
      <c r="E767" s="237">
        <v>12</v>
      </c>
      <c r="F767" s="223">
        <v>1</v>
      </c>
      <c r="G767" s="106">
        <f t="shared" si="177"/>
        <v>33</v>
      </c>
      <c r="H767" s="292">
        <v>0</v>
      </c>
      <c r="I767" s="272">
        <f t="shared" si="178"/>
        <v>0</v>
      </c>
      <c r="J767" s="115">
        <v>3</v>
      </c>
      <c r="K767" s="273">
        <v>0</v>
      </c>
      <c r="L767" s="278">
        <f>K767*J767</f>
        <v>0</v>
      </c>
      <c r="M767" s="329">
        <f t="shared" si="179"/>
        <v>0</v>
      </c>
      <c r="N767" s="1"/>
    </row>
    <row r="768" spans="1:17" x14ac:dyDescent="0.2">
      <c r="A768" s="165"/>
      <c r="B768" s="114">
        <f t="shared" si="180"/>
        <v>5</v>
      </c>
      <c r="C768" s="133" t="s">
        <v>524</v>
      </c>
      <c r="D768" s="128" t="s">
        <v>525</v>
      </c>
      <c r="E768" s="237">
        <v>12</v>
      </c>
      <c r="F768" s="223">
        <v>1</v>
      </c>
      <c r="G768" s="106">
        <f t="shared" si="177"/>
        <v>33</v>
      </c>
      <c r="H768" s="292">
        <v>0</v>
      </c>
      <c r="I768" s="272">
        <f t="shared" si="178"/>
        <v>0</v>
      </c>
      <c r="J768" s="115">
        <v>3</v>
      </c>
      <c r="K768" s="273">
        <v>0</v>
      </c>
      <c r="L768" s="278">
        <f t="shared" ref="L768:L779" si="181">K768*J768</f>
        <v>0</v>
      </c>
      <c r="M768" s="329">
        <f t="shared" si="179"/>
        <v>0</v>
      </c>
      <c r="N768" s="1"/>
    </row>
    <row r="769" spans="1:17" x14ac:dyDescent="0.2">
      <c r="A769" s="165"/>
      <c r="B769" s="114">
        <f t="shared" si="180"/>
        <v>6</v>
      </c>
      <c r="C769" s="133" t="s">
        <v>92</v>
      </c>
      <c r="D769" s="128" t="s">
        <v>356</v>
      </c>
      <c r="E769" s="237">
        <v>12</v>
      </c>
      <c r="F769" s="223">
        <v>1</v>
      </c>
      <c r="G769" s="106">
        <f t="shared" si="177"/>
        <v>33</v>
      </c>
      <c r="H769" s="292">
        <v>0</v>
      </c>
      <c r="I769" s="272">
        <f t="shared" si="178"/>
        <v>0</v>
      </c>
      <c r="J769" s="115">
        <v>3</v>
      </c>
      <c r="K769" s="273">
        <v>0</v>
      </c>
      <c r="L769" s="278">
        <f t="shared" si="181"/>
        <v>0</v>
      </c>
      <c r="M769" s="329">
        <f t="shared" si="179"/>
        <v>0</v>
      </c>
      <c r="N769" s="1"/>
    </row>
    <row r="770" spans="1:17" x14ac:dyDescent="0.2">
      <c r="A770" s="165"/>
      <c r="B770" s="114">
        <f t="shared" si="180"/>
        <v>7</v>
      </c>
      <c r="C770" s="133" t="s">
        <v>390</v>
      </c>
      <c r="D770" s="128"/>
      <c r="E770" s="237">
        <v>12</v>
      </c>
      <c r="F770" s="223">
        <v>2</v>
      </c>
      <c r="G770" s="106">
        <f t="shared" si="177"/>
        <v>72</v>
      </c>
      <c r="H770" s="292">
        <v>0</v>
      </c>
      <c r="I770" s="272">
        <f t="shared" si="178"/>
        <v>0</v>
      </c>
      <c r="J770" s="115"/>
      <c r="K770" s="273"/>
      <c r="L770" s="278"/>
      <c r="M770" s="329">
        <f t="shared" si="179"/>
        <v>0</v>
      </c>
      <c r="N770" s="1"/>
    </row>
    <row r="771" spans="1:17" x14ac:dyDescent="0.2">
      <c r="A771" s="165"/>
      <c r="B771" s="114">
        <f t="shared" si="180"/>
        <v>8</v>
      </c>
      <c r="C771" s="133" t="s">
        <v>526</v>
      </c>
      <c r="D771" s="128"/>
      <c r="E771" s="237">
        <v>12</v>
      </c>
      <c r="F771" s="223">
        <v>1</v>
      </c>
      <c r="G771" s="106">
        <f t="shared" si="177"/>
        <v>36</v>
      </c>
      <c r="H771" s="292">
        <v>0</v>
      </c>
      <c r="I771" s="272">
        <f t="shared" si="178"/>
        <v>0</v>
      </c>
      <c r="J771" s="115"/>
      <c r="K771" s="273"/>
      <c r="L771" s="278"/>
      <c r="M771" s="329">
        <f t="shared" si="179"/>
        <v>0</v>
      </c>
      <c r="N771" s="1"/>
    </row>
    <row r="772" spans="1:17" x14ac:dyDescent="0.2">
      <c r="A772" s="165"/>
      <c r="B772" s="114">
        <f t="shared" si="180"/>
        <v>9</v>
      </c>
      <c r="C772" s="133" t="s">
        <v>72</v>
      </c>
      <c r="D772" s="128"/>
      <c r="E772" s="237">
        <v>12</v>
      </c>
      <c r="F772" s="223">
        <v>2</v>
      </c>
      <c r="G772" s="106">
        <f t="shared" si="177"/>
        <v>72</v>
      </c>
      <c r="H772" s="292">
        <v>0</v>
      </c>
      <c r="I772" s="272">
        <f t="shared" si="178"/>
        <v>0</v>
      </c>
      <c r="J772" s="115"/>
      <c r="K772" s="273"/>
      <c r="L772" s="278"/>
      <c r="M772" s="329">
        <f t="shared" si="179"/>
        <v>0</v>
      </c>
      <c r="N772" s="1"/>
    </row>
    <row r="773" spans="1:17" x14ac:dyDescent="0.2">
      <c r="A773" s="165"/>
      <c r="B773" s="114">
        <f t="shared" si="180"/>
        <v>10</v>
      </c>
      <c r="C773" s="133" t="s">
        <v>68</v>
      </c>
      <c r="D773" s="128" t="s">
        <v>527</v>
      </c>
      <c r="E773" s="237">
        <v>12</v>
      </c>
      <c r="F773" s="223">
        <v>1</v>
      </c>
      <c r="G773" s="106">
        <f t="shared" si="177"/>
        <v>33</v>
      </c>
      <c r="H773" s="292">
        <v>0</v>
      </c>
      <c r="I773" s="272">
        <f t="shared" si="178"/>
        <v>0</v>
      </c>
      <c r="J773" s="115">
        <v>3</v>
      </c>
      <c r="K773" s="273">
        <v>0</v>
      </c>
      <c r="L773" s="278">
        <f t="shared" si="181"/>
        <v>0</v>
      </c>
      <c r="M773" s="329">
        <f t="shared" si="179"/>
        <v>0</v>
      </c>
      <c r="N773" s="1"/>
    </row>
    <row r="774" spans="1:17" x14ac:dyDescent="0.2">
      <c r="A774" s="165"/>
      <c r="B774" s="114">
        <f t="shared" si="180"/>
        <v>11</v>
      </c>
      <c r="C774" s="133" t="s">
        <v>51</v>
      </c>
      <c r="D774" s="128" t="s">
        <v>525</v>
      </c>
      <c r="E774" s="237">
        <v>12</v>
      </c>
      <c r="F774" s="223">
        <v>1</v>
      </c>
      <c r="G774" s="106">
        <f t="shared" si="177"/>
        <v>33</v>
      </c>
      <c r="H774" s="292">
        <v>0</v>
      </c>
      <c r="I774" s="272">
        <f t="shared" si="178"/>
        <v>0</v>
      </c>
      <c r="J774" s="115">
        <v>3</v>
      </c>
      <c r="K774" s="273">
        <v>0</v>
      </c>
      <c r="L774" s="278">
        <f t="shared" si="181"/>
        <v>0</v>
      </c>
      <c r="M774" s="329">
        <f t="shared" si="179"/>
        <v>0</v>
      </c>
      <c r="N774" s="1"/>
    </row>
    <row r="775" spans="1:17" x14ac:dyDescent="0.2">
      <c r="A775" s="165"/>
      <c r="B775" s="114">
        <f t="shared" si="180"/>
        <v>12</v>
      </c>
      <c r="C775" s="133" t="s">
        <v>528</v>
      </c>
      <c r="D775" s="133"/>
      <c r="E775" s="229">
        <v>12</v>
      </c>
      <c r="F775" s="223">
        <v>4</v>
      </c>
      <c r="G775" s="106">
        <f t="shared" si="177"/>
        <v>144</v>
      </c>
      <c r="H775" s="292">
        <v>0</v>
      </c>
      <c r="I775" s="272">
        <f t="shared" si="178"/>
        <v>0</v>
      </c>
      <c r="J775" s="115"/>
      <c r="K775" s="273"/>
      <c r="L775" s="278"/>
      <c r="M775" s="329">
        <f t="shared" si="179"/>
        <v>0</v>
      </c>
      <c r="N775" s="1"/>
    </row>
    <row r="776" spans="1:17" x14ac:dyDescent="0.2">
      <c r="A776" s="165"/>
      <c r="B776" s="114">
        <f t="shared" si="180"/>
        <v>13</v>
      </c>
      <c r="C776" s="133" t="s">
        <v>234</v>
      </c>
      <c r="D776" s="133"/>
      <c r="E776" s="229">
        <v>12</v>
      </c>
      <c r="F776" s="223">
        <v>2</v>
      </c>
      <c r="G776" s="106">
        <f t="shared" si="177"/>
        <v>66</v>
      </c>
      <c r="H776" s="292">
        <v>0</v>
      </c>
      <c r="I776" s="272">
        <f t="shared" si="178"/>
        <v>0</v>
      </c>
      <c r="J776" s="115">
        <v>6</v>
      </c>
      <c r="K776" s="273">
        <v>0</v>
      </c>
      <c r="L776" s="278">
        <f t="shared" si="181"/>
        <v>0</v>
      </c>
      <c r="M776" s="329">
        <f t="shared" si="179"/>
        <v>0</v>
      </c>
      <c r="N776" s="1"/>
    </row>
    <row r="777" spans="1:17" x14ac:dyDescent="0.2">
      <c r="A777" s="165"/>
      <c r="B777" s="114">
        <f t="shared" si="180"/>
        <v>14</v>
      </c>
      <c r="C777" s="133" t="s">
        <v>154</v>
      </c>
      <c r="D777" s="133"/>
      <c r="E777" s="229">
        <v>2</v>
      </c>
      <c r="F777" s="223">
        <v>1</v>
      </c>
      <c r="G777" s="106">
        <f t="shared" si="177"/>
        <v>6</v>
      </c>
      <c r="H777" s="292">
        <v>0</v>
      </c>
      <c r="I777" s="272">
        <f t="shared" si="178"/>
        <v>0</v>
      </c>
      <c r="J777" s="115"/>
      <c r="K777" s="273"/>
      <c r="L777" s="278"/>
      <c r="M777" s="329">
        <f t="shared" si="179"/>
        <v>0</v>
      </c>
      <c r="N777" s="1"/>
    </row>
    <row r="778" spans="1:17" x14ac:dyDescent="0.2">
      <c r="A778" s="165"/>
      <c r="B778" s="114">
        <f t="shared" si="180"/>
        <v>15</v>
      </c>
      <c r="C778" s="133" t="s">
        <v>42</v>
      </c>
      <c r="D778" s="133"/>
      <c r="E778" s="229">
        <v>12</v>
      </c>
      <c r="F778" s="223">
        <v>1</v>
      </c>
      <c r="G778" s="106">
        <f t="shared" si="177"/>
        <v>33</v>
      </c>
      <c r="H778" s="292">
        <v>0</v>
      </c>
      <c r="I778" s="272">
        <f t="shared" si="178"/>
        <v>0</v>
      </c>
      <c r="J778" s="115">
        <v>3</v>
      </c>
      <c r="K778" s="273">
        <v>0</v>
      </c>
      <c r="L778" s="278">
        <f t="shared" si="181"/>
        <v>0</v>
      </c>
      <c r="M778" s="329">
        <f t="shared" si="179"/>
        <v>0</v>
      </c>
      <c r="N778" s="1"/>
    </row>
    <row r="779" spans="1:17" x14ac:dyDescent="0.2">
      <c r="A779" s="165"/>
      <c r="B779" s="114">
        <f t="shared" si="180"/>
        <v>16</v>
      </c>
      <c r="C779" s="133" t="s">
        <v>107</v>
      </c>
      <c r="D779" s="133"/>
      <c r="E779" s="229">
        <v>12</v>
      </c>
      <c r="F779" s="223">
        <v>1</v>
      </c>
      <c r="G779" s="106">
        <f t="shared" si="177"/>
        <v>33</v>
      </c>
      <c r="H779" s="292">
        <v>0</v>
      </c>
      <c r="I779" s="272">
        <f t="shared" si="178"/>
        <v>0</v>
      </c>
      <c r="J779" s="115">
        <v>3</v>
      </c>
      <c r="K779" s="273">
        <v>0</v>
      </c>
      <c r="L779" s="278">
        <f t="shared" si="181"/>
        <v>0</v>
      </c>
      <c r="M779" s="329">
        <f t="shared" si="179"/>
        <v>0</v>
      </c>
      <c r="N779" s="1"/>
    </row>
    <row r="780" spans="1:17" x14ac:dyDescent="0.2">
      <c r="A780" s="165"/>
      <c r="B780" s="114">
        <f t="shared" si="180"/>
        <v>17</v>
      </c>
      <c r="C780" s="128" t="s">
        <v>41</v>
      </c>
      <c r="D780" s="163" t="s">
        <v>393</v>
      </c>
      <c r="E780" s="229">
        <v>12</v>
      </c>
      <c r="F780" s="223">
        <v>1</v>
      </c>
      <c r="G780" s="106">
        <f t="shared" si="177"/>
        <v>36</v>
      </c>
      <c r="H780" s="292"/>
      <c r="I780" s="272"/>
      <c r="J780" s="115"/>
      <c r="K780" s="273"/>
      <c r="L780" s="278"/>
      <c r="M780" s="329"/>
      <c r="N780" s="1"/>
    </row>
    <row r="781" spans="1:17" x14ac:dyDescent="0.2">
      <c r="A781" s="165"/>
      <c r="B781" s="114">
        <f t="shared" si="180"/>
        <v>18</v>
      </c>
      <c r="C781" s="128" t="s">
        <v>529</v>
      </c>
      <c r="D781" s="128" t="s">
        <v>393</v>
      </c>
      <c r="E781" s="229">
        <v>12</v>
      </c>
      <c r="F781" s="223">
        <v>1</v>
      </c>
      <c r="G781" s="106">
        <f t="shared" si="177"/>
        <v>36</v>
      </c>
      <c r="H781" s="292"/>
      <c r="I781" s="272"/>
      <c r="J781" s="115"/>
      <c r="K781" s="273"/>
      <c r="L781" s="278"/>
      <c r="M781" s="329"/>
      <c r="N781" s="1"/>
    </row>
    <row r="782" spans="1:17" ht="15" x14ac:dyDescent="0.35">
      <c r="A782" s="165"/>
      <c r="B782" s="181"/>
      <c r="C782" s="182"/>
      <c r="D782" s="182"/>
      <c r="E782" s="248"/>
      <c r="F782" s="223"/>
      <c r="G782" s="106">
        <f t="shared" si="177"/>
        <v>0</v>
      </c>
      <c r="H782" s="290">
        <f>SUM(H764:H779)</f>
        <v>0</v>
      </c>
      <c r="I782" s="290">
        <f>SUM(I764:I779)</f>
        <v>0</v>
      </c>
      <c r="J782" s="158"/>
      <c r="K782" s="291">
        <f>SUM(K764:K779)</f>
        <v>0</v>
      </c>
      <c r="L782" s="291">
        <f>SUM(L764:L779)</f>
        <v>0</v>
      </c>
      <c r="M782" s="315">
        <f>SUM(M764:M779)</f>
        <v>0</v>
      </c>
      <c r="N782" s="1"/>
      <c r="Q782" s="341">
        <f>M782</f>
        <v>0</v>
      </c>
    </row>
    <row r="783" spans="1:17" ht="15.75" thickBot="1" x14ac:dyDescent="0.4">
      <c r="A783" s="183"/>
      <c r="B783" s="184"/>
      <c r="C783" s="185"/>
      <c r="D783" s="185"/>
      <c r="E783" s="238"/>
      <c r="F783" s="236"/>
      <c r="G783" s="236"/>
      <c r="H783" s="274"/>
      <c r="I783" s="294"/>
      <c r="J783" s="139"/>
      <c r="K783" s="294"/>
      <c r="L783" s="294"/>
      <c r="M783" s="335"/>
      <c r="N783" s="1"/>
    </row>
    <row r="784" spans="1:17" ht="13.5" thickBot="1" x14ac:dyDescent="0.25">
      <c r="A784" s="164" t="s">
        <v>530</v>
      </c>
      <c r="B784" s="126">
        <v>1</v>
      </c>
      <c r="C784" s="141" t="s">
        <v>3</v>
      </c>
      <c r="D784" s="141"/>
      <c r="E784" s="227">
        <v>3</v>
      </c>
      <c r="F784" s="228">
        <v>2</v>
      </c>
      <c r="G784" s="106">
        <f t="shared" ref="G784:G806" si="182">SUM(E784*F784*3-J784)</f>
        <v>18</v>
      </c>
      <c r="H784" s="276">
        <v>0</v>
      </c>
      <c r="I784" s="292">
        <f t="shared" ref="I784:I804" si="183">G784*H784</f>
        <v>0</v>
      </c>
      <c r="J784" s="171"/>
      <c r="K784" s="295"/>
      <c r="L784" s="319"/>
      <c r="M784" s="333">
        <f t="shared" ref="M784:M804" si="184">I784+L784</f>
        <v>0</v>
      </c>
      <c r="N784" s="1"/>
    </row>
    <row r="785" spans="1:14" ht="13.5" thickBot="1" x14ac:dyDescent="0.25">
      <c r="A785" s="166"/>
      <c r="B785" s="114">
        <f>B784+1</f>
        <v>2</v>
      </c>
      <c r="C785" s="133" t="s">
        <v>5</v>
      </c>
      <c r="D785" s="133"/>
      <c r="E785" s="229">
        <v>2</v>
      </c>
      <c r="F785" s="223">
        <v>42</v>
      </c>
      <c r="G785" s="106">
        <f t="shared" si="182"/>
        <v>252</v>
      </c>
      <c r="H785" s="276">
        <v>0</v>
      </c>
      <c r="I785" s="272">
        <f t="shared" si="183"/>
        <v>0</v>
      </c>
      <c r="J785" s="115"/>
      <c r="K785" s="273"/>
      <c r="L785" s="278"/>
      <c r="M785" s="329">
        <f t="shared" si="184"/>
        <v>0</v>
      </c>
      <c r="N785" s="1"/>
    </row>
    <row r="786" spans="1:14" ht="13.5" thickBot="1" x14ac:dyDescent="0.25">
      <c r="A786" s="166"/>
      <c r="B786" s="126">
        <v>3</v>
      </c>
      <c r="C786" s="133" t="s">
        <v>65</v>
      </c>
      <c r="D786" s="133" t="s">
        <v>362</v>
      </c>
      <c r="E786" s="229">
        <v>12</v>
      </c>
      <c r="F786" s="223">
        <v>1</v>
      </c>
      <c r="G786" s="106">
        <f t="shared" si="182"/>
        <v>33</v>
      </c>
      <c r="H786" s="277"/>
      <c r="I786" s="273">
        <f t="shared" si="183"/>
        <v>0</v>
      </c>
      <c r="J786" s="115">
        <f t="shared" ref="J786:J792" si="185">F786*3</f>
        <v>3</v>
      </c>
      <c r="K786" s="273">
        <v>0</v>
      </c>
      <c r="L786" s="278">
        <f t="shared" ref="L786:L799" si="186">K786*J786</f>
        <v>0</v>
      </c>
      <c r="M786" s="329">
        <f t="shared" si="184"/>
        <v>0</v>
      </c>
      <c r="N786" s="1"/>
    </row>
    <row r="787" spans="1:14" ht="13.5" thickBot="1" x14ac:dyDescent="0.25">
      <c r="A787" s="166"/>
      <c r="B787" s="126">
        <v>4</v>
      </c>
      <c r="C787" s="133" t="s">
        <v>401</v>
      </c>
      <c r="D787" s="133" t="s">
        <v>531</v>
      </c>
      <c r="E787" s="229">
        <v>12</v>
      </c>
      <c r="F787" s="223">
        <v>1</v>
      </c>
      <c r="G787" s="106">
        <f t="shared" si="182"/>
        <v>33</v>
      </c>
      <c r="H787" s="276">
        <v>0</v>
      </c>
      <c r="I787" s="272">
        <f t="shared" si="183"/>
        <v>0</v>
      </c>
      <c r="J787" s="115">
        <f t="shared" si="185"/>
        <v>3</v>
      </c>
      <c r="K787" s="273">
        <v>0</v>
      </c>
      <c r="L787" s="278">
        <f t="shared" si="186"/>
        <v>0</v>
      </c>
      <c r="M787" s="329">
        <f t="shared" si="184"/>
        <v>0</v>
      </c>
      <c r="N787" s="1"/>
    </row>
    <row r="788" spans="1:14" ht="13.5" thickBot="1" x14ac:dyDescent="0.25">
      <c r="A788" s="166"/>
      <c r="B788" s="114">
        <v>5</v>
      </c>
      <c r="C788" s="133" t="s">
        <v>68</v>
      </c>
      <c r="D788" s="133" t="s">
        <v>322</v>
      </c>
      <c r="E788" s="229">
        <v>12</v>
      </c>
      <c r="F788" s="223">
        <v>1</v>
      </c>
      <c r="G788" s="106">
        <f t="shared" si="182"/>
        <v>33</v>
      </c>
      <c r="H788" s="276">
        <v>0</v>
      </c>
      <c r="I788" s="272">
        <f t="shared" si="183"/>
        <v>0</v>
      </c>
      <c r="J788" s="115">
        <f t="shared" si="185"/>
        <v>3</v>
      </c>
      <c r="K788" s="273">
        <v>0</v>
      </c>
      <c r="L788" s="278">
        <f t="shared" si="186"/>
        <v>0</v>
      </c>
      <c r="M788" s="329">
        <f t="shared" si="184"/>
        <v>0</v>
      </c>
      <c r="N788" s="1"/>
    </row>
    <row r="789" spans="1:14" ht="13.5" thickBot="1" x14ac:dyDescent="0.25">
      <c r="A789" s="166"/>
      <c r="B789" s="126">
        <v>6</v>
      </c>
      <c r="C789" s="133" t="s">
        <v>91</v>
      </c>
      <c r="D789" s="133" t="s">
        <v>322</v>
      </c>
      <c r="E789" s="229">
        <v>12</v>
      </c>
      <c r="F789" s="223">
        <v>1</v>
      </c>
      <c r="G789" s="106">
        <f t="shared" si="182"/>
        <v>33</v>
      </c>
      <c r="H789" s="276">
        <v>0</v>
      </c>
      <c r="I789" s="272">
        <f t="shared" si="183"/>
        <v>0</v>
      </c>
      <c r="J789" s="115">
        <f t="shared" si="185"/>
        <v>3</v>
      </c>
      <c r="K789" s="273">
        <v>0</v>
      </c>
      <c r="L789" s="278">
        <f t="shared" si="186"/>
        <v>0</v>
      </c>
      <c r="M789" s="329">
        <f t="shared" si="184"/>
        <v>0</v>
      </c>
      <c r="N789" s="1"/>
    </row>
    <row r="790" spans="1:14" ht="13.5" thickBot="1" x14ac:dyDescent="0.25">
      <c r="A790" s="166"/>
      <c r="B790" s="126">
        <v>7</v>
      </c>
      <c r="C790" s="133" t="s">
        <v>42</v>
      </c>
      <c r="D790" s="133" t="s">
        <v>532</v>
      </c>
      <c r="E790" s="229">
        <v>12</v>
      </c>
      <c r="F790" s="223">
        <v>3</v>
      </c>
      <c r="G790" s="106">
        <f t="shared" si="182"/>
        <v>99</v>
      </c>
      <c r="H790" s="276">
        <v>0</v>
      </c>
      <c r="I790" s="272">
        <f t="shared" si="183"/>
        <v>0</v>
      </c>
      <c r="J790" s="115">
        <f t="shared" si="185"/>
        <v>9</v>
      </c>
      <c r="K790" s="273">
        <v>0</v>
      </c>
      <c r="L790" s="278">
        <f t="shared" si="186"/>
        <v>0</v>
      </c>
      <c r="M790" s="329">
        <f t="shared" si="184"/>
        <v>0</v>
      </c>
      <c r="N790" s="1"/>
    </row>
    <row r="791" spans="1:14" ht="13.5" thickBot="1" x14ac:dyDescent="0.25">
      <c r="A791" s="166"/>
      <c r="B791" s="114">
        <v>8</v>
      </c>
      <c r="C791" s="133" t="s">
        <v>93</v>
      </c>
      <c r="D791" s="133" t="s">
        <v>533</v>
      </c>
      <c r="E791" s="229">
        <v>12</v>
      </c>
      <c r="F791" s="223">
        <v>3</v>
      </c>
      <c r="G791" s="106">
        <f t="shared" si="182"/>
        <v>99</v>
      </c>
      <c r="H791" s="276">
        <v>0</v>
      </c>
      <c r="I791" s="272">
        <f t="shared" si="183"/>
        <v>0</v>
      </c>
      <c r="J791" s="115">
        <f t="shared" si="185"/>
        <v>9</v>
      </c>
      <c r="K791" s="273">
        <v>0</v>
      </c>
      <c r="L791" s="278">
        <f t="shared" si="186"/>
        <v>0</v>
      </c>
      <c r="M791" s="329">
        <f t="shared" si="184"/>
        <v>0</v>
      </c>
      <c r="N791" s="1"/>
    </row>
    <row r="792" spans="1:14" ht="13.5" thickBot="1" x14ac:dyDescent="0.25">
      <c r="A792" s="166"/>
      <c r="B792" s="126">
        <v>9</v>
      </c>
      <c r="C792" s="133" t="s">
        <v>649</v>
      </c>
      <c r="D792" s="133" t="s">
        <v>356</v>
      </c>
      <c r="E792" s="229">
        <v>12</v>
      </c>
      <c r="F792" s="223">
        <v>1</v>
      </c>
      <c r="G792" s="106">
        <f t="shared" si="182"/>
        <v>33</v>
      </c>
      <c r="H792" s="276">
        <v>0</v>
      </c>
      <c r="I792" s="272">
        <f t="shared" si="183"/>
        <v>0</v>
      </c>
      <c r="J792" s="115">
        <f t="shared" si="185"/>
        <v>3</v>
      </c>
      <c r="K792" s="273">
        <v>0</v>
      </c>
      <c r="L792" s="278">
        <f t="shared" si="186"/>
        <v>0</v>
      </c>
      <c r="M792" s="329">
        <f t="shared" si="184"/>
        <v>0</v>
      </c>
      <c r="N792" s="1"/>
    </row>
    <row r="793" spans="1:14" ht="13.5" thickBot="1" x14ac:dyDescent="0.25">
      <c r="A793" s="166"/>
      <c r="B793" s="126">
        <v>10</v>
      </c>
      <c r="C793" s="133" t="s">
        <v>650</v>
      </c>
      <c r="D793" s="133"/>
      <c r="E793" s="229">
        <v>12</v>
      </c>
      <c r="F793" s="223">
        <v>4</v>
      </c>
      <c r="G793" s="106">
        <f t="shared" si="182"/>
        <v>144</v>
      </c>
      <c r="H793" s="276">
        <v>0</v>
      </c>
      <c r="I793" s="272">
        <f t="shared" si="183"/>
        <v>0</v>
      </c>
      <c r="J793" s="115"/>
      <c r="K793" s="273"/>
      <c r="L793" s="278"/>
      <c r="M793" s="329">
        <f t="shared" si="184"/>
        <v>0</v>
      </c>
      <c r="N793" s="1"/>
    </row>
    <row r="794" spans="1:14" ht="13.5" thickBot="1" x14ac:dyDescent="0.25">
      <c r="A794" s="166"/>
      <c r="B794" s="114">
        <v>11</v>
      </c>
      <c r="C794" s="133" t="s">
        <v>70</v>
      </c>
      <c r="D794" s="133"/>
      <c r="E794" s="229">
        <v>12</v>
      </c>
      <c r="F794" s="223">
        <v>1</v>
      </c>
      <c r="G794" s="106">
        <f t="shared" si="182"/>
        <v>36</v>
      </c>
      <c r="H794" s="276">
        <v>0</v>
      </c>
      <c r="I794" s="272">
        <f t="shared" si="183"/>
        <v>0</v>
      </c>
      <c r="J794" s="115"/>
      <c r="K794" s="273"/>
      <c r="L794" s="278"/>
      <c r="M794" s="329">
        <f t="shared" si="184"/>
        <v>0</v>
      </c>
      <c r="N794" s="1"/>
    </row>
    <row r="795" spans="1:14" ht="13.5" thickBot="1" x14ac:dyDescent="0.25">
      <c r="A795" s="166"/>
      <c r="B795" s="126">
        <v>12</v>
      </c>
      <c r="C795" s="133" t="s">
        <v>534</v>
      </c>
      <c r="D795" s="133" t="s">
        <v>343</v>
      </c>
      <c r="E795" s="229">
        <v>12</v>
      </c>
      <c r="F795" s="223">
        <v>1</v>
      </c>
      <c r="G795" s="106">
        <f t="shared" si="182"/>
        <v>33</v>
      </c>
      <c r="H795" s="276">
        <v>0</v>
      </c>
      <c r="I795" s="272">
        <f t="shared" si="183"/>
        <v>0</v>
      </c>
      <c r="J795" s="115">
        <f>F795*3</f>
        <v>3</v>
      </c>
      <c r="K795" s="273">
        <v>0</v>
      </c>
      <c r="L795" s="278">
        <f t="shared" si="186"/>
        <v>0</v>
      </c>
      <c r="M795" s="329">
        <f t="shared" si="184"/>
        <v>0</v>
      </c>
      <c r="N795" s="1"/>
    </row>
    <row r="796" spans="1:14" ht="13.5" thickBot="1" x14ac:dyDescent="0.25">
      <c r="A796" s="166"/>
      <c r="B796" s="126">
        <v>13</v>
      </c>
      <c r="C796" s="133" t="s">
        <v>389</v>
      </c>
      <c r="D796" s="133"/>
      <c r="E796" s="229">
        <v>2</v>
      </c>
      <c r="F796" s="223">
        <v>3</v>
      </c>
      <c r="G796" s="106">
        <f t="shared" si="182"/>
        <v>18</v>
      </c>
      <c r="H796" s="276">
        <v>0</v>
      </c>
      <c r="I796" s="272">
        <f t="shared" si="183"/>
        <v>0</v>
      </c>
      <c r="J796" s="115"/>
      <c r="K796" s="273"/>
      <c r="L796" s="278"/>
      <c r="M796" s="329">
        <f t="shared" si="184"/>
        <v>0</v>
      </c>
      <c r="N796" s="1"/>
    </row>
    <row r="797" spans="1:14" ht="13.5" thickBot="1" x14ac:dyDescent="0.25">
      <c r="A797" s="166"/>
      <c r="B797" s="114">
        <v>14</v>
      </c>
      <c r="C797" s="133" t="s">
        <v>651</v>
      </c>
      <c r="D797" s="133" t="s">
        <v>356</v>
      </c>
      <c r="E797" s="229">
        <v>12</v>
      </c>
      <c r="F797" s="223">
        <v>1</v>
      </c>
      <c r="G797" s="106">
        <f t="shared" si="182"/>
        <v>33</v>
      </c>
      <c r="H797" s="276">
        <v>0</v>
      </c>
      <c r="I797" s="272">
        <f t="shared" si="183"/>
        <v>0</v>
      </c>
      <c r="J797" s="115">
        <f>F797*3</f>
        <v>3</v>
      </c>
      <c r="K797" s="273">
        <v>0</v>
      </c>
      <c r="L797" s="278">
        <f t="shared" si="186"/>
        <v>0</v>
      </c>
      <c r="M797" s="329">
        <f t="shared" si="184"/>
        <v>0</v>
      </c>
      <c r="N797" s="1"/>
    </row>
    <row r="798" spans="1:14" ht="13.5" thickBot="1" x14ac:dyDescent="0.25">
      <c r="A798" s="166"/>
      <c r="B798" s="126">
        <v>15</v>
      </c>
      <c r="C798" s="133" t="s">
        <v>652</v>
      </c>
      <c r="D798" s="133"/>
      <c r="E798" s="229">
        <v>12</v>
      </c>
      <c r="F798" s="223">
        <v>1</v>
      </c>
      <c r="G798" s="106">
        <f t="shared" si="182"/>
        <v>36</v>
      </c>
      <c r="H798" s="276">
        <v>0</v>
      </c>
      <c r="I798" s="272">
        <f t="shared" si="183"/>
        <v>0</v>
      </c>
      <c r="J798" s="115"/>
      <c r="K798" s="273"/>
      <c r="L798" s="278"/>
      <c r="M798" s="329">
        <f t="shared" si="184"/>
        <v>0</v>
      </c>
      <c r="N798" s="1"/>
    </row>
    <row r="799" spans="1:14" ht="13.5" thickBot="1" x14ac:dyDescent="0.25">
      <c r="A799" s="166"/>
      <c r="B799" s="126">
        <v>16</v>
      </c>
      <c r="C799" s="128" t="s">
        <v>653</v>
      </c>
      <c r="D799" s="128" t="s">
        <v>535</v>
      </c>
      <c r="E799" s="237">
        <v>12</v>
      </c>
      <c r="F799" s="223">
        <v>1</v>
      </c>
      <c r="G799" s="106">
        <f t="shared" si="182"/>
        <v>33</v>
      </c>
      <c r="H799" s="276">
        <v>0</v>
      </c>
      <c r="I799" s="272">
        <f t="shared" si="183"/>
        <v>0</v>
      </c>
      <c r="J799" s="115">
        <f>F799*3</f>
        <v>3</v>
      </c>
      <c r="K799" s="273">
        <v>0</v>
      </c>
      <c r="L799" s="278">
        <f t="shared" si="186"/>
        <v>0</v>
      </c>
      <c r="M799" s="329">
        <f t="shared" si="184"/>
        <v>0</v>
      </c>
      <c r="N799" s="1"/>
    </row>
    <row r="800" spans="1:14" ht="13.5" thickBot="1" x14ac:dyDescent="0.25">
      <c r="A800" s="166"/>
      <c r="B800" s="114">
        <v>17</v>
      </c>
      <c r="C800" s="133" t="s">
        <v>72</v>
      </c>
      <c r="D800" s="133"/>
      <c r="E800" s="229">
        <v>12</v>
      </c>
      <c r="F800" s="223">
        <v>2</v>
      </c>
      <c r="G800" s="106">
        <f t="shared" si="182"/>
        <v>72</v>
      </c>
      <c r="H800" s="276">
        <v>0</v>
      </c>
      <c r="I800" s="272">
        <f t="shared" si="183"/>
        <v>0</v>
      </c>
      <c r="J800" s="115"/>
      <c r="K800" s="273"/>
      <c r="L800" s="278"/>
      <c r="M800" s="329">
        <f t="shared" si="184"/>
        <v>0</v>
      </c>
      <c r="N800" s="1"/>
    </row>
    <row r="801" spans="1:17" ht="13.5" thickBot="1" x14ac:dyDescent="0.25">
      <c r="A801" s="166"/>
      <c r="B801" s="126">
        <v>18</v>
      </c>
      <c r="C801" s="128" t="s">
        <v>173</v>
      </c>
      <c r="D801" s="133"/>
      <c r="E801" s="229">
        <v>12</v>
      </c>
      <c r="F801" s="223">
        <v>2</v>
      </c>
      <c r="G801" s="106">
        <f t="shared" si="182"/>
        <v>72</v>
      </c>
      <c r="H801" s="276">
        <v>0</v>
      </c>
      <c r="I801" s="272">
        <f t="shared" si="183"/>
        <v>0</v>
      </c>
      <c r="J801" s="115"/>
      <c r="K801" s="273"/>
      <c r="L801" s="278"/>
      <c r="M801" s="329">
        <f t="shared" si="184"/>
        <v>0</v>
      </c>
      <c r="N801" s="1"/>
    </row>
    <row r="802" spans="1:17" ht="13.5" thickBot="1" x14ac:dyDescent="0.25">
      <c r="A802" s="166"/>
      <c r="B802" s="126">
        <v>19</v>
      </c>
      <c r="C802" s="128" t="s">
        <v>60</v>
      </c>
      <c r="D802" s="133"/>
      <c r="E802" s="229">
        <v>12</v>
      </c>
      <c r="F802" s="223">
        <v>1</v>
      </c>
      <c r="G802" s="106">
        <f t="shared" si="182"/>
        <v>36</v>
      </c>
      <c r="H802" s="276">
        <v>0</v>
      </c>
      <c r="I802" s="272">
        <f t="shared" si="183"/>
        <v>0</v>
      </c>
      <c r="J802" s="115"/>
      <c r="K802" s="273"/>
      <c r="L802" s="278"/>
      <c r="M802" s="329">
        <f t="shared" si="184"/>
        <v>0</v>
      </c>
      <c r="N802" s="1"/>
    </row>
    <row r="803" spans="1:17" ht="13.5" thickBot="1" x14ac:dyDescent="0.25">
      <c r="A803" s="166"/>
      <c r="B803" s="114">
        <v>20</v>
      </c>
      <c r="C803" s="128" t="s">
        <v>395</v>
      </c>
      <c r="D803" s="133"/>
      <c r="E803" s="229">
        <v>12</v>
      </c>
      <c r="F803" s="223">
        <v>1</v>
      </c>
      <c r="G803" s="106">
        <f t="shared" si="182"/>
        <v>36</v>
      </c>
      <c r="H803" s="276">
        <v>0</v>
      </c>
      <c r="I803" s="272">
        <f t="shared" si="183"/>
        <v>0</v>
      </c>
      <c r="J803" s="115"/>
      <c r="K803" s="273"/>
      <c r="L803" s="278"/>
      <c r="M803" s="329">
        <f t="shared" si="184"/>
        <v>0</v>
      </c>
      <c r="N803" s="1"/>
    </row>
    <row r="804" spans="1:17" x14ac:dyDescent="0.2">
      <c r="A804" s="166"/>
      <c r="B804" s="126">
        <v>21</v>
      </c>
      <c r="C804" s="128" t="s">
        <v>459</v>
      </c>
      <c r="D804" s="133"/>
      <c r="E804" s="229">
        <v>12</v>
      </c>
      <c r="F804" s="223">
        <v>1</v>
      </c>
      <c r="G804" s="106">
        <f t="shared" si="182"/>
        <v>36</v>
      </c>
      <c r="H804" s="276">
        <v>0</v>
      </c>
      <c r="I804" s="272">
        <f t="shared" si="183"/>
        <v>0</v>
      </c>
      <c r="J804" s="115"/>
      <c r="K804" s="273"/>
      <c r="L804" s="278"/>
      <c r="M804" s="329">
        <f t="shared" si="184"/>
        <v>0</v>
      </c>
      <c r="N804" s="1"/>
    </row>
    <row r="805" spans="1:17" x14ac:dyDescent="0.2">
      <c r="A805" s="166"/>
      <c r="B805" s="114"/>
      <c r="C805" s="133"/>
      <c r="D805" s="133"/>
      <c r="E805" s="229"/>
      <c r="F805" s="223"/>
      <c r="G805" s="106">
        <f t="shared" si="182"/>
        <v>0</v>
      </c>
      <c r="H805" s="292"/>
      <c r="I805" s="272"/>
      <c r="J805" s="115"/>
      <c r="K805" s="273"/>
      <c r="L805" s="278"/>
      <c r="M805" s="329"/>
      <c r="N805" s="1"/>
    </row>
    <row r="806" spans="1:17" ht="15" x14ac:dyDescent="0.35">
      <c r="A806" s="166"/>
      <c r="B806" s="181"/>
      <c r="C806" s="182"/>
      <c r="D806" s="182"/>
      <c r="E806" s="248"/>
      <c r="F806" s="223"/>
      <c r="G806" s="106">
        <f t="shared" si="182"/>
        <v>0</v>
      </c>
      <c r="H806" s="290">
        <f>SUM(H784:H800)</f>
        <v>0</v>
      </c>
      <c r="I806" s="290">
        <f>SUM(I784:I800)</f>
        <v>0</v>
      </c>
      <c r="J806" s="158"/>
      <c r="K806" s="291">
        <f>SUM(K784:K800)</f>
        <v>0</v>
      </c>
      <c r="L806" s="291">
        <f>SUM(L784:L800)</f>
        <v>0</v>
      </c>
      <c r="M806" s="315">
        <f>SUM(M784:M800)</f>
        <v>0</v>
      </c>
      <c r="N806" s="1"/>
      <c r="Q806" s="341">
        <f>M806</f>
        <v>0</v>
      </c>
    </row>
    <row r="807" spans="1:17" ht="13.5" thickBot="1" x14ac:dyDescent="0.25">
      <c r="A807" s="167"/>
      <c r="B807" s="178"/>
      <c r="C807" s="179"/>
      <c r="D807" s="179"/>
      <c r="E807" s="238"/>
      <c r="F807" s="231"/>
      <c r="G807" s="231"/>
      <c r="H807" s="294"/>
      <c r="I807" s="294"/>
      <c r="J807" s="139"/>
      <c r="K807" s="294"/>
      <c r="L807" s="294"/>
      <c r="M807" s="316"/>
      <c r="N807" s="1"/>
    </row>
    <row r="808" spans="1:17" x14ac:dyDescent="0.2">
      <c r="A808" s="168" t="s">
        <v>536</v>
      </c>
      <c r="B808" s="169">
        <v>1</v>
      </c>
      <c r="C808" s="147" t="s">
        <v>5</v>
      </c>
      <c r="D808" s="147"/>
      <c r="E808" s="227">
        <v>2</v>
      </c>
      <c r="F808" s="243">
        <v>27</v>
      </c>
      <c r="G808" s="106">
        <f t="shared" ref="G808:G832" si="187">SUM(E808*F808*3-J808)</f>
        <v>162</v>
      </c>
      <c r="H808" s="292">
        <v>0</v>
      </c>
      <c r="I808" s="272">
        <f t="shared" ref="I808:I830" si="188">G808*H808</f>
        <v>0</v>
      </c>
      <c r="J808" s="171"/>
      <c r="K808" s="295"/>
      <c r="L808" s="278"/>
      <c r="M808" s="329">
        <f t="shared" ref="M808:M830" si="189">I808+L808</f>
        <v>0</v>
      </c>
      <c r="N808" s="1"/>
    </row>
    <row r="809" spans="1:17" x14ac:dyDescent="0.2">
      <c r="A809" s="166"/>
      <c r="B809" s="114">
        <f>B808+1</f>
        <v>2</v>
      </c>
      <c r="C809" s="133" t="s">
        <v>3</v>
      </c>
      <c r="D809" s="133"/>
      <c r="E809" s="229">
        <v>3</v>
      </c>
      <c r="F809" s="223">
        <v>2</v>
      </c>
      <c r="G809" s="106">
        <f t="shared" si="187"/>
        <v>18</v>
      </c>
      <c r="H809" s="292">
        <v>0</v>
      </c>
      <c r="I809" s="272">
        <f t="shared" si="188"/>
        <v>0</v>
      </c>
      <c r="J809" s="115"/>
      <c r="K809" s="273"/>
      <c r="L809" s="278"/>
      <c r="M809" s="329">
        <f t="shared" si="189"/>
        <v>0</v>
      </c>
      <c r="N809" s="1"/>
    </row>
    <row r="810" spans="1:17" x14ac:dyDescent="0.2">
      <c r="A810" s="166"/>
      <c r="B810" s="114">
        <f t="shared" ref="B810:B830" si="190">B809+1</f>
        <v>3</v>
      </c>
      <c r="C810" s="133" t="s">
        <v>522</v>
      </c>
      <c r="D810" s="133" t="s">
        <v>537</v>
      </c>
      <c r="E810" s="229">
        <v>12</v>
      </c>
      <c r="F810" s="223">
        <v>1</v>
      </c>
      <c r="G810" s="106">
        <f t="shared" si="187"/>
        <v>33</v>
      </c>
      <c r="H810" s="292">
        <v>0</v>
      </c>
      <c r="I810" s="272">
        <f t="shared" si="188"/>
        <v>0</v>
      </c>
      <c r="J810" s="115">
        <f>F810*3</f>
        <v>3</v>
      </c>
      <c r="K810" s="273">
        <v>0</v>
      </c>
      <c r="L810" s="278">
        <f>K810*J810</f>
        <v>0</v>
      </c>
      <c r="M810" s="329">
        <f t="shared" si="189"/>
        <v>0</v>
      </c>
      <c r="N810" s="1"/>
    </row>
    <row r="811" spans="1:17" x14ac:dyDescent="0.2">
      <c r="A811" s="166"/>
      <c r="B811" s="114">
        <f t="shared" si="190"/>
        <v>4</v>
      </c>
      <c r="C811" s="133" t="s">
        <v>417</v>
      </c>
      <c r="D811" s="133" t="s">
        <v>356</v>
      </c>
      <c r="E811" s="229">
        <v>12</v>
      </c>
      <c r="F811" s="223">
        <v>1</v>
      </c>
      <c r="G811" s="106">
        <f t="shared" si="187"/>
        <v>33</v>
      </c>
      <c r="H811" s="292">
        <v>0</v>
      </c>
      <c r="I811" s="272">
        <f t="shared" si="188"/>
        <v>0</v>
      </c>
      <c r="J811" s="115">
        <f>F811*3</f>
        <v>3</v>
      </c>
      <c r="K811" s="273">
        <v>0</v>
      </c>
      <c r="L811" s="278">
        <f t="shared" ref="L811:L823" si="191">K811*J811</f>
        <v>0</v>
      </c>
      <c r="M811" s="329">
        <f t="shared" si="189"/>
        <v>0</v>
      </c>
      <c r="N811" s="1"/>
    </row>
    <row r="812" spans="1:17" x14ac:dyDescent="0.2">
      <c r="A812" s="166"/>
      <c r="B812" s="114">
        <f t="shared" si="190"/>
        <v>5</v>
      </c>
      <c r="C812" s="133" t="s">
        <v>107</v>
      </c>
      <c r="D812" s="133" t="s">
        <v>322</v>
      </c>
      <c r="E812" s="229">
        <v>12</v>
      </c>
      <c r="F812" s="223">
        <v>1</v>
      </c>
      <c r="G812" s="106">
        <f t="shared" si="187"/>
        <v>36</v>
      </c>
      <c r="H812" s="292">
        <v>0</v>
      </c>
      <c r="I812" s="272">
        <f t="shared" si="188"/>
        <v>0</v>
      </c>
      <c r="J812" s="115"/>
      <c r="K812" s="273"/>
      <c r="L812" s="278"/>
      <c r="M812" s="329">
        <f t="shared" si="189"/>
        <v>0</v>
      </c>
      <c r="N812" s="1"/>
    </row>
    <row r="813" spans="1:17" x14ac:dyDescent="0.2">
      <c r="A813" s="166"/>
      <c r="B813" s="114">
        <f t="shared" si="190"/>
        <v>6</v>
      </c>
      <c r="C813" s="133" t="s">
        <v>538</v>
      </c>
      <c r="D813" s="133" t="s">
        <v>322</v>
      </c>
      <c r="E813" s="229">
        <v>12</v>
      </c>
      <c r="F813" s="223">
        <v>1</v>
      </c>
      <c r="G813" s="106">
        <f t="shared" si="187"/>
        <v>36</v>
      </c>
      <c r="H813" s="292">
        <v>0</v>
      </c>
      <c r="I813" s="272">
        <f t="shared" si="188"/>
        <v>0</v>
      </c>
      <c r="J813" s="115"/>
      <c r="K813" s="273"/>
      <c r="L813" s="278"/>
      <c r="M813" s="329">
        <f t="shared" si="189"/>
        <v>0</v>
      </c>
      <c r="N813" s="1"/>
    </row>
    <row r="814" spans="1:17" x14ac:dyDescent="0.2">
      <c r="A814" s="166"/>
      <c r="B814" s="114">
        <f t="shared" si="190"/>
        <v>7</v>
      </c>
      <c r="C814" s="133" t="s">
        <v>42</v>
      </c>
      <c r="D814" s="133" t="s">
        <v>362</v>
      </c>
      <c r="E814" s="229">
        <v>12</v>
      </c>
      <c r="F814" s="223">
        <v>1</v>
      </c>
      <c r="G814" s="106">
        <f t="shared" si="187"/>
        <v>33</v>
      </c>
      <c r="H814" s="292">
        <v>0</v>
      </c>
      <c r="I814" s="272">
        <f t="shared" si="188"/>
        <v>0</v>
      </c>
      <c r="J814" s="115">
        <f t="shared" ref="J814:J819" si="192">F814*3</f>
        <v>3</v>
      </c>
      <c r="K814" s="273">
        <v>0</v>
      </c>
      <c r="L814" s="278">
        <f t="shared" si="191"/>
        <v>0</v>
      </c>
      <c r="M814" s="329">
        <f t="shared" si="189"/>
        <v>0</v>
      </c>
      <c r="N814" s="1"/>
    </row>
    <row r="815" spans="1:17" x14ac:dyDescent="0.2">
      <c r="A815" s="166"/>
      <c r="B815" s="114">
        <f t="shared" si="190"/>
        <v>8</v>
      </c>
      <c r="C815" s="133" t="s">
        <v>539</v>
      </c>
      <c r="D815" s="133" t="s">
        <v>343</v>
      </c>
      <c r="E815" s="229">
        <v>12</v>
      </c>
      <c r="F815" s="223">
        <v>1</v>
      </c>
      <c r="G815" s="106">
        <f t="shared" si="187"/>
        <v>33</v>
      </c>
      <c r="H815" s="292">
        <v>0</v>
      </c>
      <c r="I815" s="272">
        <f t="shared" si="188"/>
        <v>0</v>
      </c>
      <c r="J815" s="115">
        <f t="shared" si="192"/>
        <v>3</v>
      </c>
      <c r="K815" s="273">
        <v>0</v>
      </c>
      <c r="L815" s="278">
        <f t="shared" si="191"/>
        <v>0</v>
      </c>
      <c r="M815" s="329">
        <f t="shared" si="189"/>
        <v>0</v>
      </c>
      <c r="N815" s="1"/>
    </row>
    <row r="816" spans="1:17" x14ac:dyDescent="0.2">
      <c r="A816" s="166"/>
      <c r="B816" s="114">
        <f t="shared" si="190"/>
        <v>9</v>
      </c>
      <c r="C816" s="133" t="s">
        <v>42</v>
      </c>
      <c r="D816" s="133" t="s">
        <v>540</v>
      </c>
      <c r="E816" s="229">
        <v>12</v>
      </c>
      <c r="F816" s="223">
        <v>2</v>
      </c>
      <c r="G816" s="106">
        <f t="shared" si="187"/>
        <v>66</v>
      </c>
      <c r="H816" s="292">
        <v>0</v>
      </c>
      <c r="I816" s="272">
        <f t="shared" si="188"/>
        <v>0</v>
      </c>
      <c r="J816" s="115">
        <f t="shared" si="192"/>
        <v>6</v>
      </c>
      <c r="K816" s="273">
        <v>0</v>
      </c>
      <c r="L816" s="278">
        <f t="shared" si="191"/>
        <v>0</v>
      </c>
      <c r="M816" s="329">
        <f t="shared" si="189"/>
        <v>0</v>
      </c>
      <c r="N816" s="1"/>
    </row>
    <row r="817" spans="1:17" x14ac:dyDescent="0.2">
      <c r="A817" s="166"/>
      <c r="B817" s="114">
        <f t="shared" si="190"/>
        <v>10</v>
      </c>
      <c r="C817" s="133" t="s">
        <v>93</v>
      </c>
      <c r="D817" s="133" t="s">
        <v>541</v>
      </c>
      <c r="E817" s="229">
        <v>12</v>
      </c>
      <c r="F817" s="223">
        <v>3</v>
      </c>
      <c r="G817" s="106">
        <f t="shared" si="187"/>
        <v>99</v>
      </c>
      <c r="H817" s="292">
        <v>0</v>
      </c>
      <c r="I817" s="272">
        <f t="shared" si="188"/>
        <v>0</v>
      </c>
      <c r="J817" s="115">
        <f t="shared" si="192"/>
        <v>9</v>
      </c>
      <c r="K817" s="273">
        <v>0</v>
      </c>
      <c r="L817" s="278">
        <f t="shared" si="191"/>
        <v>0</v>
      </c>
      <c r="M817" s="329">
        <f t="shared" si="189"/>
        <v>0</v>
      </c>
      <c r="N817" s="1"/>
    </row>
    <row r="818" spans="1:17" x14ac:dyDescent="0.2">
      <c r="A818" s="166"/>
      <c r="B818" s="114">
        <f t="shared" si="190"/>
        <v>11</v>
      </c>
      <c r="C818" s="133" t="s">
        <v>401</v>
      </c>
      <c r="D818" s="133" t="s">
        <v>322</v>
      </c>
      <c r="E818" s="229">
        <v>12</v>
      </c>
      <c r="F818" s="223">
        <v>1</v>
      </c>
      <c r="G818" s="106">
        <f t="shared" si="187"/>
        <v>33</v>
      </c>
      <c r="H818" s="292">
        <v>0</v>
      </c>
      <c r="I818" s="272">
        <f t="shared" si="188"/>
        <v>0</v>
      </c>
      <c r="J818" s="115">
        <f t="shared" si="192"/>
        <v>3</v>
      </c>
      <c r="K818" s="273">
        <v>0</v>
      </c>
      <c r="L818" s="278">
        <f t="shared" si="191"/>
        <v>0</v>
      </c>
      <c r="M818" s="329">
        <f t="shared" si="189"/>
        <v>0</v>
      </c>
      <c r="N818" s="1"/>
    </row>
    <row r="819" spans="1:17" x14ac:dyDescent="0.2">
      <c r="A819" s="166"/>
      <c r="B819" s="114">
        <f t="shared" si="190"/>
        <v>12</v>
      </c>
      <c r="C819" s="133" t="s">
        <v>92</v>
      </c>
      <c r="D819" s="133" t="s">
        <v>356</v>
      </c>
      <c r="E819" s="229">
        <v>12</v>
      </c>
      <c r="F819" s="223">
        <v>1</v>
      </c>
      <c r="G819" s="106">
        <f t="shared" si="187"/>
        <v>33</v>
      </c>
      <c r="H819" s="292">
        <v>0</v>
      </c>
      <c r="I819" s="272">
        <f t="shared" si="188"/>
        <v>0</v>
      </c>
      <c r="J819" s="115">
        <f t="shared" si="192"/>
        <v>3</v>
      </c>
      <c r="K819" s="273">
        <v>0</v>
      </c>
      <c r="L819" s="278">
        <f t="shared" si="191"/>
        <v>0</v>
      </c>
      <c r="M819" s="329">
        <f t="shared" si="189"/>
        <v>0</v>
      </c>
      <c r="N819" s="1"/>
    </row>
    <row r="820" spans="1:17" x14ac:dyDescent="0.2">
      <c r="A820" s="166"/>
      <c r="B820" s="114">
        <f t="shared" si="190"/>
        <v>13</v>
      </c>
      <c r="C820" s="133" t="s">
        <v>70</v>
      </c>
      <c r="D820" s="133"/>
      <c r="E820" s="229">
        <v>12</v>
      </c>
      <c r="F820" s="223">
        <v>5</v>
      </c>
      <c r="G820" s="106">
        <f t="shared" si="187"/>
        <v>180</v>
      </c>
      <c r="H820" s="292">
        <v>0</v>
      </c>
      <c r="I820" s="272">
        <f t="shared" si="188"/>
        <v>0</v>
      </c>
      <c r="J820" s="115"/>
      <c r="K820" s="273"/>
      <c r="L820" s="278"/>
      <c r="M820" s="329">
        <f t="shared" si="189"/>
        <v>0</v>
      </c>
      <c r="N820" s="1"/>
    </row>
    <row r="821" spans="1:17" x14ac:dyDescent="0.2">
      <c r="A821" s="166"/>
      <c r="B821" s="114">
        <f t="shared" si="190"/>
        <v>14</v>
      </c>
      <c r="C821" s="133" t="s">
        <v>542</v>
      </c>
      <c r="D821" s="133"/>
      <c r="E821" s="229">
        <v>12</v>
      </c>
      <c r="F821" s="223">
        <v>0</v>
      </c>
      <c r="G821" s="106">
        <f t="shared" si="187"/>
        <v>0</v>
      </c>
      <c r="H821" s="295"/>
      <c r="I821" s="273">
        <f t="shared" si="188"/>
        <v>0</v>
      </c>
      <c r="J821" s="115"/>
      <c r="K821" s="273"/>
      <c r="L821" s="278"/>
      <c r="M821" s="329">
        <f t="shared" si="189"/>
        <v>0</v>
      </c>
      <c r="N821" s="1"/>
    </row>
    <row r="822" spans="1:17" x14ac:dyDescent="0.2">
      <c r="A822" s="166"/>
      <c r="B822" s="114">
        <f t="shared" si="190"/>
        <v>15</v>
      </c>
      <c r="C822" s="133" t="s">
        <v>493</v>
      </c>
      <c r="D822" s="133"/>
      <c r="E822" s="229">
        <v>12</v>
      </c>
      <c r="F822" s="223">
        <v>1</v>
      </c>
      <c r="G822" s="106">
        <f t="shared" si="187"/>
        <v>36</v>
      </c>
      <c r="H822" s="292">
        <v>0</v>
      </c>
      <c r="I822" s="272">
        <f t="shared" si="188"/>
        <v>0</v>
      </c>
      <c r="J822" s="115"/>
      <c r="K822" s="273"/>
      <c r="L822" s="278"/>
      <c r="M822" s="329">
        <f t="shared" si="189"/>
        <v>0</v>
      </c>
      <c r="N822" s="1"/>
    </row>
    <row r="823" spans="1:17" x14ac:dyDescent="0.2">
      <c r="A823" s="166"/>
      <c r="B823" s="114">
        <f t="shared" si="190"/>
        <v>16</v>
      </c>
      <c r="C823" s="133" t="s">
        <v>543</v>
      </c>
      <c r="D823" s="133"/>
      <c r="E823" s="229">
        <v>12</v>
      </c>
      <c r="F823" s="223">
        <v>1</v>
      </c>
      <c r="G823" s="106">
        <f t="shared" si="187"/>
        <v>33</v>
      </c>
      <c r="H823" s="292">
        <v>0</v>
      </c>
      <c r="I823" s="272">
        <f t="shared" si="188"/>
        <v>0</v>
      </c>
      <c r="J823" s="115">
        <f>F823*3</f>
        <v>3</v>
      </c>
      <c r="K823" s="273">
        <v>0</v>
      </c>
      <c r="L823" s="278">
        <f t="shared" si="191"/>
        <v>0</v>
      </c>
      <c r="M823" s="329">
        <f t="shared" si="189"/>
        <v>0</v>
      </c>
      <c r="N823" s="1"/>
    </row>
    <row r="824" spans="1:17" x14ac:dyDescent="0.2">
      <c r="A824" s="166"/>
      <c r="B824" s="114">
        <f t="shared" si="190"/>
        <v>17</v>
      </c>
      <c r="C824" s="133" t="s">
        <v>544</v>
      </c>
      <c r="D824" s="133"/>
      <c r="E824" s="229">
        <v>2</v>
      </c>
      <c r="F824" s="223">
        <v>5</v>
      </c>
      <c r="G824" s="106">
        <f t="shared" si="187"/>
        <v>30</v>
      </c>
      <c r="H824" s="292">
        <v>0</v>
      </c>
      <c r="I824" s="272">
        <f t="shared" si="188"/>
        <v>0</v>
      </c>
      <c r="J824" s="115"/>
      <c r="K824" s="273"/>
      <c r="L824" s="278"/>
      <c r="M824" s="329">
        <f t="shared" si="189"/>
        <v>0</v>
      </c>
      <c r="N824" s="1"/>
    </row>
    <row r="825" spans="1:17" x14ac:dyDescent="0.2">
      <c r="A825" s="166"/>
      <c r="B825" s="114">
        <f t="shared" si="190"/>
        <v>18</v>
      </c>
      <c r="C825" s="133" t="s">
        <v>545</v>
      </c>
      <c r="D825" s="133"/>
      <c r="E825" s="229">
        <v>12</v>
      </c>
      <c r="F825" s="223">
        <v>4</v>
      </c>
      <c r="G825" s="106">
        <f t="shared" si="187"/>
        <v>144</v>
      </c>
      <c r="H825" s="292">
        <v>0</v>
      </c>
      <c r="I825" s="272">
        <f t="shared" si="188"/>
        <v>0</v>
      </c>
      <c r="J825" s="115"/>
      <c r="K825" s="273"/>
      <c r="L825" s="278"/>
      <c r="M825" s="329">
        <f t="shared" si="189"/>
        <v>0</v>
      </c>
      <c r="N825" s="1"/>
    </row>
    <row r="826" spans="1:17" x14ac:dyDescent="0.2">
      <c r="A826" s="166"/>
      <c r="B826" s="114">
        <f t="shared" si="190"/>
        <v>19</v>
      </c>
      <c r="C826" s="133" t="s">
        <v>4</v>
      </c>
      <c r="D826" s="133"/>
      <c r="E826" s="229">
        <v>2</v>
      </c>
      <c r="F826" s="223">
        <v>1</v>
      </c>
      <c r="G826" s="106">
        <f t="shared" si="187"/>
        <v>6</v>
      </c>
      <c r="H826" s="292">
        <v>0</v>
      </c>
      <c r="I826" s="272">
        <f t="shared" si="188"/>
        <v>0</v>
      </c>
      <c r="J826" s="115"/>
      <c r="K826" s="273"/>
      <c r="L826" s="278"/>
      <c r="M826" s="329">
        <f t="shared" si="189"/>
        <v>0</v>
      </c>
      <c r="N826" s="1"/>
    </row>
    <row r="827" spans="1:17" x14ac:dyDescent="0.2">
      <c r="A827" s="166"/>
      <c r="B827" s="114">
        <f t="shared" si="190"/>
        <v>20</v>
      </c>
      <c r="C827" s="133" t="s">
        <v>72</v>
      </c>
      <c r="D827" s="133"/>
      <c r="E827" s="229">
        <v>12</v>
      </c>
      <c r="F827" s="223">
        <v>2</v>
      </c>
      <c r="G827" s="106">
        <f t="shared" si="187"/>
        <v>72</v>
      </c>
      <c r="H827" s="292">
        <v>0</v>
      </c>
      <c r="I827" s="272">
        <f t="shared" si="188"/>
        <v>0</v>
      </c>
      <c r="J827" s="115"/>
      <c r="K827" s="273"/>
      <c r="L827" s="278"/>
      <c r="M827" s="329">
        <f t="shared" si="189"/>
        <v>0</v>
      </c>
      <c r="N827" s="1"/>
    </row>
    <row r="828" spans="1:17" x14ac:dyDescent="0.2">
      <c r="A828" s="166"/>
      <c r="B828" s="114">
        <f t="shared" si="190"/>
        <v>21</v>
      </c>
      <c r="C828" s="128" t="s">
        <v>529</v>
      </c>
      <c r="D828" s="128" t="s">
        <v>393</v>
      </c>
      <c r="E828" s="229">
        <v>12</v>
      </c>
      <c r="F828" s="223">
        <v>1</v>
      </c>
      <c r="G828" s="106">
        <f t="shared" si="187"/>
        <v>36</v>
      </c>
      <c r="H828" s="292">
        <v>0</v>
      </c>
      <c r="I828" s="272">
        <f t="shared" si="188"/>
        <v>0</v>
      </c>
      <c r="J828" s="115"/>
      <c r="K828" s="273"/>
      <c r="L828" s="278"/>
      <c r="M828" s="329">
        <f t="shared" si="189"/>
        <v>0</v>
      </c>
      <c r="N828" s="1"/>
    </row>
    <row r="829" spans="1:17" x14ac:dyDescent="0.2">
      <c r="A829" s="166"/>
      <c r="B829" s="114">
        <f t="shared" si="190"/>
        <v>22</v>
      </c>
      <c r="C829" s="128" t="s">
        <v>173</v>
      </c>
      <c r="D829" s="128"/>
      <c r="E829" s="229">
        <v>12</v>
      </c>
      <c r="F829" s="223">
        <v>2</v>
      </c>
      <c r="G829" s="106">
        <f t="shared" si="187"/>
        <v>72</v>
      </c>
      <c r="H829" s="292">
        <v>0</v>
      </c>
      <c r="I829" s="272">
        <f t="shared" si="188"/>
        <v>0</v>
      </c>
      <c r="J829" s="115"/>
      <c r="K829" s="273"/>
      <c r="L829" s="278"/>
      <c r="M829" s="329">
        <f t="shared" si="189"/>
        <v>0</v>
      </c>
      <c r="N829" s="1"/>
    </row>
    <row r="830" spans="1:17" x14ac:dyDescent="0.2">
      <c r="A830" s="166"/>
      <c r="B830" s="114">
        <f t="shared" si="190"/>
        <v>23</v>
      </c>
      <c r="C830" s="128" t="s">
        <v>123</v>
      </c>
      <c r="D830" s="128"/>
      <c r="E830" s="229">
        <v>12</v>
      </c>
      <c r="F830" s="223">
        <v>2</v>
      </c>
      <c r="G830" s="106">
        <f t="shared" si="187"/>
        <v>72</v>
      </c>
      <c r="H830" s="292">
        <v>0</v>
      </c>
      <c r="I830" s="272">
        <f t="shared" si="188"/>
        <v>0</v>
      </c>
      <c r="J830" s="115"/>
      <c r="K830" s="273"/>
      <c r="L830" s="278"/>
      <c r="M830" s="329">
        <f t="shared" si="189"/>
        <v>0</v>
      </c>
      <c r="N830" s="1"/>
    </row>
    <row r="831" spans="1:17" x14ac:dyDescent="0.2">
      <c r="A831" s="166"/>
      <c r="B831" s="114"/>
      <c r="C831" s="133"/>
      <c r="D831" s="133"/>
      <c r="E831" s="229"/>
      <c r="F831" s="223"/>
      <c r="G831" s="106">
        <f t="shared" si="187"/>
        <v>0</v>
      </c>
      <c r="H831" s="292"/>
      <c r="I831" s="272"/>
      <c r="J831" s="115"/>
      <c r="K831" s="273"/>
      <c r="L831" s="278"/>
      <c r="M831" s="329"/>
      <c r="N831" s="1"/>
    </row>
    <row r="832" spans="1:17" ht="15" x14ac:dyDescent="0.35">
      <c r="A832" s="186"/>
      <c r="B832" s="114"/>
      <c r="C832" s="133"/>
      <c r="D832" s="133"/>
      <c r="E832" s="229"/>
      <c r="F832" s="249"/>
      <c r="G832" s="106">
        <f t="shared" si="187"/>
        <v>0</v>
      </c>
      <c r="H832" s="297">
        <f>SUM(H808:H827)</f>
        <v>0</v>
      </c>
      <c r="I832" s="297">
        <f>SUM(I808:I827)</f>
        <v>0</v>
      </c>
      <c r="J832" s="187"/>
      <c r="K832" s="297">
        <f>SUM(K808:K827)</f>
        <v>0</v>
      </c>
      <c r="L832" s="297">
        <f>SUM(L808:L827)</f>
        <v>0</v>
      </c>
      <c r="M832" s="336">
        <f>SUM(M808:M827)</f>
        <v>0</v>
      </c>
      <c r="N832" s="1"/>
      <c r="Q832" s="341">
        <f>M832</f>
        <v>0</v>
      </c>
    </row>
    <row r="833" spans="1:17" ht="13.5" thickBot="1" x14ac:dyDescent="0.25">
      <c r="A833" s="167"/>
      <c r="B833" s="178"/>
      <c r="C833" s="179"/>
      <c r="D833" s="179"/>
      <c r="E833" s="238"/>
      <c r="F833" s="231"/>
      <c r="G833" s="231"/>
      <c r="H833" s="294"/>
      <c r="I833" s="294"/>
      <c r="J833" s="139"/>
      <c r="K833" s="294"/>
      <c r="L833" s="294"/>
      <c r="M833" s="316"/>
      <c r="N833" s="1"/>
    </row>
    <row r="834" spans="1:17" x14ac:dyDescent="0.2">
      <c r="A834" s="164" t="s">
        <v>546</v>
      </c>
      <c r="B834" s="126">
        <v>1</v>
      </c>
      <c r="C834" s="141" t="s">
        <v>547</v>
      </c>
      <c r="D834" s="141"/>
      <c r="E834" s="227">
        <v>2</v>
      </c>
      <c r="F834" s="228">
        <v>8</v>
      </c>
      <c r="G834" s="106">
        <f>SUM(E834*F834*3-J834)</f>
        <v>48</v>
      </c>
      <c r="H834" s="276">
        <v>0</v>
      </c>
      <c r="I834" s="272">
        <f>G834*H834</f>
        <v>0</v>
      </c>
      <c r="J834" s="127"/>
      <c r="K834" s="277">
        <v>0</v>
      </c>
      <c r="L834" s="278"/>
      <c r="M834" s="329">
        <f>I834+L834</f>
        <v>0</v>
      </c>
      <c r="N834" s="1"/>
    </row>
    <row r="835" spans="1:17" x14ac:dyDescent="0.2">
      <c r="A835" s="166"/>
      <c r="B835" s="114"/>
      <c r="C835" s="128" t="s">
        <v>548</v>
      </c>
      <c r="D835" s="189"/>
      <c r="E835" s="237">
        <v>2</v>
      </c>
      <c r="F835" s="223">
        <v>1</v>
      </c>
      <c r="G835" s="106">
        <f>SUM(E835*F835*3-J835)</f>
        <v>6</v>
      </c>
      <c r="H835" s="273">
        <v>0</v>
      </c>
      <c r="I835" s="273">
        <f>G835*H835</f>
        <v>0</v>
      </c>
      <c r="J835" s="115"/>
      <c r="K835" s="273">
        <v>0</v>
      </c>
      <c r="L835" s="278"/>
      <c r="M835" s="329">
        <f>I835+L835</f>
        <v>0</v>
      </c>
      <c r="N835" s="1"/>
    </row>
    <row r="836" spans="1:17" ht="15" x14ac:dyDescent="0.35">
      <c r="A836" s="166"/>
      <c r="B836" s="114"/>
      <c r="C836" s="133"/>
      <c r="D836" s="133"/>
      <c r="E836" s="229"/>
      <c r="F836" s="223"/>
      <c r="G836" s="106">
        <f>SUM(E836*F836*3-J836)</f>
        <v>0</v>
      </c>
      <c r="H836" s="290">
        <f>SUM(H834:H835)</f>
        <v>0</v>
      </c>
      <c r="I836" s="290">
        <f>SUM(I834:I835)</f>
        <v>0</v>
      </c>
      <c r="J836" s="158"/>
      <c r="K836" s="291">
        <v>0</v>
      </c>
      <c r="L836" s="297">
        <f>SUM(L834:L835)</f>
        <v>0</v>
      </c>
      <c r="M836" s="336">
        <f>SUM(M834:M835)</f>
        <v>0</v>
      </c>
      <c r="N836" s="1"/>
      <c r="Q836" s="341">
        <f>M836</f>
        <v>0</v>
      </c>
    </row>
    <row r="837" spans="1:17" ht="13.5" thickBot="1" x14ac:dyDescent="0.25">
      <c r="A837" s="167"/>
      <c r="B837" s="178"/>
      <c r="C837" s="179"/>
      <c r="D837" s="179"/>
      <c r="E837" s="238"/>
      <c r="F837" s="231"/>
      <c r="G837" s="231"/>
      <c r="H837" s="294"/>
      <c r="I837" s="294"/>
      <c r="J837" s="139"/>
      <c r="K837" s="294"/>
      <c r="L837" s="294"/>
      <c r="M837" s="316"/>
      <c r="N837" s="1"/>
    </row>
    <row r="838" spans="1:17" x14ac:dyDescent="0.2">
      <c r="A838" s="168" t="s">
        <v>549</v>
      </c>
      <c r="B838" s="169">
        <v>1</v>
      </c>
      <c r="C838" s="147" t="s">
        <v>48</v>
      </c>
      <c r="D838" s="147"/>
      <c r="E838" s="227">
        <v>2</v>
      </c>
      <c r="F838" s="243">
        <v>1</v>
      </c>
      <c r="G838" s="106">
        <f t="shared" ref="G838:G843" si="193">SUM(E838*F838*3-J838)</f>
        <v>6</v>
      </c>
      <c r="H838" s="292">
        <v>0</v>
      </c>
      <c r="I838" s="272">
        <f>G838*H838</f>
        <v>0</v>
      </c>
      <c r="J838" s="171"/>
      <c r="K838" s="295">
        <v>0</v>
      </c>
      <c r="L838" s="278"/>
      <c r="M838" s="329">
        <f>I838+L838</f>
        <v>0</v>
      </c>
      <c r="N838" s="1"/>
    </row>
    <row r="839" spans="1:17" x14ac:dyDescent="0.2">
      <c r="A839" s="166"/>
      <c r="B839" s="114">
        <v>2</v>
      </c>
      <c r="C839" s="133" t="s">
        <v>654</v>
      </c>
      <c r="D839" s="133"/>
      <c r="E839" s="229">
        <v>2</v>
      </c>
      <c r="F839" s="223">
        <v>2</v>
      </c>
      <c r="G839" s="106">
        <f t="shared" si="193"/>
        <v>12</v>
      </c>
      <c r="H839" s="292">
        <v>0</v>
      </c>
      <c r="I839" s="272">
        <f>G839*H839</f>
        <v>0</v>
      </c>
      <c r="J839" s="115"/>
      <c r="K839" s="273">
        <v>0</v>
      </c>
      <c r="L839" s="278"/>
      <c r="M839" s="329">
        <f>I839+L839</f>
        <v>0</v>
      </c>
      <c r="N839" s="1"/>
    </row>
    <row r="840" spans="1:17" x14ac:dyDescent="0.2">
      <c r="A840" s="166"/>
      <c r="B840" s="114">
        <v>3</v>
      </c>
      <c r="C840" s="133" t="s">
        <v>5</v>
      </c>
      <c r="D840" s="133"/>
      <c r="E840" s="229">
        <v>2</v>
      </c>
      <c r="F840" s="223">
        <v>3</v>
      </c>
      <c r="G840" s="106">
        <f t="shared" si="193"/>
        <v>18</v>
      </c>
      <c r="H840" s="292">
        <v>0</v>
      </c>
      <c r="I840" s="272">
        <f>G840*H840</f>
        <v>0</v>
      </c>
      <c r="J840" s="115"/>
      <c r="K840" s="273">
        <v>0</v>
      </c>
      <c r="L840" s="278"/>
      <c r="M840" s="329">
        <f>I840+L840</f>
        <v>0</v>
      </c>
      <c r="N840" s="1"/>
    </row>
    <row r="841" spans="1:17" x14ac:dyDescent="0.2">
      <c r="A841" s="166"/>
      <c r="B841" s="114">
        <v>4</v>
      </c>
      <c r="C841" s="133" t="s">
        <v>475</v>
      </c>
      <c r="D841" s="133"/>
      <c r="E841" s="229">
        <v>3</v>
      </c>
      <c r="F841" s="223">
        <v>1</v>
      </c>
      <c r="G841" s="106">
        <f t="shared" si="193"/>
        <v>9</v>
      </c>
      <c r="H841" s="292">
        <v>0</v>
      </c>
      <c r="I841" s="272">
        <f>G841*H841</f>
        <v>0</v>
      </c>
      <c r="J841" s="115"/>
      <c r="K841" s="273">
        <v>0</v>
      </c>
      <c r="L841" s="278"/>
      <c r="M841" s="329">
        <f>I841+L841</f>
        <v>0</v>
      </c>
      <c r="N841" s="1"/>
    </row>
    <row r="842" spans="1:17" x14ac:dyDescent="0.2">
      <c r="A842" s="166"/>
      <c r="B842" s="114"/>
      <c r="C842" s="133"/>
      <c r="D842" s="133"/>
      <c r="E842" s="229"/>
      <c r="F842" s="223"/>
      <c r="G842" s="106">
        <f t="shared" si="193"/>
        <v>0</v>
      </c>
      <c r="H842" s="272">
        <v>0</v>
      </c>
      <c r="I842" s="272"/>
      <c r="J842" s="115"/>
      <c r="K842" s="273"/>
      <c r="L842" s="278"/>
      <c r="M842" s="329"/>
      <c r="N842" s="1"/>
    </row>
    <row r="843" spans="1:17" ht="15" x14ac:dyDescent="0.35">
      <c r="A843" s="166"/>
      <c r="B843" s="114"/>
      <c r="C843" s="133"/>
      <c r="D843" s="133"/>
      <c r="E843" s="229"/>
      <c r="F843" s="223"/>
      <c r="G843" s="106">
        <f t="shared" si="193"/>
        <v>0</v>
      </c>
      <c r="H843" s="290">
        <f>SUM(H838:H842)</f>
        <v>0</v>
      </c>
      <c r="I843" s="290">
        <f>SUM(I838:I842)</f>
        <v>0</v>
      </c>
      <c r="J843" s="158"/>
      <c r="K843" s="291">
        <f>SUM(K838:K842)</f>
        <v>0</v>
      </c>
      <c r="L843" s="297">
        <f>SUM(L838:L842)</f>
        <v>0</v>
      </c>
      <c r="M843" s="336">
        <f>SUM(M838:M842)</f>
        <v>0</v>
      </c>
      <c r="N843" s="1"/>
      <c r="Q843" s="341">
        <f>M843</f>
        <v>0</v>
      </c>
    </row>
    <row r="844" spans="1:17" ht="13.5" thickBot="1" x14ac:dyDescent="0.25">
      <c r="A844" s="167"/>
      <c r="B844" s="178"/>
      <c r="C844" s="179"/>
      <c r="D844" s="179"/>
      <c r="E844" s="238"/>
      <c r="F844" s="231"/>
      <c r="G844" s="231"/>
      <c r="H844" s="294"/>
      <c r="I844" s="294"/>
      <c r="J844" s="139"/>
      <c r="K844" s="294"/>
      <c r="L844" s="294"/>
      <c r="M844" s="316"/>
      <c r="N844" s="1"/>
    </row>
    <row r="845" spans="1:17" ht="13.5" thickBot="1" x14ac:dyDescent="0.25">
      <c r="A845" s="164" t="s">
        <v>550</v>
      </c>
      <c r="B845" s="126">
        <v>1</v>
      </c>
      <c r="C845" s="141" t="s">
        <v>551</v>
      </c>
      <c r="D845" s="141"/>
      <c r="E845" s="227">
        <v>2</v>
      </c>
      <c r="F845" s="228">
        <v>1</v>
      </c>
      <c r="G845" s="106">
        <f>SUM(E845*F845*3-J845)</f>
        <v>6</v>
      </c>
      <c r="H845" s="276">
        <v>0</v>
      </c>
      <c r="I845" s="272">
        <f>G845*H845</f>
        <v>0</v>
      </c>
      <c r="J845" s="127"/>
      <c r="K845" s="277"/>
      <c r="L845" s="278"/>
      <c r="M845" s="329">
        <f>I845+L845</f>
        <v>0</v>
      </c>
      <c r="N845" s="1"/>
    </row>
    <row r="846" spans="1:17" ht="13.5" thickBot="1" x14ac:dyDescent="0.25">
      <c r="A846" s="166"/>
      <c r="B846" s="114">
        <v>2</v>
      </c>
      <c r="C846" s="133" t="s">
        <v>552</v>
      </c>
      <c r="D846" s="133"/>
      <c r="E846" s="229">
        <v>2</v>
      </c>
      <c r="F846" s="223">
        <v>1</v>
      </c>
      <c r="G846" s="106">
        <f>SUM(E846*F846*3-J846)</f>
        <v>6</v>
      </c>
      <c r="H846" s="276">
        <v>0</v>
      </c>
      <c r="I846" s="272">
        <f>G846*H846</f>
        <v>0</v>
      </c>
      <c r="J846" s="115"/>
      <c r="K846" s="273"/>
      <c r="L846" s="278"/>
      <c r="M846" s="329">
        <f>I846+L846</f>
        <v>0</v>
      </c>
      <c r="N846" s="1"/>
    </row>
    <row r="847" spans="1:17" ht="13.5" thickBot="1" x14ac:dyDescent="0.25">
      <c r="A847" s="166"/>
      <c r="B847" s="114">
        <v>3</v>
      </c>
      <c r="C847" s="133" t="s">
        <v>46</v>
      </c>
      <c r="D847" s="133"/>
      <c r="E847" s="229">
        <v>2</v>
      </c>
      <c r="F847" s="223">
        <v>2</v>
      </c>
      <c r="G847" s="106">
        <f>SUM(E847*F847*3-J847)</f>
        <v>12</v>
      </c>
      <c r="H847" s="276">
        <v>0</v>
      </c>
      <c r="I847" s="272">
        <f>G847*H847</f>
        <v>0</v>
      </c>
      <c r="J847" s="115"/>
      <c r="K847" s="273"/>
      <c r="L847" s="278"/>
      <c r="M847" s="329">
        <f>I847+L847</f>
        <v>0</v>
      </c>
      <c r="N847" s="1"/>
    </row>
    <row r="848" spans="1:17" x14ac:dyDescent="0.2">
      <c r="A848" s="166"/>
      <c r="B848" s="114">
        <v>4</v>
      </c>
      <c r="C848" s="133" t="s">
        <v>9</v>
      </c>
      <c r="D848" s="133"/>
      <c r="E848" s="229">
        <v>2</v>
      </c>
      <c r="F848" s="223">
        <v>1</v>
      </c>
      <c r="G848" s="106">
        <f>SUM(E848*F848*3-J848)</f>
        <v>6</v>
      </c>
      <c r="H848" s="276">
        <v>0</v>
      </c>
      <c r="I848" s="272">
        <f>G848*H848</f>
        <v>0</v>
      </c>
      <c r="J848" s="115"/>
      <c r="K848" s="273"/>
      <c r="L848" s="278"/>
      <c r="M848" s="329">
        <f>I848+L848</f>
        <v>0</v>
      </c>
      <c r="N848" s="1"/>
    </row>
    <row r="849" spans="1:17" ht="15" x14ac:dyDescent="0.35">
      <c r="A849" s="166"/>
      <c r="B849" s="114"/>
      <c r="C849" s="133"/>
      <c r="D849" s="133"/>
      <c r="E849" s="229"/>
      <c r="F849" s="223"/>
      <c r="G849" s="106">
        <f>SUM(E849*F849*3-J849)</f>
        <v>0</v>
      </c>
      <c r="H849" s="290">
        <f>SUM(H845:H848)</f>
        <v>0</v>
      </c>
      <c r="I849" s="290">
        <f>SUM(I845:I848)</f>
        <v>0</v>
      </c>
      <c r="J849" s="158"/>
      <c r="K849" s="291">
        <v>0</v>
      </c>
      <c r="L849" s="297">
        <f>SUM(L845:L848)</f>
        <v>0</v>
      </c>
      <c r="M849" s="336">
        <f>SUM(M845:M848)</f>
        <v>0</v>
      </c>
      <c r="N849" s="1"/>
      <c r="Q849" s="341">
        <f>M849</f>
        <v>0</v>
      </c>
    </row>
    <row r="850" spans="1:17" ht="13.5" thickBot="1" x14ac:dyDescent="0.25">
      <c r="A850" s="167"/>
      <c r="B850" s="178"/>
      <c r="C850" s="179"/>
      <c r="D850" s="179"/>
      <c r="E850" s="238"/>
      <c r="F850" s="231"/>
      <c r="G850" s="231"/>
      <c r="H850" s="294"/>
      <c r="I850" s="294"/>
      <c r="J850" s="139"/>
      <c r="K850" s="294"/>
      <c r="L850" s="294"/>
      <c r="M850" s="316"/>
      <c r="N850" s="1"/>
    </row>
    <row r="851" spans="1:17" ht="13.5" thickBot="1" x14ac:dyDescent="0.25">
      <c r="A851" s="164" t="s">
        <v>553</v>
      </c>
      <c r="B851" s="126">
        <v>1</v>
      </c>
      <c r="C851" s="147" t="s">
        <v>554</v>
      </c>
      <c r="D851" s="147" t="s">
        <v>555</v>
      </c>
      <c r="E851" s="227">
        <v>2</v>
      </c>
      <c r="F851" s="228">
        <v>1</v>
      </c>
      <c r="G851" s="106">
        <f t="shared" ref="G851:G857" si="194">SUM(E851*F851*3-J851)</f>
        <v>3</v>
      </c>
      <c r="H851" s="276">
        <v>0</v>
      </c>
      <c r="I851" s="272">
        <f>G851*H851</f>
        <v>0</v>
      </c>
      <c r="J851" s="127">
        <v>3</v>
      </c>
      <c r="K851" s="277">
        <v>0</v>
      </c>
      <c r="L851" s="278"/>
      <c r="M851" s="329">
        <f>I851+L851</f>
        <v>0</v>
      </c>
      <c r="N851" s="1"/>
    </row>
    <row r="852" spans="1:17" ht="13.5" thickBot="1" x14ac:dyDescent="0.25">
      <c r="A852" s="190"/>
      <c r="B852" s="169">
        <v>2</v>
      </c>
      <c r="C852" s="147" t="s">
        <v>556</v>
      </c>
      <c r="D852" s="147"/>
      <c r="E852" s="227">
        <v>2</v>
      </c>
      <c r="F852" s="243">
        <v>2</v>
      </c>
      <c r="G852" s="106">
        <f t="shared" si="194"/>
        <v>12</v>
      </c>
      <c r="H852" s="276">
        <v>0</v>
      </c>
      <c r="I852" s="272">
        <f>G852*H852</f>
        <v>0</v>
      </c>
      <c r="J852" s="171"/>
      <c r="K852" s="277">
        <v>0</v>
      </c>
      <c r="L852" s="278"/>
      <c r="M852" s="329">
        <f>I852+L852</f>
        <v>0</v>
      </c>
      <c r="N852" s="1"/>
    </row>
    <row r="853" spans="1:17" ht="13.5" thickBot="1" x14ac:dyDescent="0.25">
      <c r="A853" s="190"/>
      <c r="B853" s="169">
        <v>3</v>
      </c>
      <c r="C853" s="147" t="s">
        <v>557</v>
      </c>
      <c r="D853" s="147"/>
      <c r="E853" s="227">
        <v>2</v>
      </c>
      <c r="F853" s="243">
        <v>2</v>
      </c>
      <c r="G853" s="106">
        <f t="shared" si="194"/>
        <v>12</v>
      </c>
      <c r="H853" s="276">
        <v>0</v>
      </c>
      <c r="I853" s="272">
        <f>G853*H853</f>
        <v>0</v>
      </c>
      <c r="J853" s="171"/>
      <c r="K853" s="277">
        <v>0</v>
      </c>
      <c r="L853" s="278"/>
      <c r="M853" s="329">
        <f>I853+L853</f>
        <v>0</v>
      </c>
      <c r="N853" s="1"/>
    </row>
    <row r="854" spans="1:17" x14ac:dyDescent="0.2">
      <c r="A854" s="190"/>
      <c r="B854" s="169">
        <v>4</v>
      </c>
      <c r="C854" s="147" t="s">
        <v>558</v>
      </c>
      <c r="D854" s="147"/>
      <c r="E854" s="227">
        <v>2</v>
      </c>
      <c r="F854" s="243">
        <v>1</v>
      </c>
      <c r="G854" s="106">
        <f t="shared" si="194"/>
        <v>6</v>
      </c>
      <c r="H854" s="276">
        <v>0</v>
      </c>
      <c r="I854" s="272">
        <f>G854*H854</f>
        <v>0</v>
      </c>
      <c r="J854" s="171"/>
      <c r="K854" s="277">
        <v>0</v>
      </c>
      <c r="L854" s="278"/>
      <c r="M854" s="329">
        <f>I854+L854</f>
        <v>0</v>
      </c>
      <c r="N854" s="1"/>
    </row>
    <row r="855" spans="1:17" x14ac:dyDescent="0.2">
      <c r="A855" s="190"/>
      <c r="B855" s="169"/>
      <c r="C855" s="147"/>
      <c r="D855" s="147"/>
      <c r="E855" s="227"/>
      <c r="F855" s="243"/>
      <c r="G855" s="106">
        <f t="shared" si="194"/>
        <v>0</v>
      </c>
      <c r="H855" s="292"/>
      <c r="I855" s="272"/>
      <c r="J855" s="171"/>
      <c r="K855" s="295"/>
      <c r="L855" s="278"/>
      <c r="M855" s="329"/>
      <c r="N855" s="1"/>
    </row>
    <row r="856" spans="1:17" x14ac:dyDescent="0.2">
      <c r="A856" s="190"/>
      <c r="B856" s="169"/>
      <c r="C856" s="147"/>
      <c r="D856" s="147"/>
      <c r="E856" s="227"/>
      <c r="F856" s="243"/>
      <c r="G856" s="106">
        <f t="shared" si="194"/>
        <v>0</v>
      </c>
      <c r="H856" s="292"/>
      <c r="I856" s="272"/>
      <c r="J856" s="171"/>
      <c r="K856" s="295"/>
      <c r="L856" s="278"/>
      <c r="M856" s="329"/>
      <c r="N856" s="1"/>
    </row>
    <row r="857" spans="1:17" ht="15" x14ac:dyDescent="0.35">
      <c r="A857" s="166"/>
      <c r="B857" s="114"/>
      <c r="C857" s="133"/>
      <c r="D857" s="133"/>
      <c r="E857" s="229"/>
      <c r="F857" s="223"/>
      <c r="G857" s="106">
        <f t="shared" si="194"/>
        <v>0</v>
      </c>
      <c r="H857" s="290">
        <f>SUM(H853:H856)</f>
        <v>0</v>
      </c>
      <c r="I857" s="290">
        <f>SUM(I853:I856)</f>
        <v>0</v>
      </c>
      <c r="J857" s="158"/>
      <c r="K857" s="291">
        <v>0</v>
      </c>
      <c r="L857" s="297">
        <f>SUM(L853:L856)</f>
        <v>0</v>
      </c>
      <c r="M857" s="336">
        <f>SUM(M851:M856)</f>
        <v>0</v>
      </c>
      <c r="N857" s="1"/>
      <c r="Q857" s="341">
        <f>M857</f>
        <v>0</v>
      </c>
    </row>
    <row r="858" spans="1:17" ht="13.5" thickBot="1" x14ac:dyDescent="0.25">
      <c r="A858" s="167"/>
      <c r="B858" s="178"/>
      <c r="C858" s="179"/>
      <c r="D858" s="179"/>
      <c r="E858" s="238"/>
      <c r="F858" s="231"/>
      <c r="G858" s="231"/>
      <c r="H858" s="294"/>
      <c r="I858" s="294"/>
      <c r="J858" s="139"/>
      <c r="K858" s="294"/>
      <c r="L858" s="294"/>
      <c r="M858" s="316"/>
      <c r="N858" s="1"/>
    </row>
    <row r="859" spans="1:17" x14ac:dyDescent="0.2">
      <c r="A859" s="168" t="s">
        <v>559</v>
      </c>
      <c r="B859" s="169">
        <v>1</v>
      </c>
      <c r="C859" s="147" t="s">
        <v>560</v>
      </c>
      <c r="D859" s="147" t="s">
        <v>323</v>
      </c>
      <c r="E859" s="227">
        <v>12</v>
      </c>
      <c r="F859" s="243">
        <v>1</v>
      </c>
      <c r="G859" s="106">
        <f t="shared" ref="G859:G867" si="195">SUM(E859*F859*3-J859)</f>
        <v>33</v>
      </c>
      <c r="H859" s="292">
        <v>0</v>
      </c>
      <c r="I859" s="272">
        <f>G859*H859</f>
        <v>0</v>
      </c>
      <c r="J859" s="171">
        <v>3</v>
      </c>
      <c r="K859" s="295">
        <v>0</v>
      </c>
      <c r="L859" s="278">
        <f>K859*J859</f>
        <v>0</v>
      </c>
      <c r="M859" s="329">
        <f t="shared" ref="M859:M866" si="196">I859+L859</f>
        <v>0</v>
      </c>
      <c r="N859" s="1"/>
    </row>
    <row r="860" spans="1:17" x14ac:dyDescent="0.2">
      <c r="A860" s="166"/>
      <c r="B860" s="114">
        <v>2</v>
      </c>
      <c r="C860" s="133" t="s">
        <v>561</v>
      </c>
      <c r="D860" s="133" t="s">
        <v>562</v>
      </c>
      <c r="E860" s="229">
        <v>12</v>
      </c>
      <c r="F860" s="223">
        <v>1</v>
      </c>
      <c r="G860" s="106">
        <f t="shared" si="195"/>
        <v>36</v>
      </c>
      <c r="H860" s="292">
        <v>0</v>
      </c>
      <c r="I860" s="272">
        <f t="shared" ref="I860:I866" si="197">G860*H860</f>
        <v>0</v>
      </c>
      <c r="J860" s="115"/>
      <c r="K860" s="295">
        <v>0</v>
      </c>
      <c r="L860" s="278">
        <f t="shared" ref="L860:L864" si="198">K860*J860</f>
        <v>0</v>
      </c>
      <c r="M860" s="329">
        <f t="shared" si="196"/>
        <v>0</v>
      </c>
      <c r="N860" s="1"/>
    </row>
    <row r="861" spans="1:17" x14ac:dyDescent="0.2">
      <c r="A861" s="166"/>
      <c r="B861" s="114">
        <v>3</v>
      </c>
      <c r="C861" s="133" t="s">
        <v>563</v>
      </c>
      <c r="D861" s="133" t="s">
        <v>322</v>
      </c>
      <c r="E861" s="229">
        <v>12</v>
      </c>
      <c r="F861" s="223">
        <v>1</v>
      </c>
      <c r="G861" s="106">
        <f t="shared" si="195"/>
        <v>33</v>
      </c>
      <c r="H861" s="292">
        <v>0</v>
      </c>
      <c r="I861" s="272">
        <f t="shared" si="197"/>
        <v>0</v>
      </c>
      <c r="J861" s="115">
        <v>3</v>
      </c>
      <c r="K861" s="295">
        <v>0</v>
      </c>
      <c r="L861" s="278">
        <f t="shared" si="198"/>
        <v>0</v>
      </c>
      <c r="M861" s="329">
        <f t="shared" si="196"/>
        <v>0</v>
      </c>
      <c r="N861" s="1"/>
    </row>
    <row r="862" spans="1:17" x14ac:dyDescent="0.2">
      <c r="A862" s="166"/>
      <c r="B862" s="114">
        <v>4</v>
      </c>
      <c r="C862" s="133" t="s">
        <v>564</v>
      </c>
      <c r="D862" s="133" t="s">
        <v>322</v>
      </c>
      <c r="E862" s="229">
        <v>12</v>
      </c>
      <c r="F862" s="223">
        <v>1</v>
      </c>
      <c r="G862" s="106">
        <f t="shared" si="195"/>
        <v>36</v>
      </c>
      <c r="H862" s="292">
        <v>0</v>
      </c>
      <c r="I862" s="272">
        <f t="shared" si="197"/>
        <v>0</v>
      </c>
      <c r="J862" s="115"/>
      <c r="K862" s="273"/>
      <c r="L862" s="278"/>
      <c r="M862" s="329">
        <f t="shared" si="196"/>
        <v>0</v>
      </c>
      <c r="N862" s="1"/>
    </row>
    <row r="863" spans="1:17" x14ac:dyDescent="0.2">
      <c r="A863" s="166"/>
      <c r="B863" s="114">
        <v>5</v>
      </c>
      <c r="C863" s="133" t="s">
        <v>565</v>
      </c>
      <c r="D863" s="133" t="s">
        <v>353</v>
      </c>
      <c r="E863" s="229">
        <v>12</v>
      </c>
      <c r="F863" s="223">
        <v>1</v>
      </c>
      <c r="G863" s="106">
        <f t="shared" si="195"/>
        <v>36</v>
      </c>
      <c r="H863" s="292">
        <v>0</v>
      </c>
      <c r="I863" s="272">
        <f t="shared" si="197"/>
        <v>0</v>
      </c>
      <c r="J863" s="115"/>
      <c r="K863" s="273">
        <v>0</v>
      </c>
      <c r="L863" s="278">
        <f t="shared" si="198"/>
        <v>0</v>
      </c>
      <c r="M863" s="329">
        <f t="shared" si="196"/>
        <v>0</v>
      </c>
      <c r="N863" s="1"/>
    </row>
    <row r="864" spans="1:17" x14ac:dyDescent="0.2">
      <c r="A864" s="166"/>
      <c r="B864" s="114">
        <v>6</v>
      </c>
      <c r="C864" s="133" t="s">
        <v>566</v>
      </c>
      <c r="D864" s="133" t="s">
        <v>323</v>
      </c>
      <c r="E864" s="229">
        <v>12</v>
      </c>
      <c r="F864" s="223">
        <v>1</v>
      </c>
      <c r="G864" s="106">
        <f t="shared" si="195"/>
        <v>33</v>
      </c>
      <c r="H864" s="292">
        <v>0</v>
      </c>
      <c r="I864" s="272">
        <f t="shared" si="197"/>
        <v>0</v>
      </c>
      <c r="J864" s="115">
        <v>3</v>
      </c>
      <c r="K864" s="273">
        <v>0</v>
      </c>
      <c r="L864" s="278">
        <f t="shared" si="198"/>
        <v>0</v>
      </c>
      <c r="M864" s="329">
        <f t="shared" si="196"/>
        <v>0</v>
      </c>
      <c r="N864" s="1"/>
    </row>
    <row r="865" spans="1:17" x14ac:dyDescent="0.2">
      <c r="A865" s="166"/>
      <c r="B865" s="114">
        <v>7</v>
      </c>
      <c r="C865" s="133" t="s">
        <v>567</v>
      </c>
      <c r="D865" s="133"/>
      <c r="E865" s="229">
        <v>2</v>
      </c>
      <c r="F865" s="223">
        <v>1</v>
      </c>
      <c r="G865" s="106">
        <f t="shared" si="195"/>
        <v>6</v>
      </c>
      <c r="H865" s="292">
        <v>0</v>
      </c>
      <c r="I865" s="272">
        <f t="shared" si="197"/>
        <v>0</v>
      </c>
      <c r="J865" s="115"/>
      <c r="K865" s="273"/>
      <c r="L865" s="278"/>
      <c r="M865" s="329">
        <f t="shared" si="196"/>
        <v>0</v>
      </c>
      <c r="N865" s="1"/>
    </row>
    <row r="866" spans="1:17" x14ac:dyDescent="0.2">
      <c r="A866" s="166"/>
      <c r="B866" s="114">
        <v>8</v>
      </c>
      <c r="C866" s="133" t="s">
        <v>568</v>
      </c>
      <c r="D866" s="133"/>
      <c r="E866" s="229">
        <v>2</v>
      </c>
      <c r="F866" s="223">
        <v>4</v>
      </c>
      <c r="G866" s="106">
        <f t="shared" si="195"/>
        <v>24</v>
      </c>
      <c r="H866" s="292">
        <v>0</v>
      </c>
      <c r="I866" s="272">
        <f t="shared" si="197"/>
        <v>0</v>
      </c>
      <c r="J866" s="115"/>
      <c r="K866" s="273"/>
      <c r="L866" s="278"/>
      <c r="M866" s="329">
        <f t="shared" si="196"/>
        <v>0</v>
      </c>
      <c r="N866" s="1"/>
    </row>
    <row r="867" spans="1:17" ht="15" x14ac:dyDescent="0.35">
      <c r="A867" s="166"/>
      <c r="B867" s="114"/>
      <c r="C867" s="133"/>
      <c r="D867" s="133"/>
      <c r="E867" s="229"/>
      <c r="F867" s="223"/>
      <c r="G867" s="106">
        <f t="shared" si="195"/>
        <v>0</v>
      </c>
      <c r="H867" s="290">
        <f>SUM(H852:H866)</f>
        <v>0</v>
      </c>
      <c r="I867" s="290">
        <f>SUM(I852:I866)</f>
        <v>0</v>
      </c>
      <c r="J867" s="158"/>
      <c r="K867" s="291">
        <f>SUM(K852:K866)</f>
        <v>0</v>
      </c>
      <c r="L867" s="297">
        <f>SUM(L852:L866)</f>
        <v>0</v>
      </c>
      <c r="M867" s="336">
        <f>SUM(M852:M866)</f>
        <v>0</v>
      </c>
      <c r="N867" s="1"/>
      <c r="Q867" s="341">
        <f>M867</f>
        <v>0</v>
      </c>
    </row>
    <row r="868" spans="1:17" ht="13.5" thickBot="1" x14ac:dyDescent="0.25">
      <c r="A868" s="167"/>
      <c r="B868" s="178"/>
      <c r="C868" s="179"/>
      <c r="D868" s="179"/>
      <c r="E868" s="238"/>
      <c r="F868" s="231"/>
      <c r="G868" s="231"/>
      <c r="H868" s="294"/>
      <c r="I868" s="294"/>
      <c r="J868" s="139"/>
      <c r="K868" s="294"/>
      <c r="L868" s="294"/>
      <c r="M868" s="316"/>
      <c r="N868" s="1"/>
    </row>
    <row r="869" spans="1:17" x14ac:dyDescent="0.2">
      <c r="A869" s="164" t="s">
        <v>569</v>
      </c>
      <c r="B869" s="160"/>
      <c r="C869" s="124"/>
      <c r="D869" s="124"/>
      <c r="E869" s="239"/>
      <c r="F869" s="240"/>
      <c r="G869" s="106">
        <f t="shared" ref="G869:G898" si="199">SUM(E869*F869*3-J869)</f>
        <v>0</v>
      </c>
      <c r="H869" s="298"/>
      <c r="I869" s="298"/>
      <c r="J869" s="127"/>
      <c r="K869" s="277"/>
      <c r="L869" s="277"/>
      <c r="M869" s="337"/>
      <c r="N869" s="1"/>
    </row>
    <row r="870" spans="1:17" x14ac:dyDescent="0.2">
      <c r="A870" s="191" t="s">
        <v>570</v>
      </c>
      <c r="B870" s="161">
        <f>B837+1</f>
        <v>1</v>
      </c>
      <c r="C870" s="128" t="s">
        <v>571</v>
      </c>
      <c r="D870" s="128"/>
      <c r="E870" s="237">
        <v>121</v>
      </c>
      <c r="F870" s="241">
        <v>2</v>
      </c>
      <c r="G870" s="106">
        <f t="shared" si="199"/>
        <v>726</v>
      </c>
      <c r="H870" s="293">
        <v>0</v>
      </c>
      <c r="I870" s="272">
        <f t="shared" ref="I870:I923" si="200">G870*H870</f>
        <v>0</v>
      </c>
      <c r="J870" s="115"/>
      <c r="K870" s="273"/>
      <c r="L870" s="278"/>
      <c r="M870" s="329">
        <f t="shared" ref="M870:M899" si="201">I870+L870</f>
        <v>0</v>
      </c>
      <c r="N870" s="1"/>
    </row>
    <row r="871" spans="1:17" x14ac:dyDescent="0.2">
      <c r="A871" s="191" t="s">
        <v>572</v>
      </c>
      <c r="B871" s="161">
        <f t="shared" ref="B871:B872" si="202">B870+1</f>
        <v>2</v>
      </c>
      <c r="C871" s="128" t="s">
        <v>573</v>
      </c>
      <c r="D871" s="128" t="s">
        <v>574</v>
      </c>
      <c r="E871" s="237">
        <v>12</v>
      </c>
      <c r="F871" s="241">
        <v>1</v>
      </c>
      <c r="G871" s="106">
        <f t="shared" si="199"/>
        <v>33</v>
      </c>
      <c r="H871" s="293">
        <v>0</v>
      </c>
      <c r="I871" s="272">
        <f t="shared" si="200"/>
        <v>0</v>
      </c>
      <c r="J871" s="115">
        <f>F871*3</f>
        <v>3</v>
      </c>
      <c r="K871" s="273">
        <v>0</v>
      </c>
      <c r="L871" s="278">
        <f>K871*J871</f>
        <v>0</v>
      </c>
      <c r="M871" s="329">
        <f t="shared" si="201"/>
        <v>0</v>
      </c>
      <c r="N871" s="1"/>
    </row>
    <row r="872" spans="1:17" x14ac:dyDescent="0.2">
      <c r="A872" s="191"/>
      <c r="B872" s="161">
        <f t="shared" si="202"/>
        <v>3</v>
      </c>
      <c r="C872" s="128" t="s">
        <v>575</v>
      </c>
      <c r="D872" s="128" t="s">
        <v>321</v>
      </c>
      <c r="E872" s="237">
        <v>12</v>
      </c>
      <c r="F872" s="241">
        <v>1</v>
      </c>
      <c r="G872" s="106">
        <f t="shared" si="199"/>
        <v>33</v>
      </c>
      <c r="H872" s="293">
        <v>0</v>
      </c>
      <c r="I872" s="272">
        <f t="shared" si="200"/>
        <v>0</v>
      </c>
      <c r="J872" s="115">
        <f>F872*3</f>
        <v>3</v>
      </c>
      <c r="K872" s="273">
        <v>0</v>
      </c>
      <c r="L872" s="278">
        <f t="shared" ref="L872:L888" si="203">K872*J872</f>
        <v>0</v>
      </c>
      <c r="M872" s="329">
        <f t="shared" si="201"/>
        <v>0</v>
      </c>
      <c r="N872" s="1"/>
    </row>
    <row r="873" spans="1:17" x14ac:dyDescent="0.2">
      <c r="A873" s="191"/>
      <c r="B873" s="161">
        <v>4</v>
      </c>
      <c r="C873" s="128" t="s">
        <v>576</v>
      </c>
      <c r="D873" s="128" t="s">
        <v>577</v>
      </c>
      <c r="E873" s="237">
        <v>12</v>
      </c>
      <c r="F873" s="241">
        <v>6</v>
      </c>
      <c r="G873" s="106">
        <f t="shared" si="199"/>
        <v>198</v>
      </c>
      <c r="H873" s="293">
        <v>0</v>
      </c>
      <c r="I873" s="272">
        <f t="shared" si="200"/>
        <v>0</v>
      </c>
      <c r="J873" s="115">
        <f>F873*3</f>
        <v>18</v>
      </c>
      <c r="K873" s="273">
        <v>0</v>
      </c>
      <c r="L873" s="278">
        <f t="shared" si="203"/>
        <v>0</v>
      </c>
      <c r="M873" s="329">
        <f t="shared" si="201"/>
        <v>0</v>
      </c>
      <c r="N873" s="1"/>
    </row>
    <row r="874" spans="1:17" x14ac:dyDescent="0.2">
      <c r="A874" s="191" t="s">
        <v>578</v>
      </c>
      <c r="B874" s="161">
        <v>5</v>
      </c>
      <c r="C874" s="128" t="s">
        <v>579</v>
      </c>
      <c r="D874" s="128" t="s">
        <v>580</v>
      </c>
      <c r="E874" s="237">
        <v>12</v>
      </c>
      <c r="F874" s="241">
        <v>6</v>
      </c>
      <c r="G874" s="106">
        <f t="shared" si="199"/>
        <v>216</v>
      </c>
      <c r="H874" s="293">
        <v>0</v>
      </c>
      <c r="I874" s="272">
        <f t="shared" si="200"/>
        <v>0</v>
      </c>
      <c r="J874" s="115"/>
      <c r="K874" s="273"/>
      <c r="L874" s="278"/>
      <c r="M874" s="329">
        <f t="shared" si="201"/>
        <v>0</v>
      </c>
      <c r="N874" s="1"/>
    </row>
    <row r="875" spans="1:17" x14ac:dyDescent="0.2">
      <c r="A875" s="191"/>
      <c r="B875" s="161">
        <v>6</v>
      </c>
      <c r="C875" s="128" t="s">
        <v>581</v>
      </c>
      <c r="D875" s="128" t="s">
        <v>321</v>
      </c>
      <c r="E875" s="237">
        <v>12</v>
      </c>
      <c r="F875" s="241">
        <v>2</v>
      </c>
      <c r="G875" s="106">
        <f t="shared" si="199"/>
        <v>66</v>
      </c>
      <c r="H875" s="293">
        <v>0</v>
      </c>
      <c r="I875" s="272">
        <f t="shared" si="200"/>
        <v>0</v>
      </c>
      <c r="J875" s="115">
        <f>F875*3</f>
        <v>6</v>
      </c>
      <c r="K875" s="273">
        <v>0</v>
      </c>
      <c r="L875" s="278">
        <f t="shared" si="203"/>
        <v>0</v>
      </c>
      <c r="M875" s="329">
        <f t="shared" si="201"/>
        <v>0</v>
      </c>
      <c r="N875" s="1"/>
    </row>
    <row r="876" spans="1:17" x14ac:dyDescent="0.2">
      <c r="A876" s="191"/>
      <c r="B876" s="161">
        <v>7</v>
      </c>
      <c r="C876" s="128" t="s">
        <v>582</v>
      </c>
      <c r="D876" s="128" t="s">
        <v>321</v>
      </c>
      <c r="E876" s="237">
        <v>12</v>
      </c>
      <c r="F876" s="241">
        <v>2</v>
      </c>
      <c r="G876" s="106">
        <f t="shared" si="199"/>
        <v>72</v>
      </c>
      <c r="H876" s="293">
        <v>0</v>
      </c>
      <c r="I876" s="272">
        <f t="shared" si="200"/>
        <v>0</v>
      </c>
      <c r="J876" s="115"/>
      <c r="K876" s="273"/>
      <c r="L876" s="278"/>
      <c r="M876" s="329">
        <f t="shared" si="201"/>
        <v>0</v>
      </c>
      <c r="N876" s="1"/>
    </row>
    <row r="877" spans="1:17" x14ac:dyDescent="0.2">
      <c r="A877" s="191" t="s">
        <v>572</v>
      </c>
      <c r="B877" s="161">
        <v>8</v>
      </c>
      <c r="C877" s="128" t="s">
        <v>583</v>
      </c>
      <c r="D877" s="128"/>
      <c r="E877" s="237">
        <v>12</v>
      </c>
      <c r="F877" s="241">
        <v>1</v>
      </c>
      <c r="G877" s="106">
        <f t="shared" si="199"/>
        <v>36</v>
      </c>
      <c r="H877" s="293">
        <v>0</v>
      </c>
      <c r="I877" s="272">
        <f t="shared" si="200"/>
        <v>0</v>
      </c>
      <c r="J877" s="115"/>
      <c r="K877" s="273"/>
      <c r="L877" s="278"/>
      <c r="M877" s="329">
        <f t="shared" si="201"/>
        <v>0</v>
      </c>
      <c r="N877" s="1"/>
    </row>
    <row r="878" spans="1:17" x14ac:dyDescent="0.2">
      <c r="A878" s="191"/>
      <c r="B878" s="161">
        <v>9</v>
      </c>
      <c r="C878" s="128" t="s">
        <v>584</v>
      </c>
      <c r="D878" s="128"/>
      <c r="E878" s="237">
        <v>2</v>
      </c>
      <c r="F878" s="241">
        <v>2</v>
      </c>
      <c r="G878" s="106">
        <f t="shared" si="199"/>
        <v>12</v>
      </c>
      <c r="H878" s="293">
        <v>0</v>
      </c>
      <c r="I878" s="272">
        <f t="shared" si="200"/>
        <v>0</v>
      </c>
      <c r="J878" s="115"/>
      <c r="K878" s="273"/>
      <c r="L878" s="278"/>
      <c r="M878" s="329">
        <f t="shared" si="201"/>
        <v>0</v>
      </c>
      <c r="N878" s="1"/>
    </row>
    <row r="879" spans="1:17" x14ac:dyDescent="0.2">
      <c r="A879" s="191" t="s">
        <v>572</v>
      </c>
      <c r="B879" s="161">
        <v>10</v>
      </c>
      <c r="C879" s="128" t="s">
        <v>585</v>
      </c>
      <c r="D879" s="128"/>
      <c r="E879" s="237">
        <v>3</v>
      </c>
      <c r="F879" s="241">
        <v>5</v>
      </c>
      <c r="G879" s="106">
        <f t="shared" si="199"/>
        <v>45</v>
      </c>
      <c r="H879" s="293">
        <v>0</v>
      </c>
      <c r="I879" s="272">
        <f t="shared" si="200"/>
        <v>0</v>
      </c>
      <c r="J879" s="115"/>
      <c r="K879" s="273"/>
      <c r="L879" s="278"/>
      <c r="M879" s="329">
        <f t="shared" si="201"/>
        <v>0</v>
      </c>
      <c r="N879" s="1"/>
    </row>
    <row r="880" spans="1:17" x14ac:dyDescent="0.2">
      <c r="A880" s="191" t="s">
        <v>572</v>
      </c>
      <c r="B880" s="161">
        <v>11</v>
      </c>
      <c r="C880" s="128" t="s">
        <v>586</v>
      </c>
      <c r="D880" s="128"/>
      <c r="E880" s="237">
        <v>12</v>
      </c>
      <c r="F880" s="241">
        <v>1</v>
      </c>
      <c r="G880" s="106">
        <f t="shared" si="199"/>
        <v>36</v>
      </c>
      <c r="H880" s="293">
        <v>0</v>
      </c>
      <c r="I880" s="272">
        <f t="shared" si="200"/>
        <v>0</v>
      </c>
      <c r="J880" s="115"/>
      <c r="K880" s="273"/>
      <c r="L880" s="278"/>
      <c r="M880" s="329">
        <f t="shared" si="201"/>
        <v>0</v>
      </c>
      <c r="N880" s="1"/>
    </row>
    <row r="881" spans="1:14" x14ac:dyDescent="0.2">
      <c r="A881" s="192"/>
      <c r="B881" s="161">
        <v>12</v>
      </c>
      <c r="C881" s="128" t="s">
        <v>587</v>
      </c>
      <c r="D881" s="128" t="s">
        <v>321</v>
      </c>
      <c r="E881" s="237">
        <v>2</v>
      </c>
      <c r="F881" s="241">
        <v>2</v>
      </c>
      <c r="G881" s="106">
        <f t="shared" si="199"/>
        <v>6</v>
      </c>
      <c r="H881" s="293">
        <v>0</v>
      </c>
      <c r="I881" s="272">
        <f t="shared" si="200"/>
        <v>0</v>
      </c>
      <c r="J881" s="115">
        <f>F881*3</f>
        <v>6</v>
      </c>
      <c r="K881" s="273">
        <v>0</v>
      </c>
      <c r="L881" s="278">
        <f t="shared" si="203"/>
        <v>0</v>
      </c>
      <c r="M881" s="329">
        <f t="shared" si="201"/>
        <v>0</v>
      </c>
      <c r="N881" s="1"/>
    </row>
    <row r="882" spans="1:14" x14ac:dyDescent="0.2">
      <c r="A882" s="192"/>
      <c r="B882" s="161">
        <v>13</v>
      </c>
      <c r="C882" s="128" t="s">
        <v>588</v>
      </c>
      <c r="D882" s="128" t="s">
        <v>589</v>
      </c>
      <c r="E882" s="237">
        <v>12</v>
      </c>
      <c r="F882" s="241">
        <v>2</v>
      </c>
      <c r="G882" s="106">
        <f t="shared" si="199"/>
        <v>72</v>
      </c>
      <c r="H882" s="293">
        <v>0</v>
      </c>
      <c r="I882" s="272">
        <f t="shared" si="200"/>
        <v>0</v>
      </c>
      <c r="J882" s="115"/>
      <c r="K882" s="273"/>
      <c r="L882" s="278"/>
      <c r="M882" s="329">
        <f t="shared" si="201"/>
        <v>0</v>
      </c>
      <c r="N882" s="1"/>
    </row>
    <row r="883" spans="1:14" x14ac:dyDescent="0.2">
      <c r="A883" s="192"/>
      <c r="B883" s="161">
        <v>14</v>
      </c>
      <c r="C883" s="128" t="s">
        <v>590</v>
      </c>
      <c r="D883" s="128" t="s">
        <v>591</v>
      </c>
      <c r="E883" s="237">
        <v>2</v>
      </c>
      <c r="F883" s="241">
        <v>5</v>
      </c>
      <c r="G883" s="106">
        <f t="shared" si="199"/>
        <v>15</v>
      </c>
      <c r="H883" s="293">
        <v>0</v>
      </c>
      <c r="I883" s="272">
        <f t="shared" si="200"/>
        <v>0</v>
      </c>
      <c r="J883" s="115">
        <f t="shared" ref="J883:J888" si="204">F883*3</f>
        <v>15</v>
      </c>
      <c r="K883" s="273">
        <v>0</v>
      </c>
      <c r="L883" s="278">
        <f t="shared" si="203"/>
        <v>0</v>
      </c>
      <c r="M883" s="329">
        <f t="shared" si="201"/>
        <v>0</v>
      </c>
      <c r="N883" s="1"/>
    </row>
    <row r="884" spans="1:14" x14ac:dyDescent="0.2">
      <c r="A884" s="192" t="s">
        <v>592</v>
      </c>
      <c r="B884" s="161">
        <v>15</v>
      </c>
      <c r="C884" s="128" t="s">
        <v>593</v>
      </c>
      <c r="D884" s="128" t="s">
        <v>591</v>
      </c>
      <c r="E884" s="237">
        <v>12</v>
      </c>
      <c r="F884" s="241">
        <v>3</v>
      </c>
      <c r="G884" s="106">
        <f t="shared" si="199"/>
        <v>99</v>
      </c>
      <c r="H884" s="293">
        <v>0</v>
      </c>
      <c r="I884" s="272">
        <f t="shared" si="200"/>
        <v>0</v>
      </c>
      <c r="J884" s="115">
        <f t="shared" si="204"/>
        <v>9</v>
      </c>
      <c r="K884" s="273">
        <v>0</v>
      </c>
      <c r="L884" s="278">
        <f t="shared" si="203"/>
        <v>0</v>
      </c>
      <c r="M884" s="329">
        <f t="shared" si="201"/>
        <v>0</v>
      </c>
      <c r="N884" s="1"/>
    </row>
    <row r="885" spans="1:14" ht="13.9" hidden="1" customHeight="1" thickBot="1" x14ac:dyDescent="0.25">
      <c r="A885" s="192"/>
      <c r="B885" s="161">
        <v>16</v>
      </c>
      <c r="C885" s="128"/>
      <c r="D885" s="128"/>
      <c r="E885" s="237"/>
      <c r="F885" s="241"/>
      <c r="G885" s="106">
        <f t="shared" si="199"/>
        <v>0</v>
      </c>
      <c r="H885" s="293">
        <v>0</v>
      </c>
      <c r="I885" s="272">
        <f t="shared" si="200"/>
        <v>0</v>
      </c>
      <c r="J885" s="115">
        <f t="shared" si="204"/>
        <v>0</v>
      </c>
      <c r="K885" s="273">
        <v>0</v>
      </c>
      <c r="L885" s="278">
        <f t="shared" si="203"/>
        <v>0</v>
      </c>
      <c r="M885" s="329">
        <f t="shared" si="201"/>
        <v>0</v>
      </c>
      <c r="N885" s="1"/>
    </row>
    <row r="886" spans="1:14" ht="13.9" hidden="1" customHeight="1" thickBot="1" x14ac:dyDescent="0.25">
      <c r="A886" s="192" t="s">
        <v>594</v>
      </c>
      <c r="B886" s="161">
        <v>17</v>
      </c>
      <c r="C886" s="128" t="s">
        <v>595</v>
      </c>
      <c r="D886" s="128"/>
      <c r="E886" s="237"/>
      <c r="F886" s="241"/>
      <c r="G886" s="106">
        <f t="shared" si="199"/>
        <v>0</v>
      </c>
      <c r="H886" s="293">
        <v>0</v>
      </c>
      <c r="I886" s="272">
        <f t="shared" si="200"/>
        <v>0</v>
      </c>
      <c r="J886" s="115">
        <f t="shared" si="204"/>
        <v>0</v>
      </c>
      <c r="K886" s="273">
        <v>0</v>
      </c>
      <c r="L886" s="278">
        <f t="shared" si="203"/>
        <v>0</v>
      </c>
      <c r="M886" s="329">
        <f t="shared" si="201"/>
        <v>0</v>
      </c>
      <c r="N886" s="1"/>
    </row>
    <row r="887" spans="1:14" ht="13.9" hidden="1" customHeight="1" thickBot="1" x14ac:dyDescent="0.25">
      <c r="A887" s="192" t="s">
        <v>596</v>
      </c>
      <c r="B887" s="161">
        <v>18</v>
      </c>
      <c r="C887" s="128" t="s">
        <v>595</v>
      </c>
      <c r="D887" s="128"/>
      <c r="E887" s="237"/>
      <c r="F887" s="241"/>
      <c r="G887" s="106">
        <f t="shared" si="199"/>
        <v>0</v>
      </c>
      <c r="H887" s="293">
        <v>0</v>
      </c>
      <c r="I887" s="272">
        <f t="shared" si="200"/>
        <v>0</v>
      </c>
      <c r="J887" s="115">
        <f t="shared" si="204"/>
        <v>0</v>
      </c>
      <c r="K887" s="273">
        <v>0</v>
      </c>
      <c r="L887" s="278">
        <f t="shared" si="203"/>
        <v>0</v>
      </c>
      <c r="M887" s="329">
        <f t="shared" si="201"/>
        <v>0</v>
      </c>
      <c r="N887" s="1"/>
    </row>
    <row r="888" spans="1:14" x14ac:dyDescent="0.2">
      <c r="A888" s="192"/>
      <c r="B888" s="161">
        <v>19</v>
      </c>
      <c r="C888" s="128" t="s">
        <v>41</v>
      </c>
      <c r="D888" s="128" t="s">
        <v>393</v>
      </c>
      <c r="E888" s="237">
        <v>12</v>
      </c>
      <c r="F888" s="241"/>
      <c r="G888" s="106">
        <f t="shared" si="199"/>
        <v>0</v>
      </c>
      <c r="H888" s="293">
        <v>0</v>
      </c>
      <c r="I888" s="272">
        <f t="shared" si="200"/>
        <v>0</v>
      </c>
      <c r="J888" s="115">
        <f t="shared" si="204"/>
        <v>0</v>
      </c>
      <c r="K888" s="273">
        <v>0</v>
      </c>
      <c r="L888" s="278">
        <f t="shared" si="203"/>
        <v>0</v>
      </c>
      <c r="M888" s="329">
        <f t="shared" si="201"/>
        <v>0</v>
      </c>
      <c r="N888" s="1"/>
    </row>
    <row r="889" spans="1:14" x14ac:dyDescent="0.2">
      <c r="A889" s="192"/>
      <c r="B889" s="161">
        <v>20</v>
      </c>
      <c r="C889" s="128" t="s">
        <v>597</v>
      </c>
      <c r="D889" s="128"/>
      <c r="E889" s="237">
        <v>12</v>
      </c>
      <c r="F889" s="241"/>
      <c r="G889" s="106">
        <f t="shared" si="199"/>
        <v>0</v>
      </c>
      <c r="H889" s="293">
        <v>0</v>
      </c>
      <c r="I889" s="272">
        <f t="shared" si="200"/>
        <v>0</v>
      </c>
      <c r="J889" s="115"/>
      <c r="K889" s="273"/>
      <c r="L889" s="278"/>
      <c r="M889" s="329">
        <f t="shared" si="201"/>
        <v>0</v>
      </c>
      <c r="N889" s="1"/>
    </row>
    <row r="890" spans="1:14" x14ac:dyDescent="0.2">
      <c r="A890" s="192"/>
      <c r="B890" s="161">
        <v>21</v>
      </c>
      <c r="C890" s="128" t="s">
        <v>598</v>
      </c>
      <c r="D890" s="128"/>
      <c r="E890" s="237">
        <v>12</v>
      </c>
      <c r="F890" s="241"/>
      <c r="G890" s="106">
        <f t="shared" si="199"/>
        <v>0</v>
      </c>
      <c r="H890" s="293">
        <v>0</v>
      </c>
      <c r="I890" s="272">
        <f t="shared" si="200"/>
        <v>0</v>
      </c>
      <c r="J890" s="115"/>
      <c r="K890" s="273"/>
      <c r="L890" s="278"/>
      <c r="M890" s="329">
        <f t="shared" si="201"/>
        <v>0</v>
      </c>
      <c r="N890" s="1"/>
    </row>
    <row r="891" spans="1:14" x14ac:dyDescent="0.2">
      <c r="A891" s="192"/>
      <c r="B891" s="161">
        <v>22</v>
      </c>
      <c r="C891" s="193" t="s">
        <v>599</v>
      </c>
      <c r="D891" s="193"/>
      <c r="E891" s="250">
        <v>2</v>
      </c>
      <c r="F891" s="241">
        <v>1</v>
      </c>
      <c r="G891" s="106">
        <f t="shared" si="199"/>
        <v>6</v>
      </c>
      <c r="H891" s="293">
        <v>0</v>
      </c>
      <c r="I891" s="272">
        <f t="shared" si="200"/>
        <v>0</v>
      </c>
      <c r="J891" s="115"/>
      <c r="K891" s="273"/>
      <c r="L891" s="278"/>
      <c r="M891" s="329">
        <f t="shared" si="201"/>
        <v>0</v>
      </c>
      <c r="N891" s="1"/>
    </row>
    <row r="892" spans="1:14" x14ac:dyDescent="0.2">
      <c r="A892" s="192"/>
      <c r="B892" s="161">
        <v>23</v>
      </c>
      <c r="C892" s="128" t="s">
        <v>600</v>
      </c>
      <c r="D892" s="128"/>
      <c r="E892" s="237">
        <v>2</v>
      </c>
      <c r="F892" s="241">
        <v>5</v>
      </c>
      <c r="G892" s="106">
        <f t="shared" si="199"/>
        <v>30</v>
      </c>
      <c r="H892" s="293">
        <v>0</v>
      </c>
      <c r="I892" s="272">
        <f t="shared" si="200"/>
        <v>0</v>
      </c>
      <c r="J892" s="115"/>
      <c r="K892" s="273"/>
      <c r="L892" s="278"/>
      <c r="M892" s="329">
        <f t="shared" si="201"/>
        <v>0</v>
      </c>
      <c r="N892" s="1"/>
    </row>
    <row r="893" spans="1:14" x14ac:dyDescent="0.2">
      <c r="A893" s="192"/>
      <c r="B893" s="161">
        <v>24</v>
      </c>
      <c r="C893" s="193" t="s">
        <v>601</v>
      </c>
      <c r="D893" s="193"/>
      <c r="E893" s="250">
        <v>2</v>
      </c>
      <c r="F893" s="241">
        <v>1</v>
      </c>
      <c r="G893" s="106">
        <f t="shared" si="199"/>
        <v>6</v>
      </c>
      <c r="H893" s="293">
        <v>0</v>
      </c>
      <c r="I893" s="272">
        <f t="shared" si="200"/>
        <v>0</v>
      </c>
      <c r="J893" s="115"/>
      <c r="K893" s="273"/>
      <c r="L893" s="278"/>
      <c r="M893" s="329">
        <f t="shared" si="201"/>
        <v>0</v>
      </c>
      <c r="N893" s="1"/>
    </row>
    <row r="894" spans="1:14" x14ac:dyDescent="0.2">
      <c r="A894" s="192"/>
      <c r="B894" s="161">
        <v>25</v>
      </c>
      <c r="C894" s="128" t="s">
        <v>602</v>
      </c>
      <c r="D894" s="128"/>
      <c r="E894" s="237">
        <v>2</v>
      </c>
      <c r="F894" s="241">
        <v>8</v>
      </c>
      <c r="G894" s="106">
        <f t="shared" si="199"/>
        <v>48</v>
      </c>
      <c r="H894" s="293">
        <v>0</v>
      </c>
      <c r="I894" s="272">
        <f t="shared" si="200"/>
        <v>0</v>
      </c>
      <c r="J894" s="115"/>
      <c r="K894" s="273"/>
      <c r="L894" s="278"/>
      <c r="M894" s="329">
        <f t="shared" si="201"/>
        <v>0</v>
      </c>
      <c r="N894" s="1"/>
    </row>
    <row r="895" spans="1:14" x14ac:dyDescent="0.2">
      <c r="A895" s="192"/>
      <c r="B895" s="161">
        <v>26</v>
      </c>
      <c r="C895" s="193" t="s">
        <v>603</v>
      </c>
      <c r="D895" s="193"/>
      <c r="E895" s="250">
        <v>2</v>
      </c>
      <c r="F895" s="241">
        <v>1</v>
      </c>
      <c r="G895" s="106">
        <f t="shared" si="199"/>
        <v>6</v>
      </c>
      <c r="H895" s="293">
        <v>0</v>
      </c>
      <c r="I895" s="272">
        <f t="shared" si="200"/>
        <v>0</v>
      </c>
      <c r="J895" s="115"/>
      <c r="K895" s="273"/>
      <c r="L895" s="278"/>
      <c r="M895" s="329">
        <f t="shared" si="201"/>
        <v>0</v>
      </c>
      <c r="N895" s="1"/>
    </row>
    <row r="896" spans="1:14" x14ac:dyDescent="0.2">
      <c r="A896" s="192"/>
      <c r="B896" s="161">
        <v>27</v>
      </c>
      <c r="C896" s="193" t="s">
        <v>604</v>
      </c>
      <c r="D896" s="193"/>
      <c r="E896" s="250">
        <v>2</v>
      </c>
      <c r="F896" s="241">
        <v>1</v>
      </c>
      <c r="G896" s="106">
        <f t="shared" si="199"/>
        <v>6</v>
      </c>
      <c r="H896" s="293">
        <v>0</v>
      </c>
      <c r="I896" s="272">
        <f t="shared" si="200"/>
        <v>0</v>
      </c>
      <c r="J896" s="115"/>
      <c r="K896" s="273"/>
      <c r="L896" s="278"/>
      <c r="M896" s="329">
        <f t="shared" si="201"/>
        <v>0</v>
      </c>
      <c r="N896" s="1"/>
    </row>
    <row r="897" spans="1:14" x14ac:dyDescent="0.2">
      <c r="A897" s="192"/>
      <c r="B897" s="161">
        <v>28</v>
      </c>
      <c r="C897" s="128" t="s">
        <v>605</v>
      </c>
      <c r="D897" s="128"/>
      <c r="E897" s="237">
        <v>2</v>
      </c>
      <c r="F897" s="241">
        <v>1</v>
      </c>
      <c r="G897" s="106">
        <f t="shared" si="199"/>
        <v>6</v>
      </c>
      <c r="H897" s="293">
        <v>0</v>
      </c>
      <c r="I897" s="272">
        <f t="shared" si="200"/>
        <v>0</v>
      </c>
      <c r="J897" s="115"/>
      <c r="K897" s="273"/>
      <c r="L897" s="278"/>
      <c r="M897" s="329">
        <f t="shared" si="201"/>
        <v>0</v>
      </c>
      <c r="N897" s="1"/>
    </row>
    <row r="898" spans="1:14" x14ac:dyDescent="0.2">
      <c r="A898" s="166"/>
      <c r="B898" s="161">
        <v>29</v>
      </c>
      <c r="C898" s="193" t="s">
        <v>606</v>
      </c>
      <c r="D898" s="193"/>
      <c r="E898" s="250">
        <v>2</v>
      </c>
      <c r="F898" s="241">
        <v>1</v>
      </c>
      <c r="G898" s="106">
        <f t="shared" si="199"/>
        <v>6</v>
      </c>
      <c r="H898" s="293">
        <v>0</v>
      </c>
      <c r="I898" s="272">
        <f t="shared" si="200"/>
        <v>0</v>
      </c>
      <c r="J898" s="115"/>
      <c r="K898" s="273"/>
      <c r="L898" s="278"/>
      <c r="M898" s="329">
        <f t="shared" si="201"/>
        <v>0</v>
      </c>
      <c r="N898" s="1"/>
    </row>
    <row r="899" spans="1:14" x14ac:dyDescent="0.2">
      <c r="A899" s="166"/>
      <c r="B899" s="161">
        <v>30</v>
      </c>
      <c r="C899" s="128" t="s">
        <v>607</v>
      </c>
      <c r="D899" s="128"/>
      <c r="E899" s="237">
        <v>2</v>
      </c>
      <c r="F899" s="241">
        <v>12</v>
      </c>
      <c r="G899" s="106">
        <f t="shared" ref="G899:G923" si="205">SUM(E899*F899*3-J899)</f>
        <v>72</v>
      </c>
      <c r="H899" s="293">
        <v>0</v>
      </c>
      <c r="I899" s="272">
        <f t="shared" si="200"/>
        <v>0</v>
      </c>
      <c r="J899" s="115"/>
      <c r="K899" s="273"/>
      <c r="L899" s="278"/>
      <c r="M899" s="329">
        <f t="shared" si="201"/>
        <v>0</v>
      </c>
      <c r="N899" s="1"/>
    </row>
    <row r="900" spans="1:14" x14ac:dyDescent="0.2">
      <c r="A900" s="192"/>
      <c r="B900" s="161">
        <v>31</v>
      </c>
      <c r="C900" s="193" t="s">
        <v>608</v>
      </c>
      <c r="D900" s="193"/>
      <c r="E900" s="250">
        <v>2</v>
      </c>
      <c r="F900" s="241">
        <v>1</v>
      </c>
      <c r="G900" s="106">
        <f t="shared" si="205"/>
        <v>6</v>
      </c>
      <c r="H900" s="293">
        <v>0</v>
      </c>
      <c r="I900" s="272">
        <f t="shared" si="200"/>
        <v>0</v>
      </c>
      <c r="J900" s="115"/>
      <c r="K900" s="273"/>
      <c r="L900" s="278"/>
      <c r="M900" s="329">
        <f t="shared" ref="M900:M923" si="206">I900+L900</f>
        <v>0</v>
      </c>
      <c r="N900" s="1"/>
    </row>
    <row r="901" spans="1:14" x14ac:dyDescent="0.2">
      <c r="A901" s="192"/>
      <c r="B901" s="161">
        <v>32</v>
      </c>
      <c r="C901" s="128" t="s">
        <v>609</v>
      </c>
      <c r="D901" s="128"/>
      <c r="E901" s="237">
        <v>2</v>
      </c>
      <c r="F901" s="241">
        <v>1</v>
      </c>
      <c r="G901" s="106">
        <f t="shared" si="205"/>
        <v>6</v>
      </c>
      <c r="H901" s="293">
        <v>0</v>
      </c>
      <c r="I901" s="272">
        <f t="shared" si="200"/>
        <v>0</v>
      </c>
      <c r="J901" s="115"/>
      <c r="K901" s="273"/>
      <c r="L901" s="278"/>
      <c r="M901" s="329">
        <f t="shared" si="206"/>
        <v>0</v>
      </c>
      <c r="N901" s="1"/>
    </row>
    <row r="902" spans="1:14" x14ac:dyDescent="0.2">
      <c r="A902" s="192"/>
      <c r="B902" s="161">
        <v>33</v>
      </c>
      <c r="C902" s="193" t="s">
        <v>610</v>
      </c>
      <c r="D902" s="193"/>
      <c r="E902" s="250">
        <v>2</v>
      </c>
      <c r="F902" s="241">
        <v>1</v>
      </c>
      <c r="G902" s="106">
        <f t="shared" si="205"/>
        <v>6</v>
      </c>
      <c r="H902" s="293">
        <v>0</v>
      </c>
      <c r="I902" s="272">
        <f t="shared" si="200"/>
        <v>0</v>
      </c>
      <c r="J902" s="115"/>
      <c r="K902" s="273"/>
      <c r="L902" s="278"/>
      <c r="M902" s="329">
        <f t="shared" si="206"/>
        <v>0</v>
      </c>
      <c r="N902" s="1"/>
    </row>
    <row r="903" spans="1:14" x14ac:dyDescent="0.2">
      <c r="A903" s="192"/>
      <c r="B903" s="161">
        <v>34</v>
      </c>
      <c r="C903" s="128" t="s">
        <v>611</v>
      </c>
      <c r="D903" s="128"/>
      <c r="E903" s="237">
        <v>2</v>
      </c>
      <c r="F903" s="241">
        <v>14</v>
      </c>
      <c r="G903" s="106">
        <f t="shared" si="205"/>
        <v>84</v>
      </c>
      <c r="H903" s="293">
        <v>0</v>
      </c>
      <c r="I903" s="272">
        <f t="shared" si="200"/>
        <v>0</v>
      </c>
      <c r="J903" s="115"/>
      <c r="K903" s="273"/>
      <c r="L903" s="278"/>
      <c r="M903" s="329">
        <f t="shared" si="206"/>
        <v>0</v>
      </c>
      <c r="N903" s="1"/>
    </row>
    <row r="904" spans="1:14" x14ac:dyDescent="0.2">
      <c r="A904" s="192"/>
      <c r="B904" s="161">
        <v>35</v>
      </c>
      <c r="C904" s="193" t="s">
        <v>612</v>
      </c>
      <c r="D904" s="193"/>
      <c r="E904" s="250">
        <v>2</v>
      </c>
      <c r="F904" s="241">
        <v>1</v>
      </c>
      <c r="G904" s="106">
        <f t="shared" si="205"/>
        <v>6</v>
      </c>
      <c r="H904" s="293">
        <v>0</v>
      </c>
      <c r="I904" s="272">
        <f t="shared" si="200"/>
        <v>0</v>
      </c>
      <c r="J904" s="115"/>
      <c r="K904" s="273"/>
      <c r="L904" s="278"/>
      <c r="M904" s="329">
        <f t="shared" si="206"/>
        <v>0</v>
      </c>
      <c r="N904" s="1"/>
    </row>
    <row r="905" spans="1:14" x14ac:dyDescent="0.2">
      <c r="A905" s="192"/>
      <c r="B905" s="161">
        <v>36</v>
      </c>
      <c r="C905" s="128" t="s">
        <v>613</v>
      </c>
      <c r="D905" s="128"/>
      <c r="E905" s="237">
        <v>2</v>
      </c>
      <c r="F905" s="241">
        <v>1</v>
      </c>
      <c r="G905" s="106">
        <f t="shared" si="205"/>
        <v>6</v>
      </c>
      <c r="H905" s="293">
        <v>0</v>
      </c>
      <c r="I905" s="272">
        <f t="shared" si="200"/>
        <v>0</v>
      </c>
      <c r="J905" s="115"/>
      <c r="K905" s="273"/>
      <c r="L905" s="278"/>
      <c r="M905" s="329">
        <f t="shared" si="206"/>
        <v>0</v>
      </c>
      <c r="N905" s="1"/>
    </row>
    <row r="906" spans="1:14" x14ac:dyDescent="0.2">
      <c r="A906" s="192"/>
      <c r="B906" s="161">
        <v>37</v>
      </c>
      <c r="C906" s="193" t="s">
        <v>614</v>
      </c>
      <c r="D906" s="193"/>
      <c r="E906" s="250">
        <v>2</v>
      </c>
      <c r="F906" s="241">
        <v>1</v>
      </c>
      <c r="G906" s="106">
        <f t="shared" si="205"/>
        <v>6</v>
      </c>
      <c r="H906" s="293">
        <v>0</v>
      </c>
      <c r="I906" s="272">
        <f t="shared" si="200"/>
        <v>0</v>
      </c>
      <c r="J906" s="115"/>
      <c r="K906" s="273"/>
      <c r="L906" s="278"/>
      <c r="M906" s="329">
        <f t="shared" si="206"/>
        <v>0</v>
      </c>
      <c r="N906" s="1"/>
    </row>
    <row r="907" spans="1:14" x14ac:dyDescent="0.2">
      <c r="A907" s="192"/>
      <c r="B907" s="161">
        <v>38</v>
      </c>
      <c r="C907" s="128" t="s">
        <v>615</v>
      </c>
      <c r="D907" s="128"/>
      <c r="E907" s="237">
        <v>2</v>
      </c>
      <c r="F907" s="241">
        <v>22</v>
      </c>
      <c r="G907" s="106">
        <f t="shared" si="205"/>
        <v>132</v>
      </c>
      <c r="H907" s="293">
        <v>0</v>
      </c>
      <c r="I907" s="272">
        <f t="shared" si="200"/>
        <v>0</v>
      </c>
      <c r="J907" s="115"/>
      <c r="K907" s="273"/>
      <c r="L907" s="278"/>
      <c r="M907" s="329">
        <f t="shared" si="206"/>
        <v>0</v>
      </c>
      <c r="N907" s="1"/>
    </row>
    <row r="908" spans="1:14" x14ac:dyDescent="0.2">
      <c r="A908" s="191"/>
      <c r="B908" s="161">
        <v>39</v>
      </c>
      <c r="C908" s="193" t="s">
        <v>616</v>
      </c>
      <c r="D908" s="193"/>
      <c r="E908" s="250">
        <v>2</v>
      </c>
      <c r="F908" s="241">
        <v>1</v>
      </c>
      <c r="G908" s="106">
        <f t="shared" si="205"/>
        <v>6</v>
      </c>
      <c r="H908" s="293">
        <v>0</v>
      </c>
      <c r="I908" s="272">
        <f t="shared" si="200"/>
        <v>0</v>
      </c>
      <c r="J908" s="115"/>
      <c r="K908" s="273"/>
      <c r="L908" s="278"/>
      <c r="M908" s="329">
        <f t="shared" si="206"/>
        <v>0</v>
      </c>
      <c r="N908" s="1"/>
    </row>
    <row r="909" spans="1:14" x14ac:dyDescent="0.2">
      <c r="A909" s="191"/>
      <c r="B909" s="161">
        <v>40</v>
      </c>
      <c r="C909" s="128" t="s">
        <v>617</v>
      </c>
      <c r="D909" s="128"/>
      <c r="E909" s="237">
        <v>2</v>
      </c>
      <c r="F909" s="241">
        <v>1</v>
      </c>
      <c r="G909" s="106">
        <f t="shared" si="205"/>
        <v>6</v>
      </c>
      <c r="H909" s="293">
        <v>0</v>
      </c>
      <c r="I909" s="272">
        <f t="shared" si="200"/>
        <v>0</v>
      </c>
      <c r="J909" s="115"/>
      <c r="K909" s="273"/>
      <c r="L909" s="278"/>
      <c r="M909" s="329">
        <f t="shared" si="206"/>
        <v>0</v>
      </c>
      <c r="N909" s="1"/>
    </row>
    <row r="910" spans="1:14" x14ac:dyDescent="0.2">
      <c r="A910" s="191"/>
      <c r="B910" s="161">
        <v>41</v>
      </c>
      <c r="C910" s="193" t="s">
        <v>618</v>
      </c>
      <c r="D910" s="193"/>
      <c r="E910" s="250">
        <v>2</v>
      </c>
      <c r="F910" s="241">
        <v>1</v>
      </c>
      <c r="G910" s="106">
        <f t="shared" si="205"/>
        <v>6</v>
      </c>
      <c r="H910" s="293">
        <v>0</v>
      </c>
      <c r="I910" s="272">
        <f t="shared" si="200"/>
        <v>0</v>
      </c>
      <c r="J910" s="115"/>
      <c r="K910" s="273"/>
      <c r="L910" s="278"/>
      <c r="M910" s="329">
        <f t="shared" si="206"/>
        <v>0</v>
      </c>
      <c r="N910" s="1"/>
    </row>
    <row r="911" spans="1:14" x14ac:dyDescent="0.2">
      <c r="A911" s="191"/>
      <c r="B911" s="161">
        <v>42</v>
      </c>
      <c r="C911" s="128" t="s">
        <v>619</v>
      </c>
      <c r="D911" s="128"/>
      <c r="E911" s="237">
        <v>2</v>
      </c>
      <c r="F911" s="241">
        <v>16</v>
      </c>
      <c r="G911" s="106">
        <f t="shared" si="205"/>
        <v>96</v>
      </c>
      <c r="H911" s="293">
        <v>0</v>
      </c>
      <c r="I911" s="272">
        <f t="shared" si="200"/>
        <v>0</v>
      </c>
      <c r="J911" s="115"/>
      <c r="K911" s="273"/>
      <c r="L911" s="278"/>
      <c r="M911" s="329">
        <f t="shared" si="206"/>
        <v>0</v>
      </c>
      <c r="N911" s="1"/>
    </row>
    <row r="912" spans="1:14" x14ac:dyDescent="0.2">
      <c r="A912" s="192"/>
      <c r="B912" s="161">
        <v>43</v>
      </c>
      <c r="C912" s="193" t="s">
        <v>620</v>
      </c>
      <c r="D912" s="193"/>
      <c r="E912" s="250">
        <v>2</v>
      </c>
      <c r="F912" s="241">
        <v>1</v>
      </c>
      <c r="G912" s="106">
        <f t="shared" si="205"/>
        <v>6</v>
      </c>
      <c r="H912" s="293">
        <v>0</v>
      </c>
      <c r="I912" s="272">
        <f t="shared" si="200"/>
        <v>0</v>
      </c>
      <c r="J912" s="115"/>
      <c r="K912" s="273"/>
      <c r="L912" s="278"/>
      <c r="M912" s="329">
        <f t="shared" si="206"/>
        <v>0</v>
      </c>
      <c r="N912" s="1"/>
    </row>
    <row r="913" spans="1:20" x14ac:dyDescent="0.2">
      <c r="A913" s="192"/>
      <c r="B913" s="161">
        <v>44</v>
      </c>
      <c r="C913" s="128" t="s">
        <v>621</v>
      </c>
      <c r="D913" s="128"/>
      <c r="E913" s="237">
        <v>2</v>
      </c>
      <c r="F913" s="241">
        <v>5</v>
      </c>
      <c r="G913" s="106">
        <f t="shared" si="205"/>
        <v>30</v>
      </c>
      <c r="H913" s="293">
        <v>0</v>
      </c>
      <c r="I913" s="272">
        <f t="shared" si="200"/>
        <v>0</v>
      </c>
      <c r="J913" s="115"/>
      <c r="K913" s="273"/>
      <c r="L913" s="278"/>
      <c r="M913" s="329">
        <f t="shared" si="206"/>
        <v>0</v>
      </c>
      <c r="N913" s="1"/>
    </row>
    <row r="914" spans="1:20" x14ac:dyDescent="0.2">
      <c r="A914" s="192"/>
      <c r="B914" s="161">
        <v>45</v>
      </c>
      <c r="C914" s="193" t="s">
        <v>622</v>
      </c>
      <c r="D914" s="193"/>
      <c r="E914" s="250">
        <v>2</v>
      </c>
      <c r="F914" s="241">
        <v>1</v>
      </c>
      <c r="G914" s="106">
        <f t="shared" si="205"/>
        <v>6</v>
      </c>
      <c r="H914" s="293">
        <v>0</v>
      </c>
      <c r="I914" s="272">
        <f t="shared" si="200"/>
        <v>0</v>
      </c>
      <c r="J914" s="115"/>
      <c r="K914" s="273"/>
      <c r="L914" s="278"/>
      <c r="M914" s="329">
        <f t="shared" si="206"/>
        <v>0</v>
      </c>
      <c r="N914" s="1"/>
    </row>
    <row r="915" spans="1:20" x14ac:dyDescent="0.2">
      <c r="A915" s="192"/>
      <c r="B915" s="161">
        <v>46</v>
      </c>
      <c r="C915" s="128" t="s">
        <v>623</v>
      </c>
      <c r="D915" s="128"/>
      <c r="E915" s="237">
        <v>2</v>
      </c>
      <c r="F915" s="241">
        <v>18</v>
      </c>
      <c r="G915" s="106">
        <f t="shared" si="205"/>
        <v>108</v>
      </c>
      <c r="H915" s="293">
        <v>0</v>
      </c>
      <c r="I915" s="272">
        <f t="shared" si="200"/>
        <v>0</v>
      </c>
      <c r="J915" s="115"/>
      <c r="K915" s="273"/>
      <c r="L915" s="278"/>
      <c r="M915" s="329">
        <f t="shared" si="206"/>
        <v>0</v>
      </c>
      <c r="N915" s="1"/>
    </row>
    <row r="916" spans="1:20" x14ac:dyDescent="0.2">
      <c r="A916" s="192"/>
      <c r="B916" s="161">
        <v>47</v>
      </c>
      <c r="C916" s="193" t="s">
        <v>624</v>
      </c>
      <c r="D916" s="193"/>
      <c r="E916" s="250">
        <v>2</v>
      </c>
      <c r="F916" s="241">
        <v>1</v>
      </c>
      <c r="G916" s="106">
        <f t="shared" si="205"/>
        <v>6</v>
      </c>
      <c r="H916" s="293">
        <v>0</v>
      </c>
      <c r="I916" s="272">
        <f t="shared" si="200"/>
        <v>0</v>
      </c>
      <c r="J916" s="115"/>
      <c r="K916" s="273"/>
      <c r="L916" s="278"/>
      <c r="M916" s="329">
        <f t="shared" si="206"/>
        <v>0</v>
      </c>
      <c r="N916" s="1"/>
    </row>
    <row r="917" spans="1:20" x14ac:dyDescent="0.2">
      <c r="A917" s="192"/>
      <c r="B917" s="161">
        <v>48</v>
      </c>
      <c r="C917" s="128" t="s">
        <v>625</v>
      </c>
      <c r="D917" s="128"/>
      <c r="E917" s="237">
        <v>2</v>
      </c>
      <c r="F917" s="241">
        <v>1</v>
      </c>
      <c r="G917" s="106">
        <f t="shared" si="205"/>
        <v>6</v>
      </c>
      <c r="H917" s="293">
        <v>0</v>
      </c>
      <c r="I917" s="272">
        <f t="shared" si="200"/>
        <v>0</v>
      </c>
      <c r="J917" s="115"/>
      <c r="K917" s="273"/>
      <c r="L917" s="278"/>
      <c r="M917" s="329">
        <f t="shared" si="206"/>
        <v>0</v>
      </c>
      <c r="N917" s="1"/>
    </row>
    <row r="918" spans="1:20" x14ac:dyDescent="0.2">
      <c r="A918" s="192"/>
      <c r="B918" s="161">
        <v>49</v>
      </c>
      <c r="C918" s="193" t="s">
        <v>626</v>
      </c>
      <c r="D918" s="193"/>
      <c r="E918" s="250">
        <v>2</v>
      </c>
      <c r="F918" s="241">
        <v>1</v>
      </c>
      <c r="G918" s="106">
        <f t="shared" si="205"/>
        <v>6</v>
      </c>
      <c r="H918" s="293">
        <v>0</v>
      </c>
      <c r="I918" s="272">
        <f t="shared" si="200"/>
        <v>0</v>
      </c>
      <c r="J918" s="115"/>
      <c r="K918" s="273"/>
      <c r="L918" s="278"/>
      <c r="M918" s="329">
        <f t="shared" si="206"/>
        <v>0</v>
      </c>
      <c r="N918" s="1"/>
    </row>
    <row r="919" spans="1:20" x14ac:dyDescent="0.2">
      <c r="A919" s="191"/>
      <c r="B919" s="161">
        <v>50</v>
      </c>
      <c r="C919" s="128" t="s">
        <v>627</v>
      </c>
      <c r="D919" s="128"/>
      <c r="E919" s="237">
        <v>2</v>
      </c>
      <c r="F919" s="241">
        <v>2</v>
      </c>
      <c r="G919" s="106">
        <f t="shared" si="205"/>
        <v>12</v>
      </c>
      <c r="H919" s="293">
        <v>0</v>
      </c>
      <c r="I919" s="272">
        <f t="shared" si="200"/>
        <v>0</v>
      </c>
      <c r="J919" s="115"/>
      <c r="K919" s="273"/>
      <c r="L919" s="278"/>
      <c r="M919" s="329">
        <f t="shared" si="206"/>
        <v>0</v>
      </c>
      <c r="N919" s="1"/>
    </row>
    <row r="920" spans="1:20" x14ac:dyDescent="0.2">
      <c r="A920" s="192"/>
      <c r="B920" s="161">
        <v>51</v>
      </c>
      <c r="C920" s="193" t="s">
        <v>628</v>
      </c>
      <c r="D920" s="193"/>
      <c r="E920" s="250">
        <v>2</v>
      </c>
      <c r="F920" s="241">
        <v>1</v>
      </c>
      <c r="G920" s="106">
        <f t="shared" si="205"/>
        <v>6</v>
      </c>
      <c r="H920" s="293">
        <v>0</v>
      </c>
      <c r="I920" s="272">
        <f t="shared" si="200"/>
        <v>0</v>
      </c>
      <c r="J920" s="115"/>
      <c r="K920" s="273"/>
      <c r="L920" s="278"/>
      <c r="M920" s="329">
        <f t="shared" si="206"/>
        <v>0</v>
      </c>
      <c r="N920" s="1"/>
    </row>
    <row r="921" spans="1:20" x14ac:dyDescent="0.2">
      <c r="A921" s="192"/>
      <c r="B921" s="161">
        <v>52</v>
      </c>
      <c r="C921" s="128" t="s">
        <v>629</v>
      </c>
      <c r="D921" s="128"/>
      <c r="E921" s="237">
        <v>2</v>
      </c>
      <c r="F921" s="241">
        <v>4</v>
      </c>
      <c r="G921" s="106">
        <f t="shared" si="205"/>
        <v>24</v>
      </c>
      <c r="H921" s="293">
        <v>0</v>
      </c>
      <c r="I921" s="272">
        <f t="shared" si="200"/>
        <v>0</v>
      </c>
      <c r="J921" s="115"/>
      <c r="K921" s="273"/>
      <c r="L921" s="278"/>
      <c r="M921" s="329">
        <f t="shared" si="206"/>
        <v>0</v>
      </c>
      <c r="N921" s="1"/>
    </row>
    <row r="922" spans="1:20" x14ac:dyDescent="0.2">
      <c r="A922" s="166"/>
      <c r="B922" s="161">
        <v>53</v>
      </c>
      <c r="C922" s="193" t="s">
        <v>630</v>
      </c>
      <c r="D922" s="193"/>
      <c r="E922" s="250">
        <v>2</v>
      </c>
      <c r="F922" s="241">
        <v>1</v>
      </c>
      <c r="G922" s="106">
        <f t="shared" si="205"/>
        <v>6</v>
      </c>
      <c r="H922" s="293">
        <v>0</v>
      </c>
      <c r="I922" s="272">
        <f t="shared" si="200"/>
        <v>0</v>
      </c>
      <c r="J922" s="115"/>
      <c r="K922" s="273"/>
      <c r="L922" s="278"/>
      <c r="M922" s="329">
        <f t="shared" si="206"/>
        <v>0</v>
      </c>
      <c r="N922" s="1"/>
    </row>
    <row r="923" spans="1:20" ht="13.5" thickBot="1" x14ac:dyDescent="0.25">
      <c r="A923" s="166"/>
      <c r="B923" s="161">
        <v>54</v>
      </c>
      <c r="C923" s="128" t="s">
        <v>631</v>
      </c>
      <c r="D923" s="128"/>
      <c r="E923" s="237">
        <v>2</v>
      </c>
      <c r="F923" s="241">
        <v>4</v>
      </c>
      <c r="G923" s="106">
        <f t="shared" si="205"/>
        <v>24</v>
      </c>
      <c r="H923" s="293">
        <v>0</v>
      </c>
      <c r="I923" s="272">
        <f t="shared" si="200"/>
        <v>0</v>
      </c>
      <c r="J923" s="115"/>
      <c r="K923" s="273"/>
      <c r="L923" s="278"/>
      <c r="M923" s="329">
        <f t="shared" si="206"/>
        <v>0</v>
      </c>
      <c r="N923" s="1"/>
    </row>
    <row r="924" spans="1:20" ht="19.5" customHeight="1" x14ac:dyDescent="0.35">
      <c r="A924" s="194"/>
      <c r="B924" s="195"/>
      <c r="C924" s="196"/>
      <c r="D924" s="196"/>
      <c r="E924" s="251"/>
      <c r="F924" s="252"/>
      <c r="G924" s="253"/>
      <c r="H924" s="299"/>
      <c r="I924" s="290">
        <f>SUM(I909:I923)</f>
        <v>0</v>
      </c>
      <c r="J924" s="209">
        <f>SUM(J909:J923)</f>
        <v>0</v>
      </c>
      <c r="K924" s="300">
        <f>SUM(K909:K923)</f>
        <v>0</v>
      </c>
      <c r="L924" s="320"/>
      <c r="M924" s="338">
        <f>SUM(M909:M923)</f>
        <v>0</v>
      </c>
      <c r="N924" s="188">
        <f>SUM(N909:N923)</f>
        <v>0</v>
      </c>
      <c r="Q924" s="341"/>
    </row>
    <row r="925" spans="1:20" ht="21" customHeight="1" thickBot="1" x14ac:dyDescent="0.4">
      <c r="A925" s="167"/>
      <c r="B925" s="178"/>
      <c r="C925" s="179"/>
      <c r="D925" s="179"/>
      <c r="E925" s="238"/>
      <c r="F925" s="231"/>
      <c r="G925" s="231"/>
      <c r="H925" s="294"/>
      <c r="I925" s="294"/>
      <c r="J925" s="139"/>
      <c r="K925" s="139"/>
      <c r="L925" s="294"/>
      <c r="M925" s="316"/>
      <c r="N925" s="345"/>
      <c r="Q925" s="341"/>
    </row>
    <row r="926" spans="1:20" s="77" customFormat="1" ht="19.149999999999999" customHeight="1" thickBot="1" x14ac:dyDescent="0.3">
      <c r="A926" s="81"/>
      <c r="B926" s="82"/>
      <c r="C926" s="84"/>
      <c r="D926" s="83"/>
      <c r="E926" s="254"/>
      <c r="F926" s="255"/>
      <c r="G926" s="254"/>
      <c r="H926" s="301"/>
      <c r="I926" s="302"/>
      <c r="J926" s="365" t="s">
        <v>678</v>
      </c>
      <c r="K926" s="366"/>
      <c r="L926" s="367"/>
      <c r="M926" s="339">
        <f ca="1">SUM(Q13:Q924)</f>
        <v>0</v>
      </c>
      <c r="N926" s="208"/>
      <c r="O926" s="78"/>
      <c r="P926" s="79"/>
      <c r="Q926" s="80"/>
      <c r="S926" s="80"/>
      <c r="T926" s="80"/>
    </row>
    <row r="927" spans="1:20" s="77" customFormat="1" ht="19.149999999999999" customHeight="1" x14ac:dyDescent="0.25">
      <c r="A927" s="201"/>
      <c r="B927" s="202"/>
      <c r="C927" s="203"/>
      <c r="D927" s="204"/>
      <c r="E927" s="256"/>
      <c r="F927" s="257"/>
      <c r="G927" s="256"/>
      <c r="H927" s="303"/>
      <c r="I927" s="304"/>
      <c r="J927" s="359" t="s">
        <v>679</v>
      </c>
      <c r="K927" s="359"/>
      <c r="L927" s="360"/>
      <c r="M927" s="339">
        <f ca="1">M926*15%</f>
        <v>0</v>
      </c>
      <c r="N927" s="205"/>
      <c r="O927" s="206"/>
      <c r="P927" s="207"/>
      <c r="Q927" s="80"/>
      <c r="S927" s="80"/>
      <c r="T927" s="80"/>
    </row>
    <row r="928" spans="1:20" s="77" customFormat="1" ht="19.149999999999999" customHeight="1" x14ac:dyDescent="0.25">
      <c r="A928" s="201"/>
      <c r="B928" s="202"/>
      <c r="C928" s="156" t="s">
        <v>682</v>
      </c>
      <c r="D928" s="204"/>
      <c r="E928" s="256"/>
      <c r="F928" s="257"/>
      <c r="G928" s="256"/>
      <c r="H928" s="303"/>
      <c r="I928" s="304"/>
      <c r="J928" s="356" t="s">
        <v>680</v>
      </c>
      <c r="K928" s="357"/>
      <c r="L928" s="358"/>
      <c r="M928" s="339">
        <f ca="1">M926+M927</f>
        <v>0</v>
      </c>
      <c r="N928" s="205"/>
      <c r="O928" s="206"/>
      <c r="P928" s="207"/>
      <c r="Q928" s="80"/>
      <c r="S928" s="80"/>
      <c r="T928" s="80"/>
    </row>
  </sheetData>
  <autoFilter ref="A6:M527" xr:uid="{00000000-0009-0000-0000-000000000000}"/>
  <mergeCells count="6">
    <mergeCell ref="J928:L928"/>
    <mergeCell ref="J927:L927"/>
    <mergeCell ref="G4:I4"/>
    <mergeCell ref="A4:F4"/>
    <mergeCell ref="J926:L926"/>
    <mergeCell ref="J4:L4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&amp;RPage &amp;P / &amp;N</oddFooter>
  </headerFooter>
  <rowBreaks count="22" manualBreakCount="22">
    <brk id="14" max="16383" man="1"/>
    <brk id="42" max="15" man="1"/>
    <brk id="71" max="15" man="1"/>
    <brk id="83" max="15" man="1"/>
    <brk id="112" max="15" man="1"/>
    <brk id="141" max="15" man="1"/>
    <brk id="165" max="16383" man="1"/>
    <brk id="190" max="16383" man="1"/>
    <brk id="204" max="16383" man="1"/>
    <brk id="227" max="16383" man="1"/>
    <brk id="250" max="16383" man="1"/>
    <brk id="261" max="16383" man="1"/>
    <brk id="277" max="16383" man="1"/>
    <brk id="306" max="15" man="1"/>
    <brk id="314" max="16383" man="1"/>
    <brk id="338" max="16383" man="1"/>
    <brk id="369" max="15" man="1"/>
    <brk id="385" max="16383" man="1"/>
    <brk id="404" max="16383" man="1"/>
    <brk id="428" max="16383" man="1"/>
    <brk id="437" max="16383" man="1"/>
    <brk id="46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REGISTER</vt:lpstr>
      <vt:lpstr>REGISTER!Print_Area</vt:lpstr>
      <vt:lpstr>REGISTER!Print_Titles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MechNet User</dc:creator>
  <cp:lastModifiedBy>Ntombikayise Mashaba   Transnet Pipelines DBN</cp:lastModifiedBy>
  <cp:lastPrinted>2018-04-16T16:21:57Z</cp:lastPrinted>
  <dcterms:created xsi:type="dcterms:W3CDTF">2015-03-03T12:07:29Z</dcterms:created>
  <dcterms:modified xsi:type="dcterms:W3CDTF">2023-08-15T17:14:07Z</dcterms:modified>
</cp:coreProperties>
</file>