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7071721\Documents\01 SIS\Security\Guarding\2026 Guarding RFP\Guarding 01 RFP 26-27 - General\"/>
    </mc:Choice>
  </mc:AlternateContent>
  <bookViews>
    <workbookView xWindow="0" yWindow="0" windowWidth="20490" windowHeight="8745"/>
  </bookViews>
  <sheets>
    <sheet name="Western Northern Cape" sheetId="25" r:id="rId1"/>
  </sheets>
  <calcPr calcId="152511"/>
</workbook>
</file>

<file path=xl/calcChain.xml><?xml version="1.0" encoding="utf-8"?>
<calcChain xmlns="http://schemas.openxmlformats.org/spreadsheetml/2006/main">
  <c r="M7" i="25" l="1"/>
  <c r="P7" i="25" s="1"/>
  <c r="Q7" i="25" s="1"/>
  <c r="Z7" i="25"/>
  <c r="AC7" i="25" s="1"/>
  <c r="AD7" i="25" s="1"/>
  <c r="AG7" i="25"/>
  <c r="AN7" i="25"/>
  <c r="AQ7" i="25" s="1"/>
  <c r="AR7" i="25" s="1"/>
  <c r="AU7" i="25"/>
  <c r="AX7" i="25" s="1"/>
  <c r="AY7" i="25" s="1"/>
  <c r="M8" i="25"/>
  <c r="P8" i="25" s="1"/>
  <c r="Q8" i="25" s="1"/>
  <c r="Z8" i="25"/>
  <c r="AC8" i="25" s="1"/>
  <c r="AD8" i="25" s="1"/>
  <c r="AG8" i="25"/>
  <c r="AJ8" i="25" s="1"/>
  <c r="AK8" i="25" s="1"/>
  <c r="AN8" i="25"/>
  <c r="AU8" i="25"/>
  <c r="AX8" i="25" s="1"/>
  <c r="AY8" i="25" s="1"/>
  <c r="M9" i="25"/>
  <c r="Z9" i="25"/>
  <c r="AC9" i="25" s="1"/>
  <c r="AD9" i="25" s="1"/>
  <c r="AG9" i="25"/>
  <c r="AJ9" i="25" s="1"/>
  <c r="AK9" i="25" s="1"/>
  <c r="AN9" i="25"/>
  <c r="AQ9" i="25" s="1"/>
  <c r="AR9" i="25" s="1"/>
  <c r="AU9" i="25"/>
  <c r="M10" i="25"/>
  <c r="P10" i="25" s="1"/>
  <c r="Q10" i="25" s="1"/>
  <c r="Z10" i="25"/>
  <c r="AC10" i="25" s="1"/>
  <c r="AD10" i="25" s="1"/>
  <c r="AG10" i="25"/>
  <c r="AJ10" i="25" s="1"/>
  <c r="AK10" i="25" s="1"/>
  <c r="AN10" i="25"/>
  <c r="AU10" i="25"/>
  <c r="AX10" i="25" s="1"/>
  <c r="AY10" i="25" s="1"/>
  <c r="M6" i="25"/>
  <c r="G13" i="25"/>
  <c r="H13" i="25"/>
  <c r="I13" i="25"/>
  <c r="K13" i="25"/>
  <c r="L13" i="25"/>
  <c r="N13" i="25"/>
  <c r="O13" i="25"/>
  <c r="R13" i="25"/>
  <c r="S13" i="25"/>
  <c r="T13" i="25"/>
  <c r="U13" i="25"/>
  <c r="V13" i="25"/>
  <c r="W13" i="25"/>
  <c r="X13" i="25"/>
  <c r="Y13" i="25"/>
  <c r="AA13" i="25"/>
  <c r="AB13" i="25"/>
  <c r="AE13" i="25"/>
  <c r="AF13" i="25"/>
  <c r="AH13" i="25"/>
  <c r="AI13" i="25"/>
  <c r="AL13" i="25"/>
  <c r="AM13" i="25"/>
  <c r="AO13" i="25"/>
  <c r="AP13" i="25"/>
  <c r="AS13" i="25"/>
  <c r="AT13" i="25"/>
  <c r="AV13" i="25"/>
  <c r="AW13" i="25"/>
  <c r="AZ10" i="25" l="1"/>
  <c r="AQ10" i="25"/>
  <c r="BA10" i="25"/>
  <c r="AZ8" i="25"/>
  <c r="BA7" i="25"/>
  <c r="AJ7" i="25"/>
  <c r="AK7" i="25" s="1"/>
  <c r="AZ7" i="25"/>
  <c r="AQ8" i="25"/>
  <c r="AR8" i="25" s="1"/>
  <c r="BA8" i="25"/>
  <c r="AX9" i="25"/>
  <c r="AY9" i="25" s="1"/>
  <c r="BA9" i="25"/>
  <c r="P9" i="25"/>
  <c r="Q9" i="25" s="1"/>
  <c r="AZ9" i="25"/>
  <c r="AR10" i="25" l="1"/>
  <c r="BC10" i="25" s="1"/>
  <c r="BB10" i="25"/>
  <c r="BC7" i="25"/>
  <c r="BC8" i="25"/>
  <c r="BB8" i="25"/>
  <c r="BB7" i="25"/>
  <c r="BB9" i="25"/>
  <c r="BC9" i="25"/>
  <c r="AU6" i="25" l="1"/>
  <c r="AX6" i="25" s="1"/>
  <c r="AY6" i="25" s="1"/>
  <c r="AN6" i="25"/>
  <c r="AG6" i="25"/>
  <c r="Z6" i="25"/>
  <c r="AQ6" i="25" l="1"/>
  <c r="AR6" i="25" s="1"/>
  <c r="AN13" i="25"/>
  <c r="BA6" i="25"/>
  <c r="BA13" i="25" s="1"/>
  <c r="AU13" i="25"/>
  <c r="AQ13" i="25"/>
  <c r="AJ6" i="25"/>
  <c r="AK6" i="25" s="1"/>
  <c r="AG13" i="25"/>
  <c r="AC6" i="25"/>
  <c r="AD6" i="25" s="1"/>
  <c r="Z13" i="25"/>
  <c r="P6" i="25"/>
  <c r="Q6" i="25" s="1"/>
  <c r="AZ6" i="25"/>
  <c r="AZ13" i="25" s="1"/>
  <c r="M13" i="25"/>
  <c r="AR13" i="25" l="1"/>
  <c r="AY13" i="25"/>
  <c r="AX13" i="25"/>
  <c r="AK13" i="25"/>
  <c r="AJ13" i="25"/>
  <c r="AD13" i="25"/>
  <c r="AC13" i="25"/>
  <c r="BB6" i="25"/>
  <c r="BB13" i="25" s="1"/>
  <c r="P13" i="25"/>
  <c r="BC6" i="25" l="1"/>
  <c r="Q13" i="25"/>
  <c r="BC13" i="25" l="1"/>
</calcChain>
</file>

<file path=xl/sharedStrings.xml><?xml version="1.0" encoding="utf-8"?>
<sst xmlns="http://schemas.openxmlformats.org/spreadsheetml/2006/main" count="129" uniqueCount="82">
  <si>
    <t>Grade B</t>
  </si>
  <si>
    <t>Grade C</t>
  </si>
  <si>
    <t>Night</t>
  </si>
  <si>
    <t>Day</t>
  </si>
  <si>
    <t>Mail - UNARMED</t>
  </si>
  <si>
    <t>Support - UNARMED</t>
  </si>
  <si>
    <t>Logistics - UNARMED</t>
  </si>
  <si>
    <t>Retail - UNARMED</t>
  </si>
  <si>
    <t xml:space="preserve">Province </t>
  </si>
  <si>
    <t>Monthly Cost 
PER GUARD
Grade B  (Unarmed 
(Incl Vat)</t>
  </si>
  <si>
    <t>Total Monthly Cost 
ALL GUARDS per SITE 
Grade B (Unarmed) 
(Incl Vat)</t>
  </si>
  <si>
    <t>Monthly Cost 
PER GUARD
Grade C  (Unarmed 
(Incl Vat)</t>
  </si>
  <si>
    <t>Armed Guarding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</si>
  <si>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Day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</si>
  <si>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Night 
</t>
    </r>
    <r>
      <rPr>
        <b/>
        <sz val="11"/>
        <color rgb="FFFF0000"/>
        <rFont val="Calibri"/>
        <family val="2"/>
        <scheme val="minor"/>
      </rPr>
      <t>Armed</t>
    </r>
  </si>
  <si>
    <t xml:space="preserve">Monday to Friday (Armed) </t>
  </si>
  <si>
    <t>Grade C (Armed)</t>
  </si>
  <si>
    <t>Business Unit
(Mail, Retail, 
Logistics, Support)</t>
  </si>
  <si>
    <t>(5 day week)</t>
  </si>
  <si>
    <t>(5 Day Week)</t>
  </si>
  <si>
    <t>Week Ends (Armed)</t>
  </si>
  <si>
    <t>Total Requirements 
per Site per Shift
Grade B (Unarmed) 
(Total No of Guards)</t>
  </si>
  <si>
    <t>Total Requirements 
per Site per Shift
Grade C (Unarmed)
(Total No of Guards)</t>
  </si>
  <si>
    <t>Total Requirements 
per Site per Shift
Grade C - Armed
(Total No of Guards)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</si>
  <si>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color rgb="FF0000CC"/>
        <rFont val="Calibri"/>
        <family val="2"/>
        <scheme val="minor"/>
      </rPr>
      <t xml:space="preserve">
Unit Pricing - PER Guard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color rgb="FF0000CC"/>
        <rFont val="Calibri"/>
        <family val="2"/>
        <scheme val="minor"/>
      </rPr>
      <t xml:space="preserve">
 Per 12 Hour Shift - 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</si>
  <si>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Day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</si>
  <si>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Night 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</si>
  <si>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color rgb="FF0000CC"/>
        <rFont val="Calibri"/>
        <family val="2"/>
        <scheme val="minor"/>
      </rPr>
      <t xml:space="preserve">
Unit Pricing - PER Guard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color rgb="FF0000CC"/>
        <rFont val="Calibri"/>
        <family val="2"/>
        <scheme val="minor"/>
      </rPr>
      <t xml:space="preserve">
 Per 12 Hour Shift - (Incl Vat)</t>
    </r>
  </si>
  <si>
    <t>Total Requirements 
per Site per Shift
Grade C (Unarmed) 
(Total No of Guards)</t>
  </si>
  <si>
    <t>Total Monthly Cost 
ALL GUARDS per SITE 
Grade C (Unarmed) 
(Incl Vat)</t>
  </si>
  <si>
    <t>Region</t>
  </si>
  <si>
    <t>MVL
Yes / No
(If Yes = 1)</t>
  </si>
  <si>
    <t>Closed 
Facility
(If Yes = 1)</t>
  </si>
  <si>
    <t xml:space="preserve">Open 
Facility
(If Yes = 1) </t>
  </si>
  <si>
    <t>SAPO Area</t>
  </si>
  <si>
    <t>Unit Pricing PER Guard
Grade C (Unarmed)
 Per 12 Hour Shift 
(Incl Vat)</t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</si>
  <si>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 xml:space="preserve">(Grade C - Unarmed) 
</t>
    </r>
    <r>
      <rPr>
        <b/>
        <sz val="14"/>
        <color rgb="FF0000CC"/>
        <rFont val="Calibri"/>
        <family val="2"/>
        <scheme val="minor"/>
      </rPr>
      <t xml:space="preserve">5 x Day Week (Monday to Friday)
</t>
    </r>
    <r>
      <rPr>
        <b/>
        <sz val="14"/>
        <color rgb="FFFF0000"/>
        <rFont val="Calibri"/>
        <family val="2"/>
        <scheme val="minor"/>
      </rPr>
      <t>INCL VAT</t>
    </r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</si>
  <si>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>(Grade B - Unarmed)</t>
    </r>
    <r>
      <rPr>
        <b/>
        <sz val="14"/>
        <color rgb="FF0000CC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 xml:space="preserve">
</t>
    </r>
    <r>
      <rPr>
        <b/>
        <sz val="14"/>
        <color rgb="FF0000CC"/>
        <rFont val="Calibri"/>
        <family val="2"/>
        <scheme val="minor"/>
      </rPr>
      <t xml:space="preserve">5 x Day Week (Monday to Friday)
</t>
    </r>
    <r>
      <rPr>
        <b/>
        <sz val="14"/>
        <color rgb="FFFF0000"/>
        <rFont val="Calibri"/>
        <family val="2"/>
        <scheme val="minor"/>
      </rPr>
      <t>INCL VAT</t>
    </r>
  </si>
  <si>
    <t>Mail/Logistics/Support
UNARMED</t>
  </si>
  <si>
    <t>Weekends 
(Saturday &amp; Sunday)
UNARMED</t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</si>
  <si>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 xml:space="preserve">(Grade C - Unarmed) 
</t>
    </r>
    <r>
      <rPr>
        <b/>
        <sz val="14"/>
        <color rgb="FF0000CC"/>
        <rFont val="Calibri"/>
        <family val="2"/>
        <scheme val="minor"/>
      </rPr>
      <t>Weekends (Saturday and Sunday)
- INCL VAT</t>
    </r>
  </si>
  <si>
    <t>Unit Pricing 
PER Guard
Grade B (Unarmed)
 Per 12 Hour Shift 
(Incl Vat)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</si>
  <si>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Total Monthly Cost 
ALL GUARDS per SITE 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</si>
  <si>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color rgb="FF0000CC"/>
        <rFont val="Calibri"/>
        <family val="2"/>
        <scheme val="minor"/>
      </rPr>
      <t xml:space="preserve">
Monthly Cost
PER GUARD
Grade C </t>
    </r>
    <r>
      <rPr>
        <b/>
        <sz val="11"/>
        <color rgb="FFFF0000"/>
        <rFont val="Calibri"/>
        <family val="2"/>
        <scheme val="minor"/>
      </rPr>
      <t xml:space="preserve"> (Armed)</t>
    </r>
    <r>
      <rPr>
        <b/>
        <sz val="11"/>
        <color rgb="FF0000CC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</si>
  <si>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color rgb="FF0000CC"/>
        <rFont val="Calibri"/>
        <family val="2"/>
        <scheme val="minor"/>
      </rPr>
      <t xml:space="preserve">
Monthly Cost 
PER GUARD
Grade C </t>
    </r>
    <r>
      <rPr>
        <b/>
        <sz val="11"/>
        <color rgb="FFFF0000"/>
        <rFont val="Calibri"/>
        <family val="2"/>
        <scheme val="minor"/>
      </rPr>
      <t xml:space="preserve"> (Armed)</t>
    </r>
    <r>
      <rPr>
        <b/>
        <sz val="11"/>
        <color rgb="FF0000CC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</si>
  <si>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Total Monthly Cost 
ALL GUARDS per SITE 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rFont val="Calibri"/>
        <family val="2"/>
        <scheme val="minor"/>
      </rPr>
      <t xml:space="preserve"> 
(Incl Vat)</t>
    </r>
  </si>
  <si>
    <t>TOTAL</t>
  </si>
  <si>
    <t>Cost Centre No</t>
  </si>
  <si>
    <t>BIDDER</t>
  </si>
  <si>
    <t xml:space="preserve">Bidder to insert Company Name </t>
  </si>
  <si>
    <r>
      <t xml:space="preserve">TOTAL NUMBER OF GUARDS
Grade C 
</t>
    </r>
    <r>
      <rPr>
        <b/>
        <sz val="12"/>
        <color rgb="FFFF0000"/>
        <rFont val="Calibri"/>
        <family val="2"/>
        <scheme val="minor"/>
      </rPr>
      <t xml:space="preserve">ARMED </t>
    </r>
  </si>
  <si>
    <r>
      <t xml:space="preserve">TOTAL NUMBER OF GUARDS
Grade B and Grade C 
</t>
    </r>
    <r>
      <rPr>
        <b/>
        <sz val="12"/>
        <color rgb="FFFF0000"/>
        <rFont val="Calibri"/>
        <family val="2"/>
        <scheme val="minor"/>
      </rPr>
      <t>UNARMED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</si>
  <si>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TOTAL GUARDING 
UNARMED and ARMED
</t>
    </r>
    <r>
      <rPr>
        <b/>
        <sz val="12"/>
        <color rgb="FFFF0000"/>
        <rFont val="Calibri"/>
        <family val="2"/>
        <scheme val="minor"/>
      </rPr>
      <t>GRADE B and C</t>
    </r>
  </si>
  <si>
    <t>Retail</t>
  </si>
  <si>
    <t>Comments (If Any)</t>
  </si>
  <si>
    <t xml:space="preserve">Closed facilty and requires guarding </t>
  </si>
  <si>
    <t>REGION: WESTERN</t>
  </si>
  <si>
    <t>PROVINCE: NORTHERN CAPE</t>
  </si>
  <si>
    <t>Northern Cape</t>
  </si>
  <si>
    <t>MANKURWANE</t>
  </si>
  <si>
    <t>Western</t>
  </si>
  <si>
    <t>Diamond Field</t>
  </si>
  <si>
    <t>VAN WYKSVLEI</t>
  </si>
  <si>
    <t>Nama-Khoi</t>
  </si>
  <si>
    <t>KIMBERLEY AREA "AD HOC"</t>
  </si>
  <si>
    <t>Area Office</t>
  </si>
  <si>
    <t>POSTMASBURG</t>
  </si>
  <si>
    <t>Bidders MUST ALSO QUOTE on their ADHOC Daily rate(INCL VAT)</t>
  </si>
  <si>
    <t>Day Shift (Incl VAT)</t>
  </si>
  <si>
    <t xml:space="preserve">UNARMED - Grade B - 12 hour shift </t>
  </si>
  <si>
    <t xml:space="preserve">UNARMED - Grade C - 12 hour shift </t>
  </si>
  <si>
    <t xml:space="preserve">ARMED - Grade C - 12 hour shift </t>
  </si>
  <si>
    <t xml:space="preserve">PUBLIC HOLIDAY - UNARMED - GRADE B - 12 hour shift </t>
  </si>
  <si>
    <t xml:space="preserve">PUBLIC HOLIDAY - UNARMED - GRADE C - 12 hour shift </t>
  </si>
  <si>
    <t>Night Shift (Incl VAT)</t>
  </si>
  <si>
    <t>BARKLEY-WEST</t>
  </si>
  <si>
    <t>12 Month Cost for 
Grade B 
UNARMED (Incl Vat)</t>
  </si>
  <si>
    <t>12 Month Cost for 
Grade C 
UNARMED (Incl Vat)</t>
  </si>
  <si>
    <t>12 Month Cost for 
Grade C
ARMED (Incl Vat)</t>
  </si>
  <si>
    <t xml:space="preserve">TOTAL 12 MONTH COST 
Grade B and Grade C 
UNARMED &amp; ARMED (Incl Vat) </t>
  </si>
  <si>
    <r>
      <t xml:space="preserve">SUMMARY of REQUIREMENTS &amp; PRICING
</t>
    </r>
    <r>
      <rPr>
        <b/>
        <sz val="14"/>
        <color rgb="FFFF0000"/>
        <rFont val="Arial"/>
        <family val="2"/>
      </rPr>
      <t>(12 Months)</t>
    </r>
  </si>
  <si>
    <t>Monday to Friday
12 Month Cost for 
Grade C 
ARMED (Incl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</si>
</sst>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 * #,##0.00_ ;_ * \-#,##0.00_ ;_ * &quot;-&quot;??_ ;_ @_ "/>
  </numFmts>
  <fonts count="44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sz val="14"/>
      <color rgb="FF0000CC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sz val="1"/>
      <color theme="1"/>
      <name val="Arial"/>
      <family val="2"/>
    </font>
    <font>
      <sz val="1"/>
      <name val="Arial"/>
      <family val="2"/>
    </font>
    <font>
      <sz val="1"/>
      <color rgb="FFFF0000"/>
      <name val="Arial"/>
      <family val="2"/>
    </font>
    <font>
      <b/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"/>
      <color rgb="FFFF0000"/>
      <name val="Arial"/>
      <family val="2"/>
    </font>
    <font>
      <b/>
      <sz val="11"/>
      <color rgb="FFFF0000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00CC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9" fontId="9" fillId="0" borderId="0" applyFont="0" applyFill="0" applyBorder="0" applyAlignment="0" applyProtection="0"/>
    <xf numFmtId="0" fontId="1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7" fillId="0" borderId="0"/>
    <xf numFmtId="43" fontId="13" fillId="0" borderId="0" applyFont="0" applyFill="0" applyBorder="0" applyAlignment="0" applyProtection="0"/>
  </cellStyleXfs>
  <cellXfs count="156">
    <xf numFmtId="0" fontId="0" fillId="0" borderId="0" xfId="0"/>
    <xf numFmtId="0" fontId="10" fillId="0" borderId="0" xfId="0" applyFont="1"/>
    <xf numFmtId="0" fontId="10" fillId="2" borderId="0" xfId="0" applyFont="1" applyFill="1"/>
    <xf numFmtId="0" fontId="16" fillId="2" borderId="0" xfId="0" applyFont="1" applyFill="1"/>
    <xf numFmtId="0" fontId="16" fillId="3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43" fontId="19" fillId="4" borderId="1" xfId="11" applyFont="1" applyFill="1" applyBorder="1" applyAlignment="1">
      <alignment horizontal="left" wrapText="1"/>
    </xf>
    <xf numFmtId="0" fontId="16" fillId="4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9" fillId="7" borderId="14" xfId="0" applyFont="1" applyFill="1" applyBorder="1" applyAlignment="1">
      <alignment horizontal="center" vertical="center" wrapText="1"/>
    </xf>
    <xf numFmtId="43" fontId="20" fillId="3" borderId="1" xfId="0" applyNumberFormat="1" applyFont="1" applyFill="1" applyBorder="1"/>
    <xf numFmtId="0" fontId="21" fillId="3" borderId="1" xfId="0" applyFont="1" applyFill="1" applyBorder="1" applyAlignment="1">
      <alignment horizontal="center" vertical="center" wrapText="1"/>
    </xf>
    <xf numFmtId="43" fontId="19" fillId="7" borderId="1" xfId="11" applyFont="1" applyFill="1" applyBorder="1" applyAlignment="1">
      <alignment horizontal="left" wrapText="1"/>
    </xf>
    <xf numFmtId="0" fontId="19" fillId="7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 vertical="top" wrapText="1"/>
    </xf>
    <xf numFmtId="0" fontId="30" fillId="0" borderId="0" xfId="0" applyFont="1"/>
    <xf numFmtId="0" fontId="18" fillId="5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18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17" fillId="0" borderId="1" xfId="0" applyFont="1" applyFill="1" applyBorder="1" applyAlignment="1">
      <alignment horizontal="center"/>
    </xf>
    <xf numFmtId="0" fontId="32" fillId="2" borderId="0" xfId="0" applyFont="1" applyFill="1"/>
    <xf numFmtId="0" fontId="32" fillId="0" borderId="0" xfId="0" applyFont="1"/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3" fillId="0" borderId="0" xfId="0" applyFont="1"/>
    <xf numFmtId="0" fontId="19" fillId="4" borderId="4" xfId="0" applyFont="1" applyFill="1" applyBorder="1" applyAlignment="1">
      <alignment horizontal="center" wrapText="1"/>
    </xf>
    <xf numFmtId="0" fontId="19" fillId="7" borderId="4" xfId="0" applyFont="1" applyFill="1" applyBorder="1" applyAlignment="1">
      <alignment horizontal="center" wrapText="1"/>
    </xf>
    <xf numFmtId="0" fontId="16" fillId="6" borderId="1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16" fillId="6" borderId="1" xfId="0" applyFont="1" applyFill="1" applyBorder="1"/>
    <xf numFmtId="0" fontId="1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17" fillId="2" borderId="1" xfId="0" applyFont="1" applyFill="1" applyBorder="1"/>
    <xf numFmtId="0" fontId="19" fillId="10" borderId="1" xfId="0" applyFont="1" applyFill="1" applyBorder="1" applyAlignment="1">
      <alignment horizontal="center" vertical="center" wrapText="1"/>
    </xf>
    <xf numFmtId="43" fontId="19" fillId="10" borderId="1" xfId="11" applyFont="1" applyFill="1" applyBorder="1" applyAlignment="1">
      <alignment horizontal="left" wrapText="1"/>
    </xf>
    <xf numFmtId="43" fontId="16" fillId="10" borderId="1" xfId="0" applyNumberFormat="1" applyFont="1" applyFill="1" applyBorder="1"/>
    <xf numFmtId="0" fontId="18" fillId="10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wrapText="1"/>
    </xf>
    <xf numFmtId="0" fontId="19" fillId="8" borderId="4" xfId="0" applyFont="1" applyFill="1" applyBorder="1" applyAlignment="1">
      <alignment horizontal="center" wrapText="1"/>
    </xf>
    <xf numFmtId="43" fontId="19" fillId="8" borderId="1" xfId="11" applyFont="1" applyFill="1" applyBorder="1" applyAlignment="1">
      <alignment horizontal="left" wrapText="1"/>
    </xf>
    <xf numFmtId="43" fontId="16" fillId="8" borderId="1" xfId="0" applyNumberFormat="1" applyFont="1" applyFill="1" applyBorder="1"/>
    <xf numFmtId="0" fontId="16" fillId="8" borderId="1" xfId="0" applyFont="1" applyFill="1" applyBorder="1" applyAlignment="1">
      <alignment horizontal="center" vertical="center" wrapText="1"/>
    </xf>
    <xf numFmtId="43" fontId="16" fillId="4" borderId="1" xfId="0" applyNumberFormat="1" applyFont="1" applyFill="1" applyBorder="1"/>
    <xf numFmtId="0" fontId="19" fillId="10" borderId="4" xfId="0" applyFont="1" applyFill="1" applyBorder="1" applyAlignment="1">
      <alignment horizontal="center" wrapText="1"/>
    </xf>
    <xf numFmtId="0" fontId="16" fillId="10" borderId="1" xfId="0" applyFont="1" applyFill="1" applyBorder="1" applyAlignment="1">
      <alignment horizontal="center" vertical="center" wrapText="1"/>
    </xf>
    <xf numFmtId="43" fontId="16" fillId="7" borderId="1" xfId="0" applyNumberFormat="1" applyFont="1" applyFill="1" applyBorder="1"/>
    <xf numFmtId="0" fontId="16" fillId="7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/>
    </xf>
    <xf numFmtId="0" fontId="23" fillId="11" borderId="4" xfId="0" applyFont="1" applyFill="1" applyBorder="1" applyAlignment="1">
      <alignment horizontal="center"/>
    </xf>
    <xf numFmtId="0" fontId="38" fillId="2" borderId="0" xfId="0" applyFont="1" applyFill="1"/>
    <xf numFmtId="0" fontId="39" fillId="2" borderId="0" xfId="0" applyFont="1" applyFill="1"/>
    <xf numFmtId="43" fontId="19" fillId="8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center" vertical="center" wrapText="1"/>
    </xf>
    <xf numFmtId="43" fontId="19" fillId="4" borderId="1" xfId="0" applyNumberFormat="1" applyFont="1" applyFill="1" applyBorder="1" applyAlignment="1">
      <alignment horizontal="center" vertical="center" wrapText="1"/>
    </xf>
    <xf numFmtId="43" fontId="19" fillId="10" borderId="1" xfId="0" applyNumberFormat="1" applyFont="1" applyFill="1" applyBorder="1" applyAlignment="1">
      <alignment horizontal="center" vertical="center" wrapText="1"/>
    </xf>
    <xf numFmtId="43" fontId="19" fillId="7" borderId="1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32" fillId="0" borderId="0" xfId="0" applyFont="1" applyFill="1"/>
    <xf numFmtId="0" fontId="20" fillId="0" borderId="0" xfId="0" applyFont="1" applyAlignment="1">
      <alignment horizontal="justify" vertical="top" wrapText="1"/>
    </xf>
    <xf numFmtId="0" fontId="34" fillId="0" borderId="0" xfId="0" applyFont="1" applyAlignment="1">
      <alignment horizontal="justify" vertical="top"/>
    </xf>
    <xf numFmtId="0" fontId="20" fillId="9" borderId="1" xfId="0" applyFont="1" applyFill="1" applyBorder="1" applyAlignment="1">
      <alignment horizontal="justify" vertical="top" wrapText="1"/>
    </xf>
    <xf numFmtId="0" fontId="29" fillId="0" borderId="0" xfId="0" applyFont="1" applyAlignment="1">
      <alignment horizontal="justify" vertical="top"/>
    </xf>
    <xf numFmtId="0" fontId="22" fillId="2" borderId="4" xfId="0" applyFont="1" applyFill="1" applyBorder="1" applyAlignment="1">
      <alignment horizontal="justify" vertical="top" wrapText="1"/>
    </xf>
    <xf numFmtId="0" fontId="5" fillId="4" borderId="4" xfId="0" applyFont="1" applyFill="1" applyBorder="1" applyAlignment="1">
      <alignment horizontal="center" wrapText="1"/>
    </xf>
    <xf numFmtId="0" fontId="5" fillId="10" borderId="4" xfId="0" applyFont="1" applyFill="1" applyBorder="1" applyAlignment="1">
      <alignment horizontal="center" wrapText="1"/>
    </xf>
    <xf numFmtId="0" fontId="4" fillId="7" borderId="4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wrapText="1"/>
    </xf>
    <xf numFmtId="0" fontId="41" fillId="12" borderId="3" xfId="0" applyFont="1" applyFill="1" applyBorder="1" applyAlignment="1">
      <alignment horizontal="left"/>
    </xf>
    <xf numFmtId="0" fontId="0" fillId="12" borderId="5" xfId="0" applyFill="1" applyBorder="1"/>
    <xf numFmtId="0" fontId="0" fillId="12" borderId="2" xfId="0" applyFill="1" applyBorder="1"/>
    <xf numFmtId="0" fontId="29" fillId="2" borderId="0" xfId="0" applyFont="1" applyFill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42" fillId="0" borderId="11" xfId="0" applyFont="1" applyBorder="1" applyAlignment="1">
      <alignment horizontal="left"/>
    </xf>
    <xf numFmtId="0" fontId="42" fillId="0" borderId="12" xfId="0" applyFont="1" applyBorder="1" applyAlignment="1">
      <alignment horizontal="left"/>
    </xf>
    <xf numFmtId="0" fontId="43" fillId="0" borderId="3" xfId="0" applyFont="1" applyBorder="1" applyAlignment="1">
      <alignment horizontal="left"/>
    </xf>
    <xf numFmtId="0" fontId="43" fillId="0" borderId="5" xfId="0" applyFont="1" applyBorder="1" applyAlignment="1">
      <alignment horizontal="left"/>
    </xf>
    <xf numFmtId="0" fontId="1" fillId="0" borderId="1" xfId="0" applyFont="1" applyFill="1" applyBorder="1"/>
    <xf numFmtId="43" fontId="43" fillId="12" borderId="1" xfId="11" applyFont="1" applyFill="1" applyBorder="1" applyAlignment="1">
      <alignment horizontal="left"/>
    </xf>
    <xf numFmtId="0" fontId="4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41" fillId="1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12" borderId="1" xfId="11" applyFont="1" applyFill="1" applyBorder="1" applyAlignment="1">
      <alignment horizontal="left"/>
    </xf>
    <xf numFmtId="43" fontId="42" fillId="12" borderId="1" xfId="11" applyFont="1" applyFill="1" applyBorder="1" applyAlignment="1">
      <alignment horizontal="left"/>
    </xf>
    <xf numFmtId="0" fontId="42" fillId="0" borderId="1" xfId="0" applyFont="1" applyBorder="1" applyAlignment="1">
      <alignment horizontal="left"/>
    </xf>
    <xf numFmtId="43" fontId="0" fillId="12" borderId="2" xfId="11" applyFont="1" applyFill="1" applyBorder="1" applyAlignment="1">
      <alignment horizontal="left"/>
    </xf>
    <xf numFmtId="0" fontId="26" fillId="7" borderId="3" xfId="0" applyFont="1" applyFill="1" applyBorder="1" applyAlignment="1">
      <alignment horizontal="center" vertical="center" wrapText="1"/>
    </xf>
    <xf numFmtId="0" fontId="26" fillId="7" borderId="5" xfId="0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7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/>
    <xf numFmtId="0" fontId="35" fillId="7" borderId="3" xfId="0" applyFont="1" applyFill="1" applyBorder="1" applyAlignment="1">
      <alignment horizontal="center" vertical="center" wrapText="1"/>
    </xf>
    <xf numFmtId="0" fontId="35" fillId="7" borderId="5" xfId="0" applyFont="1" applyFill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28" fillId="10" borderId="3" xfId="0" applyFont="1" applyFill="1" applyBorder="1" applyAlignment="1">
      <alignment horizontal="center" vertical="center"/>
    </xf>
    <xf numFmtId="0" fontId="31" fillId="10" borderId="2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18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31" fillId="0" borderId="2" xfId="0" applyFont="1" applyBorder="1"/>
    <xf numFmtId="0" fontId="26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40" fillId="10" borderId="1" xfId="0" applyFont="1" applyFill="1" applyBorder="1" applyAlignment="1">
      <alignment wrapText="1"/>
    </xf>
    <xf numFmtId="0" fontId="19" fillId="10" borderId="3" xfId="0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center" vertical="center" wrapText="1"/>
    </xf>
    <xf numFmtId="0" fontId="18" fillId="10" borderId="6" xfId="0" applyFont="1" applyFill="1" applyBorder="1" applyAlignment="1">
      <alignment horizontal="center" vertical="center" wrapText="1"/>
    </xf>
    <xf numFmtId="0" fontId="18" fillId="10" borderId="8" xfId="0" applyFont="1" applyFill="1" applyBorder="1" applyAlignment="1">
      <alignment horizontal="center" vertical="center" wrapText="1"/>
    </xf>
    <xf numFmtId="0" fontId="18" fillId="10" borderId="11" xfId="0" applyFont="1" applyFill="1" applyBorder="1" applyAlignment="1">
      <alignment horizontal="center" vertical="center" wrapText="1"/>
    </xf>
    <xf numFmtId="0" fontId="18" fillId="10" borderId="13" xfId="0" applyFont="1" applyFill="1" applyBorder="1" applyAlignment="1">
      <alignment horizontal="center" vertical="center" wrapText="1"/>
    </xf>
  </cellXfs>
  <cellStyles count="12">
    <cellStyle name="Comma" xfId="11" builtinId="3"/>
    <cellStyle name="Comma 2" xfId="4"/>
    <cellStyle name="Comma 2 2" xfId="5"/>
    <cellStyle name="Comma 3" xfId="6"/>
    <cellStyle name="Comma 4" xfId="3"/>
    <cellStyle name="Normal" xfId="0" builtinId="0"/>
    <cellStyle name="Normal 2" xfId="7"/>
    <cellStyle name="Normal 2 11" xfId="8"/>
    <cellStyle name="Normal 2 11 2" xfId="10"/>
    <cellStyle name="Normal 2 2" xfId="9"/>
    <cellStyle name="Normal 3" xfId="2"/>
    <cellStyle name="Percent 2" xfId="1"/>
  </cellStyles>
  <dxfs count="0"/>
  <tableStyles count="0" defaultTableStyle="TableStyleMedium2" defaultPivotStyle="PivotStyleLight16"/>
  <colors>
    <mruColors>
      <color rgb="FFFFFFCC"/>
      <color rgb="FFB8CCE4"/>
      <color rgb="FFCCFFCC"/>
      <color rgb="FF0000CC"/>
      <color rgb="FFEBF1DE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8"/>
  <sheetViews>
    <sheetView showGridLines="0" tabSelected="1" zoomScale="90" zoomScaleNormal="90" workbookViewId="0">
      <pane xSplit="1" topLeftCell="B1" activePane="topRight" state="frozen"/>
      <selection pane="topRight" activeCell="M17" sqref="M17"/>
    </sheetView>
  </sheetViews>
  <sheetFormatPr defaultColWidth="8.88671875" defaultRowHeight="15" x14ac:dyDescent="0.25"/>
  <cols>
    <col min="1" max="1" width="19.109375" style="2" customWidth="1"/>
    <col min="2" max="2" width="19.88671875" style="1" customWidth="1"/>
    <col min="3" max="5" width="13.5546875" style="1" customWidth="1"/>
    <col min="6" max="6" width="13.5546875" style="21" customWidth="1"/>
    <col min="7" max="8" width="7.88671875" style="21" bestFit="1" customWidth="1"/>
    <col min="9" max="9" width="8" style="17" customWidth="1"/>
    <col min="10" max="10" width="36" style="73" hidden="1" customWidth="1"/>
    <col min="11" max="11" width="8.77734375" style="1" customWidth="1"/>
    <col min="12" max="12" width="8.21875" style="1" customWidth="1"/>
    <col min="13" max="13" width="14.77734375" style="1" bestFit="1" customWidth="1"/>
    <col min="14" max="17" width="14.77734375" style="1" customWidth="1"/>
    <col min="18" max="18" width="4.77734375" style="1" customWidth="1"/>
    <col min="19" max="19" width="4.5546875" style="1" bestFit="1" customWidth="1"/>
    <col min="20" max="20" width="4.33203125" style="1" customWidth="1"/>
    <col min="21" max="21" width="4.5546875" style="1" bestFit="1" customWidth="1"/>
    <col min="22" max="22" width="4.5546875" style="1" customWidth="1"/>
    <col min="23" max="23" width="4.5546875" style="1" bestFit="1" customWidth="1"/>
    <col min="24" max="24" width="4.21875" style="1" customWidth="1"/>
    <col min="25" max="25" width="4.5546875" style="1" bestFit="1" customWidth="1"/>
    <col min="26" max="26" width="14.77734375" style="1" bestFit="1" customWidth="1"/>
    <col min="27" max="27" width="16.33203125" style="1" bestFit="1" customWidth="1"/>
    <col min="28" max="28" width="14" style="1" bestFit="1" customWidth="1"/>
    <col min="29" max="29" width="15.21875" style="1" bestFit="1" customWidth="1"/>
    <col min="30" max="30" width="14.77734375" style="1" bestFit="1" customWidth="1"/>
    <col min="31" max="32" width="9.5546875" style="1" customWidth="1"/>
    <col min="33" max="33" width="19.21875" style="1" customWidth="1"/>
    <col min="34" max="34" width="18.44140625" style="1" customWidth="1"/>
    <col min="35" max="35" width="14" style="1" bestFit="1" customWidth="1"/>
    <col min="36" max="36" width="15.21875" style="1" bestFit="1" customWidth="1"/>
    <col min="37" max="37" width="14.77734375" style="1" bestFit="1" customWidth="1"/>
    <col min="38" max="39" width="12.88671875" style="1" bestFit="1" customWidth="1"/>
    <col min="40" max="40" width="14.77734375" style="19" bestFit="1" customWidth="1"/>
    <col min="41" max="41" width="16.77734375" style="19" customWidth="1"/>
    <col min="42" max="42" width="16.88671875" style="19" customWidth="1"/>
    <col min="43" max="43" width="16.21875" style="19" customWidth="1"/>
    <col min="44" max="44" width="14.77734375" style="19" customWidth="1"/>
    <col min="45" max="45" width="11.6640625" style="1" customWidth="1"/>
    <col min="46" max="46" width="12.21875" style="1" customWidth="1"/>
    <col min="47" max="47" width="14.77734375" style="19" bestFit="1" customWidth="1"/>
    <col min="48" max="48" width="18.109375" style="19" customWidth="1"/>
    <col min="49" max="51" width="14.77734375" style="19" customWidth="1"/>
    <col min="52" max="52" width="21.44140625" style="1" bestFit="1" customWidth="1"/>
    <col min="53" max="53" width="22.44140625" style="1" bestFit="1" customWidth="1"/>
    <col min="54" max="54" width="18.44140625" style="1" bestFit="1" customWidth="1"/>
    <col min="55" max="55" width="24.77734375" style="62" customWidth="1"/>
    <col min="56" max="16384" width="8.88671875" style="2"/>
  </cols>
  <sheetData>
    <row r="1" spans="1:55" s="3" customFormat="1" ht="33" customHeight="1" x14ac:dyDescent="0.25">
      <c r="A1" s="139" t="s">
        <v>56</v>
      </c>
      <c r="B1" s="145"/>
      <c r="E1" s="22"/>
      <c r="F1" s="23"/>
      <c r="G1" s="23"/>
      <c r="H1" s="23"/>
      <c r="I1" s="24"/>
      <c r="J1" s="70"/>
      <c r="K1" s="141" t="s">
        <v>38</v>
      </c>
      <c r="L1" s="142"/>
      <c r="M1" s="146" t="s">
        <v>37</v>
      </c>
      <c r="N1" s="147"/>
      <c r="O1" s="147"/>
      <c r="P1" s="147"/>
      <c r="Q1" s="147"/>
      <c r="R1" s="143" t="s">
        <v>4</v>
      </c>
      <c r="S1" s="144"/>
      <c r="T1" s="143" t="s">
        <v>7</v>
      </c>
      <c r="U1" s="144"/>
      <c r="V1" s="143" t="s">
        <v>6</v>
      </c>
      <c r="W1" s="144"/>
      <c r="X1" s="143" t="s">
        <v>5</v>
      </c>
      <c r="Y1" s="144"/>
      <c r="Z1" s="124" t="s">
        <v>36</v>
      </c>
      <c r="AA1" s="125"/>
      <c r="AB1" s="125"/>
      <c r="AC1" s="125"/>
      <c r="AD1" s="126"/>
      <c r="AE1" s="152" t="s">
        <v>39</v>
      </c>
      <c r="AF1" s="153"/>
      <c r="AG1" s="122" t="s">
        <v>40</v>
      </c>
      <c r="AH1" s="123"/>
      <c r="AI1" s="123"/>
      <c r="AJ1" s="123"/>
      <c r="AK1" s="123"/>
      <c r="AL1" s="113" t="s">
        <v>12</v>
      </c>
      <c r="AM1" s="113"/>
      <c r="AN1" s="113"/>
      <c r="AO1" s="113"/>
      <c r="AP1" s="113"/>
      <c r="AQ1" s="113"/>
      <c r="AR1" s="113"/>
      <c r="AS1" s="113"/>
      <c r="AT1" s="113"/>
      <c r="AU1" s="113"/>
      <c r="AV1" s="114"/>
      <c r="AW1" s="114"/>
      <c r="AX1" s="114"/>
      <c r="AY1" s="114"/>
      <c r="AZ1" s="115" t="s">
        <v>80</v>
      </c>
      <c r="BA1" s="116"/>
      <c r="BB1" s="116"/>
      <c r="BC1" s="117"/>
    </row>
    <row r="2" spans="1:55" s="25" customFormat="1" ht="27.75" customHeight="1" x14ac:dyDescent="0.25">
      <c r="A2" s="139" t="s">
        <v>57</v>
      </c>
      <c r="B2" s="140"/>
      <c r="C2" s="26"/>
      <c r="D2" s="26"/>
      <c r="E2" s="22"/>
      <c r="F2" s="23"/>
      <c r="G2" s="23"/>
      <c r="H2" s="23"/>
      <c r="I2" s="24"/>
      <c r="J2" s="70"/>
      <c r="K2" s="141" t="s">
        <v>18</v>
      </c>
      <c r="L2" s="142"/>
      <c r="M2" s="147"/>
      <c r="N2" s="147"/>
      <c r="O2" s="147"/>
      <c r="P2" s="147"/>
      <c r="Q2" s="147"/>
      <c r="R2" s="143" t="s">
        <v>19</v>
      </c>
      <c r="S2" s="144"/>
      <c r="T2" s="143" t="s">
        <v>19</v>
      </c>
      <c r="U2" s="144"/>
      <c r="V2" s="143" t="s">
        <v>19</v>
      </c>
      <c r="W2" s="144"/>
      <c r="X2" s="143" t="s">
        <v>19</v>
      </c>
      <c r="Y2" s="144"/>
      <c r="Z2" s="127"/>
      <c r="AA2" s="128"/>
      <c r="AB2" s="128"/>
      <c r="AC2" s="128"/>
      <c r="AD2" s="129"/>
      <c r="AE2" s="154"/>
      <c r="AF2" s="155"/>
      <c r="AG2" s="123"/>
      <c r="AH2" s="123"/>
      <c r="AI2" s="123"/>
      <c r="AJ2" s="123"/>
      <c r="AK2" s="123"/>
      <c r="AL2" s="118" t="s">
        <v>15</v>
      </c>
      <c r="AM2" s="119"/>
      <c r="AN2" s="119"/>
      <c r="AO2" s="120"/>
      <c r="AP2" s="120"/>
      <c r="AQ2" s="120"/>
      <c r="AR2" s="121"/>
      <c r="AS2" s="118" t="s">
        <v>20</v>
      </c>
      <c r="AT2" s="119"/>
      <c r="AU2" s="119"/>
      <c r="AV2" s="120"/>
      <c r="AW2" s="120"/>
      <c r="AX2" s="120"/>
      <c r="AY2" s="121"/>
      <c r="AZ2" s="116"/>
      <c r="BA2" s="116"/>
      <c r="BB2" s="116"/>
      <c r="BC2" s="117"/>
    </row>
    <row r="3" spans="1:55" s="25" customFormat="1" ht="15.75" customHeight="1" x14ac:dyDescent="0.25">
      <c r="A3" s="133" t="s">
        <v>48</v>
      </c>
      <c r="B3" s="134"/>
      <c r="C3" s="148" t="s">
        <v>49</v>
      </c>
      <c r="D3" s="149"/>
      <c r="E3" s="149"/>
      <c r="F3" s="27"/>
      <c r="G3" s="27"/>
      <c r="H3" s="27"/>
      <c r="I3" s="28"/>
      <c r="J3" s="70"/>
      <c r="K3" s="135" t="s">
        <v>0</v>
      </c>
      <c r="L3" s="136"/>
      <c r="M3" s="147"/>
      <c r="N3" s="147"/>
      <c r="O3" s="147"/>
      <c r="P3" s="147"/>
      <c r="Q3" s="147"/>
      <c r="R3" s="137" t="s">
        <v>1</v>
      </c>
      <c r="S3" s="138"/>
      <c r="T3" s="137" t="s">
        <v>1</v>
      </c>
      <c r="U3" s="138"/>
      <c r="V3" s="137" t="s">
        <v>1</v>
      </c>
      <c r="W3" s="138"/>
      <c r="X3" s="137" t="s">
        <v>1</v>
      </c>
      <c r="Y3" s="138"/>
      <c r="Z3" s="130"/>
      <c r="AA3" s="131"/>
      <c r="AB3" s="131"/>
      <c r="AC3" s="131"/>
      <c r="AD3" s="132"/>
      <c r="AE3" s="150" t="s">
        <v>1</v>
      </c>
      <c r="AF3" s="151"/>
      <c r="AG3" s="123"/>
      <c r="AH3" s="123"/>
      <c r="AI3" s="123"/>
      <c r="AJ3" s="123"/>
      <c r="AK3" s="123"/>
      <c r="AL3" s="118" t="s">
        <v>16</v>
      </c>
      <c r="AM3" s="119"/>
      <c r="AN3" s="119"/>
      <c r="AO3" s="120"/>
      <c r="AP3" s="120"/>
      <c r="AQ3" s="120"/>
      <c r="AR3" s="121"/>
      <c r="AS3" s="109" t="s">
        <v>16</v>
      </c>
      <c r="AT3" s="110"/>
      <c r="AU3" s="110"/>
      <c r="AV3" s="111"/>
      <c r="AW3" s="111"/>
      <c r="AX3" s="111"/>
      <c r="AY3" s="112"/>
      <c r="AZ3" s="116"/>
      <c r="BA3" s="116"/>
      <c r="BB3" s="116"/>
      <c r="BC3" s="117"/>
    </row>
    <row r="4" spans="1:55" s="30" customFormat="1" ht="15" customHeight="1" x14ac:dyDescent="0.15">
      <c r="B4" s="31"/>
      <c r="C4" s="31"/>
      <c r="D4" s="31"/>
      <c r="E4" s="69"/>
      <c r="F4" s="32"/>
      <c r="G4" s="32"/>
      <c r="H4" s="32"/>
      <c r="I4" s="33"/>
      <c r="J4" s="7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4"/>
      <c r="AO4" s="34"/>
      <c r="AP4" s="34"/>
      <c r="AQ4" s="34"/>
      <c r="AR4" s="34"/>
      <c r="AS4" s="31"/>
      <c r="AT4" s="31"/>
      <c r="AU4" s="34"/>
      <c r="AV4" s="34"/>
      <c r="AW4" s="34"/>
      <c r="AX4" s="34"/>
      <c r="AY4" s="34"/>
      <c r="AZ4" s="31"/>
      <c r="BA4" s="31"/>
      <c r="BB4" s="31"/>
      <c r="BC4" s="61"/>
    </row>
    <row r="5" spans="1:55" s="25" customFormat="1" ht="90" x14ac:dyDescent="0.25">
      <c r="A5" s="4" t="s">
        <v>58</v>
      </c>
      <c r="B5" s="4" t="s">
        <v>47</v>
      </c>
      <c r="C5" s="4" t="s">
        <v>30</v>
      </c>
      <c r="D5" s="4" t="s">
        <v>34</v>
      </c>
      <c r="E5" s="4" t="s">
        <v>8</v>
      </c>
      <c r="F5" s="20" t="s">
        <v>17</v>
      </c>
      <c r="G5" s="20" t="s">
        <v>33</v>
      </c>
      <c r="H5" s="20" t="s">
        <v>31</v>
      </c>
      <c r="I5" s="38" t="s">
        <v>32</v>
      </c>
      <c r="J5" s="38" t="s">
        <v>54</v>
      </c>
      <c r="K5" s="47" t="s">
        <v>3</v>
      </c>
      <c r="L5" s="47" t="s">
        <v>2</v>
      </c>
      <c r="M5" s="48" t="s">
        <v>21</v>
      </c>
      <c r="N5" s="48" t="s">
        <v>41</v>
      </c>
      <c r="O5" s="48" t="s">
        <v>9</v>
      </c>
      <c r="P5" s="47" t="s">
        <v>10</v>
      </c>
      <c r="Q5" s="6" t="s">
        <v>76</v>
      </c>
      <c r="R5" s="7" t="s">
        <v>3</v>
      </c>
      <c r="S5" s="7" t="s">
        <v>2</v>
      </c>
      <c r="T5" s="7" t="s">
        <v>3</v>
      </c>
      <c r="U5" s="7" t="s">
        <v>2</v>
      </c>
      <c r="V5" s="7" t="s">
        <v>3</v>
      </c>
      <c r="W5" s="7" t="s">
        <v>2</v>
      </c>
      <c r="X5" s="7" t="s">
        <v>3</v>
      </c>
      <c r="Y5" s="7" t="s">
        <v>2</v>
      </c>
      <c r="Z5" s="8" t="s">
        <v>28</v>
      </c>
      <c r="AA5" s="8" t="s">
        <v>35</v>
      </c>
      <c r="AB5" s="8" t="s">
        <v>11</v>
      </c>
      <c r="AC5" s="7" t="s">
        <v>29</v>
      </c>
      <c r="AD5" s="6" t="s">
        <v>77</v>
      </c>
      <c r="AE5" s="46" t="s">
        <v>3</v>
      </c>
      <c r="AF5" s="46" t="s">
        <v>2</v>
      </c>
      <c r="AG5" s="43" t="s">
        <v>22</v>
      </c>
      <c r="AH5" s="43" t="s">
        <v>35</v>
      </c>
      <c r="AI5" s="43" t="s">
        <v>11</v>
      </c>
      <c r="AJ5" s="46" t="s">
        <v>29</v>
      </c>
      <c r="AK5" s="6" t="s">
        <v>77</v>
      </c>
      <c r="AL5" s="11" t="s">
        <v>13</v>
      </c>
      <c r="AM5" s="11" t="s">
        <v>14</v>
      </c>
      <c r="AN5" s="16" t="s">
        <v>23</v>
      </c>
      <c r="AO5" s="12" t="s">
        <v>24</v>
      </c>
      <c r="AP5" s="16" t="s">
        <v>43</v>
      </c>
      <c r="AQ5" s="11" t="s">
        <v>42</v>
      </c>
      <c r="AR5" s="6" t="s">
        <v>81</v>
      </c>
      <c r="AS5" s="11" t="s">
        <v>25</v>
      </c>
      <c r="AT5" s="11" t="s">
        <v>26</v>
      </c>
      <c r="AU5" s="16" t="s">
        <v>23</v>
      </c>
      <c r="AV5" s="12" t="s">
        <v>27</v>
      </c>
      <c r="AW5" s="16" t="s">
        <v>44</v>
      </c>
      <c r="AX5" s="11" t="s">
        <v>45</v>
      </c>
      <c r="AY5" s="6" t="s">
        <v>78</v>
      </c>
      <c r="AZ5" s="59" t="s">
        <v>51</v>
      </c>
      <c r="BA5" s="59" t="s">
        <v>50</v>
      </c>
      <c r="BB5" s="59" t="s">
        <v>52</v>
      </c>
      <c r="BC5" s="14" t="s">
        <v>79</v>
      </c>
    </row>
    <row r="6" spans="1:55" s="25" customFormat="1" ht="15.75" x14ac:dyDescent="0.25">
      <c r="A6" s="78" t="s">
        <v>59</v>
      </c>
      <c r="B6" s="79">
        <v>93690</v>
      </c>
      <c r="C6" s="79" t="s">
        <v>60</v>
      </c>
      <c r="D6" s="79" t="s">
        <v>61</v>
      </c>
      <c r="E6" s="80" t="s">
        <v>58</v>
      </c>
      <c r="F6" s="81" t="s">
        <v>53</v>
      </c>
      <c r="G6" s="81">
        <v>0</v>
      </c>
      <c r="H6" s="81">
        <v>0</v>
      </c>
      <c r="I6" s="82">
        <v>1</v>
      </c>
      <c r="J6" s="74" t="s">
        <v>55</v>
      </c>
      <c r="K6" s="49">
        <v>0</v>
      </c>
      <c r="L6" s="49">
        <v>0</v>
      </c>
      <c r="M6" s="50">
        <f t="shared" ref="M6" si="0">SUM(K6:L6)</f>
        <v>0</v>
      </c>
      <c r="N6" s="51">
        <v>0</v>
      </c>
      <c r="O6" s="51">
        <v>0</v>
      </c>
      <c r="P6" s="52">
        <f>O6*M6</f>
        <v>0</v>
      </c>
      <c r="Q6" s="13">
        <f>P6*12</f>
        <v>0</v>
      </c>
      <c r="R6" s="84">
        <v>0</v>
      </c>
      <c r="S6" s="84">
        <v>0</v>
      </c>
      <c r="T6" s="84">
        <v>1</v>
      </c>
      <c r="U6" s="84">
        <v>1</v>
      </c>
      <c r="V6" s="84">
        <v>0</v>
      </c>
      <c r="W6" s="84">
        <v>0</v>
      </c>
      <c r="X6" s="84">
        <v>0</v>
      </c>
      <c r="Y6" s="84">
        <v>0</v>
      </c>
      <c r="Z6" s="35">
        <f t="shared" ref="Z6" si="1">SUM(R6:Y6)</f>
        <v>2</v>
      </c>
      <c r="AA6" s="9">
        <v>0</v>
      </c>
      <c r="AB6" s="9">
        <v>0</v>
      </c>
      <c r="AC6" s="54">
        <f>AB6*Z6</f>
        <v>0</v>
      </c>
      <c r="AD6" s="13">
        <f>AC6*12</f>
        <v>0</v>
      </c>
      <c r="AE6" s="85">
        <v>1</v>
      </c>
      <c r="AF6" s="85">
        <v>1</v>
      </c>
      <c r="AG6" s="55">
        <f t="shared" ref="AG6" si="2">SUM(AE6:AF6)</f>
        <v>2</v>
      </c>
      <c r="AH6" s="44">
        <v>0</v>
      </c>
      <c r="AI6" s="44">
        <v>0</v>
      </c>
      <c r="AJ6" s="45">
        <f>AI6*AG6</f>
        <v>0</v>
      </c>
      <c r="AK6" s="13">
        <f>AJ6*12</f>
        <v>0</v>
      </c>
      <c r="AL6" s="77">
        <v>0</v>
      </c>
      <c r="AM6" s="77">
        <v>0</v>
      </c>
      <c r="AN6" s="36">
        <f t="shared" ref="AN6" si="3">SUM(AL6:AM6)</f>
        <v>0</v>
      </c>
      <c r="AO6" s="15">
        <v>0</v>
      </c>
      <c r="AP6" s="15">
        <v>0</v>
      </c>
      <c r="AQ6" s="57">
        <f>AP6*AN6</f>
        <v>0</v>
      </c>
      <c r="AR6" s="13">
        <f>AQ6*12</f>
        <v>0</v>
      </c>
      <c r="AS6" s="77">
        <v>0</v>
      </c>
      <c r="AT6" s="77">
        <v>0</v>
      </c>
      <c r="AU6" s="36">
        <f t="shared" ref="AU6" si="4">SUM(AS6:AT6)</f>
        <v>0</v>
      </c>
      <c r="AV6" s="15">
        <v>0</v>
      </c>
      <c r="AW6" s="15">
        <v>0</v>
      </c>
      <c r="AX6" s="57">
        <f t="shared" ref="AX6" si="5">AW6*AU6</f>
        <v>0</v>
      </c>
      <c r="AY6" s="13">
        <f>AX6*12</f>
        <v>0</v>
      </c>
      <c r="AZ6" s="60">
        <f t="shared" ref="AZ6:AZ10" si="6">M6+Z6+AG6</f>
        <v>4</v>
      </c>
      <c r="BA6" s="60">
        <f>AN6+AU6</f>
        <v>0</v>
      </c>
      <c r="BB6" s="60">
        <f t="shared" ref="BB6" si="7">SUM(AZ6:BA6)</f>
        <v>4</v>
      </c>
      <c r="BC6" s="13">
        <f t="shared" ref="BC6:BC10" si="8">Q6+AD6+AK6+AR6+AY6</f>
        <v>0</v>
      </c>
    </row>
    <row r="7" spans="1:55" s="25" customFormat="1" ht="15.75" x14ac:dyDescent="0.25">
      <c r="A7" s="83" t="s">
        <v>62</v>
      </c>
      <c r="B7" s="79">
        <v>87438</v>
      </c>
      <c r="C7" s="79" t="s">
        <v>60</v>
      </c>
      <c r="D7" s="79" t="s">
        <v>63</v>
      </c>
      <c r="E7" s="80" t="s">
        <v>58</v>
      </c>
      <c r="F7" s="81" t="s">
        <v>53</v>
      </c>
      <c r="G7" s="81">
        <v>0</v>
      </c>
      <c r="H7" s="81">
        <v>0</v>
      </c>
      <c r="I7" s="82">
        <v>1</v>
      </c>
      <c r="J7" s="74" t="s">
        <v>55</v>
      </c>
      <c r="K7" s="49">
        <v>0</v>
      </c>
      <c r="L7" s="49">
        <v>0</v>
      </c>
      <c r="M7" s="50">
        <f t="shared" ref="M7:M10" si="9">SUM(K7:L7)</f>
        <v>0</v>
      </c>
      <c r="N7" s="51">
        <v>0</v>
      </c>
      <c r="O7" s="51">
        <v>0</v>
      </c>
      <c r="P7" s="52">
        <f t="shared" ref="P7:P10" si="10">O7*M7</f>
        <v>0</v>
      </c>
      <c r="Q7" s="13">
        <f t="shared" ref="Q7:Q10" si="11">P7*12</f>
        <v>0</v>
      </c>
      <c r="R7" s="84">
        <v>0</v>
      </c>
      <c r="S7" s="84">
        <v>0</v>
      </c>
      <c r="T7" s="84">
        <v>1</v>
      </c>
      <c r="U7" s="84">
        <v>1</v>
      </c>
      <c r="V7" s="84">
        <v>0</v>
      </c>
      <c r="W7" s="84">
        <v>0</v>
      </c>
      <c r="X7" s="84">
        <v>0</v>
      </c>
      <c r="Y7" s="84">
        <v>0</v>
      </c>
      <c r="Z7" s="35">
        <f t="shared" ref="Z7:Z10" si="12">SUM(R7:Y7)</f>
        <v>2</v>
      </c>
      <c r="AA7" s="9">
        <v>0</v>
      </c>
      <c r="AB7" s="9">
        <v>0</v>
      </c>
      <c r="AC7" s="54">
        <f t="shared" ref="AC7:AC10" si="13">AB7*Z7</f>
        <v>0</v>
      </c>
      <c r="AD7" s="13">
        <f t="shared" ref="AD7:AD10" si="14">AC7*12</f>
        <v>0</v>
      </c>
      <c r="AE7" s="85">
        <v>1</v>
      </c>
      <c r="AF7" s="85">
        <v>1</v>
      </c>
      <c r="AG7" s="55">
        <f t="shared" ref="AG7:AG10" si="15">SUM(AE7:AF7)</f>
        <v>2</v>
      </c>
      <c r="AH7" s="44">
        <v>0</v>
      </c>
      <c r="AI7" s="44">
        <v>0</v>
      </c>
      <c r="AJ7" s="45">
        <f t="shared" ref="AJ7:AJ10" si="16">AI7*AG7</f>
        <v>0</v>
      </c>
      <c r="AK7" s="13">
        <f t="shared" ref="AK7:AK10" si="17">AJ7*12</f>
        <v>0</v>
      </c>
      <c r="AL7" s="77">
        <v>0</v>
      </c>
      <c r="AM7" s="77">
        <v>0</v>
      </c>
      <c r="AN7" s="36">
        <f t="shared" ref="AN7:AN10" si="18">SUM(AL7:AM7)</f>
        <v>0</v>
      </c>
      <c r="AO7" s="15">
        <v>0</v>
      </c>
      <c r="AP7" s="15">
        <v>0</v>
      </c>
      <c r="AQ7" s="57">
        <f t="shared" ref="AQ7:AQ10" si="19">AP7*AN7</f>
        <v>0</v>
      </c>
      <c r="AR7" s="13">
        <f t="shared" ref="AR7:AR10" si="20">AQ7*12</f>
        <v>0</v>
      </c>
      <c r="AS7" s="77">
        <v>0</v>
      </c>
      <c r="AT7" s="77">
        <v>0</v>
      </c>
      <c r="AU7" s="36">
        <f t="shared" ref="AU7:AU10" si="21">SUM(AS7:AT7)</f>
        <v>0</v>
      </c>
      <c r="AV7" s="15">
        <v>0</v>
      </c>
      <c r="AW7" s="15">
        <v>0</v>
      </c>
      <c r="AX7" s="57">
        <f t="shared" ref="AX7:AX10" si="22">AW7*AU7</f>
        <v>0</v>
      </c>
      <c r="AY7" s="13">
        <f t="shared" ref="AY7:AY10" si="23">AX7*12</f>
        <v>0</v>
      </c>
      <c r="AZ7" s="60">
        <f t="shared" si="6"/>
        <v>4</v>
      </c>
      <c r="BA7" s="60">
        <f t="shared" ref="BA7:BA10" si="24">AN7+AU7</f>
        <v>0</v>
      </c>
      <c r="BB7" s="60">
        <f t="shared" ref="BB7:BB10" si="25">SUM(AZ7:BA7)</f>
        <v>4</v>
      </c>
      <c r="BC7" s="13">
        <f t="shared" si="8"/>
        <v>0</v>
      </c>
    </row>
    <row r="8" spans="1:55" s="25" customFormat="1" ht="15.75" x14ac:dyDescent="0.25">
      <c r="A8" s="78" t="s">
        <v>64</v>
      </c>
      <c r="B8" s="79">
        <v>54331</v>
      </c>
      <c r="C8" s="79" t="s">
        <v>60</v>
      </c>
      <c r="D8" s="79" t="s">
        <v>61</v>
      </c>
      <c r="E8" s="80" t="s">
        <v>58</v>
      </c>
      <c r="F8" s="81" t="s">
        <v>65</v>
      </c>
      <c r="G8" s="81">
        <v>1</v>
      </c>
      <c r="H8" s="81">
        <v>0</v>
      </c>
      <c r="I8" s="82">
        <v>0</v>
      </c>
      <c r="J8" s="74" t="s">
        <v>55</v>
      </c>
      <c r="K8" s="49">
        <v>0</v>
      </c>
      <c r="L8" s="49">
        <v>0</v>
      </c>
      <c r="M8" s="50">
        <f t="shared" si="9"/>
        <v>0</v>
      </c>
      <c r="N8" s="51">
        <v>0</v>
      </c>
      <c r="O8" s="51">
        <v>0</v>
      </c>
      <c r="P8" s="52">
        <f t="shared" si="10"/>
        <v>0</v>
      </c>
      <c r="Q8" s="13">
        <f t="shared" si="11"/>
        <v>0</v>
      </c>
      <c r="R8" s="84">
        <v>0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1</v>
      </c>
      <c r="Y8" s="84">
        <v>1</v>
      </c>
      <c r="Z8" s="35">
        <f t="shared" si="12"/>
        <v>2</v>
      </c>
      <c r="AA8" s="9">
        <v>0</v>
      </c>
      <c r="AB8" s="9">
        <v>0</v>
      </c>
      <c r="AC8" s="54">
        <f t="shared" si="13"/>
        <v>0</v>
      </c>
      <c r="AD8" s="13">
        <f t="shared" si="14"/>
        <v>0</v>
      </c>
      <c r="AE8" s="85">
        <v>1</v>
      </c>
      <c r="AF8" s="85">
        <v>1</v>
      </c>
      <c r="AG8" s="55">
        <f t="shared" si="15"/>
        <v>2</v>
      </c>
      <c r="AH8" s="44">
        <v>0</v>
      </c>
      <c r="AI8" s="44">
        <v>0</v>
      </c>
      <c r="AJ8" s="45">
        <f t="shared" si="16"/>
        <v>0</v>
      </c>
      <c r="AK8" s="13">
        <f t="shared" si="17"/>
        <v>0</v>
      </c>
      <c r="AL8" s="77">
        <v>0</v>
      </c>
      <c r="AM8" s="77">
        <v>0</v>
      </c>
      <c r="AN8" s="36">
        <f t="shared" si="18"/>
        <v>0</v>
      </c>
      <c r="AO8" s="15">
        <v>0</v>
      </c>
      <c r="AP8" s="15">
        <v>0</v>
      </c>
      <c r="AQ8" s="57">
        <f t="shared" si="19"/>
        <v>0</v>
      </c>
      <c r="AR8" s="13">
        <f t="shared" si="20"/>
        <v>0</v>
      </c>
      <c r="AS8" s="77">
        <v>0</v>
      </c>
      <c r="AT8" s="77">
        <v>0</v>
      </c>
      <c r="AU8" s="36">
        <f t="shared" si="21"/>
        <v>0</v>
      </c>
      <c r="AV8" s="15">
        <v>0</v>
      </c>
      <c r="AW8" s="15">
        <v>0</v>
      </c>
      <c r="AX8" s="57">
        <f t="shared" si="22"/>
        <v>0</v>
      </c>
      <c r="AY8" s="13">
        <f t="shared" si="23"/>
        <v>0</v>
      </c>
      <c r="AZ8" s="60">
        <f t="shared" si="6"/>
        <v>4</v>
      </c>
      <c r="BA8" s="60">
        <f t="shared" si="24"/>
        <v>0</v>
      </c>
      <c r="BB8" s="60">
        <f t="shared" si="25"/>
        <v>4</v>
      </c>
      <c r="BC8" s="13">
        <f t="shared" si="8"/>
        <v>0</v>
      </c>
    </row>
    <row r="9" spans="1:55" s="25" customFormat="1" ht="15.75" x14ac:dyDescent="0.25">
      <c r="A9" s="78" t="s">
        <v>66</v>
      </c>
      <c r="B9" s="79">
        <v>94801</v>
      </c>
      <c r="C9" s="79" t="s">
        <v>60</v>
      </c>
      <c r="D9" s="79" t="s">
        <v>63</v>
      </c>
      <c r="E9" s="80" t="s">
        <v>58</v>
      </c>
      <c r="F9" s="81" t="s">
        <v>53</v>
      </c>
      <c r="G9" s="81">
        <v>1</v>
      </c>
      <c r="H9" s="81">
        <v>0</v>
      </c>
      <c r="I9" s="82">
        <v>0</v>
      </c>
      <c r="J9" s="74" t="s">
        <v>55</v>
      </c>
      <c r="K9" s="49">
        <v>0</v>
      </c>
      <c r="L9" s="49">
        <v>0</v>
      </c>
      <c r="M9" s="50">
        <f t="shared" si="9"/>
        <v>0</v>
      </c>
      <c r="N9" s="51">
        <v>0</v>
      </c>
      <c r="O9" s="51">
        <v>0</v>
      </c>
      <c r="P9" s="52">
        <f t="shared" si="10"/>
        <v>0</v>
      </c>
      <c r="Q9" s="13">
        <f t="shared" si="11"/>
        <v>0</v>
      </c>
      <c r="R9" s="84">
        <v>0</v>
      </c>
      <c r="S9" s="84">
        <v>0</v>
      </c>
      <c r="T9" s="84">
        <v>1</v>
      </c>
      <c r="U9" s="84">
        <v>1</v>
      </c>
      <c r="V9" s="84">
        <v>0</v>
      </c>
      <c r="W9" s="84">
        <v>0</v>
      </c>
      <c r="X9" s="84">
        <v>0</v>
      </c>
      <c r="Y9" s="84">
        <v>0</v>
      </c>
      <c r="Z9" s="35">
        <f t="shared" si="12"/>
        <v>2</v>
      </c>
      <c r="AA9" s="9">
        <v>0</v>
      </c>
      <c r="AB9" s="9">
        <v>0</v>
      </c>
      <c r="AC9" s="54">
        <f t="shared" si="13"/>
        <v>0</v>
      </c>
      <c r="AD9" s="13">
        <f t="shared" si="14"/>
        <v>0</v>
      </c>
      <c r="AE9" s="85">
        <v>1</v>
      </c>
      <c r="AF9" s="85">
        <v>1</v>
      </c>
      <c r="AG9" s="55">
        <f t="shared" si="15"/>
        <v>2</v>
      </c>
      <c r="AH9" s="44">
        <v>0</v>
      </c>
      <c r="AI9" s="44">
        <v>0</v>
      </c>
      <c r="AJ9" s="45">
        <f t="shared" si="16"/>
        <v>0</v>
      </c>
      <c r="AK9" s="13">
        <f t="shared" si="17"/>
        <v>0</v>
      </c>
      <c r="AL9" s="77">
        <v>0</v>
      </c>
      <c r="AM9" s="77">
        <v>0</v>
      </c>
      <c r="AN9" s="36">
        <f t="shared" si="18"/>
        <v>0</v>
      </c>
      <c r="AO9" s="15">
        <v>0</v>
      </c>
      <c r="AP9" s="15">
        <v>0</v>
      </c>
      <c r="AQ9" s="57">
        <f t="shared" si="19"/>
        <v>0</v>
      </c>
      <c r="AR9" s="13">
        <f t="shared" si="20"/>
        <v>0</v>
      </c>
      <c r="AS9" s="77">
        <v>0</v>
      </c>
      <c r="AT9" s="77">
        <v>0</v>
      </c>
      <c r="AU9" s="36">
        <f t="shared" si="21"/>
        <v>0</v>
      </c>
      <c r="AV9" s="15">
        <v>0</v>
      </c>
      <c r="AW9" s="15">
        <v>0</v>
      </c>
      <c r="AX9" s="57">
        <f t="shared" si="22"/>
        <v>0</v>
      </c>
      <c r="AY9" s="13">
        <f t="shared" si="23"/>
        <v>0</v>
      </c>
      <c r="AZ9" s="60">
        <f t="shared" si="6"/>
        <v>4</v>
      </c>
      <c r="BA9" s="60">
        <f t="shared" si="24"/>
        <v>0</v>
      </c>
      <c r="BB9" s="60">
        <f t="shared" si="25"/>
        <v>4</v>
      </c>
      <c r="BC9" s="13">
        <f t="shared" si="8"/>
        <v>0</v>
      </c>
    </row>
    <row r="10" spans="1:55" s="25" customFormat="1" ht="15.75" x14ac:dyDescent="0.25">
      <c r="A10" s="42" t="s">
        <v>75</v>
      </c>
      <c r="B10" s="29">
        <v>90180</v>
      </c>
      <c r="C10" s="29" t="s">
        <v>60</v>
      </c>
      <c r="D10" s="29" t="s">
        <v>61</v>
      </c>
      <c r="E10" s="99" t="s">
        <v>58</v>
      </c>
      <c r="F10" s="5" t="s">
        <v>53</v>
      </c>
      <c r="G10" s="5">
        <v>1</v>
      </c>
      <c r="H10" s="5">
        <v>1</v>
      </c>
      <c r="I10" s="18">
        <v>0</v>
      </c>
      <c r="J10" s="74" t="s">
        <v>55</v>
      </c>
      <c r="K10" s="49">
        <v>0</v>
      </c>
      <c r="L10" s="49">
        <v>0</v>
      </c>
      <c r="M10" s="50">
        <f t="shared" si="9"/>
        <v>0</v>
      </c>
      <c r="N10" s="51">
        <v>0</v>
      </c>
      <c r="O10" s="51">
        <v>0</v>
      </c>
      <c r="P10" s="52">
        <f t="shared" si="10"/>
        <v>0</v>
      </c>
      <c r="Q10" s="13">
        <f t="shared" si="11"/>
        <v>0</v>
      </c>
      <c r="R10" s="75">
        <v>0</v>
      </c>
      <c r="S10" s="75">
        <v>0</v>
      </c>
      <c r="T10" s="75">
        <v>0</v>
      </c>
      <c r="U10" s="75">
        <v>1</v>
      </c>
      <c r="V10" s="75">
        <v>0</v>
      </c>
      <c r="W10" s="75">
        <v>0</v>
      </c>
      <c r="X10" s="75">
        <v>0</v>
      </c>
      <c r="Y10" s="75">
        <v>0</v>
      </c>
      <c r="Z10" s="35">
        <f t="shared" si="12"/>
        <v>1</v>
      </c>
      <c r="AA10" s="9">
        <v>0</v>
      </c>
      <c r="AB10" s="9">
        <v>0</v>
      </c>
      <c r="AC10" s="54">
        <f t="shared" si="13"/>
        <v>0</v>
      </c>
      <c r="AD10" s="13">
        <f t="shared" si="14"/>
        <v>0</v>
      </c>
      <c r="AE10" s="76">
        <v>0</v>
      </c>
      <c r="AF10" s="76">
        <v>1</v>
      </c>
      <c r="AG10" s="55">
        <f t="shared" si="15"/>
        <v>1</v>
      </c>
      <c r="AH10" s="44">
        <v>0</v>
      </c>
      <c r="AI10" s="44">
        <v>0</v>
      </c>
      <c r="AJ10" s="45">
        <f t="shared" si="16"/>
        <v>0</v>
      </c>
      <c r="AK10" s="13">
        <f t="shared" si="17"/>
        <v>0</v>
      </c>
      <c r="AL10" s="77">
        <v>0</v>
      </c>
      <c r="AM10" s="77">
        <v>0</v>
      </c>
      <c r="AN10" s="36">
        <f t="shared" si="18"/>
        <v>0</v>
      </c>
      <c r="AO10" s="15">
        <v>0</v>
      </c>
      <c r="AP10" s="15">
        <v>0</v>
      </c>
      <c r="AQ10" s="57">
        <f t="shared" si="19"/>
        <v>0</v>
      </c>
      <c r="AR10" s="13">
        <f t="shared" si="20"/>
        <v>0</v>
      </c>
      <c r="AS10" s="77">
        <v>0</v>
      </c>
      <c r="AT10" s="77">
        <v>0</v>
      </c>
      <c r="AU10" s="36">
        <f t="shared" si="21"/>
        <v>0</v>
      </c>
      <c r="AV10" s="15">
        <v>0</v>
      </c>
      <c r="AW10" s="15">
        <v>0</v>
      </c>
      <c r="AX10" s="57">
        <f t="shared" si="22"/>
        <v>0</v>
      </c>
      <c r="AY10" s="13">
        <f t="shared" si="23"/>
        <v>0</v>
      </c>
      <c r="AZ10" s="60">
        <f t="shared" si="6"/>
        <v>2</v>
      </c>
      <c r="BA10" s="60">
        <f t="shared" si="24"/>
        <v>0</v>
      </c>
      <c r="BB10" s="60">
        <f t="shared" si="25"/>
        <v>2</v>
      </c>
      <c r="BC10" s="13">
        <f t="shared" si="8"/>
        <v>0</v>
      </c>
    </row>
    <row r="13" spans="1:55" s="3" customFormat="1" ht="15.75" x14ac:dyDescent="0.25">
      <c r="A13" s="39"/>
      <c r="B13" s="39"/>
      <c r="C13" s="39"/>
      <c r="D13" s="39"/>
      <c r="E13" s="37"/>
      <c r="F13" s="68" t="s">
        <v>46</v>
      </c>
      <c r="G13" s="40">
        <f>SUM(G6:G12)</f>
        <v>3</v>
      </c>
      <c r="H13" s="40">
        <f>SUM(H6:H12)</f>
        <v>1</v>
      </c>
      <c r="I13" s="41">
        <f>SUM(I6:I12)</f>
        <v>2</v>
      </c>
      <c r="J13" s="72"/>
      <c r="K13" s="53">
        <f>SUM(K6:K12)</f>
        <v>0</v>
      </c>
      <c r="L13" s="53">
        <f>SUM(L6:L12)</f>
        <v>0</v>
      </c>
      <c r="M13" s="48">
        <f>SUM(M6:M12)</f>
        <v>0</v>
      </c>
      <c r="N13" s="63">
        <f>SUM(N6:N12)</f>
        <v>0</v>
      </c>
      <c r="O13" s="63">
        <f>SUM(O6:O12)</f>
        <v>0</v>
      </c>
      <c r="P13" s="63">
        <f>SUM(P6:P12)</f>
        <v>0</v>
      </c>
      <c r="Q13" s="64">
        <f>SUM(Q6:Q12)</f>
        <v>0</v>
      </c>
      <c r="R13" s="10">
        <f>SUM(R6:R12)</f>
        <v>0</v>
      </c>
      <c r="S13" s="10">
        <f>SUM(S6:S12)</f>
        <v>0</v>
      </c>
      <c r="T13" s="10">
        <f>SUM(T6:T12)</f>
        <v>3</v>
      </c>
      <c r="U13" s="10">
        <f>SUM(U6:U12)</f>
        <v>4</v>
      </c>
      <c r="V13" s="10">
        <f>SUM(V6:V12)</f>
        <v>0</v>
      </c>
      <c r="W13" s="10">
        <f>SUM(W6:W12)</f>
        <v>0</v>
      </c>
      <c r="X13" s="10">
        <f>SUM(X6:X12)</f>
        <v>1</v>
      </c>
      <c r="Y13" s="10">
        <f>SUM(Y6:Y12)</f>
        <v>1</v>
      </c>
      <c r="Z13" s="8">
        <f>SUM(Z6:Z12)</f>
        <v>9</v>
      </c>
      <c r="AA13" s="65">
        <f>SUM(AA6:AA12)</f>
        <v>0</v>
      </c>
      <c r="AB13" s="65">
        <f>SUM(AB6:AB12)</f>
        <v>0</v>
      </c>
      <c r="AC13" s="65">
        <f>SUM(AC6:AC12)</f>
        <v>0</v>
      </c>
      <c r="AD13" s="64">
        <f>SUM(AD6:AD12)</f>
        <v>0</v>
      </c>
      <c r="AE13" s="56">
        <f>SUM(AE6:AE12)</f>
        <v>4</v>
      </c>
      <c r="AF13" s="56">
        <f>SUM(AF6:AF12)</f>
        <v>5</v>
      </c>
      <c r="AG13" s="43">
        <f>SUM(AG6:AG12)</f>
        <v>9</v>
      </c>
      <c r="AH13" s="66">
        <f>SUM(AH6:AH12)</f>
        <v>0</v>
      </c>
      <c r="AI13" s="66">
        <f>SUM(AI6:AI12)</f>
        <v>0</v>
      </c>
      <c r="AJ13" s="66">
        <f>SUM(AJ6:AJ12)</f>
        <v>0</v>
      </c>
      <c r="AK13" s="64">
        <f>SUM(AK6:AK12)</f>
        <v>0</v>
      </c>
      <c r="AL13" s="58">
        <f>SUM(AL6:AL12)</f>
        <v>0</v>
      </c>
      <c r="AM13" s="58">
        <f>SUM(AM6:AM12)</f>
        <v>0</v>
      </c>
      <c r="AN13" s="16">
        <f>SUM(AN6:AN12)</f>
        <v>0</v>
      </c>
      <c r="AO13" s="67">
        <f>SUM(AO6:AO12)</f>
        <v>0</v>
      </c>
      <c r="AP13" s="67">
        <f>SUM(AP6:AP12)</f>
        <v>0</v>
      </c>
      <c r="AQ13" s="67">
        <f>SUM(AQ6:AQ12)</f>
        <v>0</v>
      </c>
      <c r="AR13" s="64">
        <f>SUM(AR6:AR12)</f>
        <v>0</v>
      </c>
      <c r="AS13" s="58">
        <f>SUM(AS6:AS12)</f>
        <v>0</v>
      </c>
      <c r="AT13" s="58">
        <f>SUM(AT6:AT12)</f>
        <v>0</v>
      </c>
      <c r="AU13" s="16">
        <f>SUM(AU6:AU12)</f>
        <v>0</v>
      </c>
      <c r="AV13" s="67">
        <f>SUM(AV6:AV12)</f>
        <v>0</v>
      </c>
      <c r="AW13" s="67">
        <f>SUM(AW6:AW12)</f>
        <v>0</v>
      </c>
      <c r="AX13" s="67">
        <f>SUM(AX6:AX12)</f>
        <v>0</v>
      </c>
      <c r="AY13" s="64">
        <f>SUM(AY6:AY12)</f>
        <v>0</v>
      </c>
      <c r="AZ13" s="59">
        <f>SUM(AZ6:AZ12)</f>
        <v>18</v>
      </c>
      <c r="BA13" s="59">
        <f>SUM(BA6:BA12)</f>
        <v>0</v>
      </c>
      <c r="BB13" s="59">
        <f>SUM(BB6:BB12)</f>
        <v>18</v>
      </c>
      <c r="BC13" s="13">
        <f>SUM(BC6:BC12)</f>
        <v>0</v>
      </c>
    </row>
    <row r="16" spans="1:55" ht="15.75" x14ac:dyDescent="0.25">
      <c r="A16" s="86" t="s">
        <v>67</v>
      </c>
      <c r="B16" s="87"/>
      <c r="C16" s="87"/>
      <c r="D16" s="87"/>
      <c r="E16" s="87"/>
      <c r="F16" s="87"/>
      <c r="G16" s="88"/>
    </row>
    <row r="17" spans="1:7" ht="15.75" x14ac:dyDescent="0.25">
      <c r="A17" s="89"/>
      <c r="B17" s="89"/>
      <c r="C17" s="89"/>
      <c r="D17" s="89"/>
      <c r="E17" s="103" t="s">
        <v>68</v>
      </c>
      <c r="F17" s="103"/>
      <c r="G17" s="104"/>
    </row>
    <row r="18" spans="1:7" ht="15.75" x14ac:dyDescent="0.25">
      <c r="A18" s="90" t="s">
        <v>69</v>
      </c>
      <c r="B18" s="91"/>
      <c r="C18" s="91"/>
      <c r="D18" s="91"/>
      <c r="E18" s="105">
        <v>0</v>
      </c>
      <c r="F18" s="105"/>
      <c r="G18" s="102"/>
    </row>
    <row r="19" spans="1:7" ht="15.75" x14ac:dyDescent="0.25">
      <c r="A19" s="92" t="s">
        <v>70</v>
      </c>
      <c r="B19" s="93"/>
      <c r="C19" s="93"/>
      <c r="D19" s="94"/>
      <c r="E19" s="108">
        <v>0</v>
      </c>
      <c r="F19" s="105"/>
      <c r="G19" s="102"/>
    </row>
    <row r="20" spans="1:7" ht="15.75" x14ac:dyDescent="0.25">
      <c r="A20" s="95" t="s">
        <v>71</v>
      </c>
      <c r="B20" s="96"/>
      <c r="C20" s="96"/>
      <c r="D20" s="96"/>
      <c r="E20" s="106">
        <v>0</v>
      </c>
      <c r="F20" s="106"/>
      <c r="G20" s="102"/>
    </row>
    <row r="21" spans="1:7" ht="15.75" x14ac:dyDescent="0.25">
      <c r="A21" s="97" t="s">
        <v>72</v>
      </c>
      <c r="B21" s="98"/>
      <c r="C21" s="98"/>
      <c r="D21" s="98"/>
      <c r="E21" s="100">
        <v>0</v>
      </c>
      <c r="F21" s="100"/>
      <c r="G21" s="102"/>
    </row>
    <row r="22" spans="1:7" ht="15.75" x14ac:dyDescent="0.25">
      <c r="A22" s="97" t="s">
        <v>73</v>
      </c>
      <c r="B22" s="98"/>
      <c r="C22" s="98"/>
      <c r="D22" s="98"/>
      <c r="E22" s="100">
        <v>0</v>
      </c>
      <c r="F22" s="100"/>
      <c r="G22" s="102"/>
    </row>
    <row r="23" spans="1:7" ht="15.75" x14ac:dyDescent="0.25">
      <c r="A23"/>
      <c r="B23"/>
      <c r="C23"/>
      <c r="D23"/>
      <c r="E23" s="103" t="s">
        <v>74</v>
      </c>
      <c r="F23" s="103"/>
      <c r="G23" s="104"/>
    </row>
    <row r="24" spans="1:7" ht="15.75" x14ac:dyDescent="0.25">
      <c r="A24" s="90" t="s">
        <v>69</v>
      </c>
      <c r="B24" s="91"/>
      <c r="C24" s="91"/>
      <c r="D24" s="91"/>
      <c r="E24" s="105">
        <v>0</v>
      </c>
      <c r="F24" s="105"/>
      <c r="G24" s="102"/>
    </row>
    <row r="25" spans="1:7" ht="15.75" x14ac:dyDescent="0.25">
      <c r="A25" s="92" t="s">
        <v>70</v>
      </c>
      <c r="B25" s="93"/>
      <c r="C25" s="93"/>
      <c r="D25" s="94"/>
      <c r="E25" s="105">
        <v>0</v>
      </c>
      <c r="F25" s="105"/>
      <c r="G25" s="102"/>
    </row>
    <row r="26" spans="1:7" ht="15.75" x14ac:dyDescent="0.25">
      <c r="A26" s="95" t="s">
        <v>71</v>
      </c>
      <c r="B26" s="96"/>
      <c r="C26" s="96"/>
      <c r="D26" s="96"/>
      <c r="E26" s="106">
        <v>0</v>
      </c>
      <c r="F26" s="106"/>
      <c r="G26" s="107"/>
    </row>
    <row r="27" spans="1:7" ht="15.75" x14ac:dyDescent="0.25">
      <c r="A27" s="97" t="s">
        <v>72</v>
      </c>
      <c r="B27" s="98"/>
      <c r="C27" s="98"/>
      <c r="D27" s="98"/>
      <c r="E27" s="100">
        <v>0</v>
      </c>
      <c r="F27" s="100"/>
      <c r="G27" s="101"/>
    </row>
    <row r="28" spans="1:7" ht="15.75" x14ac:dyDescent="0.25">
      <c r="A28" s="97" t="s">
        <v>73</v>
      </c>
      <c r="B28" s="98"/>
      <c r="C28" s="98"/>
      <c r="D28" s="98"/>
      <c r="E28" s="100">
        <v>0</v>
      </c>
      <c r="F28" s="100"/>
      <c r="G28" s="101"/>
    </row>
  </sheetData>
  <mergeCells count="42">
    <mergeCell ref="T1:U1"/>
    <mergeCell ref="M1:Q3"/>
    <mergeCell ref="C3:E3"/>
    <mergeCell ref="AE3:AF3"/>
    <mergeCell ref="X2:Y2"/>
    <mergeCell ref="X1:Y1"/>
    <mergeCell ref="AE1:AF2"/>
    <mergeCell ref="R1:S1"/>
    <mergeCell ref="AG1:AK3"/>
    <mergeCell ref="Z1:AD3"/>
    <mergeCell ref="A3:B3"/>
    <mergeCell ref="K3:L3"/>
    <mergeCell ref="R3:S3"/>
    <mergeCell ref="T3:U3"/>
    <mergeCell ref="V3:W3"/>
    <mergeCell ref="X3:Y3"/>
    <mergeCell ref="A2:B2"/>
    <mergeCell ref="K2:L2"/>
    <mergeCell ref="R2:S2"/>
    <mergeCell ref="T2:U2"/>
    <mergeCell ref="V2:W2"/>
    <mergeCell ref="V1:W1"/>
    <mergeCell ref="A1:B1"/>
    <mergeCell ref="K1:L1"/>
    <mergeCell ref="AS3:AY3"/>
    <mergeCell ref="AL1:AY1"/>
    <mergeCell ref="AZ1:BC3"/>
    <mergeCell ref="AL2:AR2"/>
    <mergeCell ref="AL3:AR3"/>
    <mergeCell ref="AS2:AY2"/>
    <mergeCell ref="E17:G17"/>
    <mergeCell ref="E18:G18"/>
    <mergeCell ref="E19:G19"/>
    <mergeCell ref="E20:G20"/>
    <mergeCell ref="E21:G21"/>
    <mergeCell ref="E27:G27"/>
    <mergeCell ref="E28:G28"/>
    <mergeCell ref="E22:G22"/>
    <mergeCell ref="E23:G23"/>
    <mergeCell ref="E24:G24"/>
    <mergeCell ref="E25:G25"/>
    <mergeCell ref="E26:G26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Western Northern Cape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Slabbert</dc:creator>
  <cp:lastModifiedBy>Vossie (Hendrik) Vos</cp:lastModifiedBy>
  <cp:lastPrinted>2013-03-20T12:40:55Z</cp:lastPrinted>
  <dcterms:created xsi:type="dcterms:W3CDTF">2013-03-20T12:13:04Z</dcterms:created>
  <dcterms:modified xsi:type="dcterms:W3CDTF">2026-06-10T07:02:53Z</dcterms:modified>
</cp:coreProperties>
</file>