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defaultThemeVersion="124226"/>
  <mc:AlternateContent xmlns:mc="http://schemas.openxmlformats.org/markup-compatibility/2006">
    <mc:Choice Requires="x15">
      <x15ac:absPath xmlns:x15ac="http://schemas.microsoft.com/office/spreadsheetml/2010/11/ac" url="C:\Users\GidiMU\Desktop\Musiiwa contracts\TELEPROTECTION EQUIPMENT\QS\"/>
    </mc:Choice>
  </mc:AlternateContent>
  <xr:revisionPtr revIDLastSave="0" documentId="13_ncr:1_{84CC53EB-5E35-44BE-9EBA-AA992A540983}" xr6:coauthVersionLast="47" xr6:coauthVersionMax="47" xr10:uidLastSave="{00000000-0000-0000-0000-000000000000}"/>
  <bookViews>
    <workbookView xWindow="-120" yWindow="-120" windowWidth="20730" windowHeight="11160" tabRatio="905" xr2:uid="{00000000-000D-0000-FFFF-FFFF00000000}"/>
  </bookViews>
  <sheets>
    <sheet name="Cover" sheetId="19" r:id="rId1"/>
    <sheet name="PS5" sheetId="31" r:id="rId2"/>
    <sheet name="PS5 Summary" sheetId="33" r:id="rId3"/>
    <sheet name="Transport and Offloading Matrix" sheetId="20" r:id="rId4"/>
    <sheet name="CPA Formula" sheetId="29" r:id="rId5"/>
    <sheet name="Exchnge Rates" sheetId="32" r:id="rId6"/>
  </sheets>
  <definedNames>
    <definedName name="_xlnm.Print_Area" localSheetId="4">'CPA Formula'!$A$1:$N$105</definedName>
    <definedName name="_xlnm.Print_Area" localSheetId="2">'PS5 Summary'!$A$1:$X$41</definedName>
    <definedName name="_xlnm.Print_Titles" localSheetId="1">'PS5'!$A:$I,'PS5'!$1:$7</definedName>
    <definedName name="_xlnm.Print_Titles" localSheetId="2">'PS5 Summary'!$7:$9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8" i="29" l="1"/>
  <c r="B137" i="29"/>
  <c r="B126" i="29"/>
  <c r="B115" i="29"/>
  <c r="B104" i="29"/>
  <c r="B93" i="29"/>
  <c r="B82" i="29"/>
  <c r="B71" i="29"/>
  <c r="B60" i="29"/>
  <c r="B49" i="29"/>
  <c r="C19" i="29"/>
  <c r="C18" i="29"/>
  <c r="C17" i="29"/>
  <c r="C16" i="29"/>
  <c r="C15" i="29"/>
  <c r="C14" i="29"/>
  <c r="C13" i="29"/>
  <c r="C12" i="29"/>
  <c r="C11" i="29"/>
  <c r="C10" i="29"/>
  <c r="K9" i="33" l="1"/>
  <c r="V9" i="33"/>
  <c r="U9" i="33"/>
  <c r="U35" i="33" s="1"/>
  <c r="T9" i="33"/>
  <c r="T15" i="33" s="1"/>
  <c r="R9" i="33"/>
  <c r="R30" i="33" s="1"/>
  <c r="P9" i="33"/>
  <c r="P7" i="33"/>
  <c r="M7" i="33"/>
  <c r="O9" i="33"/>
  <c r="G7" i="33"/>
  <c r="N9" i="33"/>
  <c r="M9" i="33"/>
  <c r="L9" i="33"/>
  <c r="J9" i="33"/>
  <c r="H9" i="33"/>
  <c r="K55" i="31"/>
  <c r="L55" i="31"/>
  <c r="M55" i="31"/>
  <c r="N55" i="31"/>
  <c r="O55" i="31"/>
  <c r="P55" i="31"/>
  <c r="Q55" i="31"/>
  <c r="R55" i="31"/>
  <c r="S55" i="31"/>
  <c r="T55" i="31"/>
  <c r="U55" i="31"/>
  <c r="V55" i="31"/>
  <c r="W55" i="31"/>
  <c r="X55" i="31"/>
  <c r="Y55" i="31"/>
  <c r="Z55" i="31"/>
  <c r="AA55" i="31"/>
  <c r="AB55" i="31"/>
  <c r="AC55" i="31"/>
  <c r="AD55" i="31"/>
  <c r="AE55" i="31"/>
  <c r="AF55" i="31"/>
  <c r="AG55" i="31"/>
  <c r="AH55" i="31"/>
  <c r="AI55" i="31"/>
  <c r="AJ55" i="31"/>
  <c r="AK55" i="31"/>
  <c r="J55" i="31"/>
  <c r="Q56" i="31"/>
  <c r="Y56" i="31"/>
  <c r="AG56" i="31"/>
  <c r="J56" i="31"/>
  <c r="AJ56" i="31"/>
  <c r="AK56" i="31"/>
  <c r="O56" i="31"/>
  <c r="P56" i="31"/>
  <c r="R56" i="31"/>
  <c r="S56" i="31"/>
  <c r="T56" i="31"/>
  <c r="U56" i="31"/>
  <c r="V56" i="31"/>
  <c r="W56" i="31"/>
  <c r="X56" i="31"/>
  <c r="Z56" i="31"/>
  <c r="AA56" i="31"/>
  <c r="AB56" i="31"/>
  <c r="AC56" i="31"/>
  <c r="AD56" i="31"/>
  <c r="AE56" i="31"/>
  <c r="AF56" i="31"/>
  <c r="AH56" i="31"/>
  <c r="AI56" i="31"/>
  <c r="K56" i="31"/>
  <c r="L56" i="31"/>
  <c r="M56" i="31"/>
  <c r="N56" i="31"/>
  <c r="O54" i="31"/>
  <c r="P54" i="31"/>
  <c r="Q54" i="31"/>
  <c r="R54" i="31"/>
  <c r="S54" i="31"/>
  <c r="T54" i="31"/>
  <c r="U54" i="31"/>
  <c r="V54" i="31"/>
  <c r="W54" i="31"/>
  <c r="X54" i="31"/>
  <c r="Y54" i="31"/>
  <c r="Z54" i="31"/>
  <c r="AA54" i="31"/>
  <c r="AB54" i="31"/>
  <c r="AC54" i="31"/>
  <c r="AD54" i="31"/>
  <c r="AE54" i="31"/>
  <c r="AF54" i="31"/>
  <c r="AG54" i="31"/>
  <c r="AH54" i="31"/>
  <c r="AI54" i="31"/>
  <c r="AJ54" i="31"/>
  <c r="AK54" i="31"/>
  <c r="K54" i="31"/>
  <c r="L54" i="31"/>
  <c r="M54" i="31"/>
  <c r="N54" i="31"/>
  <c r="J54" i="31"/>
  <c r="N17" i="31"/>
  <c r="H15" i="33" s="1"/>
  <c r="O17" i="31"/>
  <c r="H16" i="33" s="1"/>
  <c r="P17" i="31"/>
  <c r="Q17" i="31"/>
  <c r="R17" i="31"/>
  <c r="S17" i="31"/>
  <c r="T17" i="31"/>
  <c r="U17" i="31"/>
  <c r="V17" i="31"/>
  <c r="H23" i="33" s="1"/>
  <c r="W17" i="31"/>
  <c r="H24" i="33" s="1"/>
  <c r="X17" i="31"/>
  <c r="H25" i="33" s="1"/>
  <c r="Y17" i="31"/>
  <c r="Z17" i="31"/>
  <c r="AA17" i="31"/>
  <c r="AB17" i="31"/>
  <c r="AC17" i="31"/>
  <c r="AD17" i="31"/>
  <c r="H31" i="33" s="1"/>
  <c r="AE17" i="31"/>
  <c r="H32" i="33" s="1"/>
  <c r="AF17" i="31"/>
  <c r="AG17" i="31"/>
  <c r="AH17" i="31"/>
  <c r="AI17" i="31"/>
  <c r="N23" i="31"/>
  <c r="O23" i="31"/>
  <c r="P23" i="31"/>
  <c r="J17" i="33" s="1"/>
  <c r="Q23" i="31"/>
  <c r="Q27" i="31" s="1"/>
  <c r="R23" i="31"/>
  <c r="S23" i="31"/>
  <c r="T23" i="31"/>
  <c r="U23" i="31"/>
  <c r="V23" i="31"/>
  <c r="W23" i="31"/>
  <c r="J24" i="33" s="1"/>
  <c r="X23" i="31"/>
  <c r="J25" i="33" s="1"/>
  <c r="Y23" i="31"/>
  <c r="J26" i="33" s="1"/>
  <c r="Z23" i="31"/>
  <c r="AA23" i="31"/>
  <c r="AB23" i="31"/>
  <c r="AC23" i="31"/>
  <c r="AD23" i="31"/>
  <c r="AE23" i="31"/>
  <c r="J32" i="33" s="1"/>
  <c r="AF23" i="31"/>
  <c r="J33" i="33" s="1"/>
  <c r="AG23" i="31"/>
  <c r="J34" i="33" s="1"/>
  <c r="AH23" i="31"/>
  <c r="AI23" i="31"/>
  <c r="N26" i="31"/>
  <c r="O26" i="31"/>
  <c r="P26" i="31"/>
  <c r="K17" i="33" s="1"/>
  <c r="Q26" i="31"/>
  <c r="R26" i="31"/>
  <c r="K19" i="33" s="1"/>
  <c r="S26" i="31"/>
  <c r="S27" i="31" s="1"/>
  <c r="T26" i="31"/>
  <c r="U26" i="31"/>
  <c r="V26" i="31"/>
  <c r="K23" i="33" s="1"/>
  <c r="W26" i="31"/>
  <c r="K24" i="33" s="1"/>
  <c r="X26" i="31"/>
  <c r="K25" i="33" s="1"/>
  <c r="Y26" i="31"/>
  <c r="K26" i="33" s="1"/>
  <c r="Z26" i="31"/>
  <c r="K27" i="33" s="1"/>
  <c r="AA26" i="31"/>
  <c r="K28" i="33" s="1"/>
  <c r="AB26" i="31"/>
  <c r="AC26" i="31"/>
  <c r="AD26" i="31"/>
  <c r="K31" i="33" s="1"/>
  <c r="AE26" i="31"/>
  <c r="K32" i="33" s="1"/>
  <c r="AF26" i="31"/>
  <c r="K33" i="33" s="1"/>
  <c r="AG26" i="31"/>
  <c r="K34" i="33" s="1"/>
  <c r="AH26" i="31"/>
  <c r="AH27" i="31" s="1"/>
  <c r="AI26" i="31"/>
  <c r="AI27" i="31" s="1"/>
  <c r="N32" i="31"/>
  <c r="O32" i="31"/>
  <c r="P32" i="31"/>
  <c r="Q32" i="31"/>
  <c r="Q36" i="31" s="1"/>
  <c r="R32" i="31"/>
  <c r="S32" i="31"/>
  <c r="T32" i="31"/>
  <c r="T36" i="31" s="1"/>
  <c r="U32" i="31"/>
  <c r="V32" i="31"/>
  <c r="W32" i="31"/>
  <c r="X32" i="31"/>
  <c r="Y32" i="31"/>
  <c r="Y36" i="31" s="1"/>
  <c r="Z32" i="31"/>
  <c r="Z36" i="31" s="1"/>
  <c r="AA32" i="31"/>
  <c r="AB32" i="31"/>
  <c r="AB36" i="31" s="1"/>
  <c r="AC32" i="31"/>
  <c r="AD32" i="31"/>
  <c r="AE32" i="31"/>
  <c r="AF32" i="31"/>
  <c r="AG32" i="31"/>
  <c r="AG36" i="31" s="1"/>
  <c r="AH32" i="31"/>
  <c r="M35" i="33" s="1"/>
  <c r="AI32" i="31"/>
  <c r="N35" i="31"/>
  <c r="O35" i="31"/>
  <c r="P35" i="31"/>
  <c r="Q35" i="31"/>
  <c r="R35" i="31"/>
  <c r="S35" i="31"/>
  <c r="N20" i="33" s="1"/>
  <c r="T35" i="31"/>
  <c r="U35" i="31"/>
  <c r="N22" i="33" s="1"/>
  <c r="V35" i="31"/>
  <c r="W35" i="31"/>
  <c r="X35" i="31"/>
  <c r="Y35" i="31"/>
  <c r="Z35" i="31"/>
  <c r="AA35" i="31"/>
  <c r="AB35" i="31"/>
  <c r="AC35" i="31"/>
  <c r="N30" i="33" s="1"/>
  <c r="AD35" i="31"/>
  <c r="AE35" i="31"/>
  <c r="AF35" i="31"/>
  <c r="AG35" i="31"/>
  <c r="AH35" i="31"/>
  <c r="AI35" i="31"/>
  <c r="AI36" i="31" s="1"/>
  <c r="N40" i="31"/>
  <c r="O40" i="31"/>
  <c r="P40" i="31"/>
  <c r="Q40" i="31"/>
  <c r="R40" i="31"/>
  <c r="S40" i="31"/>
  <c r="T40" i="31"/>
  <c r="U40" i="31"/>
  <c r="V40" i="31"/>
  <c r="W40" i="31"/>
  <c r="X40" i="31"/>
  <c r="Y40" i="31"/>
  <c r="Z40" i="31"/>
  <c r="AA40" i="31"/>
  <c r="AB40" i="31"/>
  <c r="AC40" i="31"/>
  <c r="AD40" i="31"/>
  <c r="AE40" i="31"/>
  <c r="AF40" i="31"/>
  <c r="AG40" i="31"/>
  <c r="AH40" i="31"/>
  <c r="AI40" i="31"/>
  <c r="N43" i="31"/>
  <c r="O43" i="31"/>
  <c r="P43" i="31"/>
  <c r="Q43" i="31"/>
  <c r="R43" i="31"/>
  <c r="S43" i="31"/>
  <c r="T43" i="31"/>
  <c r="U43" i="31"/>
  <c r="V43" i="31"/>
  <c r="W43" i="31"/>
  <c r="X43" i="31"/>
  <c r="Y43" i="31"/>
  <c r="Z43" i="31"/>
  <c r="AA43" i="31"/>
  <c r="AB43" i="31"/>
  <c r="AC43" i="31"/>
  <c r="AD43" i="31"/>
  <c r="AE43" i="31"/>
  <c r="AF43" i="31"/>
  <c r="AG43" i="31"/>
  <c r="AH43" i="31"/>
  <c r="AI43" i="31"/>
  <c r="C3" i="32"/>
  <c r="C2" i="32"/>
  <c r="C1" i="32"/>
  <c r="A49" i="31"/>
  <c r="AK43" i="31"/>
  <c r="AJ43" i="31"/>
  <c r="M43" i="31"/>
  <c r="L43" i="31"/>
  <c r="K43" i="31"/>
  <c r="J43" i="31"/>
  <c r="AK40" i="31"/>
  <c r="AJ40" i="31"/>
  <c r="M40" i="31"/>
  <c r="L40" i="31"/>
  <c r="K40" i="31"/>
  <c r="J40" i="31"/>
  <c r="AK35" i="31"/>
  <c r="AJ35" i="31"/>
  <c r="M35" i="31"/>
  <c r="M36" i="31" s="1"/>
  <c r="L35" i="31"/>
  <c r="K35" i="31"/>
  <c r="J35" i="31"/>
  <c r="AK32" i="31"/>
  <c r="AK36" i="31" s="1"/>
  <c r="AJ32" i="31"/>
  <c r="M32" i="31"/>
  <c r="L32" i="31"/>
  <c r="K32" i="31"/>
  <c r="J32" i="31"/>
  <c r="AK26" i="31"/>
  <c r="AJ26" i="31"/>
  <c r="K37" i="33" s="1"/>
  <c r="M26" i="31"/>
  <c r="K14" i="33" s="1"/>
  <c r="L26" i="31"/>
  <c r="K26" i="31"/>
  <c r="K12" i="33" s="1"/>
  <c r="J26" i="31"/>
  <c r="K11" i="33" s="1"/>
  <c r="AK23" i="31"/>
  <c r="AJ23" i="31"/>
  <c r="M23" i="31"/>
  <c r="J14" i="33" s="1"/>
  <c r="L23" i="31"/>
  <c r="J13" i="33" s="1"/>
  <c r="K23" i="31"/>
  <c r="J23" i="31"/>
  <c r="AK17" i="31"/>
  <c r="AJ17" i="31"/>
  <c r="M17" i="31"/>
  <c r="H14" i="33" s="1"/>
  <c r="L17" i="31"/>
  <c r="H13" i="33" s="1"/>
  <c r="K17" i="31"/>
  <c r="J17" i="31"/>
  <c r="AD36" i="31"/>
  <c r="H35" i="33"/>
  <c r="P11" i="33"/>
  <c r="H30" i="33"/>
  <c r="J28" i="33"/>
  <c r="P14" i="33"/>
  <c r="K18" i="33"/>
  <c r="H27" i="33"/>
  <c r="P19" i="33"/>
  <c r="H22" i="33"/>
  <c r="J36" i="33"/>
  <c r="P22" i="33"/>
  <c r="K20" i="33"/>
  <c r="H19" i="33"/>
  <c r="N33" i="33"/>
  <c r="P27" i="33"/>
  <c r="K13" i="33"/>
  <c r="K21" i="33"/>
  <c r="K29" i="33"/>
  <c r="P30" i="33"/>
  <c r="K22" i="33"/>
  <c r="K30" i="33"/>
  <c r="K38" i="33"/>
  <c r="P35" i="33"/>
  <c r="K15" i="33"/>
  <c r="J12" i="33"/>
  <c r="H38" i="33"/>
  <c r="J20" i="33"/>
  <c r="P38" i="33"/>
  <c r="K16" i="33"/>
  <c r="U20" i="33"/>
  <c r="H37" i="33"/>
  <c r="H29" i="33"/>
  <c r="H21" i="33"/>
  <c r="N26" i="33"/>
  <c r="N34" i="33"/>
  <c r="P12" i="33"/>
  <c r="P20" i="33"/>
  <c r="P28" i="33"/>
  <c r="P36" i="33"/>
  <c r="R22" i="33"/>
  <c r="H36" i="33"/>
  <c r="H28" i="33"/>
  <c r="H20" i="33"/>
  <c r="J11" i="33"/>
  <c r="J19" i="33"/>
  <c r="J27" i="33"/>
  <c r="J35" i="33"/>
  <c r="P13" i="33"/>
  <c r="P21" i="33"/>
  <c r="P29" i="33"/>
  <c r="P37" i="33"/>
  <c r="U19" i="33"/>
  <c r="U27" i="33"/>
  <c r="H34" i="33"/>
  <c r="H26" i="33"/>
  <c r="H18" i="33"/>
  <c r="J21" i="33"/>
  <c r="J29" i="33"/>
  <c r="J37" i="33"/>
  <c r="N13" i="33"/>
  <c r="N21" i="33"/>
  <c r="P15" i="33"/>
  <c r="P23" i="33"/>
  <c r="P31" i="33"/>
  <c r="U29" i="33"/>
  <c r="U37" i="33"/>
  <c r="H12" i="33"/>
  <c r="H33" i="33"/>
  <c r="J22" i="33"/>
  <c r="J30" i="33"/>
  <c r="J38" i="33"/>
  <c r="P16" i="33"/>
  <c r="P24" i="33"/>
  <c r="P32" i="33"/>
  <c r="R26" i="33"/>
  <c r="U38" i="33"/>
  <c r="J15" i="33"/>
  <c r="J23" i="33"/>
  <c r="J31" i="33"/>
  <c r="P17" i="33"/>
  <c r="P25" i="33"/>
  <c r="P33" i="33"/>
  <c r="T21" i="33"/>
  <c r="U15" i="33"/>
  <c r="U23" i="33"/>
  <c r="U31" i="33"/>
  <c r="J16" i="33"/>
  <c r="P18" i="33"/>
  <c r="P26" i="33"/>
  <c r="P34" i="33"/>
  <c r="T38" i="33"/>
  <c r="U16" i="33"/>
  <c r="U24" i="33"/>
  <c r="W36" i="31"/>
  <c r="AJ36" i="31"/>
  <c r="R27" i="31"/>
  <c r="AC27" i="31"/>
  <c r="V27" i="31"/>
  <c r="L27" i="31"/>
  <c r="L36" i="31"/>
  <c r="AF36" i="31"/>
  <c r="AE36" i="31"/>
  <c r="AB27" i="31"/>
  <c r="U27" i="31"/>
  <c r="Y27" i="31" l="1"/>
  <c r="Y44" i="31" s="1"/>
  <c r="J18" i="33"/>
  <c r="K36" i="33"/>
  <c r="P36" i="31"/>
  <c r="V36" i="31"/>
  <c r="V44" i="31" s="1"/>
  <c r="N36" i="31"/>
  <c r="AA27" i="31"/>
  <c r="AF27" i="31"/>
  <c r="AF44" i="31" s="1"/>
  <c r="AF45" i="31" s="1"/>
  <c r="AF46" i="31" s="1"/>
  <c r="H17" i="33"/>
  <c r="AG27" i="31"/>
  <c r="M11" i="33"/>
  <c r="K27" i="31"/>
  <c r="AK27" i="31"/>
  <c r="AK44" i="31" s="1"/>
  <c r="K36" i="31"/>
  <c r="L33" i="33"/>
  <c r="L28" i="33"/>
  <c r="L38" i="33"/>
  <c r="AI44" i="31"/>
  <c r="AI45" i="31" s="1"/>
  <c r="M18" i="33"/>
  <c r="T19" i="33"/>
  <c r="L44" i="31"/>
  <c r="L45" i="31" s="1"/>
  <c r="L46" i="31" s="1"/>
  <c r="N27" i="31"/>
  <c r="N44" i="31" s="1"/>
  <c r="Z27" i="31"/>
  <c r="T13" i="33"/>
  <c r="T11" i="33"/>
  <c r="T17" i="33"/>
  <c r="AA36" i="31"/>
  <c r="AA44" i="31" s="1"/>
  <c r="AE27" i="31"/>
  <c r="AE44" i="31" s="1"/>
  <c r="M37" i="33"/>
  <c r="K35" i="33"/>
  <c r="L35" i="33" s="1"/>
  <c r="R36" i="31"/>
  <c r="AG44" i="31"/>
  <c r="AG45" i="31" s="1"/>
  <c r="AG46" i="31" s="1"/>
  <c r="R44" i="31"/>
  <c r="Z44" i="31"/>
  <c r="AD27" i="31"/>
  <c r="AD44" i="31" s="1"/>
  <c r="AD45" i="31" s="1"/>
  <c r="S36" i="31"/>
  <c r="S44" i="31" s="1"/>
  <c r="S45" i="31" s="1"/>
  <c r="M12" i="33"/>
  <c r="X36" i="31"/>
  <c r="L17" i="33"/>
  <c r="T27" i="31"/>
  <c r="T44" i="31" s="1"/>
  <c r="AB44" i="31"/>
  <c r="T30" i="33"/>
  <c r="M31" i="33"/>
  <c r="M30" i="33"/>
  <c r="O30" i="33" s="1"/>
  <c r="T34" i="33"/>
  <c r="O36" i="31"/>
  <c r="M38" i="33"/>
  <c r="M26" i="33"/>
  <c r="L37" i="33"/>
  <c r="L34" i="33"/>
  <c r="T31" i="33"/>
  <c r="L30" i="33"/>
  <c r="J27" i="31"/>
  <c r="AJ27" i="31"/>
  <c r="AJ44" i="31" s="1"/>
  <c r="J36" i="31"/>
  <c r="AC36" i="31"/>
  <c r="AC44" i="31" s="1"/>
  <c r="U36" i="31"/>
  <c r="U44" i="31" s="1"/>
  <c r="U45" i="31" s="1"/>
  <c r="U46" i="31" s="1"/>
  <c r="T25" i="33"/>
  <c r="L27" i="33"/>
  <c r="L26" i="33"/>
  <c r="K44" i="31"/>
  <c r="Q44" i="31"/>
  <c r="L13" i="33"/>
  <c r="L20" i="33"/>
  <c r="L19" i="33"/>
  <c r="L25" i="33"/>
  <c r="L36" i="33"/>
  <c r="L12" i="33"/>
  <c r="AJ45" i="31"/>
  <c r="AJ46" i="31" s="1"/>
  <c r="AC45" i="31"/>
  <c r="AC46" i="31" s="1"/>
  <c r="AE45" i="31"/>
  <c r="AE46" i="31" s="1"/>
  <c r="L14" i="33"/>
  <c r="Y45" i="31"/>
  <c r="Y46" i="31"/>
  <c r="N45" i="31"/>
  <c r="N46" i="31" s="1"/>
  <c r="R45" i="31"/>
  <c r="Q45" i="31"/>
  <c r="Q46" i="31" s="1"/>
  <c r="Z45" i="31"/>
  <c r="Z46" i="31" s="1"/>
  <c r="K45" i="31"/>
  <c r="K46" i="31" s="1"/>
  <c r="AA45" i="31"/>
  <c r="AA46" i="31" s="1"/>
  <c r="AB45" i="31"/>
  <c r="AB46" i="31" s="1"/>
  <c r="S46" i="31"/>
  <c r="X27" i="31"/>
  <c r="X44" i="31" s="1"/>
  <c r="R32" i="33"/>
  <c r="R33" i="33"/>
  <c r="M33" i="33"/>
  <c r="O33" i="33" s="1"/>
  <c r="R31" i="33"/>
  <c r="M23" i="33"/>
  <c r="M22" i="33"/>
  <c r="O22" i="33" s="1"/>
  <c r="M16" i="33"/>
  <c r="M13" i="33"/>
  <c r="AH36" i="31"/>
  <c r="AH44" i="31" s="1"/>
  <c r="N19" i="33"/>
  <c r="M27" i="31"/>
  <c r="M44" i="31" s="1"/>
  <c r="L32" i="33"/>
  <c r="R18" i="33"/>
  <c r="O27" i="31"/>
  <c r="O44" i="31" s="1"/>
  <c r="T22" i="33"/>
  <c r="R35" i="33"/>
  <c r="M27" i="33"/>
  <c r="AD46" i="31"/>
  <c r="T14" i="33"/>
  <c r="M36" i="33"/>
  <c r="R27" i="33"/>
  <c r="M19" i="33"/>
  <c r="T36" i="33"/>
  <c r="R16" i="33"/>
  <c r="R25" i="33"/>
  <c r="M25" i="33"/>
  <c r="R23" i="33"/>
  <c r="M15" i="33"/>
  <c r="T32" i="33"/>
  <c r="M14" i="33"/>
  <c r="R37" i="33"/>
  <c r="T26" i="33"/>
  <c r="L15" i="33"/>
  <c r="P27" i="31"/>
  <c r="P44" i="31" s="1"/>
  <c r="R36" i="33"/>
  <c r="M28" i="33"/>
  <c r="R19" i="33"/>
  <c r="V19" i="33" s="1"/>
  <c r="T28" i="33"/>
  <c r="L22" i="33"/>
  <c r="R17" i="33"/>
  <c r="M17" i="33"/>
  <c r="R24" i="33"/>
  <c r="R15" i="33"/>
  <c r="V15" i="33" s="1"/>
  <c r="T24" i="33"/>
  <c r="R29" i="33"/>
  <c r="T23" i="33"/>
  <c r="R28" i="33"/>
  <c r="M20" i="33"/>
  <c r="O20" i="33" s="1"/>
  <c r="R11" i="33"/>
  <c r="T20" i="33"/>
  <c r="T16" i="33"/>
  <c r="R21" i="33"/>
  <c r="T18" i="33"/>
  <c r="M29" i="33"/>
  <c r="M21" i="33"/>
  <c r="O21" i="33" s="1"/>
  <c r="R14" i="33"/>
  <c r="R20" i="33"/>
  <c r="T37" i="33"/>
  <c r="T12" i="33"/>
  <c r="T35" i="33"/>
  <c r="L29" i="33"/>
  <c r="R38" i="33"/>
  <c r="V38" i="33" s="1"/>
  <c r="L18" i="33"/>
  <c r="R13" i="33"/>
  <c r="M32" i="33"/>
  <c r="M24" i="33"/>
  <c r="H11" i="33"/>
  <c r="L11" i="33" s="1"/>
  <c r="O13" i="33"/>
  <c r="AI46" i="31"/>
  <c r="W27" i="31"/>
  <c r="W44" i="31" s="1"/>
  <c r="R12" i="33"/>
  <c r="T29" i="33"/>
  <c r="R34" i="33"/>
  <c r="M34" i="33"/>
  <c r="O34" i="33" s="1"/>
  <c r="T27" i="33"/>
  <c r="L21" i="33"/>
  <c r="T33" i="33"/>
  <c r="N28" i="33"/>
  <c r="N25" i="33"/>
  <c r="N11" i="33"/>
  <c r="O11" i="33" s="1"/>
  <c r="U30" i="33"/>
  <c r="N14" i="33"/>
  <c r="U21" i="33"/>
  <c r="U11" i="33"/>
  <c r="U34" i="33"/>
  <c r="N18" i="33"/>
  <c r="U33" i="33"/>
  <c r="U17" i="33"/>
  <c r="N36" i="33"/>
  <c r="L24" i="33"/>
  <c r="U22" i="33"/>
  <c r="U13" i="33"/>
  <c r="U26" i="33"/>
  <c r="N32" i="33"/>
  <c r="L23" i="33"/>
  <c r="U14" i="33"/>
  <c r="O26" i="33"/>
  <c r="U18" i="33"/>
  <c r="U28" i="33"/>
  <c r="U12" i="33"/>
  <c r="N17" i="33"/>
  <c r="N24" i="33"/>
  <c r="N31" i="33"/>
  <c r="N35" i="33"/>
  <c r="O35" i="33" s="1"/>
  <c r="U32" i="33"/>
  <c r="N16" i="33"/>
  <c r="N23" i="33"/>
  <c r="L16" i="33"/>
  <c r="N37" i="33"/>
  <c r="N27" i="33"/>
  <c r="U25" i="33"/>
  <c r="U36" i="33"/>
  <c r="N12" i="33"/>
  <c r="N15" i="33"/>
  <c r="N38" i="33"/>
  <c r="N29" i="33"/>
  <c r="L31" i="33"/>
  <c r="AK45" i="31" l="1"/>
  <c r="AK46" i="31"/>
  <c r="R46" i="31"/>
  <c r="V11" i="33"/>
  <c r="W11" i="33" s="1"/>
  <c r="X11" i="33" s="1"/>
  <c r="V18" i="33"/>
  <c r="V37" i="33"/>
  <c r="V29" i="33"/>
  <c r="O31" i="33"/>
  <c r="O18" i="33"/>
  <c r="O16" i="33"/>
  <c r="V22" i="33"/>
  <c r="O12" i="33"/>
  <c r="O37" i="33"/>
  <c r="V24" i="33"/>
  <c r="V31" i="33"/>
  <c r="V23" i="33"/>
  <c r="O14" i="33"/>
  <c r="O19" i="33"/>
  <c r="W19" i="33" s="1"/>
  <c r="X19" i="33" s="1"/>
  <c r="O29" i="33"/>
  <c r="V30" i="33"/>
  <c r="W30" i="33" s="1"/>
  <c r="X30" i="33" s="1"/>
  <c r="V17" i="33"/>
  <c r="V21" i="33"/>
  <c r="W21" i="33" s="1"/>
  <c r="X21" i="33" s="1"/>
  <c r="V28" i="33"/>
  <c r="V20" i="33"/>
  <c r="W20" i="33" s="1"/>
  <c r="X20" i="33" s="1"/>
  <c r="O38" i="33"/>
  <c r="W38" i="33" s="1"/>
  <c r="X38" i="33" s="1"/>
  <c r="V16" i="33"/>
  <c r="W16" i="33" s="1"/>
  <c r="X16" i="33" s="1"/>
  <c r="V35" i="33"/>
  <c r="W35" i="33" s="1"/>
  <c r="X35" i="33" s="1"/>
  <c r="J44" i="31"/>
  <c r="J45" i="31" s="1"/>
  <c r="J46" i="31" s="1"/>
  <c r="O17" i="33"/>
  <c r="V14" i="33"/>
  <c r="O36" i="33"/>
  <c r="V36" i="33"/>
  <c r="O15" i="33"/>
  <c r="W15" i="33" s="1"/>
  <c r="X15" i="33" s="1"/>
  <c r="O23" i="33"/>
  <c r="V33" i="33"/>
  <c r="W33" i="33" s="1"/>
  <c r="X33" i="33" s="1"/>
  <c r="V25" i="33"/>
  <c r="V32" i="33"/>
  <c r="V26" i="33"/>
  <c r="W26" i="33" s="1"/>
  <c r="X26" i="33" s="1"/>
  <c r="V34" i="33"/>
  <c r="W34" i="33" s="1"/>
  <c r="X34" i="33" s="1"/>
  <c r="O28" i="33"/>
  <c r="O32" i="33"/>
  <c r="O27" i="33"/>
  <c r="V13" i="33"/>
  <c r="W13" i="33" s="1"/>
  <c r="X13" i="33" s="1"/>
  <c r="W22" i="33"/>
  <c r="X22" i="33" s="1"/>
  <c r="T45" i="31"/>
  <c r="T46" i="31" s="1"/>
  <c r="AH45" i="31"/>
  <c r="AH46" i="31" s="1"/>
  <c r="O24" i="33"/>
  <c r="W45" i="31"/>
  <c r="W46" i="31" s="1"/>
  <c r="X45" i="31"/>
  <c r="X46" i="31" s="1"/>
  <c r="O45" i="31"/>
  <c r="O46" i="31" s="1"/>
  <c r="V12" i="33"/>
  <c r="V27" i="33"/>
  <c r="V45" i="31"/>
  <c r="V46" i="31" s="1"/>
  <c r="O25" i="33"/>
  <c r="P45" i="31"/>
  <c r="P46" i="31" s="1"/>
  <c r="M45" i="31"/>
  <c r="M46" i="31" s="1"/>
  <c r="W18" i="33" l="1"/>
  <c r="X18" i="33" s="1"/>
  <c r="W29" i="33"/>
  <c r="X29" i="33" s="1"/>
  <c r="W23" i="33"/>
  <c r="X23" i="33" s="1"/>
  <c r="W31" i="33"/>
  <c r="X31" i="33" s="1"/>
  <c r="W37" i="33"/>
  <c r="X37" i="33" s="1"/>
  <c r="W28" i="33"/>
  <c r="X28" i="33" s="1"/>
  <c r="W24" i="33"/>
  <c r="X24" i="33" s="1"/>
  <c r="W12" i="33"/>
  <c r="X12" i="33" s="1"/>
  <c r="W25" i="33"/>
  <c r="X25" i="33" s="1"/>
  <c r="W14" i="33"/>
  <c r="X14" i="33" s="1"/>
  <c r="W17" i="33"/>
  <c r="X17" i="33" s="1"/>
  <c r="W32" i="33"/>
  <c r="X32" i="33" s="1"/>
  <c r="W36" i="33"/>
  <c r="X36" i="33" s="1"/>
  <c r="W27" i="33"/>
  <c r="X27" i="33" s="1"/>
  <c r="X41" i="33" l="1"/>
</calcChain>
</file>

<file path=xl/sharedStrings.xml><?xml version="1.0" encoding="utf-8"?>
<sst xmlns="http://schemas.openxmlformats.org/spreadsheetml/2006/main" count="733" uniqueCount="430">
  <si>
    <t>Prices in South African Currency (Excluding VAT)</t>
  </si>
  <si>
    <t xml:space="preserve"> ENQUIRY NO</t>
  </si>
  <si>
    <t>COMMODITY</t>
  </si>
  <si>
    <t>SUPPLIER</t>
  </si>
  <si>
    <t>Item</t>
  </si>
  <si>
    <t>COMMENTS:</t>
  </si>
  <si>
    <t>TRANSPORT AND OFF LOADING COSTS</t>
  </si>
  <si>
    <t>Transport to site or regional store and off-loading</t>
  </si>
  <si>
    <t>0 - 100</t>
  </si>
  <si>
    <t>101 - 200</t>
  </si>
  <si>
    <t>201 - 300</t>
  </si>
  <si>
    <t>301 - 400</t>
  </si>
  <si>
    <t>401 - 500</t>
  </si>
  <si>
    <t>501 - 600</t>
  </si>
  <si>
    <t>601 - 700</t>
  </si>
  <si>
    <t>701 - 800</t>
  </si>
  <si>
    <t>801 - 900</t>
  </si>
  <si>
    <t>901 - 1000</t>
  </si>
  <si>
    <t>1001 - 1100</t>
  </si>
  <si>
    <t>1101 - 1200</t>
  </si>
  <si>
    <t>1201 - 1300</t>
  </si>
  <si>
    <t>1301 - 1400</t>
  </si>
  <si>
    <t>1401 - 1500</t>
  </si>
  <si>
    <t>Round Trip Distance [km]</t>
  </si>
  <si>
    <t>1501 - 2000</t>
  </si>
  <si>
    <t>2001 - 2500</t>
  </si>
  <si>
    <t>2501 - 3000</t>
  </si>
  <si>
    <t>3001 - 3500</t>
  </si>
  <si>
    <t>Title/Definition : Linked to the index, e.g., Table C3, All hourly paid employees.  Must be completely defined</t>
  </si>
  <si>
    <t>PRICING INFORMATION</t>
  </si>
  <si>
    <t>INVITATION TO TENDER</t>
  </si>
  <si>
    <t>FOR</t>
  </si>
  <si>
    <r>
      <t>TENDERER’S</t>
    </r>
    <r>
      <rPr>
        <b/>
        <sz val="14"/>
        <rFont val="Arial"/>
        <family val="2"/>
      </rPr>
      <t xml:space="preserve"> NAME:  </t>
    </r>
  </si>
  <si>
    <t>THE PRICE:  IN RAND (excluding VAT) :</t>
  </si>
  <si>
    <t>THE PRICE:  IN RAND (Including VAT) :</t>
  </si>
  <si>
    <t>RAND VALUE IN WORDS EXCLUDING VAT</t>
  </si>
  <si>
    <t>RAND VALUE IN WORDS INCLUDING VAT</t>
  </si>
  <si>
    <t>DATE :</t>
  </si>
  <si>
    <t xml:space="preserve">AUTHORISED SIGNATORY </t>
  </si>
  <si>
    <t>NAME :</t>
  </si>
  <si>
    <t>DESIGNATION :</t>
  </si>
  <si>
    <t>ZAR</t>
  </si>
  <si>
    <t>ENQUIRY NUMBER :</t>
  </si>
  <si>
    <t xml:space="preserve">                                      PRICES INCLUSIVE OF VAT (VALUE ADDED TAX)</t>
  </si>
  <si>
    <t xml:space="preserve"> PRICE SCHEDULE : C (PS5) :   </t>
  </si>
  <si>
    <t>SUPPLIER:</t>
  </si>
  <si>
    <t xml:space="preserve"> PRICE SCHEDULE FOR GOODS MANUFACTURED IN AND OUTSIDE THE R.S.A.  PRICE PER UNIT FOR SUPPLY, DELIVERY AND OFF LOADING.  ALL AMOUNTS EXPRESSED IN RANDS</t>
  </si>
  <si>
    <t xml:space="preserve"> REMARKS</t>
  </si>
  <si>
    <t xml:space="preserve">                       ITEM NO</t>
  </si>
  <si>
    <t>Item 1</t>
  </si>
  <si>
    <t>Item 2</t>
  </si>
  <si>
    <t>Item 3</t>
  </si>
  <si>
    <t>Item 4</t>
  </si>
  <si>
    <t>Item 5</t>
  </si>
  <si>
    <t>Item 6</t>
  </si>
  <si>
    <t>Item 7</t>
  </si>
  <si>
    <t>Item 8</t>
  </si>
  <si>
    <t>Item 9</t>
  </si>
  <si>
    <t>Item 10</t>
  </si>
  <si>
    <t>Item 11</t>
  </si>
  <si>
    <t>Item 12</t>
  </si>
  <si>
    <t>Item 13</t>
  </si>
  <si>
    <t>Item 14</t>
  </si>
  <si>
    <t>Item 15</t>
  </si>
  <si>
    <t>Item 16</t>
  </si>
  <si>
    <t>Item 17</t>
  </si>
  <si>
    <t>Item 18</t>
  </si>
  <si>
    <t>Item 19</t>
  </si>
  <si>
    <t>Item 20</t>
  </si>
  <si>
    <t>Item 21</t>
  </si>
  <si>
    <t>Item 22</t>
  </si>
  <si>
    <t>Item 23</t>
  </si>
  <si>
    <t>Item 24</t>
  </si>
  <si>
    <t>Item 25</t>
  </si>
  <si>
    <t xml:space="preserve"> *Eskom may effect this insurance which includes war</t>
  </si>
  <si>
    <t xml:space="preserve">                  ITEM DESCRIPTION</t>
  </si>
  <si>
    <t xml:space="preserve">   risk insurance</t>
  </si>
  <si>
    <t>**Please specify</t>
  </si>
  <si>
    <t>SUPPLIED FROM OUTSIDE R.S.A.:</t>
  </si>
  <si>
    <t>(In ZAR)</t>
  </si>
  <si>
    <t>1: F.O.B. PRICE</t>
  </si>
  <si>
    <t>2: COST OF SEA  FREIGHT</t>
  </si>
  <si>
    <t>3: COST OF AIR  FREIGHT</t>
  </si>
  <si>
    <t>4: COST OF MARINE INSURANCES *</t>
  </si>
  <si>
    <t>5: TOTAL PRICE DELIVERED PORT R.S.A. ...</t>
  </si>
  <si>
    <t>(1+2+3+4)</t>
  </si>
  <si>
    <t>6: WHARFAGE</t>
  </si>
  <si>
    <t>7: LANDING CHARGES</t>
  </si>
  <si>
    <t>8: CUSTOMS DUTIES</t>
  </si>
  <si>
    <t>9: IMPORT SURCHARGE</t>
  </si>
  <si>
    <t>10: OTHER**</t>
  </si>
  <si>
    <t>11: COST OF IMPORTATION ...</t>
  </si>
  <si>
    <t>(6+7+8+9+10)</t>
  </si>
  <si>
    <t>12: COST OF RAIL TRANSPORT IN R.S.A.</t>
  </si>
  <si>
    <t>13: COST OF ROAD TRANSPORT IN R.S.A.</t>
  </si>
  <si>
    <t>14: TOTAL COST OF TRANSPORT S.A. PORT TO WORK/SITE ...</t>
  </si>
  <si>
    <t>(12+13)</t>
  </si>
  <si>
    <t>15: TOTAL PRICE (F.O.B.) DELIVERED TO WORKS/SITE...</t>
  </si>
  <si>
    <t>(5+11+14)</t>
  </si>
  <si>
    <t>SUPPLIED FROM INSIDE R.S.A.</t>
  </si>
  <si>
    <t>16: F.O.R. PRICE-GOODS MANUFACTURED INSIDE R.S.A.</t>
  </si>
  <si>
    <t>17: F.O.R. PRICE-GOODS SUPPLIED FROM IMPORTED ITEMS</t>
  </si>
  <si>
    <t>18: TOTAL F.O.R. PRICE ...</t>
  </si>
  <si>
    <t>(16+17)</t>
  </si>
  <si>
    <t>19: COST OF RAIL TRANSPORT</t>
  </si>
  <si>
    <t>20: COST OF ROAD TRANSPORT</t>
  </si>
  <si>
    <t xml:space="preserve">21: COST OF TRANSPORT WORKS TO SITE ...          </t>
  </si>
  <si>
    <t>(19+20)</t>
  </si>
  <si>
    <t xml:space="preserve">22: PRICE (F.O.R.) DELIVERED TO SITE ...          </t>
  </si>
  <si>
    <t>(18+21)</t>
  </si>
  <si>
    <t xml:space="preserve"> SITE WORK (ERECTION / INSTALLATION INCL. COMMISSIONING) </t>
  </si>
  <si>
    <t>23: LOCAL LABOUR</t>
  </si>
  <si>
    <t>24: EXPATRIATE  LABOUR</t>
  </si>
  <si>
    <t xml:space="preserve">25: TOTAL PRICE FOR SITE WORK ...          </t>
  </si>
  <si>
    <t>(23+24)</t>
  </si>
  <si>
    <t>26: OVERSEAS ENGINEERING SERVICES</t>
  </si>
  <si>
    <t>27: LOCAL ENGINEERING SERVICES</t>
  </si>
  <si>
    <t>28: TOTAL PRICE FOR ENGINEERING SERVICES...</t>
  </si>
  <si>
    <t>(26+27)</t>
  </si>
  <si>
    <t>29: TOTAL PRICE EXCLUDING VAT</t>
  </si>
  <si>
    <t>29. VAT</t>
  </si>
  <si>
    <t>30: TOTAL  PRICE INCLUDING VAT</t>
  </si>
  <si>
    <t>(27+36+46)</t>
  </si>
  <si>
    <t xml:space="preserve"> PRICE SCHEDULE FOR GOODS MANUFACTURED OUTSIDE THE R.S.A.  PRICE PER UNIT FOR ENGINEERING, MANUFACTURE, SUPPLY AND DELIVERY.  ALL AMOUNTS EXPRESSED IN FOREIGN CURRENCY (UP TO LINE 49).</t>
  </si>
  <si>
    <t>PRICE DELIVERED TO PORT R.S.A. (LINE 5)</t>
  </si>
  <si>
    <t>(In Foreign Currency)</t>
  </si>
  <si>
    <t>31: CURRENCY A   1 ZAR=............</t>
  </si>
  <si>
    <t>(FOB)</t>
  </si>
  <si>
    <t>32: CURRENCY B   1 ZAR=............</t>
  </si>
  <si>
    <t>33: CURRENCY C   1 ZAR=............</t>
  </si>
  <si>
    <t>34: CURRENCY D   1 ZAR=............</t>
  </si>
  <si>
    <t>35: CURRENCY E   1 ZAR=............</t>
  </si>
  <si>
    <t>(INSURANCE)</t>
  </si>
  <si>
    <t xml:space="preserve">36: TOTAL F.O.B. PRICE </t>
  </si>
  <si>
    <t>(5=31+32+33+34+35)</t>
  </si>
  <si>
    <t>PRICE EXPATRIATE LABOUR (LINE 25)</t>
  </si>
  <si>
    <t>37: CURRENCY A   1 ZAR=............</t>
  </si>
  <si>
    <t>38: CURRENCY B   1 ZAR=............</t>
  </si>
  <si>
    <t>39: CURRENCY C   1 ZAR=............</t>
  </si>
  <si>
    <t>40: CURRENCY D   1 ZAR=............</t>
  </si>
  <si>
    <t>41: CURRENCY E   1 ZAR=.............</t>
  </si>
  <si>
    <t xml:space="preserve">42.TOTAL PRICE EXPATRIATE LABOUR </t>
  </si>
  <si>
    <t>(24=37+38+39+40+41)</t>
  </si>
  <si>
    <t>PRICE OVERSEAS ENGINEERING SERVICES (LINE 27)</t>
  </si>
  <si>
    <t>43: CURRENCY A   1 ZAR=............</t>
  </si>
  <si>
    <t>44: CURRENCY B   1 ZAR=............</t>
  </si>
  <si>
    <t>45: CURRENCY C   1 ZAR=............</t>
  </si>
  <si>
    <t>46: CURRENCY D   1 ZAR=............</t>
  </si>
  <si>
    <t>47: CURRENCY E   1 ZAR=.............</t>
  </si>
  <si>
    <t xml:space="preserve">48: TOTAL PRICE OVERSEAS ENGINEERING SERVICES (LINE 26) </t>
  </si>
  <si>
    <t>(26=43+44+45+46+47)</t>
  </si>
  <si>
    <t>49: FOREIGN CONTENT OF TOTAL PRICE</t>
  </si>
  <si>
    <t>(36+42+48)</t>
  </si>
  <si>
    <t>LOCAL PREFERENCE FOR ELECTRONICS ONLY</t>
  </si>
  <si>
    <t>50. FOR PRICE GOODS MANUFACTURED IN R.S.A. (LINE 16)</t>
  </si>
  <si>
    <t xml:space="preserve">51. PRICE FOR LOCAL DESIGN / ENGINEERING SERVICES (LINE 27) </t>
  </si>
  <si>
    <t>52. PERCENTAGE PREFERENCE CLAIMED (=................) ON LINE 50</t>
  </si>
  <si>
    <t>53. PERCENTAGE PREFERENCE CLAIMED (=................) ON LINE 51</t>
  </si>
  <si>
    <t xml:space="preserve">54. TOTAL AMOUNT CLAIMED </t>
  </si>
  <si>
    <t>(52 + 53)</t>
  </si>
  <si>
    <t>SIGNATURE...................................................................</t>
  </si>
  <si>
    <t>CAPACITY........................................................................</t>
  </si>
  <si>
    <t>Enquiry No.</t>
  </si>
  <si>
    <t>Package Name:</t>
  </si>
  <si>
    <t>Tenderer's Name:</t>
  </si>
  <si>
    <t>5.1.4 EXCHANGE RATES FOR MULTIPLE CURRENCIES</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</si>
  <si>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</si>
  <si>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</si>
  <si>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</si>
  <si>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</si>
  <si>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</si>
  <si>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</si>
  <si>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</si>
  <si>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</si>
  <si>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</si>
  <si>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</si>
  <si>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 xml:space="preserve"> </t>
  </si>
  <si>
    <t>EXCHANGE RATES PUBLISHED BY SARB</t>
  </si>
  <si>
    <t>NB: Tenderers must submit proof of the SARB rate (s) of exchange used.</t>
  </si>
  <si>
    <t>Date for which the rates are published :</t>
  </si>
  <si>
    <t>Date to be inserted in the following format: Day, Month and Year.
Must be the SARB rate at 12:00 on day of advertisement of bid</t>
  </si>
  <si>
    <t>No</t>
  </si>
  <si>
    <t>Currency Description</t>
  </si>
  <si>
    <t>Code</t>
  </si>
  <si>
    <t>Exchange Rate
Currency 1,00 = R Amount</t>
  </si>
  <si>
    <t>Payment Method 1a, 1b or 2</t>
  </si>
  <si>
    <t>Source</t>
  </si>
  <si>
    <t>South African Rand</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</si>
  <si>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</si>
  <si>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</si>
  <si>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</si>
  <si>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</si>
  <si>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</si>
  <si>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</si>
  <si>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</si>
  <si>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</si>
  <si>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</si>
  <si>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</si>
  <si>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</si>
  <si>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</si>
  <si>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</si>
  <si>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</si>
  <si>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</si>
  <si>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</si>
  <si>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</si>
  <si>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</si>
  <si>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</si>
  <si>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</si>
  <si>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</si>
  <si>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</si>
  <si>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</si>
  <si>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</si>
  <si>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</si>
  <si>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USD</t>
  </si>
  <si>
    <t>Item 26</t>
  </si>
  <si>
    <t>Item 27</t>
  </si>
  <si>
    <t>Item 28</t>
  </si>
  <si>
    <t>0000663307-Specific: 48 VDC power supply and X.21 communication interface Generic: includes module rack, CPU module, 4 channels (input/output), Protection Interface Adaptors,  LED (Alarm/Trip) indications, HMI Software, on/off switch</t>
  </si>
  <si>
    <t>0000663301-Specific: 110 VDC power supply and X.21 communication interface Generic: includes module rack, CPU module, 4 channels (input/output), Protection Interface Adaptors,  LED (Alarm/Trip) indications, HMI Software, on/off switch</t>
  </si>
  <si>
    <t>0000663304-Specific: 220 VDC power supply and X.21 communication interface Generic: includes module rack, CPU module, 4 channels (input/output), Protection Interface Adaptors,  LED (Alarm/Trip) indications, HMI Software, on/off switch</t>
  </si>
  <si>
    <t>0000663309-Specific: 48 VDC power supply and Fibre Optic Driver - 1310nm 30km Generic: includes module rack, CPU module, 4 channels (input/output), Protection Interface Adaptors,  LED (Alarm/Trip) indications, HMI Software, on/off switch</t>
  </si>
  <si>
    <t>0000663412-Specific: 110 VDC power supply and Fibre Optic Driver - 1310nm 30km Generic: includes module rack, CPU module, 4 channels (input/output), Protection Interface Adaptors,  LED (Alarm/Trip) indications, HMI Software, on/off switch</t>
  </si>
  <si>
    <t>0000663416-Specific: 220 VDC power supply and Fibre Optic Driver - 1310nm 30km Generic: includes module rack, CPU module, 4 channels (input/output), Protection Interface Adaptors,  LED (Alarm/Trip) indications, HMI Software, on/off switch</t>
  </si>
  <si>
    <t>0000663417-Specific: 48 VDC power supply and Fibre Optic Driver - 1310nm 60km Generic: includes module rack, CPU module, 4 channels (input/output), Protection Interface Adaptors,  LED (Alarm/Trip) indications, HMI Software, on/off switch</t>
  </si>
  <si>
    <t>0000663418-Specific: 110 VDC power supply and Fibre Optic Driver - 1310nm 60km Generic: includes module rack, CPU module, 4 channels (input/output), Protection Interface Adaptors,  LED (Alarm/Trip) indications, HMI Software, on/off switch</t>
  </si>
  <si>
    <t>0000663277-Specific: 220 VDC power supply and Fibre Optic Driver - 1310nm 60km Generic: includes module rack, CPU module, 4 channels (input/output), Protection Interface Adaptors,  LED (Alarm/Trip) indications, HMI Software, on/off switch</t>
  </si>
  <si>
    <t>0000663303-Specific: 48 VDC power supply and Fibre Optic Driver - 1550nm 120km Generic: includes module rack, CPU module, 4 channels (input/output), Protection Interface Adaptors,  LED (Alarm/Trip) indications, HMI Software, on/off switch</t>
  </si>
  <si>
    <t>0000663306-Specific: 110 VDC power supply and Fibre Optic Driver - 1550nm 120km Generic: includes module rack, CPU module, 4 channels (input/output), Protection Interface Adaptors,  LED (Alarm/Trip) indications, HMI Software, on/off switch</t>
  </si>
  <si>
    <t>0000663289-Specific: 220 VDC power supply and Fibre Optic Driver - 1550nm 120km Generic: includes module rack, CPU module, 4 channels (input/output), Protection Interface Adaptors,  LED (Alarm/Trip) indications, HMI Software, on/off switch</t>
  </si>
  <si>
    <t>0000663483-48V DC Power Supply - G3LI</t>
  </si>
  <si>
    <t>0000663482-110V DC Power Supply - G3LK 100V to 250V DC</t>
  </si>
  <si>
    <t>0000663480-220V DC Power Supply - G3LK 100V to 230V DC</t>
  </si>
  <si>
    <t>0000663419-X.21 Communications Module - G3LD</t>
  </si>
  <si>
    <t>0000663420-FO Driver Module 1310nm - 30km</t>
  </si>
  <si>
    <t>0000663423-FO Driver Module 1310nm - 60km</t>
  </si>
  <si>
    <t>0000663421-FO Driver Module 1550nm - 120km</t>
  </si>
  <si>
    <t>0000663426-E1 2.048Mbps Communications Module - G1LE</t>
  </si>
  <si>
    <t>0000663424-Ethernet/LAN Communications Module - G3LE</t>
  </si>
  <si>
    <t>0000663507-CPU and Module Rack - G7BI</t>
  </si>
  <si>
    <t>0000663427-Channel/Relay Interface (input/output) - G3LRa</t>
  </si>
  <si>
    <t>0000663509-LED Alarm/Trip Indications Module - Built into Item 22 G7BI</t>
  </si>
  <si>
    <t>0000663310-HMI Software including instruction manual on CD.</t>
  </si>
  <si>
    <t>0000663486-HMI cable and USB/serial adapter</t>
  </si>
  <si>
    <t>0000663508-Protection Interface Adaptor (with wiring)</t>
  </si>
  <si>
    <t>SCHEDULE OF PRICES</t>
  </si>
  <si>
    <t>ESKOM NSD TENDER</t>
  </si>
  <si>
    <t>SUPPLY OF NSD570</t>
  </si>
  <si>
    <t xml:space="preserve">YOUR REF: </t>
  </si>
  <si>
    <t>ITEM</t>
  </si>
  <si>
    <t>SAP No.</t>
  </si>
  <si>
    <t>QTY</t>
  </si>
  <si>
    <t>DESCRIPTION</t>
  </si>
  <si>
    <t>0000663483</t>
  </si>
  <si>
    <t>0000663482</t>
  </si>
  <si>
    <t>0000663480</t>
  </si>
  <si>
    <t>0000663419</t>
  </si>
  <si>
    <t>0000663420</t>
  </si>
  <si>
    <t>0000663423</t>
  </si>
  <si>
    <t>0000663421</t>
  </si>
  <si>
    <t>0000663426</t>
  </si>
  <si>
    <t>0000663424</t>
  </si>
  <si>
    <t>0000663507</t>
  </si>
  <si>
    <t>0000663427</t>
  </si>
  <si>
    <t>0000663509</t>
  </si>
  <si>
    <t>0000663310</t>
  </si>
  <si>
    <t>0000663486</t>
  </si>
  <si>
    <t>0000663508</t>
  </si>
  <si>
    <t>0000663307</t>
  </si>
  <si>
    <t>0000663301</t>
  </si>
  <si>
    <t>0000663304</t>
  </si>
  <si>
    <t>0000663309</t>
  </si>
  <si>
    <t>0000663412</t>
  </si>
  <si>
    <t>0000663416</t>
  </si>
  <si>
    <t>0000663417</t>
  </si>
  <si>
    <t>0000663418</t>
  </si>
  <si>
    <t>0000663277</t>
  </si>
  <si>
    <t>0000663303</t>
  </si>
  <si>
    <t>0000663306</t>
  </si>
  <si>
    <t>0000663289</t>
  </si>
  <si>
    <t>Qty</t>
  </si>
  <si>
    <t>R.o.E</t>
  </si>
  <si>
    <t>In Local Currency</t>
  </si>
  <si>
    <t>Unit of Measurement</t>
  </si>
  <si>
    <t>Total Unit Rate</t>
  </si>
  <si>
    <t>Total Amount (Excl.VAT)</t>
  </si>
  <si>
    <t>TPE</t>
  </si>
  <si>
    <t>Total Units [No]</t>
  </si>
  <si>
    <t>0-10</t>
  </si>
  <si>
    <t>11 - 20</t>
  </si>
  <si>
    <t>21 - 30</t>
  </si>
  <si>
    <t>31 - 40</t>
  </si>
  <si>
    <t>41 - 50</t>
  </si>
  <si>
    <t>51 - 60</t>
  </si>
  <si>
    <t>61-70</t>
  </si>
  <si>
    <t>71 - 80</t>
  </si>
  <si>
    <t>81 - 90</t>
  </si>
  <si>
    <t>91 - 100</t>
  </si>
  <si>
    <t>0000663428</t>
  </si>
  <si>
    <t>0000663428-Instruction Manual/Handbooks - Hardcopy</t>
  </si>
  <si>
    <t>Category of Offer:</t>
  </si>
  <si>
    <t>No.</t>
  </si>
  <si>
    <t>Formula Code</t>
  </si>
  <si>
    <t>Summary of the description of the Tenderer's Formulae</t>
  </si>
  <si>
    <t>Fixed</t>
  </si>
  <si>
    <t xml:space="preserve">Firm and Fixed </t>
  </si>
  <si>
    <r>
      <t>Prices are 100 % fixed and firm. CPA is not applicable</t>
    </r>
    <r>
      <rPr>
        <sz val="10"/>
        <color indexed="10"/>
        <rFont val="Arial"/>
        <family val="2"/>
      </rPr>
      <t xml:space="preserve">. </t>
    </r>
    <r>
      <rPr>
        <b/>
        <sz val="10"/>
        <color indexed="10"/>
        <rFont val="Arial"/>
        <family val="2"/>
      </rPr>
      <t/>
    </r>
  </si>
  <si>
    <t>A</t>
  </si>
  <si>
    <t>Type in the description of each formula in the tables below</t>
  </si>
  <si>
    <t>B</t>
  </si>
  <si>
    <t>C</t>
  </si>
  <si>
    <t>D</t>
  </si>
  <si>
    <t>E</t>
  </si>
  <si>
    <t>F</t>
  </si>
  <si>
    <t>G</t>
  </si>
  <si>
    <t>H</t>
  </si>
  <si>
    <t>I</t>
  </si>
  <si>
    <t>J</t>
  </si>
  <si>
    <t>SPECIFIC REQUIREMENTS</t>
  </si>
  <si>
    <t>Only Main Offer is to be submitted. Main offer tenderers are to fully comply with the requirements in the General Notes and CPA Formulae Notes below.</t>
  </si>
  <si>
    <t>No ALTERNATIVE offers are accepted.</t>
  </si>
  <si>
    <t>GENERAL NOTES :</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</si>
  <si>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</si>
  <si>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</si>
  <si>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Prices will be fixed and firm for the first twelve (12) months after contract signing date and escalated on an annual basis based on the CPA formula agreed on with tenderer.</t>
  </si>
  <si>
    <t xml:space="preserve">The CPA escalation will be calculated as follows: latest index which is the latest available index at the end of each contractual year vs. the base index which is one month prior to tender closing date. </t>
  </si>
  <si>
    <t>CPA FORMULA NOTES :</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</si>
  <si>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</si>
  <si>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</si>
  <si>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</si>
  <si>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</si>
  <si>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r>
      <rPr>
        <b/>
        <sz val="12"/>
        <rFont val="Arial"/>
        <family val="2"/>
      </rPr>
      <t>Base Date Index :</t>
    </r>
    <r>
      <rPr>
        <sz val="12"/>
        <rFont val="Arial"/>
        <family val="2"/>
      </rPr>
      <t xml:space="preserve">   The base index or reference price must be inserted in the appropriate column.</t>
    </r>
  </si>
  <si>
    <t>Formula A</t>
  </si>
  <si>
    <t>Tenderer's description of Formula A</t>
  </si>
  <si>
    <t>Index Ref.</t>
  </si>
  <si>
    <t>Proportions / weightings for each index (refer note 1)</t>
  </si>
  <si>
    <t>Description / scope of index (e.g. Labour)</t>
  </si>
  <si>
    <t>Source/publisher of index (e.g. SEIFSA, StatsSA, LME)</t>
  </si>
  <si>
    <t>Base Month for CPA if not Base Date as defined (refer note 4)</t>
  </si>
  <si>
    <t>Base Date Index (refer note 5)</t>
  </si>
  <si>
    <t>Historical data provided (Yes or No- provide http link)</t>
  </si>
  <si>
    <t>yy/mm/dd</t>
  </si>
  <si>
    <t>A1</t>
  </si>
  <si>
    <t>A2</t>
  </si>
  <si>
    <t>A3</t>
  </si>
  <si>
    <t>A4</t>
  </si>
  <si>
    <t>A5</t>
  </si>
  <si>
    <t>A6</t>
  </si>
  <si>
    <t>Fixed 15% minimum not subject to CPA (0.150)</t>
  </si>
  <si>
    <t>Total</t>
  </si>
  <si>
    <t>This Total is to add up to 100% for each CPA formula submitted by tenderer</t>
  </si>
  <si>
    <t>Formula B</t>
  </si>
  <si>
    <t>Tenderer's description of Formula B</t>
  </si>
  <si>
    <t>Historical data provided (Yes or No- provide Internet address)</t>
  </si>
  <si>
    <t>B1</t>
  </si>
  <si>
    <t>B2</t>
  </si>
  <si>
    <t>B3</t>
  </si>
  <si>
    <t>B4</t>
  </si>
  <si>
    <t>B5</t>
  </si>
  <si>
    <t>B6</t>
  </si>
  <si>
    <t>Formula C</t>
  </si>
  <si>
    <t>Tenderer's description of Formula C</t>
  </si>
  <si>
    <t>C1</t>
  </si>
  <si>
    <t>C2</t>
  </si>
  <si>
    <t>C3</t>
  </si>
  <si>
    <t>C4</t>
  </si>
  <si>
    <t>C5</t>
  </si>
  <si>
    <t>C6</t>
  </si>
  <si>
    <t>Formula D</t>
  </si>
  <si>
    <t>Tenderer's description of Formula D</t>
  </si>
  <si>
    <t>D1</t>
  </si>
  <si>
    <t>D2</t>
  </si>
  <si>
    <t>D3</t>
  </si>
  <si>
    <t>D4</t>
  </si>
  <si>
    <t>D5</t>
  </si>
  <si>
    <t>D6</t>
  </si>
  <si>
    <t>Formula E</t>
  </si>
  <si>
    <t>Tenderer's description of Formula E</t>
  </si>
  <si>
    <t>E1</t>
  </si>
  <si>
    <t>E2</t>
  </si>
  <si>
    <t>E3</t>
  </si>
  <si>
    <t>E4</t>
  </si>
  <si>
    <t>E5</t>
  </si>
  <si>
    <t>E6</t>
  </si>
  <si>
    <t>Formula F</t>
  </si>
  <si>
    <t>Tenderer's description of Formula F</t>
  </si>
  <si>
    <t>F1</t>
  </si>
  <si>
    <t>F2</t>
  </si>
  <si>
    <t>F3</t>
  </si>
  <si>
    <t>F4</t>
  </si>
  <si>
    <t>F5</t>
  </si>
  <si>
    <t>F6</t>
  </si>
  <si>
    <t>Formula G</t>
  </si>
  <si>
    <t>Tenderer's description of Formula G</t>
  </si>
  <si>
    <t>G1</t>
  </si>
  <si>
    <t>G2</t>
  </si>
  <si>
    <t>G3</t>
  </si>
  <si>
    <t>G4</t>
  </si>
  <si>
    <t>G5</t>
  </si>
  <si>
    <t>G6</t>
  </si>
  <si>
    <t>Formula H</t>
  </si>
  <si>
    <t>Tenderer's description of Formula H</t>
  </si>
  <si>
    <t>H1</t>
  </si>
  <si>
    <t>H2</t>
  </si>
  <si>
    <t>H3</t>
  </si>
  <si>
    <t>H4</t>
  </si>
  <si>
    <t>H5</t>
  </si>
  <si>
    <t>H6</t>
  </si>
  <si>
    <t>Formula I</t>
  </si>
  <si>
    <t>Tenderer's description of Formula I</t>
  </si>
  <si>
    <t>I1</t>
  </si>
  <si>
    <t>I2</t>
  </si>
  <si>
    <t>I3</t>
  </si>
  <si>
    <t>I4</t>
  </si>
  <si>
    <t>I5</t>
  </si>
  <si>
    <t>I6</t>
  </si>
  <si>
    <t>Formula J</t>
  </si>
  <si>
    <t>Tenderer's description of Formula J</t>
  </si>
  <si>
    <t>J1</t>
  </si>
  <si>
    <t>J2</t>
  </si>
  <si>
    <t>J3</t>
  </si>
  <si>
    <t>J4</t>
  </si>
  <si>
    <t>J5</t>
  </si>
  <si>
    <t>J6</t>
  </si>
  <si>
    <t>CONTRACT PRICE ADJUSTMENT (CPA) FOR INFLATION</t>
  </si>
  <si>
    <t xml:space="preserve">The worksheet  CPA Formula in PS5 Summary has to be populated by the tenderer (Row 10:10),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</si>
  <si>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t>Main Offer Only</t>
  </si>
  <si>
    <r>
      <rPr>
        <b/>
        <sz val="12"/>
        <rFont val="Arial"/>
        <family val="2"/>
      </rPr>
      <t>CPA Formulae Codes</t>
    </r>
    <r>
      <rPr>
        <b/>
        <sz val="12"/>
        <color indexed="10"/>
        <rFont val="Arial"/>
        <family val="2"/>
      </rPr>
      <t xml:space="preserve"> B8:B19 above</t>
    </r>
    <r>
      <rPr>
        <b/>
        <sz val="12"/>
        <rFont val="Arial"/>
        <family val="2"/>
      </rPr>
      <t xml:space="preserve"> is to be populated by the tenderer in PS5 Summary row 10:10, by selecting the respective drop down codes CPA formula as </t>
    </r>
    <r>
      <rPr>
        <sz val="12"/>
        <rFont val="Arial"/>
        <family val="2"/>
      </rPr>
      <t xml:space="preserve"> developed by Tenderer </t>
    </r>
    <r>
      <rPr>
        <b/>
        <sz val="12"/>
        <rFont val="Arial"/>
        <family val="2"/>
      </rPr>
      <t>hereunder</t>
    </r>
    <r>
      <rPr>
        <sz val="12"/>
        <rFont val="Arial"/>
        <family val="2"/>
      </rPr>
      <t xml:space="preserve">. Codes and descriptions must be selected by the tenderer and inserted into each row of activity. </t>
    </r>
  </si>
  <si>
    <t xml:space="preserve">Estimated value: </t>
  </si>
  <si>
    <t xml:space="preserve"> ENQUIRY No. </t>
  </si>
  <si>
    <t>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</si>
</sst>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quot;R&quot;\ * #,##0.00_ ;_ &quot;R&quot;\ * \-#,##0.00_ ;_ &quot;R&quot;\ * &quot;-&quot;??_ ;_ @_ "/>
    <numFmt numFmtId="165" formatCode="_ * #,##0.00_ ;_ * \-#,##0.00_ ;_ * &quot;-&quot;??_ ;_ @_ "/>
    <numFmt numFmtId="166" formatCode="&quot;R&quot;\ #,##0.00"/>
    <numFmt numFmtId="167" formatCode="mmm\-yyyy"/>
    <numFmt numFmtId="168" formatCode="#,##0.000"/>
    <numFmt numFmtId="169" formatCode="dd\-mmmm\-yyyy"/>
    <numFmt numFmtId="170" formatCode="0.0"/>
    <numFmt numFmtId="171" formatCode="&quot;R&quot;\ #,##0.000000"/>
    <numFmt numFmtId="172" formatCode="_(* #,##0.00_);_(* \(#,##0.00\);_(* &quot;-&quot;??_);_(@_)"/>
    <numFmt numFmtId="173" formatCode="_(* #,##0.0000_);_(* \(#,##0.0000\);_(* &quot;-&quot;??_);_(@_)"/>
    <numFmt numFmtId="174" formatCode="General_)"/>
    <numFmt numFmtId="175" formatCode="_-[$R-1C09]* #,##0.00_-;\-[$R-1C09]* #,##0.00_-;_-[$R-1C09]* &quot;-&quot;??_-;_-@_-"/>
    <numFmt numFmtId="176" formatCode="0."/>
    <numFmt numFmtId="177" formatCode="[$-409]mmm\-yy;@"/>
  </numFmts>
  <fonts count="39" x14ac:knownFonts="1">
    <font>
      <sz val="11"/>
      <color theme="1"/>
      <name val="Calibri"/>
      <family val="2"/>
      <scheme val="minor"/>
    </font>
    <font>
      <sz val="10"/>
      <name val="Arial"/>
      <family val="2"/>
    </font>
    <font>
      <b/>
      <sz val="14"/>
      <name val="Arial"/>
      <family val="2"/>
    </font>
    <font>
      <b/>
      <sz val="10"/>
      <name val="Arial"/>
      <family val="2"/>
    </font>
    <font>
      <b/>
      <sz val="12"/>
      <name val="Arial"/>
      <family val="2"/>
    </font>
    <font>
      <b/>
      <sz val="10"/>
      <color indexed="8"/>
      <name val="Arial"/>
      <family val="2"/>
    </font>
    <font>
      <sz val="12"/>
      <name val="Arial"/>
      <family val="2"/>
    </font>
    <font>
      <b/>
      <sz val="16"/>
      <name val="Arial"/>
      <family val="2"/>
    </font>
    <font>
      <b/>
      <sz val="11"/>
      <name val="Arial"/>
      <family val="2"/>
    </font>
    <font>
      <b/>
      <sz val="9"/>
      <name val="Arial"/>
      <family val="2"/>
    </font>
    <font>
      <sz val="9"/>
      <name val="Arial"/>
      <family val="2"/>
    </font>
    <font>
      <sz val="26"/>
      <name val="Arial"/>
      <family val="2"/>
    </font>
    <font>
      <b/>
      <sz val="20"/>
      <name val="Arial"/>
      <family val="2"/>
    </font>
    <font>
      <b/>
      <sz val="18"/>
      <name val="Arial"/>
      <family val="2"/>
    </font>
    <font>
      <b/>
      <u/>
      <sz val="16"/>
      <name val="Arial"/>
      <family val="2"/>
    </font>
    <font>
      <b/>
      <i/>
      <sz val="14"/>
      <name val="Arial"/>
      <family val="2"/>
    </font>
    <font>
      <u/>
      <sz val="10"/>
      <color indexed="12"/>
      <name val="Arial"/>
      <family val="2"/>
    </font>
    <font>
      <b/>
      <u/>
      <sz val="12"/>
      <name val="Arial"/>
      <family val="2"/>
    </font>
    <font>
      <sz val="12"/>
      <color indexed="12"/>
      <name val="Arial"/>
      <family val="2"/>
    </font>
    <font>
      <sz val="12"/>
      <color indexed="17"/>
      <name val="Arial"/>
      <family val="2"/>
    </font>
    <font>
      <sz val="12"/>
      <color indexed="10"/>
      <name val="Arial"/>
      <family val="2"/>
    </font>
    <font>
      <b/>
      <sz val="14"/>
      <color indexed="10"/>
      <name val="Arial"/>
      <family val="2"/>
    </font>
    <font>
      <b/>
      <sz val="12"/>
      <color indexed="10"/>
      <name val="Arial"/>
      <family val="2"/>
    </font>
    <font>
      <u/>
      <sz val="12"/>
      <color indexed="12"/>
      <name val="Arial"/>
      <family val="2"/>
    </font>
    <font>
      <b/>
      <sz val="12"/>
      <color indexed="60"/>
      <name val="Arial"/>
      <family val="2"/>
    </font>
    <font>
      <sz val="16"/>
      <name val="Arial"/>
      <family val="2"/>
    </font>
    <font>
      <sz val="14"/>
      <name val="Arial"/>
      <family val="2"/>
    </font>
    <font>
      <sz val="8"/>
      <name val="Calibri"/>
      <family val="2"/>
    </font>
    <font>
      <b/>
      <sz val="10"/>
      <color indexed="10"/>
      <name val="Arial"/>
      <family val="2"/>
    </font>
    <font>
      <sz val="11"/>
      <color theme="1"/>
      <name val="Calibri"/>
      <family val="2"/>
      <scheme val="minor"/>
    </font>
    <font>
      <u/>
      <sz val="9"/>
      <color theme="10"/>
      <name val="Arial"/>
      <family val="2"/>
    </font>
    <font>
      <sz val="11"/>
      <color rgb="FFFF0000"/>
      <name val="Calibri"/>
      <family val="2"/>
      <scheme val="minor"/>
    </font>
    <font>
      <b/>
      <sz val="16"/>
      <color theme="1"/>
      <name val="Arial"/>
      <family val="2"/>
    </font>
    <font>
      <sz val="12"/>
      <color theme="0"/>
      <name val="Arial"/>
      <family val="2"/>
    </font>
    <font>
      <b/>
      <sz val="10"/>
      <color rgb="FFFF0000"/>
      <name val="Arial"/>
      <family val="2"/>
    </font>
    <font>
      <b/>
      <sz val="14"/>
      <color rgb="FFFF0000"/>
      <name val="Arial"/>
      <family val="2"/>
    </font>
    <font>
      <sz val="10"/>
      <color indexed="10"/>
      <name val="Arial"/>
      <family val="2"/>
    </font>
    <font>
      <sz val="11"/>
      <name val="Arial"/>
      <family val="2"/>
    </font>
    <font>
      <sz val="9"/>
      <color indexed="10"/>
      <name val="Arial"/>
      <family val="2"/>
    </font>
  </fonts>
  <fills count="11">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2"/>
        <bgColor indexed="64"/>
      </patternFill>
    </fill>
    <fill>
      <patternFill patternType="solid">
        <fgColor indexed="8"/>
        <bgColor indexed="64"/>
      </patternFill>
    </fill>
    <fill>
      <patternFill patternType="solid">
        <fgColor rgb="FFFFFF00"/>
        <bgColor indexed="64"/>
      </patternFill>
    </fill>
    <fill>
      <patternFill patternType="solid">
        <fgColor rgb="FFCCFFCC"/>
        <bgColor indexed="64"/>
      </patternFill>
    </fill>
    <fill>
      <patternFill patternType="solid">
        <fgColor theme="0"/>
        <bgColor indexed="64"/>
      </patternFill>
    </fill>
    <fill>
      <patternFill patternType="solid">
        <fgColor indexed="55"/>
        <bgColor indexed="64"/>
      </patternFill>
    </fill>
    <fill>
      <patternFill patternType="solid">
        <fgColor indexed="50"/>
        <bgColor indexed="64"/>
      </patternFill>
    </fill>
  </fills>
  <borders count="89">
    <border>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style="thin">
        <color indexed="64"/>
      </top>
      <bottom style="medium">
        <color indexed="64"/>
      </bottom>
      <diagonal/>
    </border>
  </borders>
  <cellStyleXfs count="17">
    <xf numFmtId="0" fontId="0" fillId="0" borderId="0"/>
    <xf numFmtId="165" fontId="29" fillId="0" borderId="0" applyFont="0" applyFill="0" applyBorder="0" applyAlignment="0" applyProtection="0"/>
    <xf numFmtId="172"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0" fontId="30"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9" fontId="1" fillId="0" borderId="0" applyFont="0" applyFill="0" applyBorder="0" applyAlignment="0" applyProtection="0"/>
  </cellStyleXfs>
  <cellXfs count="518">
    <xf numFmtId="0" fontId="0" fillId="0" borderId="0" xfId="0"/>
    <xf numFmtId="0" fontId="0" fillId="0" borderId="0" xfId="0" applyAlignment="1">
      <alignment horizontal="center"/>
    </xf>
    <xf numFmtId="0" fontId="0" fillId="2" borderId="0" xfId="0" applyFill="1"/>
    <xf numFmtId="0" fontId="0" fillId="2" borderId="0" xfId="0" applyFill="1" applyAlignment="1">
      <alignment horizontal="center"/>
    </xf>
    <xf numFmtId="0" fontId="3" fillId="0" borderId="1" xfId="0" applyFont="1" applyBorder="1" applyAlignment="1">
      <alignment horizontal="center"/>
    </xf>
    <xf numFmtId="0" fontId="0" fillId="2" borderId="2" xfId="0" applyFill="1" applyBorder="1" applyAlignment="1">
      <alignment horizontal="center"/>
    </xf>
    <xf numFmtId="0" fontId="1" fillId="0" borderId="0" xfId="0" applyFont="1" applyAlignment="1">
      <alignment horizontal="left"/>
    </xf>
    <xf numFmtId="0" fontId="5" fillId="0" borderId="3" xfId="0" applyFont="1" applyBorder="1" applyAlignment="1">
      <alignment horizontal="center"/>
    </xf>
    <xf numFmtId="0" fontId="3" fillId="0" borderId="4" xfId="0" applyFont="1" applyBorder="1" applyAlignment="1">
      <alignment horizontal="center"/>
    </xf>
    <xf numFmtId="0" fontId="0" fillId="2" borderId="5" xfId="0" applyFill="1" applyBorder="1" applyAlignment="1">
      <alignment horizontal="center"/>
    </xf>
    <xf numFmtId="0" fontId="3" fillId="0" borderId="6" xfId="0" applyFont="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3" fillId="0" borderId="0" xfId="0" applyFont="1" applyAlignment="1">
      <alignment horizontal="left"/>
    </xf>
    <xf numFmtId="0" fontId="1" fillId="0" borderId="0" xfId="0" applyFont="1" applyAlignment="1">
      <alignment horizontal="center"/>
    </xf>
    <xf numFmtId="0" fontId="11" fillId="0" borderId="0" xfId="0" applyFont="1" applyAlignment="1">
      <alignment horizontal="left"/>
    </xf>
    <xf numFmtId="0" fontId="12" fillId="0" borderId="0" xfId="0" applyFont="1" applyAlignment="1">
      <alignment horizontal="left" wrapText="1"/>
    </xf>
    <xf numFmtId="0" fontId="12" fillId="6" borderId="0" xfId="0" quotePrefix="1" applyFont="1" applyFill="1" applyAlignment="1">
      <alignment horizontal="left"/>
    </xf>
    <xf numFmtId="0" fontId="6" fillId="0" borderId="0" xfId="0" applyFont="1"/>
    <xf numFmtId="0" fontId="13" fillId="0" borderId="0" xfId="0" applyFont="1" applyAlignment="1">
      <alignment horizontal="center"/>
    </xf>
    <xf numFmtId="0" fontId="12" fillId="6" borderId="0" xfId="0" quotePrefix="1" applyFont="1" applyFill="1" applyAlignment="1">
      <alignment horizontal="left" vertical="center"/>
    </xf>
    <xf numFmtId="0" fontId="6" fillId="0" borderId="0" xfId="0" quotePrefix="1" applyFont="1" applyAlignment="1">
      <alignment horizontal="left"/>
    </xf>
    <xf numFmtId="0" fontId="14" fillId="0" borderId="0" xfId="0" applyFont="1" applyAlignment="1">
      <alignment horizontal="center"/>
    </xf>
    <xf numFmtId="0" fontId="2" fillId="0" borderId="0" xfId="0" applyFont="1"/>
    <xf numFmtId="0" fontId="15" fillId="0" borderId="0" xfId="0" applyFont="1" applyAlignment="1">
      <alignment horizontal="left" vertical="center"/>
    </xf>
    <xf numFmtId="0" fontId="2" fillId="4" borderId="0" xfId="0" applyFont="1" applyFill="1" applyAlignment="1">
      <alignment horizontal="center"/>
    </xf>
    <xf numFmtId="0" fontId="0" fillId="0" borderId="13" xfId="0" applyBorder="1" applyAlignment="1">
      <alignment horizontal="center"/>
    </xf>
    <xf numFmtId="0" fontId="0" fillId="0" borderId="13" xfId="0" applyBorder="1"/>
    <xf numFmtId="0" fontId="2" fillId="0" borderId="0" xfId="0" applyFont="1" applyAlignment="1">
      <alignment horizontal="center"/>
    </xf>
    <xf numFmtId="0" fontId="2" fillId="0" borderId="8" xfId="0" quotePrefix="1" applyFont="1" applyBorder="1" applyAlignment="1">
      <alignment horizontal="left" vertical="center" wrapText="1" indent="2"/>
    </xf>
    <xf numFmtId="166" fontId="2" fillId="4" borderId="8" xfId="0" applyNumberFormat="1" applyFont="1" applyFill="1" applyBorder="1" applyAlignment="1">
      <alignment horizontal="center" vertical="top" wrapText="1"/>
    </xf>
    <xf numFmtId="0" fontId="0" fillId="0" borderId="0" xfId="0" applyAlignment="1">
      <alignment horizontal="justify" vertical="top" wrapText="1"/>
    </xf>
    <xf numFmtId="0" fontId="3" fillId="0" borderId="13" xfId="0" applyFont="1" applyBorder="1" applyAlignment="1">
      <alignment horizontal="left"/>
    </xf>
    <xf numFmtId="0" fontId="0" fillId="0" borderId="13" xfId="0" applyBorder="1" applyAlignment="1">
      <alignment horizontal="justify" vertical="top" wrapText="1"/>
    </xf>
    <xf numFmtId="0" fontId="4" fillId="0" borderId="0" xfId="0" applyFont="1" applyAlignment="1">
      <alignment vertical="top"/>
    </xf>
    <xf numFmtId="0" fontId="2" fillId="0" borderId="8" xfId="0" applyFont="1" applyBorder="1" applyAlignment="1">
      <alignment horizontal="right" vertical="center" wrapText="1" indent="2"/>
    </xf>
    <xf numFmtId="169" fontId="2" fillId="4" borderId="8" xfId="0" applyNumberFormat="1" applyFont="1" applyFill="1" applyBorder="1" applyAlignment="1">
      <alignment horizontal="center" vertical="center"/>
    </xf>
    <xf numFmtId="0" fontId="4" fillId="0" borderId="0" xfId="0" applyFont="1"/>
    <xf numFmtId="0" fontId="2" fillId="0" borderId="8" xfId="0" applyFont="1" applyBorder="1" applyAlignment="1">
      <alignment vertical="center" wrapText="1"/>
    </xf>
    <xf numFmtId="0" fontId="4" fillId="4" borderId="8" xfId="0" applyFont="1" applyFill="1" applyBorder="1" applyAlignment="1">
      <alignment vertical="top"/>
    </xf>
    <xf numFmtId="0" fontId="2" fillId="0" borderId="0" xfId="0" applyFont="1" applyAlignment="1">
      <alignment vertical="center"/>
    </xf>
    <xf numFmtId="0" fontId="2" fillId="0" borderId="0" xfId="0" applyFont="1" applyAlignment="1">
      <alignment horizontal="center" vertical="center"/>
    </xf>
    <xf numFmtId="0" fontId="0" fillId="4" borderId="13" xfId="0" applyFill="1" applyBorder="1"/>
    <xf numFmtId="0" fontId="32" fillId="7" borderId="0" xfId="0" applyFont="1" applyFill="1"/>
    <xf numFmtId="0" fontId="7" fillId="7" borderId="0" xfId="0" applyFont="1" applyFill="1" applyAlignment="1">
      <alignment horizontal="left" vertical="center"/>
    </xf>
    <xf numFmtId="0" fontId="6" fillId="7" borderId="14" xfId="13" quotePrefix="1" applyFont="1" applyFill="1" applyBorder="1" applyAlignment="1">
      <alignment horizontal="left"/>
    </xf>
    <xf numFmtId="0" fontId="6" fillId="7" borderId="15" xfId="13" applyFont="1" applyFill="1" applyBorder="1"/>
    <xf numFmtId="0" fontId="6" fillId="7" borderId="15" xfId="13" applyFont="1" applyFill="1" applyBorder="1" applyProtection="1">
      <protection locked="0"/>
    </xf>
    <xf numFmtId="0" fontId="6" fillId="7" borderId="15" xfId="13" applyFont="1" applyFill="1" applyBorder="1" applyAlignment="1" applyProtection="1">
      <alignment horizontal="center"/>
      <protection locked="0"/>
    </xf>
    <xf numFmtId="0" fontId="6" fillId="0" borderId="15" xfId="13" applyFont="1" applyBorder="1"/>
    <xf numFmtId="0" fontId="6" fillId="0" borderId="16" xfId="13" applyFont="1" applyBorder="1"/>
    <xf numFmtId="0" fontId="6" fillId="0" borderId="0" xfId="13" applyFont="1"/>
    <xf numFmtId="0" fontId="6" fillId="0" borderId="0" xfId="13" quotePrefix="1" applyFont="1" applyAlignment="1">
      <alignment horizontal="left"/>
    </xf>
    <xf numFmtId="0" fontId="6" fillId="0" borderId="17" xfId="13" applyFont="1" applyBorder="1"/>
    <xf numFmtId="0" fontId="6" fillId="0" borderId="18" xfId="13" applyFont="1" applyBorder="1"/>
    <xf numFmtId="0" fontId="6" fillId="7" borderId="17" xfId="13" quotePrefix="1" applyFont="1" applyFill="1" applyBorder="1" applyAlignment="1">
      <alignment horizontal="left"/>
    </xf>
    <xf numFmtId="0" fontId="6" fillId="7" borderId="0" xfId="13" applyFont="1" applyFill="1"/>
    <xf numFmtId="0" fontId="6" fillId="7" borderId="18" xfId="13" applyFont="1" applyFill="1" applyBorder="1"/>
    <xf numFmtId="0" fontId="6" fillId="0" borderId="0" xfId="13" applyFont="1" applyProtection="1">
      <protection locked="0"/>
    </xf>
    <xf numFmtId="0" fontId="6" fillId="0" borderId="17" xfId="13" quotePrefix="1" applyFont="1" applyBorder="1" applyAlignment="1">
      <alignment horizontal="left"/>
    </xf>
    <xf numFmtId="0" fontId="4" fillId="0" borderId="17" xfId="13" quotePrefix="1" applyFont="1" applyBorder="1" applyAlignment="1">
      <alignment horizontal="left"/>
    </xf>
    <xf numFmtId="0" fontId="6" fillId="0" borderId="19" xfId="13" applyFont="1" applyBorder="1"/>
    <xf numFmtId="0" fontId="6" fillId="0" borderId="5" xfId="13" applyFont="1" applyBorder="1"/>
    <xf numFmtId="0" fontId="6" fillId="0" borderId="11" xfId="13" applyFont="1" applyBorder="1"/>
    <xf numFmtId="0" fontId="6" fillId="0" borderId="7" xfId="13" applyFont="1" applyBorder="1"/>
    <xf numFmtId="0" fontId="6" fillId="0" borderId="8" xfId="0" applyFont="1" applyBorder="1" applyAlignment="1">
      <alignment horizontal="center"/>
    </xf>
    <xf numFmtId="170" fontId="6" fillId="0" borderId="0" xfId="13" applyNumberFormat="1" applyFont="1" applyProtection="1">
      <protection locked="0"/>
    </xf>
    <xf numFmtId="0" fontId="6" fillId="0" borderId="3" xfId="13" applyFont="1" applyBorder="1"/>
    <xf numFmtId="0" fontId="6" fillId="0" borderId="20" xfId="13" quotePrefix="1" applyFont="1" applyBorder="1" applyAlignment="1">
      <alignment horizontal="left"/>
    </xf>
    <xf numFmtId="2" fontId="6" fillId="0" borderId="0" xfId="13" applyNumberFormat="1" applyFont="1" applyProtection="1">
      <protection locked="0"/>
    </xf>
    <xf numFmtId="0" fontId="6" fillId="0" borderId="17" xfId="13" applyFont="1" applyBorder="1" applyAlignment="1">
      <alignment vertical="top"/>
    </xf>
    <xf numFmtId="0" fontId="6" fillId="0" borderId="21" xfId="13" applyFont="1" applyBorder="1"/>
    <xf numFmtId="0" fontId="6" fillId="0" borderId="13" xfId="13" applyFont="1" applyBorder="1"/>
    <xf numFmtId="0" fontId="6" fillId="0" borderId="10" xfId="13" applyFont="1" applyBorder="1"/>
    <xf numFmtId="0" fontId="6" fillId="0" borderId="22" xfId="13" applyFont="1" applyBorder="1"/>
    <xf numFmtId="0" fontId="4" fillId="0" borderId="17" xfId="13" applyFont="1" applyBorder="1"/>
    <xf numFmtId="0" fontId="6" fillId="7" borderId="8" xfId="9" applyFont="1" applyFill="1" applyBorder="1" applyAlignment="1">
      <alignment vertical="center"/>
    </xf>
    <xf numFmtId="0" fontId="6" fillId="7" borderId="23" xfId="9" applyFont="1" applyFill="1" applyBorder="1" applyAlignment="1">
      <alignment vertical="center"/>
    </xf>
    <xf numFmtId="2" fontId="6" fillId="0" borderId="0" xfId="13" applyNumberFormat="1" applyFont="1"/>
    <xf numFmtId="0" fontId="6" fillId="7" borderId="8" xfId="13" applyFont="1" applyFill="1" applyBorder="1" applyAlignment="1">
      <alignment vertical="top"/>
    </xf>
    <xf numFmtId="0" fontId="6" fillId="7" borderId="23" xfId="13" applyFont="1" applyFill="1" applyBorder="1" applyAlignment="1">
      <alignment vertical="top"/>
    </xf>
    <xf numFmtId="0" fontId="6" fillId="7" borderId="8" xfId="13" applyFont="1" applyFill="1" applyBorder="1"/>
    <xf numFmtId="0" fontId="6" fillId="7" borderId="23" xfId="13" applyFont="1" applyFill="1" applyBorder="1"/>
    <xf numFmtId="0" fontId="6" fillId="0" borderId="8" xfId="13" applyFont="1" applyBorder="1"/>
    <xf numFmtId="0" fontId="6" fillId="0" borderId="23" xfId="13" applyFont="1" applyBorder="1"/>
    <xf numFmtId="0" fontId="6" fillId="0" borderId="24" xfId="13" applyFont="1" applyBorder="1"/>
    <xf numFmtId="0" fontId="6" fillId="0" borderId="25" xfId="13" applyFont="1" applyBorder="1"/>
    <xf numFmtId="0" fontId="6" fillId="0" borderId="26" xfId="13" applyFont="1" applyBorder="1"/>
    <xf numFmtId="2" fontId="6" fillId="0" borderId="27" xfId="13" applyNumberFormat="1" applyFont="1" applyBorder="1"/>
    <xf numFmtId="2" fontId="6" fillId="0" borderId="28" xfId="13" applyNumberFormat="1" applyFont="1" applyBorder="1"/>
    <xf numFmtId="2" fontId="6" fillId="0" borderId="0" xfId="13" quotePrefix="1" applyNumberFormat="1" applyFont="1" applyAlignment="1">
      <alignment horizontal="left"/>
    </xf>
    <xf numFmtId="2" fontId="6" fillId="7" borderId="8" xfId="13" applyNumberFormat="1" applyFont="1" applyFill="1" applyBorder="1" applyProtection="1">
      <protection locked="0"/>
    </xf>
    <xf numFmtId="2" fontId="6" fillId="7" borderId="23" xfId="13" applyNumberFormat="1" applyFont="1" applyFill="1" applyBorder="1" applyProtection="1">
      <protection locked="0"/>
    </xf>
    <xf numFmtId="0" fontId="6" fillId="0" borderId="19" xfId="13" quotePrefix="1" applyFont="1" applyBorder="1" applyAlignment="1">
      <alignment horizontal="left"/>
    </xf>
    <xf numFmtId="0" fontId="6" fillId="0" borderId="5" xfId="13" quotePrefix="1" applyFont="1" applyBorder="1" applyAlignment="1">
      <alignment horizontal="left"/>
    </xf>
    <xf numFmtId="2" fontId="6" fillId="0" borderId="8" xfId="13" applyNumberFormat="1" applyFont="1" applyBorder="1"/>
    <xf numFmtId="2" fontId="6" fillId="0" borderId="23" xfId="13" applyNumberFormat="1" applyFont="1" applyBorder="1"/>
    <xf numFmtId="2" fontId="6" fillId="7" borderId="29" xfId="13" applyNumberFormat="1" applyFont="1" applyFill="1" applyBorder="1" applyProtection="1">
      <protection locked="0"/>
    </xf>
    <xf numFmtId="2" fontId="6" fillId="7" borderId="30" xfId="13" applyNumberFormat="1" applyFont="1" applyFill="1" applyBorder="1" applyProtection="1">
      <protection locked="0"/>
    </xf>
    <xf numFmtId="2" fontId="6" fillId="7" borderId="29" xfId="13" applyNumberFormat="1" applyFont="1" applyFill="1" applyBorder="1"/>
    <xf numFmtId="2" fontId="6" fillId="7" borderId="30" xfId="13" applyNumberFormat="1" applyFont="1" applyFill="1" applyBorder="1"/>
    <xf numFmtId="2" fontId="6" fillId="0" borderId="29" xfId="13" applyNumberFormat="1" applyFont="1" applyBorder="1"/>
    <xf numFmtId="2" fontId="6" fillId="0" borderId="30" xfId="13" applyNumberFormat="1" applyFont="1" applyBorder="1"/>
    <xf numFmtId="0" fontId="6" fillId="0" borderId="31" xfId="13" quotePrefix="1" applyFont="1" applyBorder="1" applyAlignment="1">
      <alignment horizontal="left"/>
    </xf>
    <xf numFmtId="2" fontId="6" fillId="0" borderId="32" xfId="13" applyNumberFormat="1" applyFont="1" applyBorder="1"/>
    <xf numFmtId="2" fontId="6" fillId="0" borderId="33" xfId="13" applyNumberFormat="1" applyFont="1" applyBorder="1"/>
    <xf numFmtId="0" fontId="6" fillId="7" borderId="15" xfId="13" quotePrefix="1" applyFont="1" applyFill="1" applyBorder="1" applyAlignment="1" applyProtection="1">
      <alignment horizontal="left"/>
      <protection locked="0"/>
    </xf>
    <xf numFmtId="0" fontId="6" fillId="7" borderId="34" xfId="13" applyFont="1" applyFill="1" applyBorder="1"/>
    <xf numFmtId="2" fontId="6" fillId="7" borderId="34" xfId="13" applyNumberFormat="1" applyFont="1" applyFill="1" applyBorder="1" applyProtection="1">
      <protection locked="0"/>
    </xf>
    <xf numFmtId="2" fontId="6" fillId="7" borderId="35" xfId="13" applyNumberFormat="1" applyFont="1" applyFill="1" applyBorder="1" applyProtection="1">
      <protection locked="0"/>
    </xf>
    <xf numFmtId="0" fontId="6" fillId="7" borderId="29" xfId="13" applyFont="1" applyFill="1" applyBorder="1"/>
    <xf numFmtId="0" fontId="6" fillId="7" borderId="9" xfId="13" applyFont="1" applyFill="1" applyBorder="1"/>
    <xf numFmtId="0" fontId="4" fillId="0" borderId="19" xfId="13" quotePrefix="1" applyFont="1" applyBorder="1" applyAlignment="1">
      <alignment horizontal="left"/>
    </xf>
    <xf numFmtId="0" fontId="4" fillId="0" borderId="17" xfId="13" applyFont="1" applyBorder="1" applyAlignment="1">
      <alignment horizontal="left"/>
    </xf>
    <xf numFmtId="0" fontId="6" fillId="0" borderId="21" xfId="13" quotePrefix="1" applyFont="1" applyBorder="1" applyAlignment="1">
      <alignment horizontal="left"/>
    </xf>
    <xf numFmtId="0" fontId="4" fillId="0" borderId="19" xfId="13" applyFont="1" applyBorder="1" applyAlignment="1">
      <alignment horizontal="left"/>
    </xf>
    <xf numFmtId="0" fontId="6" fillId="0" borderId="5" xfId="13" applyFont="1" applyBorder="1" applyAlignment="1">
      <alignment horizontal="left"/>
    </xf>
    <xf numFmtId="2" fontId="6" fillId="7" borderId="8" xfId="13" applyNumberFormat="1" applyFont="1" applyFill="1" applyBorder="1"/>
    <xf numFmtId="2" fontId="6" fillId="7" borderId="23" xfId="13" applyNumberFormat="1" applyFont="1" applyFill="1" applyBorder="1"/>
    <xf numFmtId="0" fontId="4" fillId="0" borderId="36" xfId="13" quotePrefix="1" applyFont="1" applyBorder="1" applyAlignment="1">
      <alignment horizontal="left"/>
    </xf>
    <xf numFmtId="0" fontId="6" fillId="0" borderId="24" xfId="13" quotePrefix="1" applyFont="1" applyBorder="1" applyAlignment="1">
      <alignment horizontal="left"/>
    </xf>
    <xf numFmtId="0" fontId="6" fillId="0" borderId="37" xfId="13" applyFont="1" applyBorder="1"/>
    <xf numFmtId="0" fontId="6" fillId="0" borderId="38" xfId="13" applyFont="1" applyBorder="1"/>
    <xf numFmtId="0" fontId="17" fillId="7" borderId="17" xfId="13" applyFont="1" applyFill="1" applyBorder="1"/>
    <xf numFmtId="0" fontId="6" fillId="7" borderId="17" xfId="13" applyFont="1" applyFill="1" applyBorder="1"/>
    <xf numFmtId="0" fontId="6" fillId="0" borderId="31" xfId="13" applyFont="1" applyBorder="1"/>
    <xf numFmtId="0" fontId="6" fillId="0" borderId="39" xfId="13" applyFont="1" applyBorder="1"/>
    <xf numFmtId="164" fontId="29" fillId="7" borderId="40" xfId="3" applyFont="1" applyFill="1" applyBorder="1" applyAlignment="1" applyProtection="1">
      <alignment horizontal="center"/>
      <protection locked="0"/>
    </xf>
    <xf numFmtId="164" fontId="29" fillId="7" borderId="41" xfId="3" applyFont="1" applyFill="1" applyBorder="1" applyAlignment="1" applyProtection="1">
      <alignment horizontal="center"/>
      <protection locked="0"/>
    </xf>
    <xf numFmtId="164" fontId="29" fillId="7" borderId="42" xfId="3" applyFont="1" applyFill="1" applyBorder="1" applyAlignment="1" applyProtection="1">
      <alignment horizontal="center"/>
      <protection locked="0"/>
    </xf>
    <xf numFmtId="164" fontId="29" fillId="7" borderId="8" xfId="3" applyFont="1" applyFill="1" applyBorder="1" applyAlignment="1" applyProtection="1">
      <alignment horizontal="center"/>
      <protection locked="0"/>
    </xf>
    <xf numFmtId="164" fontId="29" fillId="7" borderId="23" xfId="3" applyFont="1" applyFill="1" applyBorder="1" applyAlignment="1" applyProtection="1">
      <alignment horizontal="center"/>
      <protection locked="0"/>
    </xf>
    <xf numFmtId="165" fontId="6" fillId="0" borderId="0" xfId="15" applyNumberFormat="1" applyFont="1" applyAlignment="1">
      <alignment vertical="center"/>
    </xf>
    <xf numFmtId="0" fontId="6" fillId="0" borderId="0" xfId="15" applyFont="1" applyAlignment="1">
      <alignment vertical="center"/>
    </xf>
    <xf numFmtId="0" fontId="18" fillId="0" borderId="0" xfId="15" applyFont="1" applyAlignment="1">
      <alignment vertical="center"/>
    </xf>
    <xf numFmtId="171" fontId="19" fillId="0" borderId="0" xfId="15" applyNumberFormat="1" applyFont="1" applyAlignment="1">
      <alignment vertical="center" wrapText="1"/>
    </xf>
    <xf numFmtId="0" fontId="18" fillId="0" borderId="0" xfId="15" applyFont="1" applyAlignment="1">
      <alignment horizontal="center" vertical="center"/>
    </xf>
    <xf numFmtId="0" fontId="20" fillId="0" borderId="0" xfId="15" applyFont="1" applyAlignment="1">
      <alignment vertical="center"/>
    </xf>
    <xf numFmtId="39" fontId="20" fillId="0" borderId="0" xfId="15" applyNumberFormat="1" applyFont="1" applyAlignment="1">
      <alignment vertical="center"/>
    </xf>
    <xf numFmtId="0" fontId="19" fillId="0" borderId="0" xfId="15" applyFont="1" applyAlignment="1">
      <alignment vertical="center"/>
    </xf>
    <xf numFmtId="10" fontId="6" fillId="0" borderId="0" xfId="15" applyNumberFormat="1" applyFont="1" applyAlignment="1">
      <alignment vertical="center"/>
    </xf>
    <xf numFmtId="10" fontId="18" fillId="0" borderId="0" xfId="15" applyNumberFormat="1" applyFont="1" applyAlignment="1">
      <alignment vertical="center"/>
    </xf>
    <xf numFmtId="173" fontId="19" fillId="0" borderId="0" xfId="2" applyNumberFormat="1" applyFont="1" applyFill="1" applyBorder="1" applyAlignment="1">
      <alignment vertical="center"/>
    </xf>
    <xf numFmtId="0" fontId="2" fillId="2" borderId="0" xfId="11" applyFont="1" applyFill="1" applyAlignment="1">
      <alignment horizontal="left" vertical="center"/>
    </xf>
    <xf numFmtId="0" fontId="21" fillId="2" borderId="0" xfId="11" applyFont="1" applyFill="1" applyAlignment="1">
      <alignment horizontal="left" vertical="top"/>
    </xf>
    <xf numFmtId="0" fontId="21" fillId="2" borderId="0" xfId="11" applyFont="1" applyFill="1"/>
    <xf numFmtId="0" fontId="1" fillId="2" borderId="0" xfId="11" applyFill="1"/>
    <xf numFmtId="0" fontId="1" fillId="0" borderId="0" xfId="14"/>
    <xf numFmtId="0" fontId="2" fillId="0" borderId="0" xfId="14" applyFont="1" applyAlignment="1">
      <alignment horizontal="left" vertical="center"/>
    </xf>
    <xf numFmtId="0" fontId="1" fillId="0" borderId="0" xfId="14" applyAlignment="1">
      <alignment horizontal="left" vertical="top"/>
    </xf>
    <xf numFmtId="0" fontId="1" fillId="0" borderId="0" xfId="14" applyAlignment="1">
      <alignment vertical="center"/>
    </xf>
    <xf numFmtId="0" fontId="1" fillId="0" borderId="0" xfId="14" applyAlignment="1">
      <alignment vertical="center" wrapText="1" shrinkToFit="1"/>
    </xf>
    <xf numFmtId="0" fontId="4" fillId="0" borderId="0" xfId="11" quotePrefix="1" applyFont="1" applyAlignment="1">
      <alignment horizontal="left"/>
    </xf>
    <xf numFmtId="1" fontId="2" fillId="0" borderId="0" xfId="14" applyNumberFormat="1" applyFont="1" applyAlignment="1">
      <alignment vertical="center"/>
    </xf>
    <xf numFmtId="0" fontId="4" fillId="0" borderId="43" xfId="11" quotePrefix="1" applyFont="1" applyBorder="1" applyAlignment="1">
      <alignment horizontal="left" vertical="center"/>
    </xf>
    <xf numFmtId="0" fontId="4" fillId="0" borderId="0" xfId="11" quotePrefix="1" applyFont="1" applyAlignment="1">
      <alignment horizontal="center" vertical="top"/>
    </xf>
    <xf numFmtId="0" fontId="4" fillId="0" borderId="0" xfId="11" quotePrefix="1" applyFont="1" applyAlignment="1">
      <alignment horizontal="left" vertical="top"/>
    </xf>
    <xf numFmtId="0" fontId="4" fillId="0" borderId="6" xfId="11" quotePrefix="1" applyFont="1" applyBorder="1" applyAlignment="1">
      <alignment horizontal="left" vertical="center"/>
    </xf>
    <xf numFmtId="166" fontId="6" fillId="0" borderId="0" xfId="11" applyNumberFormat="1" applyFont="1"/>
    <xf numFmtId="0" fontId="6" fillId="2" borderId="0" xfId="11" applyFont="1" applyFill="1"/>
    <xf numFmtId="0" fontId="22" fillId="2" borderId="0" xfId="11" applyFont="1" applyFill="1" applyAlignment="1">
      <alignment vertical="center" wrapText="1"/>
    </xf>
    <xf numFmtId="0" fontId="1" fillId="2" borderId="0" xfId="11" applyFill="1" applyAlignment="1">
      <alignment vertical="center" wrapText="1"/>
    </xf>
    <xf numFmtId="0" fontId="7" fillId="0" borderId="0" xfId="11" quotePrefix="1" applyFont="1" applyAlignment="1">
      <alignment vertical="center"/>
    </xf>
    <xf numFmtId="0" fontId="6" fillId="0" borderId="0" xfId="11" applyFont="1"/>
    <xf numFmtId="0" fontId="4" fillId="0" borderId="0" xfId="11" quotePrefix="1" applyFont="1" applyAlignment="1">
      <alignment horizontal="left" vertical="center"/>
    </xf>
    <xf numFmtId="0" fontId="24" fillId="0" borderId="0" xfId="11" applyFont="1" applyAlignment="1">
      <alignment horizontal="left" vertical="top"/>
    </xf>
    <xf numFmtId="0" fontId="6" fillId="0" borderId="0" xfId="11" applyFont="1" applyAlignment="1">
      <alignment horizontal="left" vertical="top"/>
    </xf>
    <xf numFmtId="0" fontId="7" fillId="0" borderId="0" xfId="11" applyFont="1" applyAlignment="1">
      <alignment horizontal="left" vertical="top"/>
    </xf>
    <xf numFmtId="0" fontId="7" fillId="0" borderId="0" xfId="11" applyFont="1" applyAlignment="1">
      <alignment vertical="center"/>
    </xf>
    <xf numFmtId="0" fontId="25" fillId="0" borderId="0" xfId="11" applyFont="1" applyAlignment="1">
      <alignment vertical="center"/>
    </xf>
    <xf numFmtId="0" fontId="25" fillId="0" borderId="0" xfId="11" applyFont="1"/>
    <xf numFmtId="0" fontId="2" fillId="0" borderId="0" xfId="11" applyFont="1" applyAlignment="1">
      <alignment vertical="center"/>
    </xf>
    <xf numFmtId="0" fontId="2" fillId="0" borderId="0" xfId="11" applyFont="1" applyAlignment="1">
      <alignment horizontal="left" vertical="top"/>
    </xf>
    <xf numFmtId="0" fontId="26" fillId="0" borderId="0" xfId="11" applyFont="1" applyAlignment="1">
      <alignment vertical="center"/>
    </xf>
    <xf numFmtId="0" fontId="26" fillId="0" borderId="0" xfId="11" applyFont="1"/>
    <xf numFmtId="0" fontId="4" fillId="0" borderId="25" xfId="11" applyFont="1" applyBorder="1"/>
    <xf numFmtId="0" fontId="6" fillId="0" borderId="26" xfId="11" applyFont="1" applyBorder="1" applyAlignment="1">
      <alignment horizontal="left" vertical="top"/>
    </xf>
    <xf numFmtId="0" fontId="4" fillId="0" borderId="26" xfId="11" quotePrefix="1" applyFont="1" applyBorder="1" applyAlignment="1">
      <alignment horizontal="right" vertical="center"/>
    </xf>
    <xf numFmtId="0" fontId="1" fillId="0" borderId="25" xfId="11" applyBorder="1"/>
    <xf numFmtId="0" fontId="4" fillId="0" borderId="44" xfId="11" applyFont="1" applyBorder="1" applyAlignment="1">
      <alignment horizontal="right" vertical="center"/>
    </xf>
    <xf numFmtId="169" fontId="8" fillId="4" borderId="44" xfId="11" applyNumberFormat="1" applyFont="1" applyFill="1" applyBorder="1" applyAlignment="1">
      <alignment vertical="center"/>
    </xf>
    <xf numFmtId="0" fontId="3" fillId="0" borderId="45" xfId="11" applyFont="1" applyBorder="1" applyAlignment="1">
      <alignment horizontal="center" vertical="center"/>
    </xf>
    <xf numFmtId="0" fontId="4" fillId="0" borderId="32" xfId="11" quotePrefix="1" applyFont="1" applyBorder="1" applyAlignment="1">
      <alignment horizontal="left" vertical="top"/>
    </xf>
    <xf numFmtId="0" fontId="4" fillId="0" borderId="33" xfId="11" applyFont="1" applyBorder="1" applyAlignment="1">
      <alignment horizontal="center" vertical="center"/>
    </xf>
    <xf numFmtId="2" fontId="4" fillId="0" borderId="46" xfId="11" quotePrefix="1" applyNumberFormat="1" applyFont="1" applyBorder="1" applyAlignment="1">
      <alignment horizontal="center" vertical="center" wrapText="1"/>
    </xf>
    <xf numFmtId="0" fontId="4" fillId="0" borderId="44" xfId="11" applyFont="1" applyBorder="1" applyAlignment="1">
      <alignment horizontal="center" vertical="center" wrapText="1"/>
    </xf>
    <xf numFmtId="0" fontId="4" fillId="0" borderId="47" xfId="11" applyFont="1" applyBorder="1" applyAlignment="1">
      <alignment vertical="top" wrapText="1"/>
    </xf>
    <xf numFmtId="0" fontId="1" fillId="0" borderId="0" xfId="11" applyAlignment="1">
      <alignment vertical="top" wrapText="1"/>
    </xf>
    <xf numFmtId="0" fontId="3" fillId="0" borderId="6" xfId="11" applyFont="1" applyBorder="1" applyAlignment="1">
      <alignment horizontal="center" vertical="center"/>
    </xf>
    <xf numFmtId="3" fontId="6" fillId="0" borderId="41" xfId="11" applyNumberFormat="1" applyFont="1" applyBorder="1" applyAlignment="1">
      <alignment horizontal="left" vertical="top"/>
    </xf>
    <xf numFmtId="3" fontId="6" fillId="0" borderId="42" xfId="11" applyNumberFormat="1" applyFont="1" applyBorder="1" applyAlignment="1">
      <alignment horizontal="center" vertical="center"/>
    </xf>
    <xf numFmtId="166" fontId="6" fillId="4" borderId="43" xfId="11" applyNumberFormat="1" applyFont="1" applyFill="1" applyBorder="1" applyAlignment="1">
      <alignment horizontal="right" vertical="center"/>
    </xf>
    <xf numFmtId="166" fontId="6" fillId="5" borderId="2" xfId="11" applyNumberFormat="1" applyFont="1" applyFill="1" applyBorder="1" applyAlignment="1">
      <alignment horizontal="center"/>
    </xf>
    <xf numFmtId="0" fontId="6" fillId="4" borderId="48" xfId="11" applyFont="1" applyFill="1" applyBorder="1" applyAlignment="1">
      <alignment horizontal="center"/>
    </xf>
    <xf numFmtId="3" fontId="6" fillId="0" borderId="8" xfId="11" applyNumberFormat="1" applyFont="1" applyBorder="1" applyAlignment="1">
      <alignment horizontal="left" vertical="top"/>
    </xf>
    <xf numFmtId="3" fontId="6" fillId="0" borderId="23" xfId="11" applyNumberFormat="1" applyFont="1" applyBorder="1" applyAlignment="1">
      <alignment horizontal="center" vertical="center"/>
    </xf>
    <xf numFmtId="166" fontId="6" fillId="4" borderId="49" xfId="11" applyNumberFormat="1" applyFont="1" applyFill="1" applyBorder="1" applyAlignment="1">
      <alignment horizontal="right" vertical="center"/>
    </xf>
    <xf numFmtId="0" fontId="6" fillId="4" borderId="8" xfId="11" applyFont="1" applyFill="1" applyBorder="1" applyAlignment="1">
      <alignment horizontal="center"/>
    </xf>
    <xf numFmtId="0" fontId="4" fillId="0" borderId="0" xfId="11" applyFont="1" applyAlignment="1">
      <alignment horizontal="left"/>
    </xf>
    <xf numFmtId="0" fontId="4" fillId="2" borderId="0" xfId="11" applyFont="1" applyFill="1" applyAlignment="1">
      <alignment vertical="center" wrapText="1"/>
    </xf>
    <xf numFmtId="0" fontId="6" fillId="0" borderId="20" xfId="13" applyFont="1" applyBorder="1"/>
    <xf numFmtId="2" fontId="6" fillId="0" borderId="8" xfId="0" applyNumberFormat="1" applyFont="1" applyBorder="1" applyAlignment="1">
      <alignment horizontal="center" vertical="center" wrapText="1"/>
    </xf>
    <xf numFmtId="0" fontId="6" fillId="0" borderId="23" xfId="0" applyFont="1" applyBorder="1" applyAlignment="1">
      <alignment horizontal="center"/>
    </xf>
    <xf numFmtId="2" fontId="6" fillId="0" borderId="23" xfId="0" applyNumberFormat="1" applyFont="1" applyBorder="1" applyAlignment="1">
      <alignment horizontal="center" vertical="center" wrapText="1"/>
    </xf>
    <xf numFmtId="174" fontId="4" fillId="2" borderId="0" xfId="0" applyNumberFormat="1" applyFont="1" applyFill="1" applyAlignment="1">
      <alignment horizontal="left" vertical="center"/>
    </xf>
    <xf numFmtId="0" fontId="6" fillId="2" borderId="0" xfId="0" applyFont="1" applyFill="1" applyAlignment="1">
      <alignment vertical="center"/>
    </xf>
    <xf numFmtId="165" fontId="6" fillId="2" borderId="0" xfId="1" applyFont="1" applyFill="1" applyAlignment="1" applyProtection="1">
      <alignment vertical="center"/>
    </xf>
    <xf numFmtId="165" fontId="6" fillId="2" borderId="0" xfId="1" applyFont="1" applyFill="1" applyBorder="1" applyAlignment="1" applyProtection="1">
      <alignment horizontal="right" vertical="center"/>
    </xf>
    <xf numFmtId="0" fontId="6" fillId="2" borderId="0" xfId="0" applyFont="1" applyFill="1" applyAlignment="1">
      <alignment horizontal="left" vertical="center"/>
    </xf>
    <xf numFmtId="165" fontId="4" fillId="2" borderId="0" xfId="1" applyFont="1" applyFill="1" applyBorder="1" applyAlignment="1" applyProtection="1">
      <alignment horizontal="center" vertical="center"/>
    </xf>
    <xf numFmtId="0" fontId="4" fillId="2" borderId="0" xfId="0" applyFont="1" applyFill="1" applyAlignment="1">
      <alignment vertical="center"/>
    </xf>
    <xf numFmtId="174" fontId="6" fillId="2" borderId="8" xfId="0" applyNumberFormat="1" applyFont="1" applyFill="1" applyBorder="1" applyAlignment="1">
      <alignment horizontal="center" vertical="center"/>
    </xf>
    <xf numFmtId="0" fontId="6" fillId="2" borderId="8" xfId="0" applyFont="1" applyFill="1" applyBorder="1" applyAlignment="1">
      <alignment vertical="center"/>
    </xf>
    <xf numFmtId="0" fontId="6" fillId="0" borderId="0" xfId="0" applyFont="1" applyAlignment="1">
      <alignment horizontal="center" vertical="center"/>
    </xf>
    <xf numFmtId="0" fontId="6" fillId="0" borderId="0" xfId="0" applyFont="1" applyAlignment="1">
      <alignment vertical="center"/>
    </xf>
    <xf numFmtId="165" fontId="6" fillId="0" borderId="0" xfId="1" applyFont="1" applyAlignment="1">
      <alignment vertical="center"/>
    </xf>
    <xf numFmtId="165" fontId="4" fillId="2" borderId="0" xfId="1" applyFont="1" applyFill="1" applyBorder="1" applyAlignment="1" applyProtection="1">
      <alignment horizontal="right" vertical="center"/>
    </xf>
    <xf numFmtId="165" fontId="4" fillId="2" borderId="0" xfId="1" applyFont="1" applyFill="1" applyAlignment="1" applyProtection="1">
      <alignment vertical="center"/>
    </xf>
    <xf numFmtId="165" fontId="4" fillId="0" borderId="0" xfId="1" applyFont="1" applyAlignment="1">
      <alignment vertical="center"/>
    </xf>
    <xf numFmtId="165" fontId="4" fillId="2" borderId="7" xfId="1" applyFont="1" applyFill="1" applyBorder="1" applyAlignment="1" applyProtection="1">
      <alignment vertical="center"/>
    </xf>
    <xf numFmtId="165" fontId="4" fillId="2" borderId="51" xfId="1" applyFont="1" applyFill="1" applyBorder="1" applyAlignment="1" applyProtection="1">
      <alignment vertical="center"/>
    </xf>
    <xf numFmtId="165" fontId="4" fillId="2" borderId="5" xfId="1" applyFont="1" applyFill="1" applyBorder="1" applyAlignment="1" applyProtection="1">
      <alignment horizontal="center" vertical="center"/>
    </xf>
    <xf numFmtId="165" fontId="4" fillId="2" borderId="52" xfId="1" applyFont="1" applyFill="1" applyBorder="1" applyAlignment="1" applyProtection="1">
      <alignment horizontal="center" vertical="center"/>
    </xf>
    <xf numFmtId="0" fontId="6" fillId="2" borderId="6" xfId="7" applyFont="1" applyFill="1" applyBorder="1" applyAlignment="1" applyProtection="1">
      <alignment horizontal="center" vertical="center"/>
    </xf>
    <xf numFmtId="0" fontId="4" fillId="2" borderId="50" xfId="0" applyFont="1" applyFill="1" applyBorder="1" applyAlignment="1">
      <alignment horizontal="center" vertical="center"/>
    </xf>
    <xf numFmtId="0" fontId="4" fillId="2" borderId="37" xfId="0" applyFont="1" applyFill="1" applyBorder="1" applyAlignment="1">
      <alignment horizontal="right" vertical="center"/>
    </xf>
    <xf numFmtId="165" fontId="4" fillId="2" borderId="53" xfId="1" applyFont="1" applyFill="1" applyBorder="1" applyAlignment="1" applyProtection="1">
      <alignment horizontal="center" vertical="center"/>
    </xf>
    <xf numFmtId="174" fontId="6" fillId="2" borderId="49" xfId="0" applyNumberFormat="1" applyFont="1" applyFill="1" applyBorder="1" applyAlignment="1">
      <alignment horizontal="center" vertical="center"/>
    </xf>
    <xf numFmtId="0" fontId="6" fillId="2" borderId="9" xfId="0" applyFont="1" applyFill="1" applyBorder="1" applyAlignment="1">
      <alignment vertical="center"/>
    </xf>
    <xf numFmtId="174" fontId="6" fillId="2" borderId="9" xfId="0" applyNumberFormat="1" applyFont="1" applyFill="1" applyBorder="1" applyAlignment="1">
      <alignment horizontal="center" vertical="center"/>
    </xf>
    <xf numFmtId="4" fontId="4" fillId="2" borderId="0" xfId="0" applyNumberFormat="1" applyFont="1" applyFill="1" applyAlignment="1">
      <alignment horizontal="center" vertical="center"/>
    </xf>
    <xf numFmtId="174" fontId="4" fillId="2" borderId="46" xfId="0" applyNumberFormat="1" applyFont="1" applyFill="1" applyBorder="1" applyAlignment="1">
      <alignment horizontal="center" vertical="center"/>
    </xf>
    <xf numFmtId="174" fontId="4" fillId="2" borderId="27" xfId="0" applyNumberFormat="1" applyFont="1" applyFill="1" applyBorder="1" applyAlignment="1">
      <alignment horizontal="center" vertical="center"/>
    </xf>
    <xf numFmtId="165" fontId="4" fillId="2" borderId="57" xfId="1" applyFont="1" applyFill="1" applyBorder="1" applyAlignment="1" applyProtection="1">
      <alignment horizontal="center" vertical="center"/>
    </xf>
    <xf numFmtId="165" fontId="4" fillId="2" borderId="5" xfId="1" applyFont="1" applyFill="1" applyBorder="1" applyAlignment="1" applyProtection="1">
      <alignment vertical="center"/>
    </xf>
    <xf numFmtId="165" fontId="4" fillId="2" borderId="52" xfId="1" applyFont="1" applyFill="1" applyBorder="1" applyAlignment="1" applyProtection="1">
      <alignment vertical="center"/>
    </xf>
    <xf numFmtId="0" fontId="6" fillId="2" borderId="0" xfId="0" applyFont="1" applyFill="1" applyAlignment="1">
      <alignment horizontal="center" vertical="center"/>
    </xf>
    <xf numFmtId="0" fontId="4" fillId="2" borderId="27" xfId="0" applyFont="1" applyFill="1" applyBorder="1" applyAlignment="1">
      <alignment horizontal="center" vertical="center"/>
    </xf>
    <xf numFmtId="174" fontId="4" fillId="2" borderId="0" xfId="0" quotePrefix="1" applyNumberFormat="1" applyFont="1" applyFill="1" applyAlignment="1">
      <alignment horizontal="center" vertical="center"/>
    </xf>
    <xf numFmtId="0" fontId="4" fillId="2" borderId="0" xfId="0" applyFont="1" applyFill="1" applyAlignment="1">
      <alignment horizontal="center" vertical="center"/>
    </xf>
    <xf numFmtId="174" fontId="4" fillId="2" borderId="0" xfId="0" applyNumberFormat="1" applyFont="1" applyFill="1" applyAlignment="1" applyProtection="1">
      <alignment horizontal="center" vertical="center"/>
      <protection locked="0"/>
    </xf>
    <xf numFmtId="174" fontId="4" fillId="2" borderId="0" xfId="0" applyNumberFormat="1" applyFont="1" applyFill="1" applyAlignment="1">
      <alignment horizontal="center" vertical="center"/>
    </xf>
    <xf numFmtId="0" fontId="4" fillId="0" borderId="0" xfId="0" applyFont="1" applyAlignment="1">
      <alignment vertical="center"/>
    </xf>
    <xf numFmtId="165" fontId="6" fillId="2" borderId="53" xfId="1" applyFont="1" applyFill="1" applyBorder="1" applyAlignment="1">
      <alignment vertical="center"/>
    </xf>
    <xf numFmtId="165" fontId="4" fillId="2" borderId="53" xfId="1" applyFont="1" applyFill="1" applyBorder="1" applyAlignment="1">
      <alignment vertical="center"/>
    </xf>
    <xf numFmtId="165" fontId="6" fillId="2" borderId="4" xfId="1" applyFont="1" applyFill="1" applyBorder="1" applyAlignment="1">
      <alignment vertical="center"/>
    </xf>
    <xf numFmtId="165" fontId="4" fillId="2" borderId="4" xfId="1" applyFont="1" applyFill="1" applyBorder="1" applyAlignment="1">
      <alignment vertical="center"/>
    </xf>
    <xf numFmtId="165" fontId="6" fillId="2" borderId="58" xfId="1" applyFont="1" applyFill="1" applyBorder="1" applyAlignment="1">
      <alignment vertical="center"/>
    </xf>
    <xf numFmtId="165" fontId="4" fillId="2" borderId="58" xfId="1" applyFont="1" applyFill="1" applyBorder="1" applyAlignment="1">
      <alignment vertical="center"/>
    </xf>
    <xf numFmtId="0" fontId="33" fillId="0" borderId="8" xfId="0" applyFont="1" applyBorder="1" applyAlignment="1">
      <alignment horizontal="center"/>
    </xf>
    <xf numFmtId="175" fontId="4" fillId="0" borderId="57" xfId="0" applyNumberFormat="1" applyFont="1" applyBorder="1" applyAlignment="1">
      <alignment vertical="center"/>
    </xf>
    <xf numFmtId="174" fontId="6" fillId="2" borderId="22" xfId="0" applyNumberFormat="1" applyFont="1" applyFill="1" applyBorder="1" applyAlignment="1">
      <alignment horizontal="center" vertical="center"/>
    </xf>
    <xf numFmtId="2" fontId="6" fillId="0" borderId="7" xfId="13" applyNumberFormat="1" applyFont="1" applyBorder="1" applyAlignment="1" applyProtection="1">
      <alignment vertical="center" wrapText="1"/>
      <protection locked="0"/>
    </xf>
    <xf numFmtId="174" fontId="4" fillId="2" borderId="59" xfId="0" applyNumberFormat="1" applyFont="1" applyFill="1" applyBorder="1" applyAlignment="1">
      <alignment horizontal="center" vertical="center"/>
    </xf>
    <xf numFmtId="0" fontId="4" fillId="2" borderId="51" xfId="0" applyFont="1" applyFill="1" applyBorder="1" applyAlignment="1">
      <alignment horizontal="right" vertical="center"/>
    </xf>
    <xf numFmtId="174" fontId="4" fillId="2" borderId="60" xfId="0" applyNumberFormat="1" applyFont="1" applyFill="1" applyBorder="1" applyAlignment="1">
      <alignment horizontal="center" vertical="center" wrapText="1"/>
    </xf>
    <xf numFmtId="174" fontId="6" fillId="2" borderId="61" xfId="0" applyNumberFormat="1" applyFont="1" applyFill="1" applyBorder="1" applyAlignment="1">
      <alignment horizontal="center" vertical="center"/>
    </xf>
    <xf numFmtId="0" fontId="6" fillId="0" borderId="62" xfId="0" applyFont="1" applyBorder="1" applyAlignment="1">
      <alignment horizontal="center" vertical="center" wrapText="1"/>
    </xf>
    <xf numFmtId="0" fontId="6" fillId="0" borderId="8" xfId="13" applyFont="1" applyBorder="1" applyAlignment="1">
      <alignment vertical="top"/>
    </xf>
    <xf numFmtId="0" fontId="6" fillId="0" borderId="23" xfId="13" applyFont="1" applyBorder="1" applyAlignment="1">
      <alignment vertical="top"/>
    </xf>
    <xf numFmtId="0" fontId="4" fillId="0" borderId="0" xfId="13" applyFont="1"/>
    <xf numFmtId="0" fontId="4" fillId="0" borderId="8" xfId="9" applyFont="1" applyBorder="1" applyAlignment="1">
      <alignment vertical="center"/>
    </xf>
    <xf numFmtId="0" fontId="4" fillId="0" borderId="23" xfId="9" applyFont="1" applyBorder="1" applyAlignment="1">
      <alignment vertical="center"/>
    </xf>
    <xf numFmtId="2" fontId="4" fillId="0" borderId="0" xfId="13" applyNumberFormat="1" applyFont="1" applyProtection="1">
      <protection locked="0"/>
    </xf>
    <xf numFmtId="2" fontId="4" fillId="0" borderId="8" xfId="13" applyNumberFormat="1" applyFont="1" applyBorder="1" applyProtection="1">
      <protection locked="0"/>
    </xf>
    <xf numFmtId="2" fontId="4" fillId="0" borderId="23" xfId="13" applyNumberFormat="1" applyFont="1" applyBorder="1" applyProtection="1">
      <protection locked="0"/>
    </xf>
    <xf numFmtId="2" fontId="4" fillId="0" borderId="29" xfId="13" applyNumberFormat="1" applyFont="1" applyBorder="1"/>
    <xf numFmtId="2" fontId="4" fillId="0" borderId="30" xfId="13" applyNumberFormat="1" applyFont="1" applyBorder="1"/>
    <xf numFmtId="2" fontId="4" fillId="0" borderId="0" xfId="13" applyNumberFormat="1" applyFont="1"/>
    <xf numFmtId="0" fontId="5" fillId="0" borderId="29" xfId="0" quotePrefix="1" applyFont="1" applyBorder="1" applyAlignment="1">
      <alignment horizontal="center"/>
    </xf>
    <xf numFmtId="0" fontId="5" fillId="0" borderId="30" xfId="0" quotePrefix="1" applyFont="1" applyBorder="1" applyAlignment="1">
      <alignment horizontal="center"/>
    </xf>
    <xf numFmtId="0" fontId="34" fillId="0" borderId="4" xfId="0" applyFont="1" applyBorder="1" applyAlignment="1">
      <alignment horizontal="center"/>
    </xf>
    <xf numFmtId="0" fontId="31" fillId="2" borderId="5" xfId="0" applyFont="1" applyFill="1" applyBorder="1" applyAlignment="1">
      <alignment horizontal="center"/>
    </xf>
    <xf numFmtId="164" fontId="31" fillId="7" borderId="8" xfId="3" applyFont="1" applyFill="1" applyBorder="1" applyAlignment="1" applyProtection="1">
      <alignment horizontal="center"/>
      <protection locked="0"/>
    </xf>
    <xf numFmtId="0" fontId="34" fillId="0" borderId="29" xfId="0" quotePrefix="1" applyFont="1" applyBorder="1" applyAlignment="1">
      <alignment horizontal="center"/>
    </xf>
    <xf numFmtId="164" fontId="31" fillId="7" borderId="41" xfId="3" applyFont="1" applyFill="1" applyBorder="1" applyAlignment="1" applyProtection="1">
      <alignment horizontal="center"/>
      <protection locked="0"/>
    </xf>
    <xf numFmtId="2" fontId="6" fillId="0" borderId="82" xfId="13" applyNumberFormat="1" applyFont="1" applyBorder="1" applyAlignment="1" applyProtection="1">
      <alignment horizontal="center" vertical="center" wrapText="1"/>
      <protection locked="0"/>
    </xf>
    <xf numFmtId="165" fontId="6" fillId="2" borderId="0" xfId="1" applyFont="1" applyFill="1" applyAlignment="1" applyProtection="1">
      <alignment horizontal="center" vertical="center"/>
    </xf>
    <xf numFmtId="165" fontId="6" fillId="2" borderId="0" xfId="1" applyFont="1" applyFill="1" applyBorder="1" applyAlignment="1" applyProtection="1">
      <alignment horizontal="center" vertical="center"/>
    </xf>
    <xf numFmtId="2" fontId="6" fillId="0" borderId="4" xfId="13" applyNumberFormat="1" applyFont="1" applyBorder="1" applyAlignment="1" applyProtection="1">
      <alignment horizontal="center" vertical="center" wrapText="1"/>
      <protection locked="0"/>
    </xf>
    <xf numFmtId="165" fontId="4" fillId="2" borderId="58" xfId="1" applyFont="1" applyFill="1" applyBorder="1" applyAlignment="1" applyProtection="1">
      <alignment horizontal="center" vertical="center"/>
    </xf>
    <xf numFmtId="165" fontId="6" fillId="0" borderId="0" xfId="1" applyFont="1" applyAlignment="1">
      <alignment horizontal="center" vertical="center"/>
    </xf>
    <xf numFmtId="165" fontId="6" fillId="2" borderId="83" xfId="1" applyFont="1" applyFill="1" applyBorder="1" applyAlignment="1" applyProtection="1">
      <alignment horizontal="center" vertical="center"/>
    </xf>
    <xf numFmtId="165" fontId="6" fillId="2" borderId="84" xfId="1" applyFont="1" applyFill="1" applyBorder="1" applyAlignment="1" applyProtection="1">
      <alignment horizontal="center" vertical="center" wrapText="1"/>
    </xf>
    <xf numFmtId="165" fontId="6" fillId="2" borderId="83" xfId="1" applyFont="1" applyFill="1" applyBorder="1" applyAlignment="1" applyProtection="1">
      <alignment horizontal="center" vertical="center" wrapText="1"/>
    </xf>
    <xf numFmtId="165" fontId="6" fillId="2" borderId="85" xfId="1" applyFont="1" applyFill="1" applyBorder="1" applyAlignment="1" applyProtection="1">
      <alignment horizontal="center" vertical="center" wrapText="1"/>
    </xf>
    <xf numFmtId="165" fontId="4" fillId="2" borderId="24" xfId="1" applyFont="1" applyFill="1" applyBorder="1" applyAlignment="1" applyProtection="1">
      <alignment horizontal="center" vertical="center" wrapText="1"/>
    </xf>
    <xf numFmtId="165" fontId="6" fillId="2" borderId="86" xfId="1" applyFont="1" applyFill="1" applyBorder="1" applyAlignment="1" applyProtection="1">
      <alignment horizontal="center" vertical="center" wrapText="1"/>
    </xf>
    <xf numFmtId="165" fontId="6" fillId="2" borderId="32" xfId="1" applyFont="1" applyFill="1" applyBorder="1" applyAlignment="1" applyProtection="1">
      <alignment horizontal="center" vertical="center" wrapText="1"/>
    </xf>
    <xf numFmtId="165" fontId="4" fillId="2" borderId="77" xfId="1" applyFont="1" applyFill="1" applyBorder="1" applyAlignment="1" applyProtection="1">
      <alignment horizontal="center" vertical="center" wrapText="1"/>
    </xf>
    <xf numFmtId="165" fontId="6" fillId="2" borderId="87" xfId="1" applyFont="1" applyFill="1" applyBorder="1" applyAlignment="1" applyProtection="1">
      <alignment horizontal="center" vertical="center" wrapText="1"/>
    </xf>
    <xf numFmtId="0" fontId="4" fillId="2" borderId="39" xfId="0" applyFont="1" applyFill="1" applyBorder="1" applyAlignment="1">
      <alignment horizontal="center" vertical="center" wrapText="1"/>
    </xf>
    <xf numFmtId="0" fontId="33" fillId="0" borderId="23" xfId="0" applyFont="1" applyBorder="1" applyAlignment="1">
      <alignment horizontal="center"/>
    </xf>
    <xf numFmtId="0" fontId="6" fillId="2" borderId="8" xfId="0" quotePrefix="1" applyFont="1" applyFill="1" applyBorder="1" applyAlignment="1">
      <alignment vertical="center"/>
    </xf>
    <xf numFmtId="0" fontId="4" fillId="0" borderId="8" xfId="9" applyFont="1" applyBorder="1" applyAlignment="1">
      <alignment horizontal="left" vertical="center"/>
    </xf>
    <xf numFmtId="0" fontId="4" fillId="0" borderId="0" xfId="9" applyFont="1" applyAlignment="1">
      <alignment vertical="center"/>
    </xf>
    <xf numFmtId="0" fontId="6" fillId="0" borderId="0" xfId="9" applyFont="1" applyAlignment="1">
      <alignment vertical="center"/>
    </xf>
    <xf numFmtId="0" fontId="18" fillId="0" borderId="0" xfId="9" applyFont="1" applyAlignment="1">
      <alignment vertical="center"/>
    </xf>
    <xf numFmtId="10" fontId="6" fillId="0" borderId="0" xfId="9" applyNumberFormat="1" applyFont="1" applyAlignment="1">
      <alignment vertical="center"/>
    </xf>
    <xf numFmtId="10" fontId="18" fillId="0" borderId="0" xfId="9" applyNumberFormat="1" applyFont="1" applyAlignment="1">
      <alignment vertical="center"/>
    </xf>
    <xf numFmtId="0" fontId="4" fillId="0" borderId="0" xfId="9" applyFont="1" applyAlignment="1">
      <alignment vertical="center" wrapText="1"/>
    </xf>
    <xf numFmtId="0" fontId="4" fillId="0" borderId="0" xfId="9" applyFont="1" applyAlignment="1">
      <alignment horizontal="left" vertical="center"/>
    </xf>
    <xf numFmtId="0" fontId="1" fillId="0" borderId="0" xfId="9" applyAlignment="1">
      <alignment vertical="center"/>
    </xf>
    <xf numFmtId="0" fontId="3" fillId="0" borderId="0" xfId="9" applyFont="1" applyAlignment="1">
      <alignment vertical="center" wrapText="1"/>
    </xf>
    <xf numFmtId="0" fontId="3" fillId="9" borderId="57" xfId="9" applyFont="1" applyFill="1" applyBorder="1" applyAlignment="1">
      <alignment vertical="center" wrapText="1"/>
    </xf>
    <xf numFmtId="0" fontId="4" fillId="9" borderId="44" xfId="9" applyFont="1" applyFill="1" applyBorder="1" applyAlignment="1">
      <alignment horizontal="center" vertical="center" wrapText="1"/>
    </xf>
    <xf numFmtId="0" fontId="4" fillId="9" borderId="26" xfId="9" applyFont="1" applyFill="1" applyBorder="1" applyAlignment="1">
      <alignment vertical="center"/>
    </xf>
    <xf numFmtId="0" fontId="4" fillId="9" borderId="44" xfId="9" applyFont="1" applyFill="1" applyBorder="1" applyAlignment="1">
      <alignment vertical="center"/>
    </xf>
    <xf numFmtId="0" fontId="1" fillId="0" borderId="1" xfId="9" applyBorder="1" applyAlignment="1">
      <alignment vertical="center"/>
    </xf>
    <xf numFmtId="0" fontId="6" fillId="0" borderId="2" xfId="9" applyFont="1" applyBorder="1" applyAlignment="1">
      <alignment horizontal="center" vertical="center"/>
    </xf>
    <xf numFmtId="0" fontId="4" fillId="0" borderId="2" xfId="9" applyFont="1" applyBorder="1" applyAlignment="1">
      <alignment vertical="center"/>
    </xf>
    <xf numFmtId="0" fontId="1" fillId="0" borderId="4" xfId="9" applyBorder="1" applyAlignment="1">
      <alignment vertical="center"/>
    </xf>
    <xf numFmtId="0" fontId="37" fillId="0" borderId="48" xfId="9" applyFont="1" applyBorder="1" applyAlignment="1">
      <alignment horizontal="center" vertical="center"/>
    </xf>
    <xf numFmtId="0" fontId="1" fillId="0" borderId="58" xfId="9" applyBorder="1" applyAlignment="1">
      <alignment vertical="center"/>
    </xf>
    <xf numFmtId="0" fontId="37" fillId="0" borderId="88" xfId="9" applyFont="1" applyBorder="1" applyAlignment="1">
      <alignment horizontal="center" vertical="center"/>
    </xf>
    <xf numFmtId="0" fontId="1" fillId="0" borderId="0" xfId="9" applyAlignment="1">
      <alignment horizontal="left" vertical="center"/>
    </xf>
    <xf numFmtId="0" fontId="1" fillId="0" borderId="0" xfId="9"/>
    <xf numFmtId="176" fontId="37" fillId="0" borderId="8" xfId="9" applyNumberFormat="1" applyFont="1" applyBorder="1" applyAlignment="1">
      <alignment horizontal="left" wrapText="1"/>
    </xf>
    <xf numFmtId="176" fontId="8" fillId="0" borderId="0" xfId="9" applyNumberFormat="1" applyFont="1" applyAlignment="1">
      <alignment horizontal="left" wrapText="1"/>
    </xf>
    <xf numFmtId="0" fontId="8" fillId="0" borderId="0" xfId="9" applyFont="1"/>
    <xf numFmtId="0" fontId="2" fillId="0" borderId="0" xfId="9" applyFont="1" applyAlignment="1">
      <alignment vertical="center" wrapText="1"/>
    </xf>
    <xf numFmtId="0" fontId="37" fillId="0" borderId="0" xfId="9" applyFont="1" applyAlignment="1">
      <alignment vertical="center"/>
    </xf>
    <xf numFmtId="0" fontId="6" fillId="0" borderId="8" xfId="9" applyFont="1" applyBorder="1" applyAlignment="1">
      <alignment horizontal="left" vertical="top" wrapText="1"/>
    </xf>
    <xf numFmtId="0" fontId="6" fillId="0" borderId="0" xfId="9" applyFont="1" applyAlignment="1">
      <alignment horizontal="center" vertical="center"/>
    </xf>
    <xf numFmtId="0" fontId="6" fillId="0" borderId="8" xfId="9" quotePrefix="1" applyFont="1" applyBorder="1" applyAlignment="1">
      <alignment horizontal="left" vertical="top" wrapText="1"/>
    </xf>
    <xf numFmtId="0" fontId="6" fillId="0" borderId="0" xfId="9" applyFont="1" applyAlignment="1">
      <alignment horizontal="left" vertical="center" wrapText="1"/>
    </xf>
    <xf numFmtId="0" fontId="8" fillId="0" borderId="0" xfId="9" applyFont="1" applyAlignment="1">
      <alignment vertical="center"/>
    </xf>
    <xf numFmtId="0" fontId="6" fillId="0" borderId="0" xfId="9" applyFont="1" applyAlignment="1">
      <alignment horizontal="left" wrapText="1"/>
    </xf>
    <xf numFmtId="0" fontId="1" fillId="0" borderId="0" xfId="9" applyAlignment="1">
      <alignment horizontal="left" vertical="center" wrapText="1"/>
    </xf>
    <xf numFmtId="0" fontId="6" fillId="0" borderId="34" xfId="9" applyFont="1" applyBorder="1" applyAlignment="1">
      <alignment horizontal="left" vertical="top" wrapText="1"/>
    </xf>
    <xf numFmtId="0" fontId="6" fillId="0" borderId="9" xfId="9" applyFont="1" applyBorder="1" applyAlignment="1">
      <alignment horizontal="left" vertical="top" wrapText="1"/>
    </xf>
    <xf numFmtId="0" fontId="37" fillId="0" borderId="0" xfId="9" applyFont="1" applyAlignment="1">
      <alignment horizontal="left" vertical="center" wrapText="1"/>
    </xf>
    <xf numFmtId="0" fontId="37" fillId="0" borderId="0" xfId="9" quotePrefix="1" applyFont="1" applyAlignment="1">
      <alignment horizontal="left" vertical="top" wrapText="1"/>
    </xf>
    <xf numFmtId="0" fontId="37" fillId="0" borderId="0" xfId="9" applyFont="1" applyAlignment="1">
      <alignment horizontal="left" vertical="top" wrapText="1"/>
    </xf>
    <xf numFmtId="0" fontId="1" fillId="0" borderId="0" xfId="9" applyAlignment="1">
      <alignment horizontal="left" vertical="top" wrapText="1"/>
    </xf>
    <xf numFmtId="0" fontId="1" fillId="0" borderId="0" xfId="9" applyAlignment="1">
      <alignment vertical="center" wrapText="1"/>
    </xf>
    <xf numFmtId="0" fontId="3" fillId="0" borderId="0" xfId="9" quotePrefix="1" applyFont="1" applyAlignment="1">
      <alignment horizontal="center" vertical="center" wrapText="1"/>
    </xf>
    <xf numFmtId="0" fontId="8" fillId="10" borderId="8" xfId="9" applyFont="1" applyFill="1" applyBorder="1" applyAlignment="1">
      <alignment horizontal="center" vertical="center" wrapText="1"/>
    </xf>
    <xf numFmtId="0" fontId="1" fillId="0" borderId="5" xfId="9" applyBorder="1" applyAlignment="1">
      <alignment vertical="center"/>
    </xf>
    <xf numFmtId="0" fontId="1" fillId="0" borderId="11" xfId="9" applyBorder="1" applyAlignment="1">
      <alignment vertical="center"/>
    </xf>
    <xf numFmtId="0" fontId="9" fillId="9" borderId="8" xfId="9" applyFont="1" applyFill="1" applyBorder="1" applyAlignment="1">
      <alignment horizontal="center" vertical="center" wrapText="1"/>
    </xf>
    <xf numFmtId="0" fontId="9" fillId="9" borderId="8" xfId="9" quotePrefix="1" applyFont="1" applyFill="1" applyBorder="1" applyAlignment="1">
      <alignment horizontal="center" vertical="center" wrapText="1"/>
    </xf>
    <xf numFmtId="0" fontId="9" fillId="9" borderId="9" xfId="9" quotePrefix="1" applyFont="1" applyFill="1" applyBorder="1" applyAlignment="1">
      <alignment horizontal="center" vertical="center" wrapText="1"/>
    </xf>
    <xf numFmtId="177" fontId="1" fillId="9" borderId="11" xfId="9" applyNumberFormat="1" applyFill="1" applyBorder="1" applyAlignment="1">
      <alignment horizontal="center" vertical="center"/>
    </xf>
    <xf numFmtId="0" fontId="10" fillId="0" borderId="8" xfId="9" applyFont="1" applyBorder="1" applyAlignment="1">
      <alignment horizontal="center" vertical="center" wrapText="1"/>
    </xf>
    <xf numFmtId="9" fontId="38" fillId="4" borderId="8" xfId="16" applyFont="1" applyFill="1" applyBorder="1" applyAlignment="1">
      <alignment horizontal="center" vertical="center"/>
    </xf>
    <xf numFmtId="0" fontId="38" fillId="4" borderId="8" xfId="9" applyFont="1" applyFill="1" applyBorder="1" applyAlignment="1">
      <alignment vertical="center"/>
    </xf>
    <xf numFmtId="0" fontId="38" fillId="4" borderId="9" xfId="9" applyFont="1" applyFill="1" applyBorder="1" applyAlignment="1">
      <alignment vertical="center"/>
    </xf>
    <xf numFmtId="167" fontId="38" fillId="4" borderId="9" xfId="9" applyNumberFormat="1" applyFont="1" applyFill="1" applyBorder="1" applyAlignment="1">
      <alignment vertical="center"/>
    </xf>
    <xf numFmtId="0" fontId="36" fillId="4" borderId="8" xfId="9" applyFont="1" applyFill="1" applyBorder="1" applyAlignment="1">
      <alignment horizontal="center" vertical="center"/>
    </xf>
    <xf numFmtId="0" fontId="38" fillId="4" borderId="9" xfId="9" applyFont="1" applyFill="1" applyBorder="1" applyAlignment="1">
      <alignment horizontal="center" vertical="center"/>
    </xf>
    <xf numFmtId="0" fontId="36" fillId="4" borderId="11" xfId="9" applyFont="1" applyFill="1" applyBorder="1" applyAlignment="1">
      <alignment vertical="center"/>
    </xf>
    <xf numFmtId="0" fontId="36" fillId="4" borderId="8" xfId="9" applyFont="1" applyFill="1" applyBorder="1" applyAlignment="1">
      <alignment vertical="center"/>
    </xf>
    <xf numFmtId="0" fontId="36" fillId="0" borderId="0" xfId="9" applyFont="1" applyAlignment="1">
      <alignment vertical="center"/>
    </xf>
    <xf numFmtId="9" fontId="36" fillId="4" borderId="8" xfId="16" applyFont="1" applyFill="1" applyBorder="1" applyAlignment="1">
      <alignment horizontal="center" vertical="center"/>
    </xf>
    <xf numFmtId="167" fontId="36" fillId="4" borderId="8" xfId="9" applyNumberFormat="1" applyFont="1" applyFill="1" applyBorder="1" applyAlignment="1">
      <alignment vertical="center"/>
    </xf>
    <xf numFmtId="9" fontId="3" fillId="0" borderId="8" xfId="16" applyFont="1" applyBorder="1" applyAlignment="1">
      <alignment horizontal="center" vertical="center"/>
    </xf>
    <xf numFmtId="0" fontId="3" fillId="0" borderId="8" xfId="9" quotePrefix="1" applyFont="1" applyBorder="1" applyAlignment="1">
      <alignment horizontal="left" vertical="center"/>
    </xf>
    <xf numFmtId="0" fontId="1" fillId="0" borderId="8" xfId="9" applyBorder="1" applyAlignment="1">
      <alignment vertical="center"/>
    </xf>
    <xf numFmtId="0" fontId="1" fillId="0" borderId="12" xfId="9" applyBorder="1" applyAlignment="1">
      <alignment vertical="center"/>
    </xf>
    <xf numFmtId="0" fontId="1" fillId="0" borderId="8" xfId="9" applyBorder="1" applyAlignment="1">
      <alignment horizontal="center" vertical="center" wrapText="1"/>
    </xf>
    <xf numFmtId="0" fontId="3" fillId="0" borderId="8" xfId="9" applyFont="1" applyBorder="1" applyAlignment="1">
      <alignment vertical="center"/>
    </xf>
    <xf numFmtId="0" fontId="5" fillId="4" borderId="8" xfId="9" applyFont="1" applyFill="1" applyBorder="1" applyAlignment="1">
      <alignment vertical="center"/>
    </xf>
    <xf numFmtId="0" fontId="1" fillId="0" borderId="0" xfId="9" applyAlignment="1">
      <alignment horizontal="center" vertical="center" wrapText="1"/>
    </xf>
    <xf numFmtId="0" fontId="4" fillId="7" borderId="8" xfId="9" applyFont="1" applyFill="1" applyBorder="1" applyAlignment="1">
      <alignment horizontal="left" vertical="center"/>
    </xf>
    <xf numFmtId="0" fontId="4" fillId="7" borderId="8" xfId="9" applyFont="1" applyFill="1" applyBorder="1" applyAlignment="1">
      <alignment horizontal="left" vertical="center" wrapText="1"/>
    </xf>
    <xf numFmtId="0" fontId="2" fillId="0" borderId="0" xfId="9" applyFont="1"/>
    <xf numFmtId="165" fontId="4" fillId="7" borderId="13" xfId="1" applyFont="1" applyFill="1" applyBorder="1" applyAlignment="1" applyProtection="1">
      <alignment horizontal="center" vertical="center"/>
    </xf>
    <xf numFmtId="165" fontId="4" fillId="7" borderId="22" xfId="1" applyFont="1" applyFill="1" applyBorder="1" applyAlignment="1" applyProtection="1">
      <alignment horizontal="center" vertical="center"/>
    </xf>
    <xf numFmtId="0" fontId="2" fillId="0" borderId="0" xfId="9" applyFont="1" applyAlignment="1">
      <alignment vertical="center"/>
    </xf>
    <xf numFmtId="165" fontId="6" fillId="2" borderId="10" xfId="1" applyFont="1" applyFill="1" applyBorder="1" applyAlignment="1" applyProtection="1">
      <alignment horizontal="center" vertical="center"/>
    </xf>
    <xf numFmtId="165" fontId="6" fillId="7" borderId="64" xfId="1" applyFont="1" applyFill="1" applyBorder="1" applyAlignment="1" applyProtection="1">
      <alignment horizontal="center" vertical="center"/>
    </xf>
    <xf numFmtId="165" fontId="6" fillId="7" borderId="65" xfId="1" applyFont="1" applyFill="1" applyBorder="1" applyAlignment="1" applyProtection="1">
      <alignment horizontal="center" vertical="center"/>
    </xf>
    <xf numFmtId="165" fontId="6" fillId="7" borderId="11" xfId="1" applyFont="1" applyFill="1" applyBorder="1" applyAlignment="1" applyProtection="1">
      <alignment vertical="center"/>
    </xf>
    <xf numFmtId="165" fontId="6" fillId="2" borderId="66" xfId="1" applyFont="1" applyFill="1" applyBorder="1" applyAlignment="1" applyProtection="1">
      <alignment vertical="center"/>
    </xf>
    <xf numFmtId="165" fontId="6" fillId="2" borderId="67" xfId="1" applyFont="1" applyFill="1" applyBorder="1" applyAlignment="1" applyProtection="1">
      <alignment vertical="center"/>
    </xf>
    <xf numFmtId="165" fontId="6" fillId="7" borderId="63" xfId="1" applyFont="1" applyFill="1" applyBorder="1" applyAlignment="1" applyProtection="1">
      <alignment vertical="center"/>
    </xf>
    <xf numFmtId="165" fontId="6" fillId="2" borderId="68" xfId="1" applyFont="1" applyFill="1" applyBorder="1" applyAlignment="1" applyProtection="1">
      <alignment vertical="center"/>
    </xf>
    <xf numFmtId="165" fontId="6" fillId="2" borderId="69" xfId="1" applyFont="1" applyFill="1" applyBorder="1" applyAlignment="1" applyProtection="1">
      <alignment vertical="center"/>
    </xf>
    <xf numFmtId="165" fontId="6" fillId="7" borderId="49" xfId="1" applyFont="1" applyFill="1" applyBorder="1" applyAlignment="1" applyProtection="1">
      <alignment horizontal="center" vertical="center"/>
    </xf>
    <xf numFmtId="165" fontId="6" fillId="7" borderId="9" xfId="1" applyFont="1" applyFill="1" applyBorder="1" applyAlignment="1" applyProtection="1">
      <alignment horizontal="center" vertical="center"/>
    </xf>
    <xf numFmtId="165" fontId="6" fillId="2" borderId="6" xfId="1" applyFont="1" applyFill="1" applyBorder="1" applyAlignment="1" applyProtection="1">
      <alignment vertical="center"/>
    </xf>
    <xf numFmtId="165" fontId="6" fillId="2" borderId="8" xfId="1" applyFont="1" applyFill="1" applyBorder="1" applyAlignment="1" applyProtection="1">
      <alignment vertical="center"/>
    </xf>
    <xf numFmtId="165" fontId="6" fillId="2" borderId="50" xfId="1" applyFont="1" applyFill="1" applyBorder="1" applyAlignment="1" applyProtection="1">
      <alignment vertical="center"/>
    </xf>
    <xf numFmtId="165" fontId="6" fillId="2" borderId="37" xfId="1" applyFont="1" applyFill="1" applyBorder="1" applyAlignment="1" applyProtection="1">
      <alignment vertical="center"/>
    </xf>
    <xf numFmtId="165" fontId="6" fillId="7" borderId="56" xfId="1" applyFont="1" applyFill="1" applyBorder="1" applyAlignment="1" applyProtection="1">
      <alignment horizontal="center" vertical="center"/>
    </xf>
    <xf numFmtId="165" fontId="6" fillId="7" borderId="10" xfId="1" applyFont="1" applyFill="1" applyBorder="1" applyAlignment="1" applyProtection="1">
      <alignment horizontal="center" vertical="center"/>
    </xf>
    <xf numFmtId="165" fontId="6" fillId="2" borderId="54" xfId="1" applyFont="1" applyFill="1" applyBorder="1" applyAlignment="1" applyProtection="1">
      <alignment vertical="center"/>
    </xf>
    <xf numFmtId="165" fontId="6" fillId="2" borderId="55" xfId="1" applyFont="1" applyFill="1" applyBorder="1" applyAlignment="1" applyProtection="1">
      <alignment vertical="center"/>
    </xf>
    <xf numFmtId="2" fontId="6" fillId="0" borderId="8" xfId="13" applyNumberFormat="1" applyFont="1" applyBorder="1" applyAlignment="1" applyProtection="1">
      <alignment horizontal="center" vertical="center" wrapText="1"/>
      <protection locked="0"/>
    </xf>
    <xf numFmtId="2" fontId="6" fillId="8" borderId="8" xfId="13" applyNumberFormat="1" applyFont="1" applyFill="1" applyBorder="1" applyAlignment="1" applyProtection="1">
      <alignment horizontal="center" vertical="center" wrapText="1"/>
      <protection locked="0"/>
    </xf>
    <xf numFmtId="2" fontId="6" fillId="0" borderId="23" xfId="13" applyNumberFormat="1" applyFont="1" applyBorder="1" applyAlignment="1" applyProtection="1">
      <alignment horizontal="center" vertical="center" wrapText="1"/>
      <protection locked="0"/>
    </xf>
    <xf numFmtId="2" fontId="6" fillId="8" borderId="23" xfId="13" applyNumberFormat="1" applyFont="1" applyFill="1" applyBorder="1" applyAlignment="1" applyProtection="1">
      <alignment horizontal="center" vertical="center" wrapText="1"/>
      <protection locked="0"/>
    </xf>
    <xf numFmtId="0" fontId="6" fillId="2" borderId="47" xfId="0" applyFont="1" applyFill="1" applyBorder="1" applyAlignment="1">
      <alignment horizontal="center" vertical="center" wrapText="1"/>
    </xf>
    <xf numFmtId="0" fontId="6" fillId="2" borderId="73" xfId="0" applyFont="1" applyFill="1" applyBorder="1" applyAlignment="1">
      <alignment horizontal="center" vertical="center" wrapText="1"/>
    </xf>
    <xf numFmtId="0" fontId="6" fillId="2" borderId="74"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2" borderId="74" xfId="0" applyFont="1" applyFill="1" applyBorder="1" applyAlignment="1">
      <alignment horizontal="center" vertical="center" wrapText="1"/>
    </xf>
    <xf numFmtId="165" fontId="4" fillId="2" borderId="70" xfId="1" applyFont="1" applyFill="1" applyBorder="1" applyAlignment="1" applyProtection="1">
      <alignment horizontal="center" vertical="center"/>
    </xf>
    <xf numFmtId="165" fontId="4" fillId="2" borderId="71" xfId="1" applyFont="1" applyFill="1" applyBorder="1" applyAlignment="1" applyProtection="1">
      <alignment horizontal="center" vertical="center"/>
    </xf>
    <xf numFmtId="4" fontId="4" fillId="2" borderId="36" xfId="0" applyNumberFormat="1" applyFont="1" applyFill="1" applyBorder="1" applyAlignment="1">
      <alignment horizontal="center" vertical="center"/>
    </xf>
    <xf numFmtId="4" fontId="4" fillId="2" borderId="52" xfId="0" applyNumberFormat="1" applyFont="1" applyFill="1" applyBorder="1" applyAlignment="1">
      <alignment horizontal="center" vertical="center"/>
    </xf>
    <xf numFmtId="165" fontId="4" fillId="2" borderId="43" xfId="1" applyFont="1" applyFill="1" applyBorder="1" applyAlignment="1" applyProtection="1">
      <alignment horizontal="center" vertical="center"/>
    </xf>
    <xf numFmtId="165" fontId="4" fillId="2" borderId="41" xfId="1" applyFont="1" applyFill="1" applyBorder="1" applyAlignment="1" applyProtection="1">
      <alignment horizontal="center" vertical="center"/>
    </xf>
    <xf numFmtId="165" fontId="4" fillId="2" borderId="72" xfId="1" applyFont="1" applyFill="1" applyBorder="1" applyAlignment="1" applyProtection="1">
      <alignment horizontal="center" vertical="center"/>
    </xf>
    <xf numFmtId="165" fontId="4" fillId="2" borderId="42" xfId="1" applyFont="1" applyFill="1" applyBorder="1" applyAlignment="1" applyProtection="1">
      <alignment horizontal="center" vertical="center"/>
    </xf>
    <xf numFmtId="4" fontId="4" fillId="2" borderId="88" xfId="0" applyNumberFormat="1" applyFont="1" applyFill="1" applyBorder="1" applyAlignment="1">
      <alignment horizontal="center" vertical="center"/>
    </xf>
    <xf numFmtId="0" fontId="0" fillId="7" borderId="31" xfId="0" applyFill="1" applyBorder="1" applyAlignment="1" applyProtection="1">
      <alignment vertical="center" wrapText="1"/>
      <protection locked="0"/>
    </xf>
    <xf numFmtId="0" fontId="0" fillId="7" borderId="24" xfId="0" applyFill="1" applyBorder="1" applyAlignment="1" applyProtection="1">
      <alignment vertical="center" wrapText="1"/>
      <protection locked="0"/>
    </xf>
    <xf numFmtId="0" fontId="0" fillId="7" borderId="39" xfId="0" applyFill="1" applyBorder="1" applyAlignment="1" applyProtection="1">
      <alignment vertical="center" wrapText="1"/>
      <protection locked="0"/>
    </xf>
    <xf numFmtId="0" fontId="3" fillId="0" borderId="0" xfId="0" applyFont="1" applyAlignment="1">
      <alignment horizontal="left" vertical="top" wrapText="1"/>
    </xf>
    <xf numFmtId="0" fontId="0" fillId="7" borderId="14" xfId="0" applyFill="1" applyBorder="1" applyAlignment="1" applyProtection="1">
      <alignment vertical="center" wrapText="1"/>
      <protection locked="0"/>
    </xf>
    <xf numFmtId="0" fontId="0" fillId="7" borderId="15" xfId="0" applyFill="1" applyBorder="1" applyAlignment="1" applyProtection="1">
      <alignment vertical="center" wrapText="1"/>
      <protection locked="0"/>
    </xf>
    <xf numFmtId="0" fontId="0" fillId="7" borderId="16" xfId="0" applyFill="1" applyBorder="1" applyAlignment="1" applyProtection="1">
      <alignment vertical="center" wrapText="1"/>
      <protection locked="0"/>
    </xf>
    <xf numFmtId="0" fontId="0" fillId="7" borderId="17" xfId="0" applyFill="1" applyBorder="1" applyAlignment="1" applyProtection="1">
      <alignment vertical="center" wrapText="1"/>
      <protection locked="0"/>
    </xf>
    <xf numFmtId="0" fontId="0" fillId="7" borderId="0" xfId="0" applyFill="1" applyAlignment="1" applyProtection="1">
      <alignment vertical="center" wrapText="1"/>
      <protection locked="0"/>
    </xf>
    <xf numFmtId="0" fontId="0" fillId="7" borderId="18" xfId="0" applyFill="1" applyBorder="1" applyAlignment="1" applyProtection="1">
      <alignment vertical="center" wrapText="1"/>
      <protection locked="0"/>
    </xf>
    <xf numFmtId="0" fontId="2" fillId="2" borderId="0" xfId="0" applyFont="1" applyFill="1" applyAlignment="1">
      <alignment horizontal="left"/>
    </xf>
    <xf numFmtId="0" fontId="3" fillId="2" borderId="5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xf>
    <xf numFmtId="0" fontId="3" fillId="2" borderId="0" xfId="0" applyFont="1" applyFill="1" applyAlignment="1">
      <alignment horizontal="center"/>
    </xf>
    <xf numFmtId="0" fontId="3" fillId="2" borderId="18" xfId="0" applyFont="1" applyFill="1" applyBorder="1" applyAlignment="1">
      <alignment horizontal="center"/>
    </xf>
    <xf numFmtId="0" fontId="3" fillId="2" borderId="31" xfId="0" applyFont="1" applyFill="1" applyBorder="1" applyAlignment="1">
      <alignment horizontal="center"/>
    </xf>
    <xf numFmtId="0" fontId="3" fillId="2" borderId="24" xfId="0" applyFont="1" applyFill="1" applyBorder="1" applyAlignment="1">
      <alignment horizontal="center"/>
    </xf>
    <xf numFmtId="0" fontId="3" fillId="2" borderId="39" xfId="0" applyFont="1" applyFill="1" applyBorder="1" applyAlignment="1">
      <alignment horizontal="center"/>
    </xf>
    <xf numFmtId="0" fontId="2" fillId="2" borderId="43" xfId="0" applyFont="1" applyFill="1" applyBorder="1" applyAlignment="1">
      <alignment horizontal="right" vertical="center"/>
    </xf>
    <xf numFmtId="0" fontId="2" fillId="2" borderId="41" xfId="0" applyFont="1" applyFill="1" applyBorder="1" applyAlignment="1">
      <alignment horizontal="right" vertical="center"/>
    </xf>
    <xf numFmtId="0" fontId="2" fillId="2" borderId="6" xfId="0" applyFont="1" applyFill="1" applyBorder="1" applyAlignment="1">
      <alignment horizontal="right" vertical="center"/>
    </xf>
    <xf numFmtId="0" fontId="2" fillId="2" borderId="8" xfId="0" applyFont="1" applyFill="1" applyBorder="1" applyAlignment="1">
      <alignment horizontal="right" vertical="center"/>
    </xf>
    <xf numFmtId="0" fontId="2" fillId="7" borderId="41" xfId="0" applyFont="1" applyFill="1" applyBorder="1" applyAlignment="1">
      <alignment horizontal="center" vertical="center"/>
    </xf>
    <xf numFmtId="0" fontId="2" fillId="7" borderId="42"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23"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23" xfId="0" applyFont="1" applyFill="1" applyBorder="1" applyAlignment="1">
      <alignment horizontal="center" vertical="center"/>
    </xf>
    <xf numFmtId="0" fontId="2" fillId="2" borderId="50" xfId="0" applyFont="1" applyFill="1" applyBorder="1" applyAlignment="1">
      <alignment horizontal="right" vertical="center"/>
    </xf>
    <xf numFmtId="0" fontId="2" fillId="2" borderId="37" xfId="0" applyFont="1" applyFill="1" applyBorder="1" applyAlignment="1">
      <alignment horizontal="right" vertical="center"/>
    </xf>
    <xf numFmtId="0" fontId="2" fillId="7" borderId="12" xfId="0" applyFont="1" applyFill="1" applyBorder="1" applyAlignment="1" applyProtection="1">
      <alignment horizontal="center" vertical="center"/>
      <protection locked="0"/>
    </xf>
    <xf numFmtId="0" fontId="2" fillId="7" borderId="75" xfId="0" applyFont="1" applyFill="1" applyBorder="1" applyAlignment="1" applyProtection="1">
      <alignment horizontal="center" vertical="center"/>
      <protection locked="0"/>
    </xf>
    <xf numFmtId="0" fontId="2" fillId="7" borderId="76" xfId="0" applyFont="1" applyFill="1" applyBorder="1" applyAlignment="1" applyProtection="1">
      <alignment horizontal="center" vertical="center"/>
      <protection locked="0"/>
    </xf>
    <xf numFmtId="0" fontId="2" fillId="7" borderId="77" xfId="0" applyFont="1" applyFill="1" applyBorder="1" applyAlignment="1" applyProtection="1">
      <alignment horizontal="center" vertical="center"/>
      <protection locked="0"/>
    </xf>
    <xf numFmtId="0" fontId="2" fillId="7" borderId="24" xfId="0" applyFont="1" applyFill="1" applyBorder="1" applyAlignment="1" applyProtection="1">
      <alignment horizontal="center" vertical="center"/>
      <protection locked="0"/>
    </xf>
    <xf numFmtId="0" fontId="2" fillId="7" borderId="39" xfId="0" applyFont="1" applyFill="1" applyBorder="1" applyAlignment="1" applyProtection="1">
      <alignment horizontal="center" vertical="center"/>
      <protection locked="0"/>
    </xf>
    <xf numFmtId="168" fontId="22" fillId="4" borderId="7" xfId="9" applyNumberFormat="1" applyFont="1" applyFill="1" applyBorder="1" applyAlignment="1">
      <alignment horizontal="left" vertical="center"/>
    </xf>
    <xf numFmtId="168" fontId="22" fillId="4" borderId="5" xfId="9" applyNumberFormat="1" applyFont="1" applyFill="1" applyBorder="1" applyAlignment="1">
      <alignment horizontal="left" vertical="center"/>
    </xf>
    <xf numFmtId="0" fontId="6" fillId="0" borderId="8" xfId="9" applyFont="1" applyBorder="1" applyAlignment="1">
      <alignment horizontal="left" vertical="top" wrapText="1"/>
    </xf>
    <xf numFmtId="0" fontId="6" fillId="0" borderId="34" xfId="9" applyFont="1" applyBorder="1" applyAlignment="1">
      <alignment horizontal="left" vertical="top" wrapText="1"/>
    </xf>
    <xf numFmtId="0" fontId="6" fillId="0" borderId="9" xfId="9" applyFont="1" applyBorder="1" applyAlignment="1">
      <alignment horizontal="left" vertical="top" wrapText="1"/>
    </xf>
    <xf numFmtId="0" fontId="1" fillId="0" borderId="25" xfId="9" applyBorder="1" applyAlignment="1">
      <alignment horizontal="left" vertical="top"/>
    </xf>
    <xf numFmtId="0" fontId="1" fillId="0" borderId="26" xfId="9" applyBorder="1" applyAlignment="1">
      <alignment horizontal="left" vertical="top"/>
    </xf>
    <xf numFmtId="0" fontId="1" fillId="0" borderId="44" xfId="9" applyBorder="1" applyAlignment="1">
      <alignment horizontal="left" vertical="top"/>
    </xf>
    <xf numFmtId="168" fontId="37" fillId="0" borderId="5" xfId="9" applyNumberFormat="1" applyFont="1" applyBorder="1" applyAlignment="1">
      <alignment horizontal="left" vertical="center"/>
    </xf>
    <xf numFmtId="0" fontId="37" fillId="0" borderId="5" xfId="9" applyFont="1" applyBorder="1" applyAlignment="1">
      <alignment horizontal="left" vertical="center"/>
    </xf>
    <xf numFmtId="0" fontId="37" fillId="0" borderId="48" xfId="9" applyFont="1" applyBorder="1" applyAlignment="1">
      <alignment horizontal="left" vertical="center"/>
    </xf>
    <xf numFmtId="0" fontId="1" fillId="9" borderId="14" xfId="9" applyFill="1" applyBorder="1" applyAlignment="1">
      <alignment horizontal="center" vertical="center"/>
    </xf>
    <xf numFmtId="0" fontId="1" fillId="9" borderId="15" xfId="9" applyFill="1" applyBorder="1" applyAlignment="1">
      <alignment horizontal="center" vertical="center"/>
    </xf>
    <xf numFmtId="0" fontId="1" fillId="9" borderId="16" xfId="9" applyFill="1" applyBorder="1" applyAlignment="1">
      <alignment horizontal="center" vertical="center"/>
    </xf>
    <xf numFmtId="0" fontId="1" fillId="9" borderId="17" xfId="9" applyFill="1" applyBorder="1" applyAlignment="1">
      <alignment horizontal="center" vertical="center"/>
    </xf>
    <xf numFmtId="0" fontId="1" fillId="9" borderId="0" xfId="9" applyFill="1" applyAlignment="1">
      <alignment horizontal="center" vertical="center"/>
    </xf>
    <xf numFmtId="0" fontId="1" fillId="9" borderId="18" xfId="9" applyFill="1" applyBorder="1" applyAlignment="1">
      <alignment horizontal="center" vertical="center"/>
    </xf>
    <xf numFmtId="0" fontId="1" fillId="9" borderId="31" xfId="9" applyFill="1" applyBorder="1" applyAlignment="1">
      <alignment horizontal="center" vertical="center"/>
    </xf>
    <xf numFmtId="0" fontId="1" fillId="9" borderId="24" xfId="9" applyFill="1" applyBorder="1" applyAlignment="1">
      <alignment horizontal="center" vertical="center"/>
    </xf>
    <xf numFmtId="0" fontId="1" fillId="9" borderId="39" xfId="9" applyFill="1" applyBorder="1" applyAlignment="1">
      <alignment horizontal="center" vertical="center"/>
    </xf>
    <xf numFmtId="0" fontId="6" fillId="0" borderId="71" xfId="9" applyFont="1" applyBorder="1" applyAlignment="1">
      <alignment horizontal="left" vertical="center"/>
    </xf>
    <xf numFmtId="0" fontId="37" fillId="0" borderId="52" xfId="9" applyFont="1" applyBorder="1" applyAlignment="1">
      <alignment horizontal="left" vertical="center"/>
    </xf>
    <xf numFmtId="0" fontId="37" fillId="0" borderId="88" xfId="9" applyFont="1" applyBorder="1" applyAlignment="1">
      <alignment horizontal="left" vertical="center"/>
    </xf>
    <xf numFmtId="0" fontId="8" fillId="0" borderId="7" xfId="9" quotePrefix="1" applyFont="1" applyBorder="1" applyAlignment="1">
      <alignment horizontal="left" wrapText="1"/>
    </xf>
    <xf numFmtId="0" fontId="8" fillId="0" borderId="5" xfId="9" quotePrefix="1" applyFont="1" applyBorder="1" applyAlignment="1">
      <alignment horizontal="left" wrapText="1"/>
    </xf>
    <xf numFmtId="0" fontId="8" fillId="0" borderId="11" xfId="9" quotePrefix="1" applyFont="1" applyBorder="1" applyAlignment="1">
      <alignment horizontal="left" wrapText="1"/>
    </xf>
    <xf numFmtId="0" fontId="8" fillId="0" borderId="7" xfId="9" applyFont="1" applyBorder="1" applyAlignment="1">
      <alignment horizontal="left"/>
    </xf>
    <xf numFmtId="0" fontId="8" fillId="0" borderId="5" xfId="9" applyFont="1" applyBorder="1" applyAlignment="1">
      <alignment horizontal="left"/>
    </xf>
    <xf numFmtId="0" fontId="4" fillId="0" borderId="7" xfId="9" applyFont="1" applyBorder="1" applyAlignment="1">
      <alignment horizontal="left" vertical="center"/>
    </xf>
    <xf numFmtId="0" fontId="4" fillId="0" borderId="11" xfId="9" applyFont="1" applyBorder="1" applyAlignment="1">
      <alignment horizontal="left" vertical="center"/>
    </xf>
    <xf numFmtId="0" fontId="2" fillId="0" borderId="0" xfId="9" applyFont="1" applyAlignment="1">
      <alignment horizontal="left" vertical="center" wrapText="1"/>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4" fillId="7" borderId="7" xfId="0" applyFont="1" applyFill="1" applyBorder="1" applyAlignment="1">
      <alignment horizontal="left" vertical="center"/>
    </xf>
    <xf numFmtId="0" fontId="4" fillId="7" borderId="5" xfId="0" applyFont="1" applyFill="1" applyBorder="1" applyAlignment="1">
      <alignment horizontal="left" vertical="center"/>
    </xf>
    <xf numFmtId="0" fontId="4" fillId="7" borderId="11" xfId="0" applyFont="1" applyFill="1" applyBorder="1" applyAlignment="1">
      <alignment horizontal="left" vertical="center"/>
    </xf>
    <xf numFmtId="0" fontId="4" fillId="7" borderId="7" xfId="0" applyFont="1" applyFill="1" applyBorder="1" applyAlignment="1">
      <alignment horizontal="left" vertical="center" wrapText="1"/>
    </xf>
    <xf numFmtId="0" fontId="4" fillId="7" borderId="5" xfId="0" applyFont="1" applyFill="1" applyBorder="1" applyAlignment="1">
      <alignment horizontal="left" vertical="center" wrapText="1"/>
    </xf>
    <xf numFmtId="0" fontId="4" fillId="7" borderId="11" xfId="0" applyFont="1" applyFill="1" applyBorder="1" applyAlignment="1">
      <alignment horizontal="left" vertical="center" wrapText="1"/>
    </xf>
    <xf numFmtId="0" fontId="6" fillId="2" borderId="78" xfId="11" quotePrefix="1" applyFont="1" applyFill="1" applyBorder="1" applyAlignment="1">
      <alignment horizontal="left" vertical="center" wrapText="1"/>
    </xf>
    <xf numFmtId="0" fontId="6" fillId="2" borderId="78" xfId="11" applyFont="1" applyFill="1" applyBorder="1" applyAlignment="1">
      <alignment horizontal="left" vertical="center" wrapText="1"/>
    </xf>
    <xf numFmtId="0" fontId="6" fillId="2" borderId="79" xfId="11" applyFont="1" applyFill="1" applyBorder="1" applyAlignment="1">
      <alignment horizontal="left" vertical="center" wrapText="1"/>
    </xf>
    <xf numFmtId="0" fontId="4" fillId="0" borderId="6" xfId="11" quotePrefix="1" applyFont="1" applyBorder="1" applyAlignment="1">
      <alignment horizontal="left" vertical="center" wrapText="1"/>
    </xf>
    <xf numFmtId="0" fontId="6" fillId="2" borderId="12" xfId="11" quotePrefix="1" applyFont="1" applyFill="1" applyBorder="1" applyAlignment="1">
      <alignment horizontal="left" vertical="center" wrapText="1"/>
    </xf>
    <xf numFmtId="0" fontId="6" fillId="2" borderId="75" xfId="11" applyFont="1" applyFill="1" applyBorder="1" applyAlignment="1">
      <alignment horizontal="left" vertical="center" wrapText="1"/>
    </xf>
    <xf numFmtId="0" fontId="6" fillId="2" borderId="76" xfId="11" applyFont="1" applyFill="1" applyBorder="1" applyAlignment="1">
      <alignment horizontal="left" vertical="center" wrapText="1"/>
    </xf>
    <xf numFmtId="0" fontId="6" fillId="2" borderId="0" xfId="11" quotePrefix="1" applyFont="1" applyFill="1" applyAlignment="1">
      <alignment horizontal="left" vertical="center" wrapText="1"/>
    </xf>
    <xf numFmtId="0" fontId="6" fillId="2" borderId="0" xfId="11" applyFont="1" applyFill="1" applyAlignment="1">
      <alignment horizontal="left" vertical="center" wrapText="1"/>
    </xf>
    <xf numFmtId="0" fontId="23" fillId="2" borderId="20" xfId="7" quotePrefix="1" applyFont="1" applyFill="1" applyBorder="1" applyAlignment="1" applyProtection="1">
      <alignment horizontal="left" vertical="center" wrapText="1"/>
    </xf>
    <xf numFmtId="0" fontId="6" fillId="2" borderId="18" xfId="11" applyFont="1" applyFill="1" applyBorder="1" applyAlignment="1">
      <alignment horizontal="left" vertical="center" wrapText="1"/>
    </xf>
    <xf numFmtId="0" fontId="6" fillId="2" borderId="22" xfId="11" quotePrefix="1" applyFont="1" applyFill="1" applyBorder="1" applyAlignment="1">
      <alignment horizontal="left" vertical="center" wrapText="1"/>
    </xf>
    <xf numFmtId="0" fontId="6" fillId="2" borderId="13" xfId="11" applyFont="1" applyFill="1" applyBorder="1" applyAlignment="1">
      <alignment horizontal="left" vertical="center" wrapText="1"/>
    </xf>
    <xf numFmtId="0" fontId="6" fillId="2" borderId="80" xfId="11" applyFont="1" applyFill="1" applyBorder="1" applyAlignment="1">
      <alignment horizontal="left" vertical="center" wrapText="1"/>
    </xf>
    <xf numFmtId="0" fontId="3" fillId="3" borderId="17" xfId="11" applyFont="1" applyFill="1" applyBorder="1" applyAlignment="1">
      <alignment vertical="center" wrapText="1"/>
    </xf>
    <xf numFmtId="0" fontId="1" fillId="3" borderId="0" xfId="11" applyFill="1" applyAlignment="1">
      <alignment vertical="center" wrapText="1"/>
    </xf>
    <xf numFmtId="0" fontId="6" fillId="2" borderId="9" xfId="11" quotePrefix="1" applyFont="1" applyFill="1" applyBorder="1" applyAlignment="1">
      <alignment horizontal="left" vertical="center" wrapText="1"/>
    </xf>
    <xf numFmtId="0" fontId="6" fillId="2" borderId="9" xfId="11" applyFont="1" applyFill="1" applyBorder="1" applyAlignment="1">
      <alignment horizontal="left" vertical="center" wrapText="1"/>
    </xf>
    <xf numFmtId="0" fontId="6" fillId="2" borderId="81" xfId="11" applyFont="1" applyFill="1" applyBorder="1" applyAlignment="1">
      <alignment horizontal="left" vertical="center" wrapText="1"/>
    </xf>
    <xf numFmtId="0" fontId="4" fillId="2" borderId="7" xfId="11" quotePrefix="1" applyFont="1" applyFill="1" applyBorder="1" applyAlignment="1">
      <alignment horizontal="left" vertical="top" wrapText="1"/>
    </xf>
    <xf numFmtId="0" fontId="4" fillId="2" borderId="5" xfId="11" applyFont="1" applyFill="1" applyBorder="1" applyAlignment="1">
      <alignment horizontal="left" vertical="top" wrapText="1"/>
    </xf>
    <xf numFmtId="0" fontId="4" fillId="2" borderId="48" xfId="11" applyFont="1" applyFill="1" applyBorder="1" applyAlignment="1">
      <alignment horizontal="left" vertical="top" wrapText="1"/>
    </xf>
    <xf numFmtId="0" fontId="4" fillId="0" borderId="8" xfId="11" quotePrefix="1" applyFont="1" applyBorder="1" applyAlignment="1">
      <alignment horizontal="left" vertical="center" wrapText="1"/>
    </xf>
    <xf numFmtId="0" fontId="6" fillId="2" borderId="8" xfId="11" quotePrefix="1" applyFont="1" applyFill="1" applyBorder="1" applyAlignment="1">
      <alignment horizontal="left" vertical="center" wrapText="1"/>
    </xf>
    <xf numFmtId="0" fontId="6" fillId="2" borderId="8" xfId="11" applyFont="1" applyFill="1" applyBorder="1" applyAlignment="1">
      <alignment horizontal="left" vertical="center" wrapText="1"/>
    </xf>
    <xf numFmtId="0" fontId="6" fillId="2" borderId="23" xfId="11" applyFont="1" applyFill="1" applyBorder="1" applyAlignment="1">
      <alignment horizontal="left" vertical="center" wrapText="1"/>
    </xf>
    <xf numFmtId="0" fontId="6" fillId="2" borderId="37" xfId="11" quotePrefix="1" applyFont="1" applyFill="1" applyBorder="1" applyAlignment="1">
      <alignment horizontal="left" vertical="center" wrapText="1"/>
    </xf>
    <xf numFmtId="0" fontId="6" fillId="2" borderId="37" xfId="11" applyFont="1" applyFill="1" applyBorder="1" applyAlignment="1">
      <alignment horizontal="left" vertical="center" wrapText="1"/>
    </xf>
    <xf numFmtId="0" fontId="6" fillId="2" borderId="38" xfId="11" applyFont="1" applyFill="1" applyBorder="1" applyAlignment="1">
      <alignment horizontal="left" vertical="center" wrapText="1"/>
    </xf>
    <xf numFmtId="0" fontId="34" fillId="4" borderId="8" xfId="0" applyFont="1" applyFill="1" applyBorder="1" applyAlignment="1">
      <alignment horizontal="left" vertical="center"/>
    </xf>
    <xf numFmtId="0" fontId="34" fillId="4" borderId="8" xfId="0" applyFont="1" applyFill="1" applyBorder="1" applyAlignment="1">
      <alignment horizontal="left"/>
    </xf>
  </cellXfs>
  <cellStyles count="17">
    <cellStyle name="Comma" xfId="1" builtinId="3"/>
    <cellStyle name="Comma 2" xfId="2" xr:uid="{00000000-0005-0000-0000-000001000000}"/>
    <cellStyle name="Currency" xfId="3" builtinId="4"/>
    <cellStyle name="Currency 2" xfId="4" xr:uid="{00000000-0005-0000-0000-000003000000}"/>
    <cellStyle name="Currency 3" xfId="5" xr:uid="{00000000-0005-0000-0000-000004000000}"/>
    <cellStyle name="Currency 4" xfId="6" xr:uid="{00000000-0005-0000-0000-000005000000}"/>
    <cellStyle name="Hyperlink" xfId="7" builtinId="8"/>
    <cellStyle name="Hyperlink 2" xfId="8" xr:uid="{00000000-0005-0000-0000-000007000000}"/>
    <cellStyle name="Normal" xfId="0" builtinId="0"/>
    <cellStyle name="Normal 2" xfId="9" xr:uid="{00000000-0005-0000-0000-000009000000}"/>
    <cellStyle name="Normal 2 2 2" xfId="10" xr:uid="{00000000-0005-0000-0000-00000A000000}"/>
    <cellStyle name="Normal 2 2 2 2" xfId="11" xr:uid="{00000000-0005-0000-0000-00000B000000}"/>
    <cellStyle name="Normal 3" xfId="12" xr:uid="{00000000-0005-0000-0000-00000C000000}"/>
    <cellStyle name="Normal 4" xfId="13" xr:uid="{00000000-0005-0000-0000-00000D000000}"/>
    <cellStyle name="Normal 47" xfId="14" xr:uid="{00000000-0005-0000-0000-00000E000000}"/>
    <cellStyle name="Normal 51" xfId="15" xr:uid="{00000000-0005-0000-0000-00000F000000}"/>
    <cellStyle name="Percent 2 2 2" xfId="16" xr:uid="{00000000-0005-0000-0000-000010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3054350</xdr:colOff>
      <xdr:row>8</xdr:row>
      <xdr:rowOff>57150</xdr:rowOff>
    </xdr:to>
    <xdr:pic>
      <xdr:nvPicPr>
        <xdr:cNvPr id="1151" name="Picture 1" descr="Black on White[2]a">
          <a:extLst>
            <a:ext uri="{FF2B5EF4-FFF2-40B4-BE49-F238E27FC236}">
              <a16:creationId xmlns:a16="http://schemas.microsoft.com/office/drawing/2014/main" id="{A14C417D-C1D7-0900-1E69-3D350C548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4350" cy="11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H43"/>
  <sheetViews>
    <sheetView tabSelected="1" view="pageBreakPreview" topLeftCell="A9" zoomScaleNormal="90" zoomScaleSheetLayoutView="100" workbookViewId="0">
      <selection activeCell="B16" sqref="B16"/>
    </sheetView>
  </sheetViews>
  <sheetFormatPr defaultColWidth="9.140625" defaultRowHeight="15" x14ac:dyDescent="0.25"/>
  <cols>
    <col min="1" max="1" width="76.7109375" customWidth="1"/>
    <col min="2" max="2" width="46.42578125" customWidth="1"/>
  </cols>
  <sheetData>
    <row r="5" spans="1:7" ht="13.5" customHeight="1" x14ac:dyDescent="0.25"/>
    <row r="6" spans="1:7" hidden="1" x14ac:dyDescent="0.25"/>
    <row r="7" spans="1:7" hidden="1" x14ac:dyDescent="0.25"/>
    <row r="8" spans="1:7" x14ac:dyDescent="0.25">
      <c r="A8" s="6"/>
    </row>
    <row r="9" spans="1:7" x14ac:dyDescent="0.25">
      <c r="A9" s="6"/>
    </row>
    <row r="10" spans="1:7" x14ac:dyDescent="0.25">
      <c r="A10" s="14"/>
    </row>
    <row r="11" spans="1:7" ht="33" x14ac:dyDescent="0.45">
      <c r="A11" s="15" t="s">
        <v>29</v>
      </c>
      <c r="B11" s="15"/>
    </row>
    <row r="12" spans="1:7" x14ac:dyDescent="0.25">
      <c r="A12" s="14"/>
    </row>
    <row r="13" spans="1:7" ht="26.25" x14ac:dyDescent="0.4">
      <c r="A13" s="16" t="s">
        <v>30</v>
      </c>
      <c r="B13" s="16"/>
    </row>
    <row r="14" spans="1:7" ht="26.25" x14ac:dyDescent="0.4">
      <c r="A14" s="16"/>
      <c r="B14" s="16"/>
    </row>
    <row r="15" spans="1:7" ht="26.25" x14ac:dyDescent="0.4">
      <c r="A15" s="17" t="s">
        <v>428</v>
      </c>
      <c r="B15" s="43"/>
      <c r="E15" s="18"/>
      <c r="F15" s="18"/>
      <c r="G15" s="18"/>
    </row>
    <row r="16" spans="1:7" ht="21.75" customHeight="1" x14ac:dyDescent="0.35">
      <c r="A16" s="19" t="s">
        <v>31</v>
      </c>
      <c r="E16" s="18"/>
      <c r="F16" s="18"/>
      <c r="G16" s="18"/>
    </row>
    <row r="17" spans="1:8" ht="30" customHeight="1" x14ac:dyDescent="0.25">
      <c r="A17" s="20" t="s">
        <v>429</v>
      </c>
      <c r="B17" s="44"/>
      <c r="E17" s="21"/>
      <c r="F17" s="18"/>
      <c r="G17" s="18"/>
    </row>
    <row r="18" spans="1:8" ht="20.25" x14ac:dyDescent="0.3">
      <c r="A18" s="22"/>
    </row>
    <row r="19" spans="1:8" ht="18" x14ac:dyDescent="0.25">
      <c r="A19" s="23"/>
    </row>
    <row r="20" spans="1:8" x14ac:dyDescent="0.25">
      <c r="A20" s="14"/>
    </row>
    <row r="21" spans="1:8" ht="18.75" x14ac:dyDescent="0.25">
      <c r="A21" s="24" t="s">
        <v>32</v>
      </c>
      <c r="B21" s="25"/>
    </row>
    <row r="22" spans="1:8" ht="24" customHeight="1" x14ac:dyDescent="0.25">
      <c r="A22" s="26"/>
      <c r="B22" s="27"/>
    </row>
    <row r="23" spans="1:8" ht="18" x14ac:dyDescent="0.25">
      <c r="A23" s="28"/>
    </row>
    <row r="24" spans="1:8" ht="18" x14ac:dyDescent="0.25">
      <c r="A24" s="28"/>
    </row>
    <row r="25" spans="1:8" ht="30" customHeight="1" x14ac:dyDescent="0.25">
      <c r="A25" s="29" t="s">
        <v>33</v>
      </c>
      <c r="B25" s="30"/>
      <c r="G25" s="1"/>
      <c r="H25" s="1"/>
    </row>
    <row r="26" spans="1:8" ht="18" x14ac:dyDescent="0.25">
      <c r="A26" s="29" t="s">
        <v>34</v>
      </c>
      <c r="B26" s="30"/>
    </row>
    <row r="27" spans="1:8" x14ac:dyDescent="0.25">
      <c r="A27" s="13" t="s">
        <v>35</v>
      </c>
      <c r="B27" s="31"/>
    </row>
    <row r="28" spans="1:8" ht="19.5" customHeight="1" x14ac:dyDescent="0.25">
      <c r="A28" s="32"/>
      <c r="B28" s="33"/>
    </row>
    <row r="29" spans="1:8" ht="19.5" customHeight="1" x14ac:dyDescent="0.25">
      <c r="A29" s="517" t="s">
        <v>427</v>
      </c>
      <c r="B29" s="517"/>
    </row>
    <row r="30" spans="1:8" ht="19.5" customHeight="1" x14ac:dyDescent="0.25">
      <c r="A30" s="13"/>
      <c r="B30" s="31"/>
    </row>
    <row r="31" spans="1:8" ht="12.75" customHeight="1" x14ac:dyDescent="0.25">
      <c r="A31" s="13" t="s">
        <v>36</v>
      </c>
      <c r="B31" s="34"/>
    </row>
    <row r="32" spans="1:8" ht="24.75" customHeight="1" x14ac:dyDescent="0.25">
      <c r="A32" s="516" t="s">
        <v>427</v>
      </c>
      <c r="B32" s="516"/>
    </row>
    <row r="33" spans="1:2" ht="12.75" customHeight="1" x14ac:dyDescent="0.25">
      <c r="B33" s="34"/>
    </row>
    <row r="34" spans="1:2" ht="30" customHeight="1" x14ac:dyDescent="0.25">
      <c r="A34" s="35" t="s">
        <v>37</v>
      </c>
      <c r="B34" s="36"/>
    </row>
    <row r="35" spans="1:2" ht="12.75" customHeight="1" x14ac:dyDescent="0.25">
      <c r="A35" s="37"/>
      <c r="B35" s="34"/>
    </row>
    <row r="36" spans="1:2" ht="12.75" customHeight="1" x14ac:dyDescent="0.25">
      <c r="A36" s="37"/>
      <c r="B36" s="34"/>
    </row>
    <row r="37" spans="1:2" ht="39.75" customHeight="1" x14ac:dyDescent="0.25">
      <c r="A37" s="38" t="s">
        <v>38</v>
      </c>
      <c r="B37" s="39"/>
    </row>
    <row r="38" spans="1:2" ht="9.75" customHeight="1" x14ac:dyDescent="0.25"/>
    <row r="39" spans="1:2" ht="14.25" customHeight="1" x14ac:dyDescent="0.25">
      <c r="A39" s="40" t="s">
        <v>39</v>
      </c>
      <c r="B39" s="41"/>
    </row>
    <row r="40" spans="1:2" ht="26.25" customHeight="1" x14ac:dyDescent="0.25">
      <c r="A40" s="42"/>
      <c r="B40" s="42"/>
    </row>
    <row r="41" spans="1:2" ht="14.25" customHeight="1" x14ac:dyDescent="0.25">
      <c r="A41" s="40" t="s">
        <v>40</v>
      </c>
      <c r="B41" s="41"/>
    </row>
    <row r="42" spans="1:2" ht="30" customHeight="1" x14ac:dyDescent="0.25">
      <c r="A42" s="42"/>
      <c r="B42" s="42"/>
    </row>
    <row r="43" spans="1:2" ht="19.5" customHeight="1" x14ac:dyDescent="0.25">
      <c r="B43" s="34"/>
    </row>
  </sheetData>
  <mergeCells count="2">
    <mergeCell ref="A29:B29"/>
    <mergeCell ref="A32:B32"/>
  </mergeCells>
  <pageMargins left="0.70866141732283472" right="0.70866141732283472" top="0.74803149606299213" bottom="0.74803149606299213" header="0.31496062992125984" footer="0.31496062992125984"/>
  <pageSetup paperSize="9" scale="70" orientation="portrait" r:id="rId1"/>
  <headerFooter>
    <oddFooter>&amp;F&amp;RPage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90"/>
  <sheetViews>
    <sheetView topLeftCell="A10" zoomScale="60" zoomScaleNormal="60" workbookViewId="0">
      <selection activeCell="J13" sqref="J13"/>
    </sheetView>
  </sheetViews>
  <sheetFormatPr defaultColWidth="8.7109375" defaultRowHeight="15" x14ac:dyDescent="0.2"/>
  <cols>
    <col min="1" max="2" width="8.7109375" style="51"/>
    <col min="3" max="3" width="11" style="51" customWidth="1"/>
    <col min="4" max="5" width="8.7109375" style="51"/>
    <col min="6" max="6" width="10.140625" style="51" customWidth="1"/>
    <col min="7" max="8" width="8.7109375" style="51"/>
    <col min="9" max="9" width="14.28515625" style="51" customWidth="1"/>
    <col min="10" max="37" width="19" style="51" customWidth="1"/>
    <col min="38" max="48" width="5.7109375" style="51" customWidth="1"/>
    <col min="49" max="16384" width="8.7109375" style="51"/>
  </cols>
  <sheetData>
    <row r="1" spans="1:48" x14ac:dyDescent="0.2">
      <c r="A1" s="45" t="s">
        <v>42</v>
      </c>
      <c r="B1" s="46"/>
      <c r="C1" s="47"/>
      <c r="D1" s="48"/>
      <c r="E1" s="47" t="s">
        <v>43</v>
      </c>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50"/>
      <c r="AT1" s="52"/>
      <c r="AU1" s="52"/>
    </row>
    <row r="2" spans="1:48" x14ac:dyDescent="0.2">
      <c r="A2" s="53"/>
      <c r="AK2" s="54"/>
    </row>
    <row r="3" spans="1:48" x14ac:dyDescent="0.2">
      <c r="A3" s="55" t="s">
        <v>44</v>
      </c>
      <c r="B3" s="56"/>
      <c r="C3" s="56"/>
      <c r="D3" s="56"/>
      <c r="E3" s="56"/>
      <c r="AJ3" s="56" t="s">
        <v>45</v>
      </c>
      <c r="AK3" s="57"/>
      <c r="AP3" s="58"/>
      <c r="AQ3" s="58"/>
      <c r="AR3" s="58"/>
      <c r="AS3" s="58"/>
    </row>
    <row r="4" spans="1:48" x14ac:dyDescent="0.2">
      <c r="A4" s="53"/>
      <c r="AK4" s="54"/>
    </row>
    <row r="5" spans="1:48" x14ac:dyDescent="0.2">
      <c r="A5" s="59" t="s">
        <v>46</v>
      </c>
      <c r="AK5" s="54"/>
    </row>
    <row r="6" spans="1:48" x14ac:dyDescent="0.2">
      <c r="A6" s="53"/>
      <c r="AK6" s="54"/>
    </row>
    <row r="7" spans="1:48" x14ac:dyDescent="0.2">
      <c r="A7" s="61" t="s">
        <v>47</v>
      </c>
      <c r="B7" s="62"/>
      <c r="C7" s="62"/>
      <c r="D7" s="62"/>
      <c r="E7" s="62"/>
      <c r="F7" s="63"/>
      <c r="G7" s="64" t="s">
        <v>48</v>
      </c>
      <c r="H7" s="62"/>
      <c r="I7" s="63"/>
      <c r="J7" s="65" t="s">
        <v>49</v>
      </c>
      <c r="K7" s="65" t="s">
        <v>50</v>
      </c>
      <c r="L7" s="65" t="s">
        <v>51</v>
      </c>
      <c r="M7" s="65" t="s">
        <v>52</v>
      </c>
      <c r="N7" s="65" t="s">
        <v>53</v>
      </c>
      <c r="O7" s="65" t="s">
        <v>54</v>
      </c>
      <c r="P7" s="65" t="s">
        <v>55</v>
      </c>
      <c r="Q7" s="65" t="s">
        <v>56</v>
      </c>
      <c r="R7" s="65" t="s">
        <v>57</v>
      </c>
      <c r="S7" s="65" t="s">
        <v>58</v>
      </c>
      <c r="T7" s="65" t="s">
        <v>59</v>
      </c>
      <c r="U7" s="65" t="s">
        <v>60</v>
      </c>
      <c r="V7" s="65" t="s">
        <v>61</v>
      </c>
      <c r="W7" s="65" t="s">
        <v>62</v>
      </c>
      <c r="X7" s="65" t="s">
        <v>63</v>
      </c>
      <c r="Y7" s="65" t="s">
        <v>64</v>
      </c>
      <c r="Z7" s="65" t="s">
        <v>65</v>
      </c>
      <c r="AA7" s="65" t="s">
        <v>66</v>
      </c>
      <c r="AB7" s="65" t="s">
        <v>67</v>
      </c>
      <c r="AC7" s="65" t="s">
        <v>68</v>
      </c>
      <c r="AD7" s="65" t="s">
        <v>69</v>
      </c>
      <c r="AE7" s="65" t="s">
        <v>70</v>
      </c>
      <c r="AF7" s="65" t="s">
        <v>71</v>
      </c>
      <c r="AG7" s="65" t="s">
        <v>72</v>
      </c>
      <c r="AH7" s="65" t="s">
        <v>73</v>
      </c>
      <c r="AI7" s="65" t="s">
        <v>214</v>
      </c>
      <c r="AJ7" s="65" t="s">
        <v>215</v>
      </c>
      <c r="AK7" s="202" t="s">
        <v>216</v>
      </c>
      <c r="AL7" s="66"/>
      <c r="AM7" s="66"/>
      <c r="AN7" s="66"/>
      <c r="AO7" s="66"/>
      <c r="AP7" s="66"/>
      <c r="AQ7" s="66"/>
      <c r="AR7" s="66"/>
      <c r="AS7" s="66"/>
      <c r="AT7" s="66"/>
      <c r="AU7" s="66"/>
      <c r="AV7" s="66"/>
    </row>
    <row r="8" spans="1:48" ht="18" customHeight="1" x14ac:dyDescent="0.2">
      <c r="A8" s="53" t="s">
        <v>74</v>
      </c>
      <c r="F8" s="67"/>
      <c r="G8" s="68" t="s">
        <v>75</v>
      </c>
      <c r="I8" s="67"/>
      <c r="J8" s="389" t="s">
        <v>217</v>
      </c>
      <c r="K8" s="389" t="s">
        <v>218</v>
      </c>
      <c r="L8" s="389" t="s">
        <v>219</v>
      </c>
      <c r="M8" s="389" t="s">
        <v>220</v>
      </c>
      <c r="N8" s="389" t="s">
        <v>221</v>
      </c>
      <c r="O8" s="389" t="s">
        <v>222</v>
      </c>
      <c r="P8" s="389" t="s">
        <v>223</v>
      </c>
      <c r="Q8" s="389" t="s">
        <v>224</v>
      </c>
      <c r="R8" s="389" t="s">
        <v>225</v>
      </c>
      <c r="S8" s="389" t="s">
        <v>226</v>
      </c>
      <c r="T8" s="389" t="s">
        <v>227</v>
      </c>
      <c r="U8" s="389" t="s">
        <v>228</v>
      </c>
      <c r="V8" s="389" t="s">
        <v>229</v>
      </c>
      <c r="W8" s="389" t="s">
        <v>230</v>
      </c>
      <c r="X8" s="389" t="s">
        <v>231</v>
      </c>
      <c r="Y8" s="389" t="s">
        <v>232</v>
      </c>
      <c r="Z8" s="389" t="s">
        <v>233</v>
      </c>
      <c r="AA8" s="389" t="s">
        <v>234</v>
      </c>
      <c r="AB8" s="389" t="s">
        <v>235</v>
      </c>
      <c r="AC8" s="389" t="s">
        <v>236</v>
      </c>
      <c r="AD8" s="389" t="s">
        <v>237</v>
      </c>
      <c r="AE8" s="389" t="s">
        <v>238</v>
      </c>
      <c r="AF8" s="389" t="s">
        <v>239</v>
      </c>
      <c r="AG8" s="389" t="s">
        <v>240</v>
      </c>
      <c r="AH8" s="389" t="s">
        <v>241</v>
      </c>
      <c r="AI8" s="390" t="s">
        <v>298</v>
      </c>
      <c r="AJ8" s="390" t="s">
        <v>242</v>
      </c>
      <c r="AK8" s="392" t="s">
        <v>243</v>
      </c>
      <c r="AL8" s="69"/>
      <c r="AM8" s="69"/>
      <c r="AN8" s="69"/>
      <c r="AO8" s="69"/>
      <c r="AP8" s="69"/>
      <c r="AQ8" s="69"/>
      <c r="AR8" s="69"/>
      <c r="AS8" s="69"/>
      <c r="AT8" s="69"/>
      <c r="AU8" s="69"/>
      <c r="AV8" s="69"/>
    </row>
    <row r="9" spans="1:48" ht="18" customHeight="1" x14ac:dyDescent="0.2">
      <c r="A9" s="70" t="s">
        <v>76</v>
      </c>
      <c r="F9" s="67"/>
      <c r="G9" s="68"/>
      <c r="I9" s="67"/>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90"/>
      <c r="AJ9" s="390"/>
      <c r="AK9" s="392"/>
      <c r="AL9" s="69"/>
      <c r="AM9" s="69"/>
      <c r="AN9" s="69"/>
      <c r="AO9" s="69"/>
      <c r="AP9" s="69"/>
      <c r="AQ9" s="69"/>
      <c r="AR9" s="69"/>
      <c r="AS9" s="69"/>
      <c r="AT9" s="69"/>
      <c r="AU9" s="69"/>
      <c r="AV9" s="69"/>
    </row>
    <row r="10" spans="1:48" ht="182.45" customHeight="1" x14ac:dyDescent="0.2">
      <c r="A10" s="71" t="s">
        <v>77</v>
      </c>
      <c r="B10" s="72"/>
      <c r="C10" s="72"/>
      <c r="D10" s="72"/>
      <c r="E10" s="72"/>
      <c r="F10" s="73"/>
      <c r="G10" s="74"/>
      <c r="H10" s="72"/>
      <c r="I10" s="73"/>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90"/>
      <c r="AJ10" s="390"/>
      <c r="AK10" s="392"/>
      <c r="AL10" s="69"/>
      <c r="AM10" s="69"/>
      <c r="AN10" s="69"/>
      <c r="AO10" s="69"/>
      <c r="AP10" s="69"/>
      <c r="AQ10" s="69"/>
      <c r="AR10" s="69"/>
      <c r="AS10" s="69"/>
      <c r="AT10" s="69"/>
      <c r="AU10" s="69"/>
      <c r="AV10" s="69"/>
    </row>
    <row r="11" spans="1:48" x14ac:dyDescent="0.2">
      <c r="A11" s="61"/>
      <c r="B11" s="62"/>
      <c r="C11" s="62"/>
      <c r="D11" s="62"/>
      <c r="E11" s="62"/>
      <c r="F11" s="63"/>
      <c r="G11" s="64"/>
      <c r="H11" s="62"/>
      <c r="I11" s="63"/>
      <c r="J11" s="249">
        <v>10</v>
      </c>
      <c r="K11" s="249">
        <v>11</v>
      </c>
      <c r="L11" s="249">
        <v>12</v>
      </c>
      <c r="M11" s="249">
        <v>13</v>
      </c>
      <c r="N11" s="249">
        <v>14</v>
      </c>
      <c r="O11" s="249">
        <v>15</v>
      </c>
      <c r="P11" s="249">
        <v>16</v>
      </c>
      <c r="Q11" s="249">
        <v>17</v>
      </c>
      <c r="R11" s="249">
        <v>18</v>
      </c>
      <c r="S11" s="249">
        <v>19</v>
      </c>
      <c r="T11" s="249">
        <v>20</v>
      </c>
      <c r="U11" s="249">
        <v>21</v>
      </c>
      <c r="V11" s="249">
        <v>22</v>
      </c>
      <c r="W11" s="249">
        <v>23</v>
      </c>
      <c r="X11" s="249">
        <v>24</v>
      </c>
      <c r="Y11" s="249">
        <v>25</v>
      </c>
      <c r="Z11" s="249">
        <v>26</v>
      </c>
      <c r="AA11" s="249">
        <v>27</v>
      </c>
      <c r="AB11" s="249">
        <v>28</v>
      </c>
      <c r="AC11" s="249">
        <v>29</v>
      </c>
      <c r="AD11" s="249">
        <v>30</v>
      </c>
      <c r="AE11" s="249">
        <v>31</v>
      </c>
      <c r="AF11" s="249">
        <v>32</v>
      </c>
      <c r="AG11" s="249">
        <v>33</v>
      </c>
      <c r="AH11" s="249">
        <v>34</v>
      </c>
      <c r="AI11" s="249">
        <v>35</v>
      </c>
      <c r="AJ11" s="249">
        <v>36</v>
      </c>
      <c r="AK11" s="292">
        <v>37</v>
      </c>
      <c r="AL11" s="66"/>
      <c r="AM11" s="66"/>
      <c r="AN11" s="66"/>
      <c r="AO11" s="66"/>
      <c r="AP11" s="66"/>
      <c r="AQ11" s="66"/>
      <c r="AR11" s="66"/>
      <c r="AS11" s="66"/>
      <c r="AT11" s="66"/>
      <c r="AU11" s="66"/>
      <c r="AV11" s="66"/>
    </row>
    <row r="12" spans="1:48" s="260" customFormat="1" ht="15.75" x14ac:dyDescent="0.25">
      <c r="A12" s="75" t="s">
        <v>78</v>
      </c>
      <c r="I12" s="260" t="s">
        <v>79</v>
      </c>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2"/>
      <c r="AL12" s="263"/>
      <c r="AM12" s="263"/>
      <c r="AN12" s="263"/>
      <c r="AO12" s="263"/>
      <c r="AP12" s="263"/>
      <c r="AQ12" s="263"/>
      <c r="AR12" s="263"/>
      <c r="AS12" s="263"/>
      <c r="AT12" s="263"/>
      <c r="AU12" s="263"/>
      <c r="AV12" s="263"/>
    </row>
    <row r="13" spans="1:48" x14ac:dyDescent="0.2">
      <c r="A13" s="53" t="s">
        <v>80</v>
      </c>
      <c r="I13" s="51" t="s">
        <v>79</v>
      </c>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7"/>
      <c r="AL13" s="69"/>
      <c r="AM13" s="69"/>
      <c r="AN13" s="69"/>
      <c r="AO13" s="69"/>
      <c r="AP13" s="69"/>
      <c r="AQ13" s="69"/>
      <c r="AR13" s="69"/>
      <c r="AS13" s="69"/>
      <c r="AT13" s="69"/>
      <c r="AU13" s="69"/>
      <c r="AV13" s="69"/>
    </row>
    <row r="14" spans="1:48" x14ac:dyDescent="0.2">
      <c r="A14" s="53" t="s">
        <v>81</v>
      </c>
      <c r="I14" s="51" t="s">
        <v>79</v>
      </c>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7"/>
      <c r="AL14" s="69"/>
      <c r="AM14" s="69"/>
      <c r="AN14" s="69"/>
      <c r="AO14" s="69"/>
      <c r="AP14" s="69"/>
      <c r="AQ14" s="69"/>
      <c r="AR14" s="69"/>
      <c r="AS14" s="69"/>
      <c r="AT14" s="69"/>
      <c r="AU14" s="69"/>
      <c r="AV14" s="69"/>
    </row>
    <row r="15" spans="1:48" x14ac:dyDescent="0.2">
      <c r="A15" s="53" t="s">
        <v>82</v>
      </c>
      <c r="I15" s="51" t="s">
        <v>79</v>
      </c>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7"/>
      <c r="AL15" s="69"/>
      <c r="AM15" s="69"/>
      <c r="AN15" s="69"/>
      <c r="AO15" s="69"/>
      <c r="AP15" s="69"/>
      <c r="AQ15" s="69"/>
      <c r="AR15" s="69"/>
      <c r="AS15" s="69"/>
      <c r="AT15" s="69"/>
      <c r="AU15" s="69"/>
      <c r="AV15" s="69"/>
    </row>
    <row r="16" spans="1:48" x14ac:dyDescent="0.2">
      <c r="A16" s="53" t="s">
        <v>83</v>
      </c>
      <c r="I16" s="51" t="s">
        <v>79</v>
      </c>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7"/>
      <c r="AL16" s="69"/>
      <c r="AM16" s="69"/>
      <c r="AN16" s="69"/>
      <c r="AO16" s="69"/>
      <c r="AP16" s="69"/>
      <c r="AQ16" s="69"/>
      <c r="AR16" s="69"/>
      <c r="AS16" s="69"/>
      <c r="AT16" s="69"/>
      <c r="AU16" s="69"/>
      <c r="AV16" s="69"/>
    </row>
    <row r="17" spans="1:48" x14ac:dyDescent="0.2">
      <c r="A17" s="61" t="s">
        <v>84</v>
      </c>
      <c r="B17" s="62"/>
      <c r="C17" s="62"/>
      <c r="D17" s="62"/>
      <c r="E17" s="62"/>
      <c r="F17" s="62"/>
      <c r="G17" s="62" t="s">
        <v>85</v>
      </c>
      <c r="H17" s="62"/>
      <c r="I17" s="51" t="s">
        <v>79</v>
      </c>
      <c r="J17" s="258">
        <f>SUM(J13:J16)</f>
        <v>0</v>
      </c>
      <c r="K17" s="258">
        <f>SUM(K13:K16)</f>
        <v>0</v>
      </c>
      <c r="L17" s="258">
        <f>SUM(L13:L16)</f>
        <v>0</v>
      </c>
      <c r="M17" s="258">
        <f>SUM(M13:M16)</f>
        <v>0</v>
      </c>
      <c r="N17" s="258">
        <f t="shared" ref="N17:AI17" si="0">SUM(N13:N16)</f>
        <v>0</v>
      </c>
      <c r="O17" s="258">
        <f t="shared" si="0"/>
        <v>0</v>
      </c>
      <c r="P17" s="258">
        <f t="shared" si="0"/>
        <v>0</v>
      </c>
      <c r="Q17" s="258">
        <f t="shared" si="0"/>
        <v>0</v>
      </c>
      <c r="R17" s="258">
        <f t="shared" si="0"/>
        <v>0</v>
      </c>
      <c r="S17" s="258">
        <f t="shared" si="0"/>
        <v>0</v>
      </c>
      <c r="T17" s="258">
        <f t="shared" si="0"/>
        <v>0</v>
      </c>
      <c r="U17" s="258">
        <f t="shared" si="0"/>
        <v>0</v>
      </c>
      <c r="V17" s="258">
        <f t="shared" si="0"/>
        <v>0</v>
      </c>
      <c r="W17" s="258">
        <f t="shared" si="0"/>
        <v>0</v>
      </c>
      <c r="X17" s="258">
        <f t="shared" si="0"/>
        <v>0</v>
      </c>
      <c r="Y17" s="258">
        <f t="shared" si="0"/>
        <v>0</v>
      </c>
      <c r="Z17" s="258">
        <f t="shared" si="0"/>
        <v>0</v>
      </c>
      <c r="AA17" s="258">
        <f t="shared" si="0"/>
        <v>0</v>
      </c>
      <c r="AB17" s="258">
        <f t="shared" si="0"/>
        <v>0</v>
      </c>
      <c r="AC17" s="258">
        <f t="shared" si="0"/>
        <v>0</v>
      </c>
      <c r="AD17" s="258">
        <f t="shared" si="0"/>
        <v>0</v>
      </c>
      <c r="AE17" s="258">
        <f t="shared" si="0"/>
        <v>0</v>
      </c>
      <c r="AF17" s="258">
        <f t="shared" si="0"/>
        <v>0</v>
      </c>
      <c r="AG17" s="258">
        <f t="shared" si="0"/>
        <v>0</v>
      </c>
      <c r="AH17" s="258">
        <f t="shared" si="0"/>
        <v>0</v>
      </c>
      <c r="AI17" s="258">
        <f t="shared" si="0"/>
        <v>0</v>
      </c>
      <c r="AJ17" s="258">
        <f>SUM(AJ13:AJ16)</f>
        <v>0</v>
      </c>
      <c r="AK17" s="259">
        <f>SUM(AK13:AK16)</f>
        <v>0</v>
      </c>
      <c r="AL17" s="78"/>
      <c r="AM17" s="78"/>
      <c r="AN17" s="78"/>
      <c r="AO17" s="78"/>
      <c r="AP17" s="78"/>
      <c r="AQ17" s="78"/>
      <c r="AR17" s="78"/>
      <c r="AS17" s="78"/>
      <c r="AT17" s="78"/>
      <c r="AU17" s="78"/>
      <c r="AV17" s="78"/>
    </row>
    <row r="18" spans="1:48" x14ac:dyDescent="0.2">
      <c r="A18" s="53" t="s">
        <v>86</v>
      </c>
      <c r="I18" s="51" t="s">
        <v>79</v>
      </c>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80"/>
      <c r="AL18" s="69"/>
      <c r="AM18" s="69"/>
      <c r="AN18" s="69"/>
      <c r="AO18" s="69"/>
      <c r="AP18" s="69"/>
      <c r="AQ18" s="69"/>
      <c r="AR18" s="69"/>
      <c r="AS18" s="69"/>
      <c r="AT18" s="69"/>
      <c r="AU18" s="69"/>
      <c r="AV18" s="69"/>
    </row>
    <row r="19" spans="1:48" x14ac:dyDescent="0.2">
      <c r="A19" s="53" t="s">
        <v>87</v>
      </c>
      <c r="I19" s="51" t="s">
        <v>79</v>
      </c>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2"/>
      <c r="AL19" s="69"/>
      <c r="AM19" s="69"/>
      <c r="AN19" s="69"/>
      <c r="AO19" s="69"/>
      <c r="AP19" s="69"/>
      <c r="AQ19" s="69"/>
      <c r="AR19" s="69"/>
      <c r="AS19" s="69"/>
      <c r="AT19" s="69"/>
      <c r="AU19" s="69"/>
      <c r="AV19" s="69"/>
    </row>
    <row r="20" spans="1:48" x14ac:dyDescent="0.2">
      <c r="A20" s="53" t="s">
        <v>88</v>
      </c>
      <c r="I20" s="51" t="s">
        <v>79</v>
      </c>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2"/>
      <c r="AL20" s="69"/>
      <c r="AM20" s="69"/>
      <c r="AN20" s="69"/>
      <c r="AO20" s="69"/>
      <c r="AP20" s="69"/>
      <c r="AQ20" s="69"/>
      <c r="AR20" s="69"/>
      <c r="AS20" s="69"/>
      <c r="AT20" s="69"/>
      <c r="AU20" s="69"/>
      <c r="AV20" s="69"/>
    </row>
    <row r="21" spans="1:48" x14ac:dyDescent="0.2">
      <c r="A21" s="53" t="s">
        <v>89</v>
      </c>
      <c r="I21" s="51" t="s">
        <v>79</v>
      </c>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2"/>
      <c r="AL21" s="69"/>
      <c r="AM21" s="69"/>
      <c r="AN21" s="69"/>
      <c r="AO21" s="69"/>
      <c r="AP21" s="69"/>
      <c r="AQ21" s="69"/>
      <c r="AR21" s="69"/>
      <c r="AS21" s="69"/>
      <c r="AT21" s="69"/>
      <c r="AU21" s="69"/>
      <c r="AV21" s="69"/>
    </row>
    <row r="22" spans="1:48" x14ac:dyDescent="0.2">
      <c r="A22" s="53" t="s">
        <v>90</v>
      </c>
      <c r="I22" s="51" t="s">
        <v>79</v>
      </c>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2"/>
      <c r="AL22" s="69"/>
      <c r="AM22" s="69"/>
      <c r="AN22" s="69"/>
      <c r="AO22" s="69"/>
      <c r="AP22" s="69"/>
      <c r="AQ22" s="69"/>
      <c r="AR22" s="69"/>
      <c r="AS22" s="69"/>
      <c r="AT22" s="69"/>
      <c r="AU22" s="69"/>
      <c r="AV22" s="69"/>
    </row>
    <row r="23" spans="1:48" x14ac:dyDescent="0.2">
      <c r="A23" s="61" t="s">
        <v>91</v>
      </c>
      <c r="B23" s="62"/>
      <c r="C23" s="62"/>
      <c r="D23" s="62"/>
      <c r="E23" s="62"/>
      <c r="F23" s="62"/>
      <c r="G23" s="62" t="s">
        <v>92</v>
      </c>
      <c r="H23" s="62"/>
      <c r="I23" s="51" t="s">
        <v>79</v>
      </c>
      <c r="J23" s="83">
        <f>SUM(J18:J22)</f>
        <v>0</v>
      </c>
      <c r="K23" s="83">
        <f>SUM(K18:K22)</f>
        <v>0</v>
      </c>
      <c r="L23" s="83">
        <f>SUM(L18:L22)</f>
        <v>0</v>
      </c>
      <c r="M23" s="83">
        <f>SUM(M18:M22)</f>
        <v>0</v>
      </c>
      <c r="N23" s="83">
        <f t="shared" ref="N23:AI23" si="1">SUM(N18:N22)</f>
        <v>0</v>
      </c>
      <c r="O23" s="83">
        <f t="shared" si="1"/>
        <v>0</v>
      </c>
      <c r="P23" s="83">
        <f t="shared" si="1"/>
        <v>0</v>
      </c>
      <c r="Q23" s="83">
        <f t="shared" si="1"/>
        <v>0</v>
      </c>
      <c r="R23" s="83">
        <f t="shared" si="1"/>
        <v>0</v>
      </c>
      <c r="S23" s="83">
        <f t="shared" si="1"/>
        <v>0</v>
      </c>
      <c r="T23" s="83">
        <f t="shared" si="1"/>
        <v>0</v>
      </c>
      <c r="U23" s="83">
        <f t="shared" si="1"/>
        <v>0</v>
      </c>
      <c r="V23" s="83">
        <f t="shared" si="1"/>
        <v>0</v>
      </c>
      <c r="W23" s="83">
        <f t="shared" si="1"/>
        <v>0</v>
      </c>
      <c r="X23" s="83">
        <f t="shared" si="1"/>
        <v>0</v>
      </c>
      <c r="Y23" s="83">
        <f t="shared" si="1"/>
        <v>0</v>
      </c>
      <c r="Z23" s="83">
        <f t="shared" si="1"/>
        <v>0</v>
      </c>
      <c r="AA23" s="83">
        <f t="shared" si="1"/>
        <v>0</v>
      </c>
      <c r="AB23" s="83">
        <f t="shared" si="1"/>
        <v>0</v>
      </c>
      <c r="AC23" s="83">
        <f t="shared" si="1"/>
        <v>0</v>
      </c>
      <c r="AD23" s="83">
        <f t="shared" si="1"/>
        <v>0</v>
      </c>
      <c r="AE23" s="83">
        <f t="shared" si="1"/>
        <v>0</v>
      </c>
      <c r="AF23" s="83">
        <f t="shared" si="1"/>
        <v>0</v>
      </c>
      <c r="AG23" s="83">
        <f t="shared" si="1"/>
        <v>0</v>
      </c>
      <c r="AH23" s="83">
        <f t="shared" si="1"/>
        <v>0</v>
      </c>
      <c r="AI23" s="83">
        <f t="shared" si="1"/>
        <v>0</v>
      </c>
      <c r="AJ23" s="83">
        <f>SUM(AJ18:AJ22)</f>
        <v>0</v>
      </c>
      <c r="AK23" s="84">
        <f>SUM(AK18:AK22)</f>
        <v>0</v>
      </c>
      <c r="AL23" s="78"/>
      <c r="AM23" s="78"/>
      <c r="AN23" s="78"/>
      <c r="AO23" s="78"/>
      <c r="AP23" s="78"/>
      <c r="AQ23" s="78"/>
      <c r="AR23" s="78"/>
      <c r="AS23" s="78"/>
      <c r="AT23" s="78"/>
      <c r="AU23" s="78"/>
      <c r="AV23" s="78"/>
    </row>
    <row r="24" spans="1:48" x14ac:dyDescent="0.2">
      <c r="A24" s="53" t="s">
        <v>93</v>
      </c>
      <c r="I24" s="51" t="s">
        <v>79</v>
      </c>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2"/>
      <c r="AL24" s="69"/>
      <c r="AM24" s="69"/>
      <c r="AN24" s="69"/>
      <c r="AO24" s="69"/>
      <c r="AP24" s="69"/>
      <c r="AQ24" s="69"/>
      <c r="AR24" s="69"/>
      <c r="AS24" s="69"/>
      <c r="AT24" s="69"/>
      <c r="AU24" s="69"/>
      <c r="AV24" s="69"/>
    </row>
    <row r="25" spans="1:48" x14ac:dyDescent="0.2">
      <c r="A25" s="53" t="s">
        <v>94</v>
      </c>
      <c r="I25" s="51" t="s">
        <v>79</v>
      </c>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2"/>
      <c r="AL25" s="69"/>
      <c r="AM25" s="69"/>
      <c r="AN25" s="69"/>
      <c r="AO25" s="69"/>
      <c r="AP25" s="69"/>
      <c r="AQ25" s="69"/>
      <c r="AR25" s="69"/>
      <c r="AS25" s="69"/>
      <c r="AT25" s="69"/>
      <c r="AU25" s="69"/>
      <c r="AV25" s="69"/>
    </row>
    <row r="26" spans="1:48" x14ac:dyDescent="0.2">
      <c r="A26" s="61" t="s">
        <v>95</v>
      </c>
      <c r="B26" s="62"/>
      <c r="C26" s="62"/>
      <c r="D26" s="62"/>
      <c r="E26" s="62"/>
      <c r="F26" s="62"/>
      <c r="G26" s="62" t="s">
        <v>96</v>
      </c>
      <c r="H26" s="62"/>
      <c r="I26" s="51" t="s">
        <v>79</v>
      </c>
      <c r="J26" s="83">
        <f>SUM(J24:J25)</f>
        <v>0</v>
      </c>
      <c r="K26" s="83">
        <f>SUM(K24:K25)</f>
        <v>0</v>
      </c>
      <c r="L26" s="83">
        <f>SUM(L24:L25)</f>
        <v>0</v>
      </c>
      <c r="M26" s="83">
        <f>SUM(M24:M25)</f>
        <v>0</v>
      </c>
      <c r="N26" s="83">
        <f t="shared" ref="N26:AI26" si="2">SUM(N24:N25)</f>
        <v>0</v>
      </c>
      <c r="O26" s="83">
        <f t="shared" si="2"/>
        <v>0</v>
      </c>
      <c r="P26" s="83">
        <f t="shared" si="2"/>
        <v>0</v>
      </c>
      <c r="Q26" s="83">
        <f t="shared" si="2"/>
        <v>0</v>
      </c>
      <c r="R26" s="83">
        <f t="shared" si="2"/>
        <v>0</v>
      </c>
      <c r="S26" s="83">
        <f t="shared" si="2"/>
        <v>0</v>
      </c>
      <c r="T26" s="83">
        <f t="shared" si="2"/>
        <v>0</v>
      </c>
      <c r="U26" s="83">
        <f t="shared" si="2"/>
        <v>0</v>
      </c>
      <c r="V26" s="83">
        <f t="shared" si="2"/>
        <v>0</v>
      </c>
      <c r="W26" s="83">
        <f t="shared" si="2"/>
        <v>0</v>
      </c>
      <c r="X26" s="83">
        <f t="shared" si="2"/>
        <v>0</v>
      </c>
      <c r="Y26" s="83">
        <f t="shared" si="2"/>
        <v>0</v>
      </c>
      <c r="Z26" s="83">
        <f t="shared" si="2"/>
        <v>0</v>
      </c>
      <c r="AA26" s="83">
        <f t="shared" si="2"/>
        <v>0</v>
      </c>
      <c r="AB26" s="83">
        <f t="shared" si="2"/>
        <v>0</v>
      </c>
      <c r="AC26" s="83">
        <f t="shared" si="2"/>
        <v>0</v>
      </c>
      <c r="AD26" s="83">
        <f t="shared" si="2"/>
        <v>0</v>
      </c>
      <c r="AE26" s="83">
        <f t="shared" si="2"/>
        <v>0</v>
      </c>
      <c r="AF26" s="83">
        <f t="shared" si="2"/>
        <v>0</v>
      </c>
      <c r="AG26" s="83">
        <f t="shared" si="2"/>
        <v>0</v>
      </c>
      <c r="AH26" s="83">
        <f t="shared" si="2"/>
        <v>0</v>
      </c>
      <c r="AI26" s="83">
        <f t="shared" si="2"/>
        <v>0</v>
      </c>
      <c r="AJ26" s="83">
        <f>SUM(AJ24:AJ25)</f>
        <v>0</v>
      </c>
      <c r="AK26" s="84">
        <f>SUM(AK24:AK25)</f>
        <v>0</v>
      </c>
      <c r="AL26" s="78"/>
      <c r="AM26" s="78"/>
      <c r="AN26" s="78"/>
      <c r="AO26" s="78"/>
      <c r="AP26" s="78"/>
      <c r="AQ26" s="78"/>
      <c r="AR26" s="78"/>
      <c r="AS26" s="78"/>
      <c r="AT26" s="78"/>
      <c r="AU26" s="78"/>
      <c r="AV26" s="78"/>
    </row>
    <row r="27" spans="1:48" ht="15.75" thickBot="1" x14ac:dyDescent="0.25">
      <c r="A27" s="53" t="s">
        <v>97</v>
      </c>
      <c r="F27" s="85"/>
      <c r="G27" s="51" t="s">
        <v>98</v>
      </c>
      <c r="I27" s="51" t="s">
        <v>79</v>
      </c>
      <c r="J27" s="83">
        <f>J17+J23+J26</f>
        <v>0</v>
      </c>
      <c r="K27" s="83">
        <f>K17+K23+K26</f>
        <v>0</v>
      </c>
      <c r="L27" s="83">
        <f>L17+L23+L26</f>
        <v>0</v>
      </c>
      <c r="M27" s="83">
        <f>M17+M23+M26</f>
        <v>0</v>
      </c>
      <c r="N27" s="83">
        <f t="shared" ref="N27:AI27" si="3">N17+N23+N26</f>
        <v>0</v>
      </c>
      <c r="O27" s="83">
        <f t="shared" si="3"/>
        <v>0</v>
      </c>
      <c r="P27" s="83">
        <f t="shared" si="3"/>
        <v>0</v>
      </c>
      <c r="Q27" s="83">
        <f t="shared" si="3"/>
        <v>0</v>
      </c>
      <c r="R27" s="83">
        <f t="shared" si="3"/>
        <v>0</v>
      </c>
      <c r="S27" s="83">
        <f t="shared" si="3"/>
        <v>0</v>
      </c>
      <c r="T27" s="83">
        <f t="shared" si="3"/>
        <v>0</v>
      </c>
      <c r="U27" s="83">
        <f t="shared" si="3"/>
        <v>0</v>
      </c>
      <c r="V27" s="83">
        <f t="shared" si="3"/>
        <v>0</v>
      </c>
      <c r="W27" s="83">
        <f t="shared" si="3"/>
        <v>0</v>
      </c>
      <c r="X27" s="83">
        <f t="shared" si="3"/>
        <v>0</v>
      </c>
      <c r="Y27" s="83">
        <f t="shared" si="3"/>
        <v>0</v>
      </c>
      <c r="Z27" s="83">
        <f t="shared" si="3"/>
        <v>0</v>
      </c>
      <c r="AA27" s="83">
        <f t="shared" si="3"/>
        <v>0</v>
      </c>
      <c r="AB27" s="83">
        <f t="shared" si="3"/>
        <v>0</v>
      </c>
      <c r="AC27" s="83">
        <f t="shared" si="3"/>
        <v>0</v>
      </c>
      <c r="AD27" s="83">
        <f t="shared" si="3"/>
        <v>0</v>
      </c>
      <c r="AE27" s="83">
        <f t="shared" si="3"/>
        <v>0</v>
      </c>
      <c r="AF27" s="83">
        <f t="shared" si="3"/>
        <v>0</v>
      </c>
      <c r="AG27" s="83">
        <f t="shared" si="3"/>
        <v>0</v>
      </c>
      <c r="AH27" s="83">
        <f t="shared" si="3"/>
        <v>0</v>
      </c>
      <c r="AI27" s="83">
        <f t="shared" si="3"/>
        <v>0</v>
      </c>
      <c r="AJ27" s="83">
        <f>AJ17+AJ23+AJ26</f>
        <v>0</v>
      </c>
      <c r="AK27" s="84">
        <f>AK17+AK23+AK26</f>
        <v>0</v>
      </c>
      <c r="AL27" s="78"/>
      <c r="AM27" s="78"/>
      <c r="AN27" s="78"/>
      <c r="AO27" s="78"/>
      <c r="AP27" s="78"/>
      <c r="AQ27" s="78"/>
      <c r="AR27" s="78"/>
      <c r="AS27" s="78"/>
      <c r="AT27" s="78"/>
      <c r="AU27" s="78"/>
      <c r="AV27" s="78"/>
    </row>
    <row r="28" spans="1:48" ht="15.75" thickBot="1" x14ac:dyDescent="0.25">
      <c r="A28" s="86"/>
      <c r="B28" s="87"/>
      <c r="C28" s="87"/>
      <c r="D28" s="87"/>
      <c r="E28" s="87"/>
      <c r="F28" s="85"/>
      <c r="G28" s="87"/>
      <c r="H28" s="87"/>
      <c r="I28" s="87"/>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9"/>
      <c r="AL28" s="78"/>
      <c r="AM28" s="78"/>
      <c r="AN28" s="78"/>
      <c r="AO28" s="78"/>
      <c r="AP28" s="78"/>
      <c r="AQ28" s="78"/>
      <c r="AR28" s="78"/>
      <c r="AS28" s="78"/>
      <c r="AT28" s="78"/>
      <c r="AU28" s="78"/>
      <c r="AV28" s="90"/>
    </row>
    <row r="29" spans="1:48" s="260" customFormat="1" ht="15.75" x14ac:dyDescent="0.25">
      <c r="A29" s="75" t="s">
        <v>99</v>
      </c>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5"/>
      <c r="AL29" s="263"/>
      <c r="AM29" s="263"/>
      <c r="AN29" s="263"/>
      <c r="AO29" s="263"/>
      <c r="AP29" s="263"/>
      <c r="AQ29" s="263"/>
      <c r="AR29" s="263"/>
      <c r="AS29" s="263"/>
      <c r="AT29" s="263"/>
      <c r="AU29" s="263"/>
      <c r="AV29" s="263"/>
    </row>
    <row r="30" spans="1:48" x14ac:dyDescent="0.2">
      <c r="A30" s="53" t="s">
        <v>100</v>
      </c>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2"/>
      <c r="AL30" s="69"/>
      <c r="AM30" s="69"/>
      <c r="AN30" s="69"/>
      <c r="AO30" s="69"/>
      <c r="AP30" s="69"/>
      <c r="AQ30" s="69"/>
      <c r="AR30" s="69"/>
      <c r="AS30" s="69"/>
      <c r="AT30" s="69"/>
      <c r="AU30" s="69"/>
      <c r="AV30" s="69"/>
    </row>
    <row r="31" spans="1:48" x14ac:dyDescent="0.2">
      <c r="A31" s="59" t="s">
        <v>101</v>
      </c>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2"/>
      <c r="AL31" s="69"/>
      <c r="AM31" s="69"/>
      <c r="AN31" s="69"/>
      <c r="AO31" s="69"/>
      <c r="AP31" s="69"/>
      <c r="AQ31" s="69"/>
      <c r="AR31" s="69"/>
      <c r="AS31" s="69"/>
      <c r="AT31" s="69"/>
      <c r="AU31" s="69"/>
      <c r="AV31" s="69"/>
    </row>
    <row r="32" spans="1:48" x14ac:dyDescent="0.2">
      <c r="A32" s="93" t="s">
        <v>102</v>
      </c>
      <c r="B32" s="62"/>
      <c r="C32" s="62"/>
      <c r="D32" s="94"/>
      <c r="E32" s="62"/>
      <c r="F32" s="62"/>
      <c r="G32" s="94" t="s">
        <v>103</v>
      </c>
      <c r="H32" s="62"/>
      <c r="I32" s="62"/>
      <c r="J32" s="95">
        <f>SUM(J30:J31)</f>
        <v>0</v>
      </c>
      <c r="K32" s="95">
        <f>SUM(K30:K31)</f>
        <v>0</v>
      </c>
      <c r="L32" s="95">
        <f>SUM(L30:L31)</f>
        <v>0</v>
      </c>
      <c r="M32" s="95">
        <f>SUM(M30:M31)</f>
        <v>0</v>
      </c>
      <c r="N32" s="95">
        <f t="shared" ref="N32:AI32" si="4">SUM(N30:N31)</f>
        <v>0</v>
      </c>
      <c r="O32" s="95">
        <f t="shared" si="4"/>
        <v>0</v>
      </c>
      <c r="P32" s="95">
        <f t="shared" si="4"/>
        <v>0</v>
      </c>
      <c r="Q32" s="95">
        <f t="shared" si="4"/>
        <v>0</v>
      </c>
      <c r="R32" s="95">
        <f t="shared" si="4"/>
        <v>0</v>
      </c>
      <c r="S32" s="95">
        <f t="shared" si="4"/>
        <v>0</v>
      </c>
      <c r="T32" s="95">
        <f t="shared" si="4"/>
        <v>0</v>
      </c>
      <c r="U32" s="95">
        <f t="shared" si="4"/>
        <v>0</v>
      </c>
      <c r="V32" s="95">
        <f t="shared" si="4"/>
        <v>0</v>
      </c>
      <c r="W32" s="95">
        <f t="shared" si="4"/>
        <v>0</v>
      </c>
      <c r="X32" s="95">
        <f t="shared" si="4"/>
        <v>0</v>
      </c>
      <c r="Y32" s="95">
        <f t="shared" si="4"/>
        <v>0</v>
      </c>
      <c r="Z32" s="95">
        <f t="shared" si="4"/>
        <v>0</v>
      </c>
      <c r="AA32" s="95">
        <f t="shared" si="4"/>
        <v>0</v>
      </c>
      <c r="AB32" s="95">
        <f t="shared" si="4"/>
        <v>0</v>
      </c>
      <c r="AC32" s="95">
        <f t="shared" si="4"/>
        <v>0</v>
      </c>
      <c r="AD32" s="95">
        <f t="shared" si="4"/>
        <v>0</v>
      </c>
      <c r="AE32" s="95">
        <f t="shared" si="4"/>
        <v>0</v>
      </c>
      <c r="AF32" s="95">
        <f t="shared" si="4"/>
        <v>0</v>
      </c>
      <c r="AG32" s="95">
        <f t="shared" si="4"/>
        <v>0</v>
      </c>
      <c r="AH32" s="95">
        <f t="shared" si="4"/>
        <v>0</v>
      </c>
      <c r="AI32" s="95">
        <f t="shared" si="4"/>
        <v>0</v>
      </c>
      <c r="AJ32" s="95">
        <f>SUM(AJ30:AJ31)</f>
        <v>0</v>
      </c>
      <c r="AK32" s="96">
        <f>SUM(AK30:AK31)</f>
        <v>0</v>
      </c>
      <c r="AL32" s="78"/>
      <c r="AM32" s="78"/>
      <c r="AN32" s="78"/>
      <c r="AO32" s="78"/>
      <c r="AP32" s="78"/>
      <c r="AQ32" s="78"/>
      <c r="AR32" s="78"/>
      <c r="AS32" s="78"/>
      <c r="AT32" s="78"/>
      <c r="AU32" s="78"/>
      <c r="AV32" s="78"/>
    </row>
    <row r="33" spans="1:48" x14ac:dyDescent="0.2">
      <c r="A33" s="93" t="s">
        <v>104</v>
      </c>
      <c r="B33" s="62"/>
      <c r="C33" s="62"/>
      <c r="D33" s="62"/>
      <c r="E33" s="62"/>
      <c r="F33" s="62"/>
      <c r="G33" s="62"/>
      <c r="H33" s="62"/>
      <c r="I33" s="62"/>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2"/>
      <c r="AL33" s="69"/>
      <c r="AM33" s="69"/>
      <c r="AN33" s="69"/>
      <c r="AO33" s="69"/>
      <c r="AP33" s="69"/>
      <c r="AQ33" s="69"/>
      <c r="AR33" s="69"/>
      <c r="AS33" s="69"/>
      <c r="AT33" s="69"/>
      <c r="AU33" s="69"/>
      <c r="AV33" s="69"/>
    </row>
    <row r="34" spans="1:48" x14ac:dyDescent="0.2">
      <c r="A34" s="59" t="s">
        <v>105</v>
      </c>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8"/>
      <c r="AL34" s="69"/>
      <c r="AM34" s="69"/>
      <c r="AN34" s="69"/>
      <c r="AO34" s="69"/>
      <c r="AP34" s="69"/>
      <c r="AQ34" s="69"/>
      <c r="AR34" s="69"/>
      <c r="AS34" s="69"/>
      <c r="AT34" s="69"/>
      <c r="AU34" s="69"/>
      <c r="AV34" s="69"/>
    </row>
    <row r="35" spans="1:48" x14ac:dyDescent="0.2">
      <c r="A35" s="93" t="s">
        <v>106</v>
      </c>
      <c r="B35" s="62"/>
      <c r="C35" s="62"/>
      <c r="D35" s="62"/>
      <c r="E35" s="62"/>
      <c r="F35" s="62"/>
      <c r="G35" s="62" t="s">
        <v>107</v>
      </c>
      <c r="H35" s="62"/>
      <c r="I35" s="62"/>
      <c r="J35" s="95">
        <f>SUM(J33:J34)</f>
        <v>0</v>
      </c>
      <c r="K35" s="95">
        <f>SUM(K33:K34)</f>
        <v>0</v>
      </c>
      <c r="L35" s="95">
        <f>SUM(L33:L34)</f>
        <v>0</v>
      </c>
      <c r="M35" s="95">
        <f>SUM(M33:M34)</f>
        <v>0</v>
      </c>
      <c r="N35" s="95">
        <f t="shared" ref="N35:AI35" si="5">SUM(N33:N34)</f>
        <v>0</v>
      </c>
      <c r="O35" s="95">
        <f t="shared" si="5"/>
        <v>0</v>
      </c>
      <c r="P35" s="95">
        <f t="shared" si="5"/>
        <v>0</v>
      </c>
      <c r="Q35" s="95">
        <f t="shared" si="5"/>
        <v>0</v>
      </c>
      <c r="R35" s="95">
        <f t="shared" si="5"/>
        <v>0</v>
      </c>
      <c r="S35" s="95">
        <f t="shared" si="5"/>
        <v>0</v>
      </c>
      <c r="T35" s="95">
        <f t="shared" si="5"/>
        <v>0</v>
      </c>
      <c r="U35" s="95">
        <f t="shared" si="5"/>
        <v>0</v>
      </c>
      <c r="V35" s="95">
        <f t="shared" si="5"/>
        <v>0</v>
      </c>
      <c r="W35" s="95">
        <f t="shared" si="5"/>
        <v>0</v>
      </c>
      <c r="X35" s="95">
        <f t="shared" si="5"/>
        <v>0</v>
      </c>
      <c r="Y35" s="95">
        <f t="shared" si="5"/>
        <v>0</v>
      </c>
      <c r="Z35" s="95">
        <f t="shared" si="5"/>
        <v>0</v>
      </c>
      <c r="AA35" s="95">
        <f t="shared" si="5"/>
        <v>0</v>
      </c>
      <c r="AB35" s="95">
        <f t="shared" si="5"/>
        <v>0</v>
      </c>
      <c r="AC35" s="95">
        <f t="shared" si="5"/>
        <v>0</v>
      </c>
      <c r="AD35" s="95">
        <f t="shared" si="5"/>
        <v>0</v>
      </c>
      <c r="AE35" s="95">
        <f t="shared" si="5"/>
        <v>0</v>
      </c>
      <c r="AF35" s="95">
        <f t="shared" si="5"/>
        <v>0</v>
      </c>
      <c r="AG35" s="95">
        <f t="shared" si="5"/>
        <v>0</v>
      </c>
      <c r="AH35" s="95">
        <f t="shared" si="5"/>
        <v>0</v>
      </c>
      <c r="AI35" s="95">
        <f t="shared" si="5"/>
        <v>0</v>
      </c>
      <c r="AJ35" s="95">
        <f>SUM(AJ33:AJ34)</f>
        <v>0</v>
      </c>
      <c r="AK35" s="96">
        <f>SUM(AK33:AK34)</f>
        <v>0</v>
      </c>
      <c r="AL35" s="78"/>
      <c r="AM35" s="78"/>
      <c r="AN35" s="78"/>
      <c r="AO35" s="78"/>
      <c r="AP35" s="78"/>
      <c r="AQ35" s="78"/>
      <c r="AR35" s="78"/>
      <c r="AS35" s="78"/>
      <c r="AT35" s="78"/>
      <c r="AU35" s="78"/>
      <c r="AV35" s="78"/>
    </row>
    <row r="36" spans="1:48" x14ac:dyDescent="0.2">
      <c r="A36" s="93" t="s">
        <v>108</v>
      </c>
      <c r="B36" s="62"/>
      <c r="C36" s="62"/>
      <c r="D36" s="62"/>
      <c r="E36" s="62"/>
      <c r="F36" s="62"/>
      <c r="G36" s="62" t="s">
        <v>109</v>
      </c>
      <c r="H36" s="62"/>
      <c r="I36" s="62"/>
      <c r="J36" s="95">
        <f>J32+J35</f>
        <v>0</v>
      </c>
      <c r="K36" s="95">
        <f>K32+K35</f>
        <v>0</v>
      </c>
      <c r="L36" s="95">
        <f>L32+L35</f>
        <v>0</v>
      </c>
      <c r="M36" s="95">
        <f>M32+M35</f>
        <v>0</v>
      </c>
      <c r="N36" s="95">
        <f t="shared" ref="N36:AI36" si="6">N32+N35</f>
        <v>0</v>
      </c>
      <c r="O36" s="95">
        <f t="shared" si="6"/>
        <v>0</v>
      </c>
      <c r="P36" s="95">
        <f t="shared" si="6"/>
        <v>0</v>
      </c>
      <c r="Q36" s="95">
        <f t="shared" si="6"/>
        <v>0</v>
      </c>
      <c r="R36" s="95">
        <f t="shared" si="6"/>
        <v>0</v>
      </c>
      <c r="S36" s="95">
        <f t="shared" si="6"/>
        <v>0</v>
      </c>
      <c r="T36" s="95">
        <f t="shared" si="6"/>
        <v>0</v>
      </c>
      <c r="U36" s="95">
        <f t="shared" si="6"/>
        <v>0</v>
      </c>
      <c r="V36" s="95">
        <f t="shared" si="6"/>
        <v>0</v>
      </c>
      <c r="W36" s="95">
        <f t="shared" si="6"/>
        <v>0</v>
      </c>
      <c r="X36" s="95">
        <f t="shared" si="6"/>
        <v>0</v>
      </c>
      <c r="Y36" s="95">
        <f t="shared" si="6"/>
        <v>0</v>
      </c>
      <c r="Z36" s="95">
        <f t="shared" si="6"/>
        <v>0</v>
      </c>
      <c r="AA36" s="95">
        <f t="shared" si="6"/>
        <v>0</v>
      </c>
      <c r="AB36" s="95">
        <f t="shared" si="6"/>
        <v>0</v>
      </c>
      <c r="AC36" s="95">
        <f t="shared" si="6"/>
        <v>0</v>
      </c>
      <c r="AD36" s="95">
        <f t="shared" si="6"/>
        <v>0</v>
      </c>
      <c r="AE36" s="95">
        <f t="shared" si="6"/>
        <v>0</v>
      </c>
      <c r="AF36" s="95">
        <f t="shared" si="6"/>
        <v>0</v>
      </c>
      <c r="AG36" s="95">
        <f t="shared" si="6"/>
        <v>0</v>
      </c>
      <c r="AH36" s="95">
        <f t="shared" si="6"/>
        <v>0</v>
      </c>
      <c r="AI36" s="95">
        <f t="shared" si="6"/>
        <v>0</v>
      </c>
      <c r="AJ36" s="95">
        <f>AJ32+AJ35</f>
        <v>0</v>
      </c>
      <c r="AK36" s="96">
        <f>AK32+AK35</f>
        <v>0</v>
      </c>
      <c r="AL36" s="78"/>
      <c r="AM36" s="78"/>
      <c r="AN36" s="78"/>
      <c r="AO36" s="78"/>
      <c r="AP36" s="78"/>
      <c r="AQ36" s="78"/>
      <c r="AR36" s="78"/>
      <c r="AS36" s="78"/>
      <c r="AT36" s="78"/>
      <c r="AU36" s="78"/>
      <c r="AV36" s="78"/>
    </row>
    <row r="37" spans="1:48" s="260" customFormat="1" ht="15.75" x14ac:dyDescent="0.25">
      <c r="A37" s="113" t="s">
        <v>110</v>
      </c>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7"/>
      <c r="AL37" s="268"/>
      <c r="AM37" s="268"/>
      <c r="AN37" s="268"/>
      <c r="AO37" s="268"/>
      <c r="AP37" s="268"/>
      <c r="AQ37" s="268"/>
      <c r="AR37" s="268"/>
      <c r="AS37" s="268"/>
      <c r="AT37" s="268"/>
      <c r="AU37" s="268"/>
      <c r="AV37" s="268"/>
    </row>
    <row r="38" spans="1:48" x14ac:dyDescent="0.2">
      <c r="A38" s="59" t="s">
        <v>111</v>
      </c>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100"/>
      <c r="AL38" s="78"/>
      <c r="AM38" s="78"/>
      <c r="AN38" s="78"/>
      <c r="AO38" s="78"/>
      <c r="AP38" s="78"/>
      <c r="AQ38" s="78"/>
      <c r="AR38" s="78"/>
      <c r="AS38" s="78"/>
      <c r="AT38" s="78"/>
      <c r="AU38" s="78"/>
      <c r="AV38" s="78"/>
    </row>
    <row r="39" spans="1:48" x14ac:dyDescent="0.2">
      <c r="A39" s="59" t="s">
        <v>112</v>
      </c>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100"/>
      <c r="AL39" s="78"/>
      <c r="AM39" s="78"/>
      <c r="AN39" s="78"/>
      <c r="AO39" s="78"/>
      <c r="AP39" s="78"/>
      <c r="AQ39" s="78"/>
      <c r="AR39" s="78"/>
      <c r="AS39" s="78"/>
      <c r="AT39" s="78"/>
      <c r="AU39" s="78"/>
      <c r="AV39" s="78"/>
    </row>
    <row r="40" spans="1:48" x14ac:dyDescent="0.2">
      <c r="A40" s="93" t="s">
        <v>113</v>
      </c>
      <c r="B40" s="62"/>
      <c r="C40" s="62"/>
      <c r="D40" s="62"/>
      <c r="E40" s="62"/>
      <c r="F40" s="62"/>
      <c r="G40" s="62" t="s">
        <v>114</v>
      </c>
      <c r="H40" s="62"/>
      <c r="I40" s="62"/>
      <c r="J40" s="95">
        <f>SUM(J38:J39)</f>
        <v>0</v>
      </c>
      <c r="K40" s="95">
        <f>SUM(K38:K39)</f>
        <v>0</v>
      </c>
      <c r="L40" s="95">
        <f>SUM(L38:L39)</f>
        <v>0</v>
      </c>
      <c r="M40" s="95">
        <f>SUM(M38:M39)</f>
        <v>0</v>
      </c>
      <c r="N40" s="95">
        <f t="shared" ref="N40:AI40" si="7">SUM(N38:N39)</f>
        <v>0</v>
      </c>
      <c r="O40" s="95">
        <f t="shared" si="7"/>
        <v>0</v>
      </c>
      <c r="P40" s="95">
        <f t="shared" si="7"/>
        <v>0</v>
      </c>
      <c r="Q40" s="95">
        <f t="shared" si="7"/>
        <v>0</v>
      </c>
      <c r="R40" s="95">
        <f t="shared" si="7"/>
        <v>0</v>
      </c>
      <c r="S40" s="95">
        <f t="shared" si="7"/>
        <v>0</v>
      </c>
      <c r="T40" s="95">
        <f t="shared" si="7"/>
        <v>0</v>
      </c>
      <c r="U40" s="95">
        <f t="shared" si="7"/>
        <v>0</v>
      </c>
      <c r="V40" s="95">
        <f t="shared" si="7"/>
        <v>0</v>
      </c>
      <c r="W40" s="95">
        <f t="shared" si="7"/>
        <v>0</v>
      </c>
      <c r="X40" s="95">
        <f t="shared" si="7"/>
        <v>0</v>
      </c>
      <c r="Y40" s="95">
        <f t="shared" si="7"/>
        <v>0</v>
      </c>
      <c r="Z40" s="95">
        <f t="shared" si="7"/>
        <v>0</v>
      </c>
      <c r="AA40" s="95">
        <f t="shared" si="7"/>
        <v>0</v>
      </c>
      <c r="AB40" s="95">
        <f t="shared" si="7"/>
        <v>0</v>
      </c>
      <c r="AC40" s="95">
        <f t="shared" si="7"/>
        <v>0</v>
      </c>
      <c r="AD40" s="95">
        <f t="shared" si="7"/>
        <v>0</v>
      </c>
      <c r="AE40" s="95">
        <f t="shared" si="7"/>
        <v>0</v>
      </c>
      <c r="AF40" s="95">
        <f t="shared" si="7"/>
        <v>0</v>
      </c>
      <c r="AG40" s="95">
        <f t="shared" si="7"/>
        <v>0</v>
      </c>
      <c r="AH40" s="95">
        <f t="shared" si="7"/>
        <v>0</v>
      </c>
      <c r="AI40" s="95">
        <f t="shared" si="7"/>
        <v>0</v>
      </c>
      <c r="AJ40" s="95">
        <f>SUM(AJ38:AJ39)</f>
        <v>0</v>
      </c>
      <c r="AK40" s="96">
        <f>SUM(AK38:AK39)</f>
        <v>0</v>
      </c>
      <c r="AL40" s="78"/>
      <c r="AM40" s="78"/>
      <c r="AN40" s="78"/>
      <c r="AO40" s="78"/>
      <c r="AP40" s="78"/>
      <c r="AQ40" s="78"/>
      <c r="AR40" s="78"/>
      <c r="AS40" s="78"/>
      <c r="AT40" s="78"/>
      <c r="AU40" s="78"/>
      <c r="AV40" s="78"/>
    </row>
    <row r="41" spans="1:48" x14ac:dyDescent="0.2">
      <c r="A41" s="93" t="s">
        <v>115</v>
      </c>
      <c r="B41" s="62"/>
      <c r="C41" s="62"/>
      <c r="D41" s="62"/>
      <c r="E41" s="62"/>
      <c r="F41" s="62"/>
      <c r="G41" s="62"/>
      <c r="H41" s="62"/>
      <c r="I41" s="62"/>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2"/>
      <c r="AL41" s="69"/>
      <c r="AM41" s="69"/>
      <c r="AN41" s="69"/>
      <c r="AO41" s="69"/>
      <c r="AP41" s="69"/>
      <c r="AQ41" s="69"/>
      <c r="AR41" s="69"/>
      <c r="AS41" s="69"/>
      <c r="AT41" s="69"/>
      <c r="AU41" s="69"/>
      <c r="AV41" s="69"/>
    </row>
    <row r="42" spans="1:48" x14ac:dyDescent="0.2">
      <c r="A42" s="93" t="s">
        <v>116</v>
      </c>
      <c r="B42" s="62"/>
      <c r="C42" s="62"/>
      <c r="D42" s="62"/>
      <c r="E42" s="62"/>
      <c r="F42" s="62"/>
      <c r="G42" s="62"/>
      <c r="H42" s="62"/>
      <c r="I42" s="62"/>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2"/>
      <c r="AL42" s="69"/>
      <c r="AM42" s="69"/>
      <c r="AN42" s="69"/>
      <c r="AO42" s="69"/>
      <c r="AP42" s="69"/>
      <c r="AQ42" s="69"/>
      <c r="AR42" s="69"/>
      <c r="AS42" s="69"/>
      <c r="AT42" s="69"/>
      <c r="AU42" s="69"/>
      <c r="AV42" s="69"/>
    </row>
    <row r="43" spans="1:48" x14ac:dyDescent="0.2">
      <c r="A43" s="93" t="s">
        <v>117</v>
      </c>
      <c r="B43" s="62"/>
      <c r="C43" s="62"/>
      <c r="D43" s="62"/>
      <c r="E43" s="62"/>
      <c r="F43" s="94"/>
      <c r="G43" s="94" t="s">
        <v>118</v>
      </c>
      <c r="H43" s="62"/>
      <c r="I43" s="62"/>
      <c r="J43" s="95">
        <f>SUM(J41:J42)</f>
        <v>0</v>
      </c>
      <c r="K43" s="95">
        <f>SUM(K41:K42)</f>
        <v>0</v>
      </c>
      <c r="L43" s="95">
        <f>SUM(L41:L42)</f>
        <v>0</v>
      </c>
      <c r="M43" s="95">
        <f>SUM(M41:M42)</f>
        <v>0</v>
      </c>
      <c r="N43" s="95">
        <f t="shared" ref="N43:AI43" si="8">SUM(N41:N42)</f>
        <v>0</v>
      </c>
      <c r="O43" s="95">
        <f t="shared" si="8"/>
        <v>0</v>
      </c>
      <c r="P43" s="95">
        <f t="shared" si="8"/>
        <v>0</v>
      </c>
      <c r="Q43" s="95">
        <f t="shared" si="8"/>
        <v>0</v>
      </c>
      <c r="R43" s="95">
        <f t="shared" si="8"/>
        <v>0</v>
      </c>
      <c r="S43" s="95">
        <f t="shared" si="8"/>
        <v>0</v>
      </c>
      <c r="T43" s="95">
        <f t="shared" si="8"/>
        <v>0</v>
      </c>
      <c r="U43" s="95">
        <f t="shared" si="8"/>
        <v>0</v>
      </c>
      <c r="V43" s="95">
        <f t="shared" si="8"/>
        <v>0</v>
      </c>
      <c r="W43" s="95">
        <f t="shared" si="8"/>
        <v>0</v>
      </c>
      <c r="X43" s="95">
        <f t="shared" si="8"/>
        <v>0</v>
      </c>
      <c r="Y43" s="95">
        <f t="shared" si="8"/>
        <v>0</v>
      </c>
      <c r="Z43" s="95">
        <f t="shared" si="8"/>
        <v>0</v>
      </c>
      <c r="AA43" s="95">
        <f t="shared" si="8"/>
        <v>0</v>
      </c>
      <c r="AB43" s="95">
        <f t="shared" si="8"/>
        <v>0</v>
      </c>
      <c r="AC43" s="95">
        <f t="shared" si="8"/>
        <v>0</v>
      </c>
      <c r="AD43" s="95">
        <f t="shared" si="8"/>
        <v>0</v>
      </c>
      <c r="AE43" s="95">
        <f t="shared" si="8"/>
        <v>0</v>
      </c>
      <c r="AF43" s="95">
        <f t="shared" si="8"/>
        <v>0</v>
      </c>
      <c r="AG43" s="95">
        <f t="shared" si="8"/>
        <v>0</v>
      </c>
      <c r="AH43" s="95">
        <f t="shared" si="8"/>
        <v>0</v>
      </c>
      <c r="AI43" s="95">
        <f t="shared" si="8"/>
        <v>0</v>
      </c>
      <c r="AJ43" s="95">
        <f>SUM(AJ41:AJ42)</f>
        <v>0</v>
      </c>
      <c r="AK43" s="96">
        <f>SUM(AK41:AK42)</f>
        <v>0</v>
      </c>
      <c r="AL43" s="78"/>
      <c r="AM43" s="78"/>
      <c r="AN43" s="78"/>
      <c r="AO43" s="78"/>
      <c r="AP43" s="78"/>
      <c r="AQ43" s="78"/>
      <c r="AR43" s="78"/>
      <c r="AS43" s="78"/>
      <c r="AT43" s="78"/>
      <c r="AU43" s="78"/>
      <c r="AV43" s="78"/>
    </row>
    <row r="44" spans="1:48" x14ac:dyDescent="0.2">
      <c r="A44" s="59" t="s">
        <v>119</v>
      </c>
      <c r="F44" s="52"/>
      <c r="G44" s="52"/>
      <c r="J44" s="101">
        <f>J27+J36+J43+J40</f>
        <v>0</v>
      </c>
      <c r="K44" s="101">
        <f>K27+K36+K43+K40</f>
        <v>0</v>
      </c>
      <c r="L44" s="101">
        <f>L27+L36+L43+L40</f>
        <v>0</v>
      </c>
      <c r="M44" s="101">
        <f>M27+M36+M43+M40</f>
        <v>0</v>
      </c>
      <c r="N44" s="101">
        <f t="shared" ref="N44:AI44" si="9">N27+N36+N43+N40</f>
        <v>0</v>
      </c>
      <c r="O44" s="101">
        <f t="shared" si="9"/>
        <v>0</v>
      </c>
      <c r="P44" s="101">
        <f t="shared" si="9"/>
        <v>0</v>
      </c>
      <c r="Q44" s="101">
        <f t="shared" si="9"/>
        <v>0</v>
      </c>
      <c r="R44" s="101">
        <f t="shared" si="9"/>
        <v>0</v>
      </c>
      <c r="S44" s="101">
        <f t="shared" si="9"/>
        <v>0</v>
      </c>
      <c r="T44" s="101">
        <f t="shared" si="9"/>
        <v>0</v>
      </c>
      <c r="U44" s="101">
        <f t="shared" si="9"/>
        <v>0</v>
      </c>
      <c r="V44" s="101">
        <f t="shared" si="9"/>
        <v>0</v>
      </c>
      <c r="W44" s="101">
        <f t="shared" si="9"/>
        <v>0</v>
      </c>
      <c r="X44" s="101">
        <f t="shared" si="9"/>
        <v>0</v>
      </c>
      <c r="Y44" s="101">
        <f t="shared" si="9"/>
        <v>0</v>
      </c>
      <c r="Z44" s="101">
        <f t="shared" si="9"/>
        <v>0</v>
      </c>
      <c r="AA44" s="101">
        <f t="shared" si="9"/>
        <v>0</v>
      </c>
      <c r="AB44" s="101">
        <f t="shared" si="9"/>
        <v>0</v>
      </c>
      <c r="AC44" s="101">
        <f t="shared" si="9"/>
        <v>0</v>
      </c>
      <c r="AD44" s="101">
        <f t="shared" si="9"/>
        <v>0</v>
      </c>
      <c r="AE44" s="101">
        <f t="shared" si="9"/>
        <v>0</v>
      </c>
      <c r="AF44" s="101">
        <f t="shared" si="9"/>
        <v>0</v>
      </c>
      <c r="AG44" s="101">
        <f t="shared" si="9"/>
        <v>0</v>
      </c>
      <c r="AH44" s="101">
        <f t="shared" si="9"/>
        <v>0</v>
      </c>
      <c r="AI44" s="101">
        <f t="shared" si="9"/>
        <v>0</v>
      </c>
      <c r="AJ44" s="101">
        <f>AJ27+AJ36+AJ43+AJ40</f>
        <v>0</v>
      </c>
      <c r="AK44" s="102">
        <f>AK27+AK36+AK43+AK40</f>
        <v>0</v>
      </c>
      <c r="AL44" s="78"/>
      <c r="AM44" s="78"/>
      <c r="AN44" s="78"/>
      <c r="AO44" s="78"/>
      <c r="AP44" s="78"/>
      <c r="AQ44" s="78"/>
      <c r="AR44" s="78"/>
      <c r="AS44" s="78"/>
      <c r="AT44" s="78"/>
      <c r="AU44" s="78"/>
      <c r="AV44" s="78"/>
    </row>
    <row r="45" spans="1:48" x14ac:dyDescent="0.2">
      <c r="A45" s="59" t="s">
        <v>120</v>
      </c>
      <c r="F45" s="52"/>
      <c r="G45" s="52"/>
      <c r="J45" s="101">
        <f>J44*15%</f>
        <v>0</v>
      </c>
      <c r="K45" s="101">
        <f>K44*15%</f>
        <v>0</v>
      </c>
      <c r="L45" s="101">
        <f>L44*15%</f>
        <v>0</v>
      </c>
      <c r="M45" s="101">
        <f>M44*15%</f>
        <v>0</v>
      </c>
      <c r="N45" s="101">
        <f t="shared" ref="N45:AI45" si="10">N44*15%</f>
        <v>0</v>
      </c>
      <c r="O45" s="101">
        <f t="shared" si="10"/>
        <v>0</v>
      </c>
      <c r="P45" s="101">
        <f t="shared" si="10"/>
        <v>0</v>
      </c>
      <c r="Q45" s="101">
        <f t="shared" si="10"/>
        <v>0</v>
      </c>
      <c r="R45" s="101">
        <f t="shared" si="10"/>
        <v>0</v>
      </c>
      <c r="S45" s="101">
        <f t="shared" si="10"/>
        <v>0</v>
      </c>
      <c r="T45" s="101">
        <f t="shared" si="10"/>
        <v>0</v>
      </c>
      <c r="U45" s="101">
        <f t="shared" si="10"/>
        <v>0</v>
      </c>
      <c r="V45" s="101">
        <f t="shared" si="10"/>
        <v>0</v>
      </c>
      <c r="W45" s="101">
        <f t="shared" si="10"/>
        <v>0</v>
      </c>
      <c r="X45" s="101">
        <f t="shared" si="10"/>
        <v>0</v>
      </c>
      <c r="Y45" s="101">
        <f t="shared" si="10"/>
        <v>0</v>
      </c>
      <c r="Z45" s="101">
        <f t="shared" si="10"/>
        <v>0</v>
      </c>
      <c r="AA45" s="101">
        <f t="shared" si="10"/>
        <v>0</v>
      </c>
      <c r="AB45" s="101">
        <f t="shared" si="10"/>
        <v>0</v>
      </c>
      <c r="AC45" s="101">
        <f t="shared" si="10"/>
        <v>0</v>
      </c>
      <c r="AD45" s="101">
        <f t="shared" si="10"/>
        <v>0</v>
      </c>
      <c r="AE45" s="101">
        <f t="shared" si="10"/>
        <v>0</v>
      </c>
      <c r="AF45" s="101">
        <f t="shared" si="10"/>
        <v>0</v>
      </c>
      <c r="AG45" s="101">
        <f t="shared" si="10"/>
        <v>0</v>
      </c>
      <c r="AH45" s="101">
        <f t="shared" si="10"/>
        <v>0</v>
      </c>
      <c r="AI45" s="101">
        <f t="shared" si="10"/>
        <v>0</v>
      </c>
      <c r="AJ45" s="101">
        <f>AJ44*15%</f>
        <v>0</v>
      </c>
      <c r="AK45" s="102">
        <f>AK44*15%</f>
        <v>0</v>
      </c>
      <c r="AL45" s="78"/>
      <c r="AM45" s="78"/>
      <c r="AN45" s="78"/>
      <c r="AO45" s="78"/>
      <c r="AP45" s="78"/>
      <c r="AQ45" s="78"/>
      <c r="AR45" s="78"/>
      <c r="AS45" s="78"/>
      <c r="AT45" s="78"/>
      <c r="AU45" s="78"/>
      <c r="AV45" s="78"/>
    </row>
    <row r="46" spans="1:48" ht="15.75" thickBot="1" x14ac:dyDescent="0.25">
      <c r="A46" s="103" t="s">
        <v>121</v>
      </c>
      <c r="B46" s="85"/>
      <c r="C46" s="85"/>
      <c r="D46" s="85"/>
      <c r="E46" s="85"/>
      <c r="F46" s="85"/>
      <c r="G46" s="85" t="s">
        <v>122</v>
      </c>
      <c r="H46" s="85"/>
      <c r="I46" s="85"/>
      <c r="J46" s="104">
        <f>J44+J45</f>
        <v>0</v>
      </c>
      <c r="K46" s="104">
        <f>K44+K45</f>
        <v>0</v>
      </c>
      <c r="L46" s="104">
        <f>L44+L45</f>
        <v>0</v>
      </c>
      <c r="M46" s="104">
        <f>M44+M45</f>
        <v>0</v>
      </c>
      <c r="N46" s="104">
        <f t="shared" ref="N46:AI46" si="11">N44+N45</f>
        <v>0</v>
      </c>
      <c r="O46" s="104">
        <f t="shared" si="11"/>
        <v>0</v>
      </c>
      <c r="P46" s="104">
        <f t="shared" si="11"/>
        <v>0</v>
      </c>
      <c r="Q46" s="104">
        <f t="shared" si="11"/>
        <v>0</v>
      </c>
      <c r="R46" s="104">
        <f t="shared" si="11"/>
        <v>0</v>
      </c>
      <c r="S46" s="104">
        <f t="shared" si="11"/>
        <v>0</v>
      </c>
      <c r="T46" s="104">
        <f t="shared" si="11"/>
        <v>0</v>
      </c>
      <c r="U46" s="104">
        <f t="shared" si="11"/>
        <v>0</v>
      </c>
      <c r="V46" s="104">
        <f t="shared" si="11"/>
        <v>0</v>
      </c>
      <c r="W46" s="104">
        <f t="shared" si="11"/>
        <v>0</v>
      </c>
      <c r="X46" s="104">
        <f t="shared" si="11"/>
        <v>0</v>
      </c>
      <c r="Y46" s="104">
        <f t="shared" si="11"/>
        <v>0</v>
      </c>
      <c r="Z46" s="104">
        <f t="shared" si="11"/>
        <v>0</v>
      </c>
      <c r="AA46" s="104">
        <f t="shared" si="11"/>
        <v>0</v>
      </c>
      <c r="AB46" s="104">
        <f t="shared" si="11"/>
        <v>0</v>
      </c>
      <c r="AC46" s="104">
        <f t="shared" si="11"/>
        <v>0</v>
      </c>
      <c r="AD46" s="104">
        <f t="shared" si="11"/>
        <v>0</v>
      </c>
      <c r="AE46" s="104">
        <f t="shared" si="11"/>
        <v>0</v>
      </c>
      <c r="AF46" s="104">
        <f t="shared" si="11"/>
        <v>0</v>
      </c>
      <c r="AG46" s="104">
        <f t="shared" si="11"/>
        <v>0</v>
      </c>
      <c r="AH46" s="104">
        <f t="shared" si="11"/>
        <v>0</v>
      </c>
      <c r="AI46" s="104">
        <f t="shared" si="11"/>
        <v>0</v>
      </c>
      <c r="AJ46" s="104">
        <f>AJ44+AJ45</f>
        <v>0</v>
      </c>
      <c r="AK46" s="105">
        <f>AK44+AK45</f>
        <v>0</v>
      </c>
      <c r="AL46" s="78"/>
      <c r="AM46" s="78"/>
      <c r="AN46" s="78"/>
      <c r="AO46" s="78"/>
      <c r="AP46" s="78"/>
      <c r="AQ46" s="78"/>
      <c r="AR46" s="78"/>
      <c r="AS46" s="78"/>
      <c r="AT46" s="78"/>
      <c r="AU46" s="78"/>
      <c r="AV46" s="78"/>
    </row>
    <row r="47" spans="1:48" x14ac:dyDescent="0.2">
      <c r="A47" s="45" t="s">
        <v>42</v>
      </c>
      <c r="B47" s="46"/>
      <c r="C47" s="106"/>
      <c r="D47" s="47"/>
      <c r="E47" s="47" t="s">
        <v>43</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50"/>
      <c r="AT47" s="52"/>
      <c r="AU47" s="52"/>
    </row>
    <row r="48" spans="1:48" x14ac:dyDescent="0.2">
      <c r="A48" s="53"/>
      <c r="AK48" s="54"/>
    </row>
    <row r="49" spans="1:48" x14ac:dyDescent="0.2">
      <c r="A49" s="55" t="str">
        <f>A3</f>
        <v xml:space="preserve"> PRICE SCHEDULE : C (PS5) :   </v>
      </c>
      <c r="B49" s="56"/>
      <c r="C49" s="56"/>
      <c r="D49" s="56"/>
      <c r="E49" s="56"/>
      <c r="AJ49" s="56" t="s">
        <v>45</v>
      </c>
      <c r="AK49" s="57"/>
      <c r="AP49" s="58"/>
      <c r="AQ49" s="58"/>
      <c r="AR49" s="58"/>
      <c r="AS49" s="58"/>
    </row>
    <row r="50" spans="1:48" x14ac:dyDescent="0.2">
      <c r="A50" s="53"/>
      <c r="AJ50" s="56"/>
      <c r="AK50" s="57"/>
    </row>
    <row r="51" spans="1:48" x14ac:dyDescent="0.2">
      <c r="A51" s="59" t="s">
        <v>123</v>
      </c>
      <c r="AK51" s="54"/>
    </row>
    <row r="52" spans="1:48" x14ac:dyDescent="0.2">
      <c r="A52" s="59"/>
      <c r="AK52" s="54"/>
    </row>
    <row r="53" spans="1:48" x14ac:dyDescent="0.2">
      <c r="A53" s="59"/>
      <c r="AK53" s="54"/>
    </row>
    <row r="54" spans="1:48" x14ac:dyDescent="0.2">
      <c r="A54" s="61" t="s">
        <v>47</v>
      </c>
      <c r="B54" s="62"/>
      <c r="C54" s="62"/>
      <c r="D54" s="62"/>
      <c r="E54" s="62"/>
      <c r="F54" s="62"/>
      <c r="G54" s="64" t="s">
        <v>48</v>
      </c>
      <c r="H54" s="62"/>
      <c r="I54" s="62"/>
      <c r="J54" s="65" t="str">
        <f t="shared" ref="J54:AK54" si="12">J7</f>
        <v>Item 1</v>
      </c>
      <c r="K54" s="65" t="str">
        <f t="shared" si="12"/>
        <v>Item 2</v>
      </c>
      <c r="L54" s="65" t="str">
        <f t="shared" si="12"/>
        <v>Item 3</v>
      </c>
      <c r="M54" s="65" t="str">
        <f t="shared" si="12"/>
        <v>Item 4</v>
      </c>
      <c r="N54" s="65" t="str">
        <f t="shared" si="12"/>
        <v>Item 5</v>
      </c>
      <c r="O54" s="65" t="str">
        <f t="shared" si="12"/>
        <v>Item 6</v>
      </c>
      <c r="P54" s="65" t="str">
        <f t="shared" si="12"/>
        <v>Item 7</v>
      </c>
      <c r="Q54" s="65" t="str">
        <f t="shared" si="12"/>
        <v>Item 8</v>
      </c>
      <c r="R54" s="65" t="str">
        <f t="shared" si="12"/>
        <v>Item 9</v>
      </c>
      <c r="S54" s="65" t="str">
        <f t="shared" si="12"/>
        <v>Item 10</v>
      </c>
      <c r="T54" s="65" t="str">
        <f t="shared" si="12"/>
        <v>Item 11</v>
      </c>
      <c r="U54" s="65" t="str">
        <f t="shared" si="12"/>
        <v>Item 12</v>
      </c>
      <c r="V54" s="65" t="str">
        <f t="shared" si="12"/>
        <v>Item 13</v>
      </c>
      <c r="W54" s="65" t="str">
        <f t="shared" si="12"/>
        <v>Item 14</v>
      </c>
      <c r="X54" s="65" t="str">
        <f t="shared" si="12"/>
        <v>Item 15</v>
      </c>
      <c r="Y54" s="65" t="str">
        <f t="shared" si="12"/>
        <v>Item 16</v>
      </c>
      <c r="Z54" s="65" t="str">
        <f t="shared" si="12"/>
        <v>Item 17</v>
      </c>
      <c r="AA54" s="65" t="str">
        <f t="shared" si="12"/>
        <v>Item 18</v>
      </c>
      <c r="AB54" s="65" t="str">
        <f t="shared" si="12"/>
        <v>Item 19</v>
      </c>
      <c r="AC54" s="65" t="str">
        <f t="shared" si="12"/>
        <v>Item 20</v>
      </c>
      <c r="AD54" s="65" t="str">
        <f t="shared" si="12"/>
        <v>Item 21</v>
      </c>
      <c r="AE54" s="65" t="str">
        <f t="shared" si="12"/>
        <v>Item 22</v>
      </c>
      <c r="AF54" s="65" t="str">
        <f t="shared" si="12"/>
        <v>Item 23</v>
      </c>
      <c r="AG54" s="65" t="str">
        <f t="shared" si="12"/>
        <v>Item 24</v>
      </c>
      <c r="AH54" s="65" t="str">
        <f t="shared" si="12"/>
        <v>Item 25</v>
      </c>
      <c r="AI54" s="65" t="str">
        <f t="shared" si="12"/>
        <v>Item 26</v>
      </c>
      <c r="AJ54" s="65" t="str">
        <f t="shared" si="12"/>
        <v>Item 27</v>
      </c>
      <c r="AK54" s="202" t="str">
        <f t="shared" si="12"/>
        <v>Item 28</v>
      </c>
      <c r="AL54" s="66"/>
      <c r="AM54" s="66"/>
      <c r="AN54" s="66"/>
      <c r="AO54" s="66"/>
      <c r="AP54" s="66"/>
      <c r="AQ54" s="66"/>
      <c r="AR54" s="66"/>
      <c r="AS54" s="66"/>
      <c r="AT54" s="66"/>
      <c r="AU54" s="66"/>
      <c r="AV54" s="66"/>
    </row>
    <row r="55" spans="1:48" ht="270" x14ac:dyDescent="0.2">
      <c r="A55" s="53"/>
      <c r="G55" s="200"/>
      <c r="J55" s="201" t="str">
        <f>J8</f>
        <v>0000663307-Specific: 48 VDC power supply and X.21 communication interface Generic: includes module rack, CPU module, 4 channels (input/output), Protection Interface Adaptors,  LED (Alarm/Trip) indications, HMI Software, on/off switch</v>
      </c>
      <c r="K55" s="201" t="str">
        <f t="shared" ref="K55:AK55" si="13">K8</f>
        <v>0000663301-Specific: 110 VDC power supply and X.21 communication interface Generic: includes module rack, CPU module, 4 channels (input/output), Protection Interface Adaptors,  LED (Alarm/Trip) indications, HMI Software, on/off switch</v>
      </c>
      <c r="L55" s="201" t="str">
        <f t="shared" si="13"/>
        <v>0000663304-Specific: 220 VDC power supply and X.21 communication interface Generic: includes module rack, CPU module, 4 channels (input/output), Protection Interface Adaptors,  LED (Alarm/Trip) indications, HMI Software, on/off switch</v>
      </c>
      <c r="M55" s="201" t="str">
        <f t="shared" si="13"/>
        <v>0000663309-Specific: 48 VDC power supply and Fibre Optic Driver - 1310nm 30km Generic: includes module rack, CPU module, 4 channels (input/output), Protection Interface Adaptors,  LED (Alarm/Trip) indications, HMI Software, on/off switch</v>
      </c>
      <c r="N55" s="201" t="str">
        <f t="shared" si="13"/>
        <v>0000663412-Specific: 110 VDC power supply and Fibre Optic Driver - 1310nm 30km Generic: includes module rack, CPU module, 4 channels (input/output), Protection Interface Adaptors,  LED (Alarm/Trip) indications, HMI Software, on/off switch</v>
      </c>
      <c r="O55" s="201" t="str">
        <f t="shared" si="13"/>
        <v>0000663416-Specific: 220 VDC power supply and Fibre Optic Driver - 1310nm 30km Generic: includes module rack, CPU module, 4 channels (input/output), Protection Interface Adaptors,  LED (Alarm/Trip) indications, HMI Software, on/off switch</v>
      </c>
      <c r="P55" s="201" t="str">
        <f t="shared" si="13"/>
        <v>0000663417-Specific: 48 VDC power supply and Fibre Optic Driver - 1310nm 60km Generic: includes module rack, CPU module, 4 channels (input/output), Protection Interface Adaptors,  LED (Alarm/Trip) indications, HMI Software, on/off switch</v>
      </c>
      <c r="Q55" s="201" t="str">
        <f t="shared" si="13"/>
        <v>0000663418-Specific: 110 VDC power supply and Fibre Optic Driver - 1310nm 60km Generic: includes module rack, CPU module, 4 channels (input/output), Protection Interface Adaptors,  LED (Alarm/Trip) indications, HMI Software, on/off switch</v>
      </c>
      <c r="R55" s="201" t="str">
        <f t="shared" si="13"/>
        <v>0000663277-Specific: 220 VDC power supply and Fibre Optic Driver - 1310nm 60km Generic: includes module rack, CPU module, 4 channels (input/output), Protection Interface Adaptors,  LED (Alarm/Trip) indications, HMI Software, on/off switch</v>
      </c>
      <c r="S55" s="201" t="str">
        <f t="shared" si="13"/>
        <v>0000663303-Specific: 48 VDC power supply and Fibre Optic Driver - 1550nm 120km Generic: includes module rack, CPU module, 4 channels (input/output), Protection Interface Adaptors,  LED (Alarm/Trip) indications, HMI Software, on/off switch</v>
      </c>
      <c r="T55" s="201" t="str">
        <f t="shared" si="13"/>
        <v>0000663306-Specific: 110 VDC power supply and Fibre Optic Driver - 1550nm 120km Generic: includes module rack, CPU module, 4 channels (input/output), Protection Interface Adaptors,  LED (Alarm/Trip) indications, HMI Software, on/off switch</v>
      </c>
      <c r="U55" s="201" t="str">
        <f t="shared" si="13"/>
        <v>0000663289-Specific: 220 VDC power supply and Fibre Optic Driver - 1550nm 120km Generic: includes module rack, CPU module, 4 channels (input/output), Protection Interface Adaptors,  LED (Alarm/Trip) indications, HMI Software, on/off switch</v>
      </c>
      <c r="V55" s="201" t="str">
        <f t="shared" si="13"/>
        <v>0000663483-48V DC Power Supply - G3LI</v>
      </c>
      <c r="W55" s="201" t="str">
        <f t="shared" si="13"/>
        <v>0000663482-110V DC Power Supply - G3LK 100V to 250V DC</v>
      </c>
      <c r="X55" s="201" t="str">
        <f t="shared" si="13"/>
        <v>0000663480-220V DC Power Supply - G3LK 100V to 230V DC</v>
      </c>
      <c r="Y55" s="201" t="str">
        <f t="shared" si="13"/>
        <v>0000663419-X.21 Communications Module - G3LD</v>
      </c>
      <c r="Z55" s="201" t="str">
        <f t="shared" si="13"/>
        <v>0000663420-FO Driver Module 1310nm - 30km</v>
      </c>
      <c r="AA55" s="201" t="str">
        <f t="shared" si="13"/>
        <v>0000663423-FO Driver Module 1310nm - 60km</v>
      </c>
      <c r="AB55" s="201" t="str">
        <f t="shared" si="13"/>
        <v>0000663421-FO Driver Module 1550nm - 120km</v>
      </c>
      <c r="AC55" s="201" t="str">
        <f t="shared" si="13"/>
        <v>0000663426-E1 2.048Mbps Communications Module - G1LE</v>
      </c>
      <c r="AD55" s="201" t="str">
        <f t="shared" si="13"/>
        <v>0000663424-Ethernet/LAN Communications Module - G3LE</v>
      </c>
      <c r="AE55" s="201" t="str">
        <f t="shared" si="13"/>
        <v>0000663507-CPU and Module Rack - G7BI</v>
      </c>
      <c r="AF55" s="201" t="str">
        <f t="shared" si="13"/>
        <v>0000663427-Channel/Relay Interface (input/output) - G3LRa</v>
      </c>
      <c r="AG55" s="201" t="str">
        <f t="shared" si="13"/>
        <v>0000663509-LED Alarm/Trip Indications Module - Built into Item 22 G7BI</v>
      </c>
      <c r="AH55" s="201" t="str">
        <f t="shared" si="13"/>
        <v>0000663310-HMI Software including instruction manual on CD.</v>
      </c>
      <c r="AI55" s="201" t="str">
        <f t="shared" si="13"/>
        <v>0000663428-Instruction Manual/Handbooks - Hardcopy</v>
      </c>
      <c r="AJ55" s="201" t="str">
        <f t="shared" si="13"/>
        <v>0000663486-HMI cable and USB/serial adapter</v>
      </c>
      <c r="AK55" s="203" t="str">
        <f t="shared" si="13"/>
        <v>0000663508-Protection Interface Adaptor (with wiring)</v>
      </c>
      <c r="AL55" s="66"/>
      <c r="AM55" s="66"/>
      <c r="AN55" s="66"/>
      <c r="AO55" s="66"/>
      <c r="AP55" s="66"/>
      <c r="AQ55" s="66"/>
      <c r="AR55" s="66"/>
      <c r="AS55" s="66"/>
      <c r="AT55" s="66"/>
      <c r="AU55" s="66"/>
      <c r="AV55" s="66"/>
    </row>
    <row r="56" spans="1:48" ht="18" customHeight="1" x14ac:dyDescent="0.2">
      <c r="A56" s="53" t="s">
        <v>74</v>
      </c>
      <c r="G56" s="68" t="s">
        <v>75</v>
      </c>
      <c r="J56" s="389" t="str">
        <f>J8</f>
        <v>0000663307-Specific: 48 VDC power supply and X.21 communication interface Generic: includes module rack, CPU module, 4 channels (input/output), Protection Interface Adaptors,  LED (Alarm/Trip) indications, HMI Software, on/off switch</v>
      </c>
      <c r="K56" s="389" t="str">
        <f>K8</f>
        <v>0000663301-Specific: 110 VDC power supply and X.21 communication interface Generic: includes module rack, CPU module, 4 channels (input/output), Protection Interface Adaptors,  LED (Alarm/Trip) indications, HMI Software, on/off switch</v>
      </c>
      <c r="L56" s="389" t="str">
        <f>L8</f>
        <v>0000663304-Specific: 220 VDC power supply and X.21 communication interface Generic: includes module rack, CPU module, 4 channels (input/output), Protection Interface Adaptors,  LED (Alarm/Trip) indications, HMI Software, on/off switch</v>
      </c>
      <c r="M56" s="389" t="str">
        <f>M8</f>
        <v>0000663309-Specific: 48 VDC power supply and Fibre Optic Driver - 1310nm 30km Generic: includes module rack, CPU module, 4 channels (input/output), Protection Interface Adaptors,  LED (Alarm/Trip) indications, HMI Software, on/off switch</v>
      </c>
      <c r="N56" s="389" t="str">
        <f>N8</f>
        <v>0000663412-Specific: 110 VDC power supply and Fibre Optic Driver - 1310nm 30km Generic: includes module rack, CPU module, 4 channels (input/output), Protection Interface Adaptors,  LED (Alarm/Trip) indications, HMI Software, on/off switch</v>
      </c>
      <c r="O56" s="389" t="str">
        <f t="shared" ref="O56:AI56" si="14">O8</f>
        <v>0000663416-Specific: 220 VDC power supply and Fibre Optic Driver - 1310nm 30km Generic: includes module rack, CPU module, 4 channels (input/output), Protection Interface Adaptors,  LED (Alarm/Trip) indications, HMI Software, on/off switch</v>
      </c>
      <c r="P56" s="389" t="str">
        <f t="shared" si="14"/>
        <v>0000663417-Specific: 48 VDC power supply and Fibre Optic Driver - 1310nm 60km Generic: includes module rack, CPU module, 4 channels (input/output), Protection Interface Adaptors,  LED (Alarm/Trip) indications, HMI Software, on/off switch</v>
      </c>
      <c r="Q56" s="389" t="str">
        <f t="shared" si="14"/>
        <v>0000663418-Specific: 110 VDC power supply and Fibre Optic Driver - 1310nm 60km Generic: includes module rack, CPU module, 4 channels (input/output), Protection Interface Adaptors,  LED (Alarm/Trip) indications, HMI Software, on/off switch</v>
      </c>
      <c r="R56" s="389" t="str">
        <f t="shared" si="14"/>
        <v>0000663277-Specific: 220 VDC power supply and Fibre Optic Driver - 1310nm 60km Generic: includes module rack, CPU module, 4 channels (input/output), Protection Interface Adaptors,  LED (Alarm/Trip) indications, HMI Software, on/off switch</v>
      </c>
      <c r="S56" s="389" t="str">
        <f t="shared" si="14"/>
        <v>0000663303-Specific: 48 VDC power supply and Fibre Optic Driver - 1550nm 120km Generic: includes module rack, CPU module, 4 channels (input/output), Protection Interface Adaptors,  LED (Alarm/Trip) indications, HMI Software, on/off switch</v>
      </c>
      <c r="T56" s="389" t="str">
        <f t="shared" si="14"/>
        <v>0000663306-Specific: 110 VDC power supply and Fibre Optic Driver - 1550nm 120km Generic: includes module rack, CPU module, 4 channels (input/output), Protection Interface Adaptors,  LED (Alarm/Trip) indications, HMI Software, on/off switch</v>
      </c>
      <c r="U56" s="389" t="str">
        <f t="shared" si="14"/>
        <v>0000663289-Specific: 220 VDC power supply and Fibre Optic Driver - 1550nm 120km Generic: includes module rack, CPU module, 4 channels (input/output), Protection Interface Adaptors,  LED (Alarm/Trip) indications, HMI Software, on/off switch</v>
      </c>
      <c r="V56" s="389" t="str">
        <f t="shared" si="14"/>
        <v>0000663483-48V DC Power Supply - G3LI</v>
      </c>
      <c r="W56" s="389" t="str">
        <f t="shared" si="14"/>
        <v>0000663482-110V DC Power Supply - G3LK 100V to 250V DC</v>
      </c>
      <c r="X56" s="389" t="str">
        <f t="shared" si="14"/>
        <v>0000663480-220V DC Power Supply - G3LK 100V to 230V DC</v>
      </c>
      <c r="Y56" s="389" t="str">
        <f t="shared" si="14"/>
        <v>0000663419-X.21 Communications Module - G3LD</v>
      </c>
      <c r="Z56" s="389" t="str">
        <f t="shared" si="14"/>
        <v>0000663420-FO Driver Module 1310nm - 30km</v>
      </c>
      <c r="AA56" s="389" t="str">
        <f t="shared" si="14"/>
        <v>0000663423-FO Driver Module 1310nm - 60km</v>
      </c>
      <c r="AB56" s="389" t="str">
        <f t="shared" si="14"/>
        <v>0000663421-FO Driver Module 1550nm - 120km</v>
      </c>
      <c r="AC56" s="389" t="str">
        <f t="shared" si="14"/>
        <v>0000663426-E1 2.048Mbps Communications Module - G1LE</v>
      </c>
      <c r="AD56" s="389" t="str">
        <f t="shared" si="14"/>
        <v>0000663424-Ethernet/LAN Communications Module - G3LE</v>
      </c>
      <c r="AE56" s="389" t="str">
        <f t="shared" si="14"/>
        <v>0000663507-CPU and Module Rack - G7BI</v>
      </c>
      <c r="AF56" s="389" t="str">
        <f t="shared" si="14"/>
        <v>0000663427-Channel/Relay Interface (input/output) - G3LRa</v>
      </c>
      <c r="AG56" s="389" t="str">
        <f t="shared" si="14"/>
        <v>0000663509-LED Alarm/Trip Indications Module - Built into Item 22 G7BI</v>
      </c>
      <c r="AH56" s="389" t="str">
        <f t="shared" si="14"/>
        <v>0000663310-HMI Software including instruction manual on CD.</v>
      </c>
      <c r="AI56" s="389" t="str">
        <f t="shared" si="14"/>
        <v>0000663428-Instruction Manual/Handbooks - Hardcopy</v>
      </c>
      <c r="AJ56" s="389" t="str">
        <f>AJ8</f>
        <v>0000663486-HMI cable and USB/serial adapter</v>
      </c>
      <c r="AK56" s="391" t="str">
        <f>AK8</f>
        <v>0000663508-Protection Interface Adaptor (with wiring)</v>
      </c>
      <c r="AL56" s="69"/>
      <c r="AM56" s="69"/>
      <c r="AN56" s="69"/>
      <c r="AO56" s="69"/>
      <c r="AP56" s="69"/>
      <c r="AQ56" s="69"/>
      <c r="AR56" s="69"/>
      <c r="AS56" s="69"/>
      <c r="AT56" s="69"/>
      <c r="AU56" s="69"/>
      <c r="AV56" s="69"/>
    </row>
    <row r="57" spans="1:48" ht="18" customHeight="1" x14ac:dyDescent="0.2">
      <c r="A57" s="70" t="s">
        <v>76</v>
      </c>
      <c r="G57" s="68"/>
      <c r="J57" s="389"/>
      <c r="K57" s="389"/>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389"/>
      <c r="AK57" s="391"/>
      <c r="AL57" s="69"/>
      <c r="AM57" s="69"/>
      <c r="AN57" s="69"/>
      <c r="AO57" s="69"/>
      <c r="AP57" s="69"/>
      <c r="AQ57" s="69"/>
      <c r="AR57" s="69"/>
      <c r="AS57" s="69"/>
      <c r="AT57" s="69"/>
      <c r="AU57" s="69"/>
      <c r="AV57" s="69"/>
    </row>
    <row r="58" spans="1:48" ht="42" customHeight="1" x14ac:dyDescent="0.2">
      <c r="A58" s="71" t="s">
        <v>77</v>
      </c>
      <c r="B58" s="72"/>
      <c r="C58" s="72"/>
      <c r="D58" s="72"/>
      <c r="E58" s="72"/>
      <c r="F58" s="72"/>
      <c r="G58" s="74"/>
      <c r="H58" s="72"/>
      <c r="I58" s="73"/>
      <c r="J58" s="389"/>
      <c r="K58" s="389"/>
      <c r="L58" s="389"/>
      <c r="M58" s="389"/>
      <c r="N58" s="389"/>
      <c r="O58" s="389"/>
      <c r="P58" s="389"/>
      <c r="Q58" s="389"/>
      <c r="R58" s="389"/>
      <c r="S58" s="389"/>
      <c r="T58" s="389"/>
      <c r="U58" s="389"/>
      <c r="V58" s="389"/>
      <c r="W58" s="389"/>
      <c r="X58" s="389"/>
      <c r="Y58" s="389"/>
      <c r="Z58" s="389"/>
      <c r="AA58" s="389"/>
      <c r="AB58" s="389"/>
      <c r="AC58" s="389"/>
      <c r="AD58" s="389"/>
      <c r="AE58" s="389"/>
      <c r="AF58" s="389"/>
      <c r="AG58" s="389"/>
      <c r="AH58" s="389"/>
      <c r="AI58" s="389"/>
      <c r="AJ58" s="389"/>
      <c r="AK58" s="391"/>
      <c r="AL58" s="69"/>
      <c r="AM58" s="69"/>
      <c r="AN58" s="69"/>
      <c r="AO58" s="69"/>
      <c r="AP58" s="69"/>
      <c r="AQ58" s="69"/>
      <c r="AR58" s="69"/>
      <c r="AS58" s="69"/>
      <c r="AT58" s="69"/>
      <c r="AU58" s="69"/>
      <c r="AV58" s="69"/>
    </row>
    <row r="59" spans="1:48" ht="15.75" x14ac:dyDescent="0.25">
      <c r="A59" s="75" t="s">
        <v>124</v>
      </c>
      <c r="H59" s="58" t="s">
        <v>125</v>
      </c>
      <c r="J59" s="107"/>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9"/>
      <c r="AL59" s="69"/>
      <c r="AM59" s="69"/>
      <c r="AN59" s="69"/>
      <c r="AO59" s="69"/>
      <c r="AP59" s="69"/>
      <c r="AQ59" s="69"/>
      <c r="AR59" s="69"/>
      <c r="AS59" s="69"/>
      <c r="AT59" s="69"/>
      <c r="AU59" s="69"/>
      <c r="AV59" s="69"/>
    </row>
    <row r="60" spans="1:48" x14ac:dyDescent="0.2">
      <c r="A60" s="59" t="s">
        <v>126</v>
      </c>
      <c r="D60" s="58" t="s">
        <v>127</v>
      </c>
      <c r="E60" s="58"/>
      <c r="F60" s="58"/>
      <c r="G60" s="58"/>
      <c r="H60" s="58" t="s">
        <v>125</v>
      </c>
      <c r="I60" s="58"/>
      <c r="J60" s="110"/>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8"/>
      <c r="AL60" s="69"/>
      <c r="AM60" s="69"/>
      <c r="AN60" s="69"/>
      <c r="AO60" s="69"/>
      <c r="AP60" s="69"/>
      <c r="AQ60" s="69"/>
      <c r="AR60" s="69"/>
      <c r="AS60" s="69"/>
      <c r="AT60" s="69"/>
      <c r="AU60" s="69"/>
      <c r="AV60" s="69"/>
    </row>
    <row r="61" spans="1:48" x14ac:dyDescent="0.2">
      <c r="A61" s="59" t="s">
        <v>128</v>
      </c>
      <c r="D61" s="58" t="s">
        <v>127</v>
      </c>
      <c r="E61" s="58"/>
      <c r="F61" s="58"/>
      <c r="G61" s="58"/>
      <c r="H61" s="58" t="s">
        <v>125</v>
      </c>
      <c r="I61" s="58"/>
      <c r="J61" s="110"/>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8"/>
      <c r="AL61" s="69"/>
      <c r="AM61" s="69"/>
      <c r="AN61" s="69"/>
      <c r="AO61" s="69"/>
      <c r="AP61" s="69"/>
      <c r="AQ61" s="69"/>
      <c r="AR61" s="69"/>
      <c r="AS61" s="69"/>
      <c r="AT61" s="69"/>
      <c r="AU61" s="69"/>
      <c r="AV61" s="69"/>
    </row>
    <row r="62" spans="1:48" x14ac:dyDescent="0.2">
      <c r="A62" s="59" t="s">
        <v>129</v>
      </c>
      <c r="D62" s="58" t="s">
        <v>127</v>
      </c>
      <c r="E62" s="58"/>
      <c r="F62" s="58"/>
      <c r="G62" s="58"/>
      <c r="H62" s="58" t="s">
        <v>125</v>
      </c>
      <c r="I62" s="58"/>
      <c r="J62" s="110"/>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8"/>
      <c r="AL62" s="69"/>
      <c r="AM62" s="69"/>
      <c r="AN62" s="69"/>
      <c r="AO62" s="69"/>
      <c r="AP62" s="69"/>
      <c r="AQ62" s="69"/>
      <c r="AR62" s="69"/>
      <c r="AS62" s="69"/>
      <c r="AT62" s="69"/>
      <c r="AU62" s="69"/>
      <c r="AV62" s="69"/>
    </row>
    <row r="63" spans="1:48" x14ac:dyDescent="0.2">
      <c r="A63" s="59" t="s">
        <v>130</v>
      </c>
      <c r="D63" s="58"/>
      <c r="E63" s="58"/>
      <c r="F63" s="58"/>
      <c r="G63" s="58"/>
      <c r="H63" s="58" t="s">
        <v>125</v>
      </c>
      <c r="I63" s="58"/>
      <c r="J63" s="110"/>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8"/>
      <c r="AL63" s="69"/>
      <c r="AM63" s="69"/>
      <c r="AN63" s="69"/>
      <c r="AO63" s="69"/>
      <c r="AP63" s="69"/>
      <c r="AQ63" s="69"/>
      <c r="AR63" s="69"/>
      <c r="AS63" s="69"/>
      <c r="AT63" s="69"/>
      <c r="AU63" s="69"/>
      <c r="AV63" s="69"/>
    </row>
    <row r="64" spans="1:48" x14ac:dyDescent="0.2">
      <c r="A64" s="59" t="s">
        <v>131</v>
      </c>
      <c r="D64" s="58" t="s">
        <v>132</v>
      </c>
      <c r="E64" s="58"/>
      <c r="F64" s="58"/>
      <c r="G64" s="58"/>
      <c r="H64" s="58" t="s">
        <v>125</v>
      </c>
      <c r="I64" s="58"/>
      <c r="J64" s="111"/>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8"/>
      <c r="AL64" s="69"/>
      <c r="AM64" s="69"/>
      <c r="AN64" s="69"/>
      <c r="AO64" s="69"/>
      <c r="AP64" s="69"/>
      <c r="AQ64" s="69"/>
      <c r="AR64" s="69"/>
      <c r="AS64" s="69"/>
      <c r="AT64" s="69"/>
      <c r="AU64" s="69"/>
      <c r="AV64" s="69"/>
    </row>
    <row r="65" spans="1:48" ht="15.75" x14ac:dyDescent="0.25">
      <c r="A65" s="112" t="s">
        <v>133</v>
      </c>
      <c r="B65" s="62"/>
      <c r="C65" s="62"/>
      <c r="D65" s="62"/>
      <c r="E65" s="62"/>
      <c r="F65" s="62"/>
      <c r="G65" s="94" t="s">
        <v>134</v>
      </c>
      <c r="H65" s="62"/>
      <c r="I65" s="62"/>
      <c r="J65" s="83"/>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6"/>
      <c r="AL65" s="78"/>
      <c r="AM65" s="78"/>
      <c r="AN65" s="78"/>
      <c r="AO65" s="78"/>
      <c r="AP65" s="78"/>
      <c r="AQ65" s="78"/>
      <c r="AR65" s="78"/>
      <c r="AS65" s="78"/>
      <c r="AT65" s="78"/>
      <c r="AU65" s="78"/>
      <c r="AV65" s="78"/>
    </row>
    <row r="66" spans="1:48" ht="15.75" x14ac:dyDescent="0.25">
      <c r="A66" s="113" t="s">
        <v>135</v>
      </c>
      <c r="G66" s="52"/>
      <c r="H66" s="58" t="s">
        <v>125</v>
      </c>
      <c r="J66" s="10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8"/>
      <c r="AL66" s="69"/>
      <c r="AM66" s="69"/>
      <c r="AN66" s="69"/>
      <c r="AO66" s="69"/>
      <c r="AP66" s="69"/>
      <c r="AQ66" s="69"/>
      <c r="AR66" s="69"/>
      <c r="AS66" s="69"/>
      <c r="AT66" s="69"/>
      <c r="AU66" s="69"/>
      <c r="AV66" s="69"/>
    </row>
    <row r="67" spans="1:48" x14ac:dyDescent="0.2">
      <c r="A67" s="59" t="s">
        <v>136</v>
      </c>
      <c r="G67" s="52"/>
      <c r="H67" s="58" t="s">
        <v>125</v>
      </c>
      <c r="J67" s="110"/>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8"/>
      <c r="AL67" s="69"/>
      <c r="AM67" s="69"/>
      <c r="AN67" s="69"/>
      <c r="AO67" s="69"/>
      <c r="AP67" s="69"/>
      <c r="AQ67" s="69"/>
      <c r="AR67" s="69"/>
      <c r="AS67" s="69"/>
      <c r="AT67" s="69"/>
      <c r="AU67" s="69"/>
      <c r="AV67" s="69"/>
    </row>
    <row r="68" spans="1:48" x14ac:dyDescent="0.2">
      <c r="A68" s="59" t="s">
        <v>137</v>
      </c>
      <c r="G68" s="52"/>
      <c r="H68" s="58" t="s">
        <v>125</v>
      </c>
      <c r="J68" s="110"/>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8"/>
      <c r="AL68" s="69"/>
      <c r="AM68" s="69"/>
      <c r="AN68" s="69"/>
      <c r="AO68" s="69"/>
      <c r="AP68" s="69"/>
      <c r="AQ68" s="69"/>
      <c r="AR68" s="69"/>
      <c r="AS68" s="69"/>
      <c r="AT68" s="69"/>
      <c r="AU68" s="69"/>
      <c r="AV68" s="69"/>
    </row>
    <row r="69" spans="1:48" x14ac:dyDescent="0.2">
      <c r="A69" s="59" t="s">
        <v>138</v>
      </c>
      <c r="G69" s="52"/>
      <c r="H69" s="58" t="s">
        <v>125</v>
      </c>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8"/>
      <c r="AL69" s="69"/>
      <c r="AM69" s="69"/>
      <c r="AN69" s="69"/>
      <c r="AO69" s="69"/>
      <c r="AP69" s="69"/>
      <c r="AQ69" s="69"/>
      <c r="AR69" s="69"/>
      <c r="AS69" s="69"/>
      <c r="AT69" s="69"/>
      <c r="AU69" s="69"/>
      <c r="AV69" s="69"/>
    </row>
    <row r="70" spans="1:48" x14ac:dyDescent="0.2">
      <c r="A70" s="59" t="s">
        <v>139</v>
      </c>
      <c r="G70" s="52"/>
      <c r="H70" s="58" t="s">
        <v>125</v>
      </c>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8"/>
      <c r="AL70" s="69"/>
      <c r="AM70" s="69"/>
      <c r="AN70" s="69"/>
      <c r="AO70" s="69"/>
      <c r="AP70" s="69"/>
      <c r="AQ70" s="69"/>
      <c r="AR70" s="69"/>
      <c r="AS70" s="69"/>
      <c r="AT70" s="69"/>
      <c r="AU70" s="69"/>
      <c r="AV70" s="69"/>
    </row>
    <row r="71" spans="1:48" x14ac:dyDescent="0.2">
      <c r="A71" s="114" t="s">
        <v>140</v>
      </c>
      <c r="G71" s="52"/>
      <c r="H71" s="58" t="s">
        <v>125</v>
      </c>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8"/>
      <c r="AL71" s="69"/>
      <c r="AM71" s="69"/>
      <c r="AN71" s="69"/>
      <c r="AO71" s="69"/>
      <c r="AP71" s="69"/>
      <c r="AQ71" s="69"/>
      <c r="AR71" s="69"/>
      <c r="AS71" s="69"/>
      <c r="AT71" s="69"/>
      <c r="AU71" s="69"/>
      <c r="AV71" s="69"/>
    </row>
    <row r="72" spans="1:48" ht="15.75" x14ac:dyDescent="0.25">
      <c r="A72" s="115" t="s">
        <v>141</v>
      </c>
      <c r="B72" s="62"/>
      <c r="C72" s="62"/>
      <c r="D72" s="62"/>
      <c r="E72" s="62"/>
      <c r="F72" s="62"/>
      <c r="G72" s="116" t="s">
        <v>142</v>
      </c>
      <c r="H72" s="62"/>
      <c r="I72" s="62"/>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6"/>
      <c r="AL72" s="78"/>
      <c r="AM72" s="78"/>
      <c r="AN72" s="78"/>
      <c r="AO72" s="78"/>
      <c r="AP72" s="78"/>
      <c r="AQ72" s="78"/>
      <c r="AR72" s="78"/>
      <c r="AS72" s="78"/>
      <c r="AT72" s="78"/>
      <c r="AU72" s="78"/>
      <c r="AV72" s="78"/>
    </row>
    <row r="73" spans="1:48" ht="15.75" x14ac:dyDescent="0.25">
      <c r="A73" s="60" t="s">
        <v>143</v>
      </c>
      <c r="H73" s="58" t="s">
        <v>125</v>
      </c>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8"/>
      <c r="AL73" s="78"/>
      <c r="AM73" s="78"/>
      <c r="AN73" s="78"/>
      <c r="AO73" s="78"/>
      <c r="AP73" s="78"/>
      <c r="AQ73" s="78"/>
      <c r="AR73" s="78"/>
      <c r="AS73" s="78"/>
      <c r="AT73" s="78"/>
      <c r="AU73" s="78"/>
      <c r="AV73" s="78"/>
    </row>
    <row r="74" spans="1:48" x14ac:dyDescent="0.2">
      <c r="A74" s="59" t="s">
        <v>144</v>
      </c>
      <c r="D74" s="58"/>
      <c r="E74" s="58"/>
      <c r="F74" s="58"/>
      <c r="G74" s="58"/>
      <c r="H74" s="58" t="s">
        <v>125</v>
      </c>
      <c r="I74" s="58"/>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8"/>
      <c r="AL74" s="78"/>
      <c r="AM74" s="78"/>
      <c r="AN74" s="78"/>
      <c r="AO74" s="78"/>
      <c r="AP74" s="78"/>
      <c r="AQ74" s="78"/>
      <c r="AR74" s="78"/>
      <c r="AS74" s="78"/>
      <c r="AT74" s="78"/>
      <c r="AU74" s="78"/>
      <c r="AV74" s="78"/>
    </row>
    <row r="75" spans="1:48" x14ac:dyDescent="0.2">
      <c r="A75" s="59" t="s">
        <v>145</v>
      </c>
      <c r="D75" s="58"/>
      <c r="E75" s="58"/>
      <c r="F75" s="58"/>
      <c r="G75" s="58"/>
      <c r="H75" s="58" t="s">
        <v>125</v>
      </c>
      <c r="I75" s="58"/>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8"/>
      <c r="AL75" s="78"/>
      <c r="AM75" s="78"/>
      <c r="AN75" s="78"/>
      <c r="AO75" s="78"/>
      <c r="AP75" s="78"/>
      <c r="AQ75" s="78"/>
      <c r="AR75" s="78"/>
      <c r="AS75" s="78"/>
      <c r="AT75" s="78"/>
      <c r="AU75" s="78"/>
      <c r="AV75" s="78"/>
    </row>
    <row r="76" spans="1:48" x14ac:dyDescent="0.2">
      <c r="A76" s="59" t="s">
        <v>146</v>
      </c>
      <c r="D76" s="58"/>
      <c r="E76" s="58"/>
      <c r="F76" s="58"/>
      <c r="G76" s="58"/>
      <c r="H76" s="58" t="s">
        <v>125</v>
      </c>
      <c r="I76" s="58"/>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8"/>
      <c r="AL76" s="78"/>
      <c r="AM76" s="78"/>
      <c r="AN76" s="78"/>
      <c r="AO76" s="78"/>
      <c r="AP76" s="78"/>
      <c r="AQ76" s="78"/>
      <c r="AR76" s="78"/>
      <c r="AS76" s="78"/>
      <c r="AT76" s="78"/>
      <c r="AU76" s="78"/>
      <c r="AV76" s="78"/>
    </row>
    <row r="77" spans="1:48" x14ac:dyDescent="0.2">
      <c r="A77" s="59" t="s">
        <v>147</v>
      </c>
      <c r="D77" s="58"/>
      <c r="E77" s="58"/>
      <c r="F77" s="58"/>
      <c r="G77" s="58"/>
      <c r="H77" s="58" t="s">
        <v>125</v>
      </c>
      <c r="I77" s="58"/>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2"/>
    </row>
    <row r="78" spans="1:48" x14ac:dyDescent="0.2">
      <c r="A78" s="114" t="s">
        <v>148</v>
      </c>
      <c r="D78" s="58"/>
      <c r="E78" s="58"/>
      <c r="F78" s="58"/>
      <c r="G78" s="58"/>
      <c r="H78" s="58" t="s">
        <v>125</v>
      </c>
      <c r="I78" s="58"/>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2"/>
    </row>
    <row r="79" spans="1:48" ht="15.75" x14ac:dyDescent="0.25">
      <c r="A79" s="112" t="s">
        <v>149</v>
      </c>
      <c r="B79" s="62"/>
      <c r="C79" s="62"/>
      <c r="D79" s="62"/>
      <c r="E79" s="62"/>
      <c r="F79" s="62"/>
      <c r="G79" s="62"/>
      <c r="H79" s="94" t="s">
        <v>150</v>
      </c>
      <c r="I79" s="94"/>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4"/>
    </row>
    <row r="80" spans="1:48" ht="16.5" thickBot="1" x14ac:dyDescent="0.3">
      <c r="A80" s="119" t="s">
        <v>151</v>
      </c>
      <c r="B80" s="85"/>
      <c r="C80" s="85"/>
      <c r="D80" s="85"/>
      <c r="E80" s="85"/>
      <c r="F80" s="85"/>
      <c r="G80" s="120" t="s">
        <v>152</v>
      </c>
      <c r="H80" s="85"/>
      <c r="I80" s="85"/>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2"/>
    </row>
    <row r="81" spans="1:37" ht="15.75" x14ac:dyDescent="0.25">
      <c r="A81" s="75" t="s">
        <v>153</v>
      </c>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2"/>
    </row>
    <row r="82" spans="1:37" x14ac:dyDescent="0.2">
      <c r="A82" s="53" t="s">
        <v>154</v>
      </c>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2"/>
    </row>
    <row r="83" spans="1:37" x14ac:dyDescent="0.2">
      <c r="A83" s="71" t="s">
        <v>155</v>
      </c>
      <c r="B83" s="72"/>
      <c r="C83" s="72"/>
      <c r="D83" s="72"/>
      <c r="E83" s="72"/>
      <c r="F83" s="72"/>
      <c r="G83" s="72"/>
      <c r="H83" s="72"/>
      <c r="I83" s="72"/>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2"/>
    </row>
    <row r="84" spans="1:37" x14ac:dyDescent="0.2">
      <c r="A84" s="53" t="s">
        <v>156</v>
      </c>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2"/>
    </row>
    <row r="85" spans="1:37" x14ac:dyDescent="0.2">
      <c r="A85" s="71" t="s">
        <v>157</v>
      </c>
      <c r="B85" s="72"/>
      <c r="C85" s="72"/>
      <c r="D85" s="72"/>
      <c r="E85" s="72"/>
      <c r="F85" s="72"/>
      <c r="G85" s="72"/>
      <c r="H85" s="72"/>
      <c r="I85" s="72"/>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2"/>
    </row>
    <row r="86" spans="1:37" x14ac:dyDescent="0.2">
      <c r="A86" s="71" t="s">
        <v>158</v>
      </c>
      <c r="B86" s="72"/>
      <c r="C86" s="72"/>
      <c r="D86" s="72" t="s">
        <v>159</v>
      </c>
      <c r="E86" s="72"/>
      <c r="F86" s="72"/>
      <c r="G86" s="72"/>
      <c r="H86" s="72"/>
      <c r="I86" s="72"/>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2"/>
    </row>
    <row r="87" spans="1:37" x14ac:dyDescent="0.2">
      <c r="A87" s="53"/>
      <c r="AK87" s="54"/>
    </row>
    <row r="88" spans="1:37" ht="15.75" x14ac:dyDescent="0.25">
      <c r="A88" s="123"/>
      <c r="B88" s="56"/>
      <c r="C88" s="56"/>
      <c r="D88" s="56"/>
      <c r="E88" s="56"/>
      <c r="H88" s="56"/>
      <c r="I88" s="56"/>
      <c r="J88" s="56"/>
      <c r="K88" s="56"/>
      <c r="AJ88" s="56"/>
      <c r="AK88" s="54"/>
    </row>
    <row r="89" spans="1:37" x14ac:dyDescent="0.2">
      <c r="A89" s="124" t="s">
        <v>160</v>
      </c>
      <c r="B89" s="56"/>
      <c r="C89" s="56"/>
      <c r="D89" s="56"/>
      <c r="E89" s="56"/>
      <c r="H89" s="56" t="s">
        <v>161</v>
      </c>
      <c r="I89" s="56"/>
      <c r="J89" s="56"/>
      <c r="K89" s="56"/>
      <c r="AJ89" s="56"/>
      <c r="AK89" s="54"/>
    </row>
    <row r="90" spans="1:37" ht="15.75" thickBot="1" x14ac:dyDescent="0.25">
      <c r="A90" s="125"/>
      <c r="B90" s="85"/>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c r="AG90" s="85"/>
      <c r="AH90" s="85"/>
      <c r="AI90" s="85"/>
      <c r="AJ90" s="85"/>
      <c r="AK90" s="126"/>
    </row>
  </sheetData>
  <mergeCells count="56">
    <mergeCell ref="P8:P10"/>
    <mergeCell ref="Q8:Q10"/>
    <mergeCell ref="R8:R10"/>
    <mergeCell ref="S8:S10"/>
    <mergeCell ref="J56:J58"/>
    <mergeCell ref="K56:K58"/>
    <mergeCell ref="L56:L58"/>
    <mergeCell ref="M56:M58"/>
    <mergeCell ref="N56:N58"/>
    <mergeCell ref="W8:W10"/>
    <mergeCell ref="X8:X10"/>
    <mergeCell ref="Y8:Y10"/>
    <mergeCell ref="AJ56:AJ58"/>
    <mergeCell ref="AK56:AK58"/>
    <mergeCell ref="AK8:AK10"/>
    <mergeCell ref="AA8:AA10"/>
    <mergeCell ref="AB8:AB10"/>
    <mergeCell ref="AJ8:AJ10"/>
    <mergeCell ref="AE8:AE10"/>
    <mergeCell ref="AH8:AH10"/>
    <mergeCell ref="AI8:AI10"/>
    <mergeCell ref="J8:J10"/>
    <mergeCell ref="K8:K10"/>
    <mergeCell ref="L8:L10"/>
    <mergeCell ref="M8:M10"/>
    <mergeCell ref="N8:N10"/>
    <mergeCell ref="O8:O10"/>
    <mergeCell ref="Z8:Z10"/>
    <mergeCell ref="T8:T10"/>
    <mergeCell ref="U8:U10"/>
    <mergeCell ref="AF8:AF10"/>
    <mergeCell ref="AG8:AG10"/>
    <mergeCell ref="AC8:AC10"/>
    <mergeCell ref="AD8:AD10"/>
    <mergeCell ref="V8:V10"/>
    <mergeCell ref="AB56:AB58"/>
    <mergeCell ref="O56:O58"/>
    <mergeCell ref="P56:P58"/>
    <mergeCell ref="Q56:Q58"/>
    <mergeCell ref="R56:R58"/>
    <mergeCell ref="S56:S58"/>
    <mergeCell ref="T56:T58"/>
    <mergeCell ref="U56:U58"/>
    <mergeCell ref="V56:V58"/>
    <mergeCell ref="W56:W58"/>
    <mergeCell ref="X56:X58"/>
    <mergeCell ref="Y56:Y58"/>
    <mergeCell ref="Z56:Z58"/>
    <mergeCell ref="AA56:AA58"/>
    <mergeCell ref="AI56:AI58"/>
    <mergeCell ref="AC56:AC58"/>
    <mergeCell ref="AD56:AD58"/>
    <mergeCell ref="AE56:AE58"/>
    <mergeCell ref="AF56:AF58"/>
    <mergeCell ref="AG56:AG58"/>
    <mergeCell ref="AH56:AH58"/>
  </mergeCells>
  <phoneticPr fontId="27" type="noConversion"/>
  <pageMargins left="0.70866141732283472" right="0.70866141732283472" top="0.74803149606299213" bottom="0.74803149606299213" header="0.31496062992125984" footer="0.31496062992125984"/>
  <pageSetup paperSize="8" scale="61" orientation="portrait" r:id="rId1"/>
  <headerFooter>
    <oddFooter>&amp;F&amp;RPage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1"/>
  <sheetViews>
    <sheetView view="pageBreakPreview" zoomScale="70" zoomScaleNormal="30" zoomScaleSheetLayoutView="70" workbookViewId="0">
      <selection activeCell="V9" sqref="V9"/>
    </sheetView>
  </sheetViews>
  <sheetFormatPr defaultColWidth="21" defaultRowHeight="15.75" x14ac:dyDescent="0.25"/>
  <cols>
    <col min="1" max="1" width="13.85546875" style="213" customWidth="1"/>
    <col min="2" max="2" width="21" style="214"/>
    <col min="3" max="3" width="9" style="214" customWidth="1"/>
    <col min="4" max="4" width="54.7109375" style="214" customWidth="1"/>
    <col min="5" max="5" width="15.5703125" style="214" customWidth="1"/>
    <col min="6" max="6" width="8.28515625" style="281" bestFit="1" customWidth="1"/>
    <col min="7" max="7" width="10.140625" style="215" bestFit="1" customWidth="1"/>
    <col min="8" max="8" width="26.140625" style="215" customWidth="1"/>
    <col min="9" max="9" width="9.42578125" style="215" bestFit="1" customWidth="1"/>
    <col min="10" max="11" width="26.140625" style="215" customWidth="1"/>
    <col min="12" max="12" width="26.140625" style="218" customWidth="1"/>
    <col min="13" max="14" width="26.140625" style="215" customWidth="1"/>
    <col min="15" max="15" width="26.140625" style="218" customWidth="1"/>
    <col min="16" max="16" width="26.140625" style="215" customWidth="1"/>
    <col min="17" max="17" width="9.42578125" style="215" bestFit="1" customWidth="1"/>
    <col min="18" max="18" width="26.140625" style="215" customWidth="1"/>
    <col min="19" max="19" width="9.42578125" style="215" bestFit="1" customWidth="1"/>
    <col min="20" max="21" width="26.140625" style="215" customWidth="1"/>
    <col min="22" max="22" width="26.140625" style="218" customWidth="1"/>
    <col min="23" max="23" width="26.42578125" style="214" customWidth="1"/>
    <col min="24" max="24" width="32.28515625" style="242" customWidth="1"/>
    <col min="25" max="16384" width="21" style="214"/>
  </cols>
  <sheetData>
    <row r="1" spans="1:24" s="205" customFormat="1" x14ac:dyDescent="0.25">
      <c r="A1" s="204" t="s">
        <v>244</v>
      </c>
      <c r="F1" s="277"/>
      <c r="G1" s="206"/>
      <c r="H1" s="206"/>
      <c r="I1" s="206"/>
      <c r="J1" s="206"/>
      <c r="K1" s="206"/>
      <c r="L1" s="217"/>
      <c r="M1" s="206"/>
      <c r="N1" s="206"/>
      <c r="O1" s="217"/>
      <c r="P1" s="206"/>
      <c r="Q1" s="206"/>
      <c r="R1" s="206"/>
      <c r="S1" s="206"/>
      <c r="T1" s="206"/>
      <c r="U1" s="206"/>
      <c r="V1" s="217"/>
      <c r="X1" s="210"/>
    </row>
    <row r="2" spans="1:24" s="205" customFormat="1" x14ac:dyDescent="0.25">
      <c r="A2" s="204"/>
      <c r="F2" s="277"/>
      <c r="G2" s="206"/>
      <c r="H2" s="206"/>
      <c r="I2" s="206"/>
      <c r="J2" s="206"/>
      <c r="K2" s="206"/>
      <c r="L2" s="217"/>
      <c r="M2" s="206"/>
      <c r="N2" s="206"/>
      <c r="O2" s="217"/>
      <c r="P2" s="206"/>
      <c r="Q2" s="206"/>
      <c r="R2" s="206"/>
      <c r="S2" s="206"/>
      <c r="T2" s="206"/>
      <c r="U2" s="206"/>
      <c r="V2" s="217"/>
      <c r="X2" s="210"/>
    </row>
    <row r="3" spans="1:24" s="205" customFormat="1" x14ac:dyDescent="0.25">
      <c r="A3" s="204" t="s">
        <v>245</v>
      </c>
      <c r="F3" s="277"/>
      <c r="G3" s="206"/>
      <c r="H3" s="206"/>
      <c r="I3" s="206"/>
      <c r="J3" s="206"/>
      <c r="K3" s="206"/>
      <c r="L3" s="217"/>
      <c r="M3" s="206"/>
      <c r="N3" s="206"/>
      <c r="O3" s="217"/>
      <c r="P3" s="206"/>
      <c r="Q3" s="206"/>
      <c r="R3" s="206"/>
      <c r="S3" s="206"/>
      <c r="T3" s="206"/>
      <c r="U3" s="206"/>
      <c r="V3" s="217"/>
      <c r="X3" s="210"/>
    </row>
    <row r="4" spans="1:24" s="205" customFormat="1" x14ac:dyDescent="0.25">
      <c r="A4" s="204"/>
      <c r="F4" s="277"/>
      <c r="G4" s="206"/>
      <c r="H4" s="206"/>
      <c r="I4" s="206"/>
      <c r="J4" s="206"/>
      <c r="K4" s="206"/>
      <c r="L4" s="217"/>
      <c r="M4" s="206"/>
      <c r="N4" s="206"/>
      <c r="O4" s="217"/>
      <c r="P4" s="206"/>
      <c r="Q4" s="206"/>
      <c r="R4" s="206"/>
      <c r="S4" s="206"/>
      <c r="T4" s="206"/>
      <c r="U4" s="206"/>
      <c r="V4" s="217"/>
      <c r="X4" s="210"/>
    </row>
    <row r="5" spans="1:24" s="205" customFormat="1" x14ac:dyDescent="0.25">
      <c r="A5" s="204" t="s">
        <v>246</v>
      </c>
      <c r="F5" s="278"/>
      <c r="G5" s="207"/>
      <c r="H5" s="207"/>
      <c r="I5" s="207"/>
      <c r="J5" s="207"/>
      <c r="K5" s="207"/>
      <c r="L5" s="216"/>
      <c r="M5" s="207"/>
      <c r="N5" s="207"/>
      <c r="O5" s="216"/>
      <c r="P5" s="207"/>
      <c r="Q5" s="207"/>
      <c r="R5" s="207"/>
      <c r="S5" s="207"/>
      <c r="T5" s="207"/>
      <c r="U5" s="207"/>
      <c r="V5" s="216"/>
      <c r="X5" s="210"/>
    </row>
    <row r="6" spans="1:24" s="205" customFormat="1" ht="16.5" thickBot="1" x14ac:dyDescent="0.3">
      <c r="A6" s="208"/>
      <c r="F6" s="278"/>
      <c r="G6" s="207"/>
      <c r="H6" s="207"/>
      <c r="I6" s="207"/>
      <c r="J6" s="207"/>
      <c r="K6" s="207"/>
      <c r="L6" s="216"/>
      <c r="M6" s="207"/>
      <c r="N6" s="207"/>
      <c r="O6" s="216"/>
      <c r="P6" s="207"/>
      <c r="Q6" s="207"/>
      <c r="R6" s="207"/>
      <c r="S6" s="207"/>
      <c r="T6" s="207"/>
      <c r="U6" s="207"/>
      <c r="V6" s="216"/>
      <c r="X6" s="210"/>
    </row>
    <row r="7" spans="1:24" s="239" customFormat="1" x14ac:dyDescent="0.25">
      <c r="A7" s="238" t="s">
        <v>247</v>
      </c>
      <c r="C7" s="240"/>
      <c r="D7" s="241"/>
      <c r="E7" s="241"/>
      <c r="F7" s="209"/>
      <c r="G7" s="399" t="str">
        <f>'PS5'!A12</f>
        <v>SUPPLIED FROM OUTSIDE R.S.A.:</v>
      </c>
      <c r="H7" s="400"/>
      <c r="I7" s="400"/>
      <c r="J7" s="400"/>
      <c r="K7" s="400"/>
      <c r="L7" s="400"/>
      <c r="M7" s="403" t="str">
        <f>'PS5'!A29</f>
        <v>SUPPLIED FROM INSIDE R.S.A.</v>
      </c>
      <c r="N7" s="404"/>
      <c r="O7" s="405"/>
      <c r="P7" s="403" t="str">
        <f>'PS5'!A37</f>
        <v xml:space="preserve"> SITE WORK (ERECTION / INSTALLATION INCL. COMMISSIONING) </v>
      </c>
      <c r="Q7" s="404"/>
      <c r="R7" s="404"/>
      <c r="S7" s="404"/>
      <c r="T7" s="404"/>
      <c r="U7" s="405"/>
      <c r="V7" s="406"/>
      <c r="W7" s="393" t="s">
        <v>283</v>
      </c>
      <c r="X7" s="396" t="s">
        <v>284</v>
      </c>
    </row>
    <row r="8" spans="1:24" s="239" customFormat="1" ht="16.5" thickBot="1" x14ac:dyDescent="0.3">
      <c r="F8" s="230"/>
      <c r="G8" s="401" t="s">
        <v>281</v>
      </c>
      <c r="H8" s="402"/>
      <c r="I8" s="402"/>
      <c r="J8" s="402"/>
      <c r="K8" s="402"/>
      <c r="L8" s="402"/>
      <c r="M8" s="401" t="s">
        <v>281</v>
      </c>
      <c r="N8" s="402"/>
      <c r="O8" s="407"/>
      <c r="P8" s="401" t="s">
        <v>281</v>
      </c>
      <c r="Q8" s="402"/>
      <c r="R8" s="402"/>
      <c r="S8" s="402"/>
      <c r="T8" s="402"/>
      <c r="U8" s="402"/>
      <c r="V8" s="407"/>
      <c r="W8" s="394"/>
      <c r="X8" s="397"/>
    </row>
    <row r="9" spans="1:24" s="236" customFormat="1" ht="102.95" customHeight="1" thickBot="1" x14ac:dyDescent="0.3">
      <c r="A9" s="231" t="s">
        <v>248</v>
      </c>
      <c r="B9" s="237" t="s">
        <v>249</v>
      </c>
      <c r="C9" s="232" t="s">
        <v>250</v>
      </c>
      <c r="D9" s="253" t="s">
        <v>251</v>
      </c>
      <c r="E9" s="255" t="s">
        <v>282</v>
      </c>
      <c r="F9" s="233" t="s">
        <v>279</v>
      </c>
      <c r="G9" s="282" t="s">
        <v>280</v>
      </c>
      <c r="H9" s="283" t="str">
        <f>'PS5'!A17</f>
        <v>5: TOTAL PRICE DELIVERED PORT R.S.A. ...</v>
      </c>
      <c r="I9" s="284" t="s">
        <v>280</v>
      </c>
      <c r="J9" s="283" t="str">
        <f>'PS5'!A23</f>
        <v>11: COST OF IMPORTATION ...</v>
      </c>
      <c r="K9" s="285" t="str">
        <f>'PS5'!A26</f>
        <v>14: TOTAL COST OF TRANSPORT S.A. PORT TO WORK/SITE ...</v>
      </c>
      <c r="L9" s="286" t="str">
        <f>'PS5'!A27</f>
        <v>15: TOTAL PRICE (F.O.B.) DELIVERED TO WORKS/SITE...</v>
      </c>
      <c r="M9" s="287" t="str">
        <f>'PS5'!A32</f>
        <v>18: TOTAL F.O.R. PRICE ...</v>
      </c>
      <c r="N9" s="288" t="str">
        <f>'PS5'!A35</f>
        <v xml:space="preserve">21: COST OF TRANSPORT WORKS TO SITE ...          </v>
      </c>
      <c r="O9" s="289" t="str">
        <f>'PS5'!A36</f>
        <v xml:space="preserve">22: PRICE (F.O.R.) DELIVERED TO SITE ...          </v>
      </c>
      <c r="P9" s="290" t="str">
        <f>'PS5'!A38</f>
        <v>23: LOCAL LABOUR</v>
      </c>
      <c r="Q9" s="284" t="s">
        <v>280</v>
      </c>
      <c r="R9" s="283" t="str">
        <f>'PS5'!A39</f>
        <v>24: EXPATRIATE  LABOUR</v>
      </c>
      <c r="S9" s="284" t="s">
        <v>280</v>
      </c>
      <c r="T9" s="283" t="str">
        <f>'PS5'!A41</f>
        <v>26: OVERSEAS ENGINEERING SERVICES</v>
      </c>
      <c r="U9" s="285" t="str">
        <f>'PS5'!A42</f>
        <v>27: LOCAL ENGINEERING SERVICES</v>
      </c>
      <c r="V9" s="291" t="str">
        <f>'PS5'!A43</f>
        <v>28: TOTAL PRICE FOR ENGINEERING SERVICES...</v>
      </c>
      <c r="W9" s="395"/>
      <c r="X9" s="398"/>
    </row>
    <row r="10" spans="1:24" s="205" customFormat="1" x14ac:dyDescent="0.25">
      <c r="A10" s="227"/>
      <c r="B10" s="228"/>
      <c r="C10" s="229"/>
      <c r="D10" s="251"/>
      <c r="E10" s="256"/>
      <c r="F10" s="226"/>
      <c r="G10" s="370"/>
      <c r="H10" s="371"/>
      <c r="I10" s="370"/>
      <c r="J10" s="371"/>
      <c r="K10" s="372"/>
      <c r="L10" s="367"/>
      <c r="M10" s="379"/>
      <c r="N10" s="380"/>
      <c r="O10" s="368"/>
      <c r="P10" s="385"/>
      <c r="Q10" s="386"/>
      <c r="R10" s="371"/>
      <c r="S10" s="386"/>
      <c r="T10" s="371"/>
      <c r="U10" s="372"/>
      <c r="V10" s="367"/>
      <c r="W10" s="243"/>
      <c r="X10" s="244"/>
    </row>
    <row r="11" spans="1:24" s="205" customFormat="1" ht="96" customHeight="1" x14ac:dyDescent="0.25">
      <c r="A11" s="223">
        <v>1</v>
      </c>
      <c r="B11" s="212" t="s">
        <v>267</v>
      </c>
      <c r="C11" s="211">
        <v>20</v>
      </c>
      <c r="D11" s="252" t="s">
        <v>217</v>
      </c>
      <c r="E11" s="276" t="s">
        <v>181</v>
      </c>
      <c r="F11" s="279">
        <v>20</v>
      </c>
      <c r="G11" s="373"/>
      <c r="H11" s="374">
        <f>VLOOKUP(H$9,'PS5'!$A:$AK,INDEX('PS5'!$11:$11,MATCH('PS5 Summary'!$D11,'PS5'!$8:$8,0)),FALSE)</f>
        <v>0</v>
      </c>
      <c r="I11" s="373"/>
      <c r="J11" s="374">
        <f>VLOOKUP(J$9,'PS5'!$A:$AK,INDEX('PS5'!$11:$11,MATCH('PS5 Summary'!$D11,'PS5'!$8:$8,0)),FALSE)</f>
        <v>0</v>
      </c>
      <c r="K11" s="375">
        <f>VLOOKUP(K$9,'PS5'!$A:$AK,INDEX('PS5'!$11:$11,MATCH('PS5 Summary'!$D11,'PS5'!$8:$8,0)),FALSE)</f>
        <v>0</v>
      </c>
      <c r="L11" s="221">
        <f>K11+J11+H11</f>
        <v>0</v>
      </c>
      <c r="M11" s="381">
        <f>VLOOKUP(M$9,'PS5'!$A:$AK,INDEX('PS5'!$11:$11,MATCH('PS5 Summary'!$D11,'PS5'!$8:$8,0)),FALSE)</f>
        <v>0</v>
      </c>
      <c r="N11" s="382">
        <f>VLOOKUP(N$9,'PS5'!$A:$AK,INDEX('PS5'!$11:$11,MATCH('PS5 Summary'!$D11,'PS5'!$8:$8,0)),FALSE)</f>
        <v>0</v>
      </c>
      <c r="O11" s="219">
        <f>SUM(M11:N11)</f>
        <v>0</v>
      </c>
      <c r="P11" s="387">
        <f>VLOOKUP(P$9,'PS5'!$A:$AK,INDEX('PS5'!$11:$11,MATCH('PS5 Summary'!$D11,'PS5'!$8:$8,0)),FALSE)</f>
        <v>0</v>
      </c>
      <c r="Q11" s="373"/>
      <c r="R11" s="374">
        <f>VLOOKUP(R$9,'PS5'!$A:$AK,INDEX('PS5'!$11:$11,MATCH('PS5 Summary'!$D11,'PS5'!$8:$8,0)),FALSE)</f>
        <v>0</v>
      </c>
      <c r="S11" s="373"/>
      <c r="T11" s="374">
        <f>VLOOKUP(T$9,'PS5'!$A:$AK,INDEX('PS5'!$11:$11,MATCH('PS5 Summary'!$D11,'PS5'!$8:$8,0)),FALSE)</f>
        <v>0</v>
      </c>
      <c r="U11" s="375">
        <f>VLOOKUP(U$9,'PS5'!$A:$AK,INDEX('PS5'!$11:$11,MATCH('PS5 Summary'!$D11,'PS5'!$8:$8,0)),FALSE)</f>
        <v>0</v>
      </c>
      <c r="V11" s="234">
        <f>P11+R11+T11+U11</f>
        <v>0</v>
      </c>
      <c r="W11" s="245">
        <f>L11+O11+V11</f>
        <v>0</v>
      </c>
      <c r="X11" s="246">
        <f t="shared" ref="X11:X38" si="0">W11*F11</f>
        <v>0</v>
      </c>
    </row>
    <row r="12" spans="1:24" s="205" customFormat="1" ht="96" customHeight="1" x14ac:dyDescent="0.25">
      <c r="A12" s="223">
        <v>2</v>
      </c>
      <c r="B12" s="212" t="s">
        <v>268</v>
      </c>
      <c r="C12" s="211">
        <v>104</v>
      </c>
      <c r="D12" s="252" t="s">
        <v>218</v>
      </c>
      <c r="E12" s="276" t="s">
        <v>181</v>
      </c>
      <c r="F12" s="279">
        <v>104</v>
      </c>
      <c r="G12" s="373"/>
      <c r="H12" s="374">
        <f>VLOOKUP(H$9,'PS5'!$A:$AK,INDEX('PS5'!$11:$11,MATCH('PS5 Summary'!$D12,'PS5'!$8:$8,0)),FALSE)</f>
        <v>0</v>
      </c>
      <c r="I12" s="373"/>
      <c r="J12" s="374">
        <f>VLOOKUP(J$9,'PS5'!$A:$AK,INDEX('PS5'!$11:$11,MATCH('PS5 Summary'!$D12,'PS5'!$8:$8,0)),FALSE)</f>
        <v>0</v>
      </c>
      <c r="K12" s="375">
        <f>VLOOKUP(K$9,'PS5'!$A:$AK,INDEX('PS5'!$11:$11,MATCH('PS5 Summary'!$D12,'PS5'!$8:$8,0)),FALSE)</f>
        <v>0</v>
      </c>
      <c r="L12" s="221">
        <f t="shared" ref="L12:L38" si="1">K12+J12+H12</f>
        <v>0</v>
      </c>
      <c r="M12" s="381">
        <f>VLOOKUP(M$9,'PS5'!$A:$AK,INDEX('PS5'!$11:$11,MATCH('PS5 Summary'!$D12,'PS5'!$8:$8,0)),FALSE)</f>
        <v>0</v>
      </c>
      <c r="N12" s="382">
        <f>VLOOKUP(N$9,'PS5'!$A:$AK,INDEX('PS5'!$11:$11,MATCH('PS5 Summary'!$D12,'PS5'!$8:$8,0)),FALSE)</f>
        <v>0</v>
      </c>
      <c r="O12" s="219">
        <f t="shared" ref="O12:O38" si="2">SUM(M12:N12)</f>
        <v>0</v>
      </c>
      <c r="P12" s="387">
        <f>VLOOKUP(P$9,'PS5'!$A:$AK,INDEX('PS5'!$11:$11,MATCH('PS5 Summary'!$D12,'PS5'!$8:$8,0)),FALSE)</f>
        <v>0</v>
      </c>
      <c r="Q12" s="373"/>
      <c r="R12" s="374">
        <f>VLOOKUP(R$9,'PS5'!$A:$AK,INDEX('PS5'!$11:$11,MATCH('PS5 Summary'!$D12,'PS5'!$8:$8,0)),FALSE)</f>
        <v>0</v>
      </c>
      <c r="S12" s="373"/>
      <c r="T12" s="374">
        <f>VLOOKUP(T$9,'PS5'!$A:$AK,INDEX('PS5'!$11:$11,MATCH('PS5 Summary'!$D12,'PS5'!$8:$8,0)),FALSE)</f>
        <v>0</v>
      </c>
      <c r="U12" s="375">
        <f>VLOOKUP(U$9,'PS5'!$A:$AK,INDEX('PS5'!$11:$11,MATCH('PS5 Summary'!$D12,'PS5'!$8:$8,0)),FALSE)</f>
        <v>0</v>
      </c>
      <c r="V12" s="234">
        <f t="shared" ref="V12:V38" si="3">P12+R12+T12+U12</f>
        <v>0</v>
      </c>
      <c r="W12" s="245">
        <f t="shared" ref="W12:W38" si="4">L12+O12+V12</f>
        <v>0</v>
      </c>
      <c r="X12" s="246">
        <f t="shared" si="0"/>
        <v>0</v>
      </c>
    </row>
    <row r="13" spans="1:24" s="205" customFormat="1" ht="96" customHeight="1" x14ac:dyDescent="0.25">
      <c r="A13" s="223">
        <v>3</v>
      </c>
      <c r="B13" s="212" t="s">
        <v>269</v>
      </c>
      <c r="C13" s="211">
        <v>20</v>
      </c>
      <c r="D13" s="252" t="s">
        <v>219</v>
      </c>
      <c r="E13" s="276" t="s">
        <v>181</v>
      </c>
      <c r="F13" s="279">
        <v>20</v>
      </c>
      <c r="G13" s="373"/>
      <c r="H13" s="374">
        <f>VLOOKUP(H$9,'PS5'!$A:$AK,INDEX('PS5'!$11:$11,MATCH('PS5 Summary'!$D13,'PS5'!$8:$8,0)),FALSE)</f>
        <v>0</v>
      </c>
      <c r="I13" s="373"/>
      <c r="J13" s="374">
        <f>VLOOKUP(J$9,'PS5'!$A:$AK,INDEX('PS5'!$11:$11,MATCH('PS5 Summary'!$D13,'PS5'!$8:$8,0)),FALSE)</f>
        <v>0</v>
      </c>
      <c r="K13" s="375">
        <f>VLOOKUP(K$9,'PS5'!$A:$AK,INDEX('PS5'!$11:$11,MATCH('PS5 Summary'!$D13,'PS5'!$8:$8,0)),FALSE)</f>
        <v>0</v>
      </c>
      <c r="L13" s="221">
        <f t="shared" si="1"/>
        <v>0</v>
      </c>
      <c r="M13" s="381">
        <f>VLOOKUP(M$9,'PS5'!$A:$AK,INDEX('PS5'!$11:$11,MATCH('PS5 Summary'!$D13,'PS5'!$8:$8,0)),FALSE)</f>
        <v>0</v>
      </c>
      <c r="N13" s="382">
        <f>VLOOKUP(N$9,'PS5'!$A:$AK,INDEX('PS5'!$11:$11,MATCH('PS5 Summary'!$D13,'PS5'!$8:$8,0)),FALSE)</f>
        <v>0</v>
      </c>
      <c r="O13" s="219">
        <f t="shared" si="2"/>
        <v>0</v>
      </c>
      <c r="P13" s="387">
        <f>VLOOKUP(P$9,'PS5'!$A:$AK,INDEX('PS5'!$11:$11,MATCH('PS5 Summary'!$D13,'PS5'!$8:$8,0)),FALSE)</f>
        <v>0</v>
      </c>
      <c r="Q13" s="373"/>
      <c r="R13" s="374">
        <f>VLOOKUP(R$9,'PS5'!$A:$AK,INDEX('PS5'!$11:$11,MATCH('PS5 Summary'!$D13,'PS5'!$8:$8,0)),FALSE)</f>
        <v>0</v>
      </c>
      <c r="S13" s="373"/>
      <c r="T13" s="374">
        <f>VLOOKUP(T$9,'PS5'!$A:$AK,INDEX('PS5'!$11:$11,MATCH('PS5 Summary'!$D13,'PS5'!$8:$8,0)),FALSE)</f>
        <v>0</v>
      </c>
      <c r="U13" s="375">
        <f>VLOOKUP(U$9,'PS5'!$A:$AK,INDEX('PS5'!$11:$11,MATCH('PS5 Summary'!$D13,'PS5'!$8:$8,0)),FALSE)</f>
        <v>0</v>
      </c>
      <c r="V13" s="234">
        <f t="shared" si="3"/>
        <v>0</v>
      </c>
      <c r="W13" s="245">
        <f t="shared" si="4"/>
        <v>0</v>
      </c>
      <c r="X13" s="246">
        <f t="shared" si="0"/>
        <v>0</v>
      </c>
    </row>
    <row r="14" spans="1:24" s="205" customFormat="1" ht="96" customHeight="1" x14ac:dyDescent="0.25">
      <c r="A14" s="223">
        <v>4</v>
      </c>
      <c r="B14" s="212" t="s">
        <v>270</v>
      </c>
      <c r="C14" s="211">
        <v>20</v>
      </c>
      <c r="D14" s="252" t="s">
        <v>220</v>
      </c>
      <c r="E14" s="276" t="s">
        <v>181</v>
      </c>
      <c r="F14" s="279">
        <v>20</v>
      </c>
      <c r="G14" s="373"/>
      <c r="H14" s="374">
        <f>VLOOKUP(H$9,'PS5'!$A:$AK,INDEX('PS5'!$11:$11,MATCH('PS5 Summary'!$D14,'PS5'!$8:$8,0)),FALSE)</f>
        <v>0</v>
      </c>
      <c r="I14" s="373"/>
      <c r="J14" s="374">
        <f>VLOOKUP(J$9,'PS5'!$A:$AK,INDEX('PS5'!$11:$11,MATCH('PS5 Summary'!$D14,'PS5'!$8:$8,0)),FALSE)</f>
        <v>0</v>
      </c>
      <c r="K14" s="375">
        <f>VLOOKUP(K$9,'PS5'!$A:$AK,INDEX('PS5'!$11:$11,MATCH('PS5 Summary'!$D14,'PS5'!$8:$8,0)),FALSE)</f>
        <v>0</v>
      </c>
      <c r="L14" s="221">
        <f t="shared" si="1"/>
        <v>0</v>
      </c>
      <c r="M14" s="381">
        <f>VLOOKUP(M$9,'PS5'!$A:$AK,INDEX('PS5'!$11:$11,MATCH('PS5 Summary'!$D14,'PS5'!$8:$8,0)),FALSE)</f>
        <v>0</v>
      </c>
      <c r="N14" s="382">
        <f>VLOOKUP(N$9,'PS5'!$A:$AK,INDEX('PS5'!$11:$11,MATCH('PS5 Summary'!$D14,'PS5'!$8:$8,0)),FALSE)</f>
        <v>0</v>
      </c>
      <c r="O14" s="219">
        <f t="shared" si="2"/>
        <v>0</v>
      </c>
      <c r="P14" s="387">
        <f>VLOOKUP(P$9,'PS5'!$A:$AK,INDEX('PS5'!$11:$11,MATCH('PS5 Summary'!$D14,'PS5'!$8:$8,0)),FALSE)</f>
        <v>0</v>
      </c>
      <c r="Q14" s="373"/>
      <c r="R14" s="374">
        <f>VLOOKUP(R$9,'PS5'!$A:$AK,INDEX('PS5'!$11:$11,MATCH('PS5 Summary'!$D14,'PS5'!$8:$8,0)),FALSE)</f>
        <v>0</v>
      </c>
      <c r="S14" s="373"/>
      <c r="T14" s="374">
        <f>VLOOKUP(T$9,'PS5'!$A:$AK,INDEX('PS5'!$11:$11,MATCH('PS5 Summary'!$D14,'PS5'!$8:$8,0)),FALSE)</f>
        <v>0</v>
      </c>
      <c r="U14" s="375">
        <f>VLOOKUP(U$9,'PS5'!$A:$AK,INDEX('PS5'!$11:$11,MATCH('PS5 Summary'!$D14,'PS5'!$8:$8,0)),FALSE)</f>
        <v>0</v>
      </c>
      <c r="V14" s="234">
        <f t="shared" si="3"/>
        <v>0</v>
      </c>
      <c r="W14" s="245">
        <f t="shared" si="4"/>
        <v>0</v>
      </c>
      <c r="X14" s="246">
        <f t="shared" si="0"/>
        <v>0</v>
      </c>
    </row>
    <row r="15" spans="1:24" s="205" customFormat="1" ht="96" customHeight="1" x14ac:dyDescent="0.25">
      <c r="A15" s="223">
        <v>5</v>
      </c>
      <c r="B15" s="212" t="s">
        <v>271</v>
      </c>
      <c r="C15" s="211">
        <v>30</v>
      </c>
      <c r="D15" s="252" t="s">
        <v>221</v>
      </c>
      <c r="E15" s="276" t="s">
        <v>181</v>
      </c>
      <c r="F15" s="279">
        <v>30</v>
      </c>
      <c r="G15" s="373"/>
      <c r="H15" s="374">
        <f>VLOOKUP(H$9,'PS5'!$A:$AK,INDEX('PS5'!$11:$11,MATCH('PS5 Summary'!$D15,'PS5'!$8:$8,0)),FALSE)</f>
        <v>0</v>
      </c>
      <c r="I15" s="373"/>
      <c r="J15" s="374">
        <f>VLOOKUP(J$9,'PS5'!$A:$AK,INDEX('PS5'!$11:$11,MATCH('PS5 Summary'!$D15,'PS5'!$8:$8,0)),FALSE)</f>
        <v>0</v>
      </c>
      <c r="K15" s="375">
        <f>VLOOKUP(K$9,'PS5'!$A:$AK,INDEX('PS5'!$11:$11,MATCH('PS5 Summary'!$D15,'PS5'!$8:$8,0)),FALSE)</f>
        <v>0</v>
      </c>
      <c r="L15" s="221">
        <f t="shared" si="1"/>
        <v>0</v>
      </c>
      <c r="M15" s="381">
        <f>VLOOKUP(M$9,'PS5'!$A:$AK,INDEX('PS5'!$11:$11,MATCH('PS5 Summary'!$D15,'PS5'!$8:$8,0)),FALSE)</f>
        <v>0</v>
      </c>
      <c r="N15" s="382">
        <f>VLOOKUP(N$9,'PS5'!$A:$AK,INDEX('PS5'!$11:$11,MATCH('PS5 Summary'!$D15,'PS5'!$8:$8,0)),FALSE)</f>
        <v>0</v>
      </c>
      <c r="O15" s="219">
        <f t="shared" si="2"/>
        <v>0</v>
      </c>
      <c r="P15" s="387">
        <f>VLOOKUP(P$9,'PS5'!$A:$AK,INDEX('PS5'!$11:$11,MATCH('PS5 Summary'!$D15,'PS5'!$8:$8,0)),FALSE)</f>
        <v>0</v>
      </c>
      <c r="Q15" s="373"/>
      <c r="R15" s="374">
        <f>VLOOKUP(R$9,'PS5'!$A:$AK,INDEX('PS5'!$11:$11,MATCH('PS5 Summary'!$D15,'PS5'!$8:$8,0)),FALSE)</f>
        <v>0</v>
      </c>
      <c r="S15" s="373"/>
      <c r="T15" s="374">
        <f>VLOOKUP(T$9,'PS5'!$A:$AK,INDEX('PS5'!$11:$11,MATCH('PS5 Summary'!$D15,'PS5'!$8:$8,0)),FALSE)</f>
        <v>0</v>
      </c>
      <c r="U15" s="375">
        <f>VLOOKUP(U$9,'PS5'!$A:$AK,INDEX('PS5'!$11:$11,MATCH('PS5 Summary'!$D15,'PS5'!$8:$8,0)),FALSE)</f>
        <v>0</v>
      </c>
      <c r="V15" s="234">
        <f t="shared" si="3"/>
        <v>0</v>
      </c>
      <c r="W15" s="245">
        <f t="shared" si="4"/>
        <v>0</v>
      </c>
      <c r="X15" s="246">
        <f t="shared" si="0"/>
        <v>0</v>
      </c>
    </row>
    <row r="16" spans="1:24" s="205" customFormat="1" ht="96" customHeight="1" x14ac:dyDescent="0.25">
      <c r="A16" s="223">
        <v>6</v>
      </c>
      <c r="B16" s="212" t="s">
        <v>272</v>
      </c>
      <c r="C16" s="211">
        <v>20</v>
      </c>
      <c r="D16" s="252" t="s">
        <v>222</v>
      </c>
      <c r="E16" s="276" t="s">
        <v>181</v>
      </c>
      <c r="F16" s="279">
        <v>20</v>
      </c>
      <c r="G16" s="373"/>
      <c r="H16" s="374">
        <f>VLOOKUP(H$9,'PS5'!$A:$AK,INDEX('PS5'!$11:$11,MATCH('PS5 Summary'!$D16,'PS5'!$8:$8,0)),FALSE)</f>
        <v>0</v>
      </c>
      <c r="I16" s="373"/>
      <c r="J16" s="374">
        <f>VLOOKUP(J$9,'PS5'!$A:$AK,INDEX('PS5'!$11:$11,MATCH('PS5 Summary'!$D16,'PS5'!$8:$8,0)),FALSE)</f>
        <v>0</v>
      </c>
      <c r="K16" s="375">
        <f>VLOOKUP(K$9,'PS5'!$A:$AK,INDEX('PS5'!$11:$11,MATCH('PS5 Summary'!$D16,'PS5'!$8:$8,0)),FALSE)</f>
        <v>0</v>
      </c>
      <c r="L16" s="221">
        <f t="shared" si="1"/>
        <v>0</v>
      </c>
      <c r="M16" s="381">
        <f>VLOOKUP(M$9,'PS5'!$A:$AK,INDEX('PS5'!$11:$11,MATCH('PS5 Summary'!$D16,'PS5'!$8:$8,0)),FALSE)</f>
        <v>0</v>
      </c>
      <c r="N16" s="382">
        <f>VLOOKUP(N$9,'PS5'!$A:$AK,INDEX('PS5'!$11:$11,MATCH('PS5 Summary'!$D16,'PS5'!$8:$8,0)),FALSE)</f>
        <v>0</v>
      </c>
      <c r="O16" s="219">
        <f t="shared" si="2"/>
        <v>0</v>
      </c>
      <c r="P16" s="387">
        <f>VLOOKUP(P$9,'PS5'!$A:$AK,INDEX('PS5'!$11:$11,MATCH('PS5 Summary'!$D16,'PS5'!$8:$8,0)),FALSE)</f>
        <v>0</v>
      </c>
      <c r="Q16" s="373"/>
      <c r="R16" s="374">
        <f>VLOOKUP(R$9,'PS5'!$A:$AK,INDEX('PS5'!$11:$11,MATCH('PS5 Summary'!$D16,'PS5'!$8:$8,0)),FALSE)</f>
        <v>0</v>
      </c>
      <c r="S16" s="373"/>
      <c r="T16" s="374">
        <f>VLOOKUP(T$9,'PS5'!$A:$AK,INDEX('PS5'!$11:$11,MATCH('PS5 Summary'!$D16,'PS5'!$8:$8,0)),FALSE)</f>
        <v>0</v>
      </c>
      <c r="U16" s="375">
        <f>VLOOKUP(U$9,'PS5'!$A:$AK,INDEX('PS5'!$11:$11,MATCH('PS5 Summary'!$D16,'PS5'!$8:$8,0)),FALSE)</f>
        <v>0</v>
      </c>
      <c r="V16" s="234">
        <f t="shared" si="3"/>
        <v>0</v>
      </c>
      <c r="W16" s="245">
        <f t="shared" si="4"/>
        <v>0</v>
      </c>
      <c r="X16" s="246">
        <f t="shared" si="0"/>
        <v>0</v>
      </c>
    </row>
    <row r="17" spans="1:24" s="205" customFormat="1" ht="96" customHeight="1" x14ac:dyDescent="0.25">
      <c r="A17" s="223">
        <v>7</v>
      </c>
      <c r="B17" s="212" t="s">
        <v>273</v>
      </c>
      <c r="C17" s="211">
        <v>3</v>
      </c>
      <c r="D17" s="252" t="s">
        <v>223</v>
      </c>
      <c r="E17" s="276" t="s">
        <v>181</v>
      </c>
      <c r="F17" s="279">
        <v>3</v>
      </c>
      <c r="G17" s="373"/>
      <c r="H17" s="374">
        <f>VLOOKUP(H$9,'PS5'!$A:$AK,INDEX('PS5'!$11:$11,MATCH('PS5 Summary'!$D17,'PS5'!$8:$8,0)),FALSE)</f>
        <v>0</v>
      </c>
      <c r="I17" s="373"/>
      <c r="J17" s="374">
        <f>VLOOKUP(J$9,'PS5'!$A:$AK,INDEX('PS5'!$11:$11,MATCH('PS5 Summary'!$D17,'PS5'!$8:$8,0)),FALSE)</f>
        <v>0</v>
      </c>
      <c r="K17" s="375">
        <f>VLOOKUP(K$9,'PS5'!$A:$AK,INDEX('PS5'!$11:$11,MATCH('PS5 Summary'!$D17,'PS5'!$8:$8,0)),FALSE)</f>
        <v>0</v>
      </c>
      <c r="L17" s="221">
        <f t="shared" si="1"/>
        <v>0</v>
      </c>
      <c r="M17" s="381">
        <f>VLOOKUP(M$9,'PS5'!$A:$AK,INDEX('PS5'!$11:$11,MATCH('PS5 Summary'!$D17,'PS5'!$8:$8,0)),FALSE)</f>
        <v>0</v>
      </c>
      <c r="N17" s="382">
        <f>VLOOKUP(N$9,'PS5'!$A:$AK,INDEX('PS5'!$11:$11,MATCH('PS5 Summary'!$D17,'PS5'!$8:$8,0)),FALSE)</f>
        <v>0</v>
      </c>
      <c r="O17" s="219">
        <f t="shared" si="2"/>
        <v>0</v>
      </c>
      <c r="P17" s="387">
        <f>VLOOKUP(P$9,'PS5'!$A:$AK,INDEX('PS5'!$11:$11,MATCH('PS5 Summary'!$D17,'PS5'!$8:$8,0)),FALSE)</f>
        <v>0</v>
      </c>
      <c r="Q17" s="373"/>
      <c r="R17" s="374">
        <f>VLOOKUP(R$9,'PS5'!$A:$AK,INDEX('PS5'!$11:$11,MATCH('PS5 Summary'!$D17,'PS5'!$8:$8,0)),FALSE)</f>
        <v>0</v>
      </c>
      <c r="S17" s="373"/>
      <c r="T17" s="374">
        <f>VLOOKUP(T$9,'PS5'!$A:$AK,INDEX('PS5'!$11:$11,MATCH('PS5 Summary'!$D17,'PS5'!$8:$8,0)),FALSE)</f>
        <v>0</v>
      </c>
      <c r="U17" s="375">
        <f>VLOOKUP(U$9,'PS5'!$A:$AK,INDEX('PS5'!$11:$11,MATCH('PS5 Summary'!$D17,'PS5'!$8:$8,0)),FALSE)</f>
        <v>0</v>
      </c>
      <c r="V17" s="234">
        <f t="shared" si="3"/>
        <v>0</v>
      </c>
      <c r="W17" s="245">
        <f t="shared" si="4"/>
        <v>0</v>
      </c>
      <c r="X17" s="246">
        <f t="shared" si="0"/>
        <v>0</v>
      </c>
    </row>
    <row r="18" spans="1:24" s="205" customFormat="1" ht="96" customHeight="1" x14ac:dyDescent="0.25">
      <c r="A18" s="223">
        <v>8</v>
      </c>
      <c r="B18" s="212" t="s">
        <v>274</v>
      </c>
      <c r="C18" s="211">
        <v>3</v>
      </c>
      <c r="D18" s="252" t="s">
        <v>224</v>
      </c>
      <c r="E18" s="276" t="s">
        <v>181</v>
      </c>
      <c r="F18" s="279">
        <v>3</v>
      </c>
      <c r="G18" s="373"/>
      <c r="H18" s="374">
        <f>VLOOKUP(H$9,'PS5'!$A:$AK,INDEX('PS5'!$11:$11,MATCH('PS5 Summary'!$D18,'PS5'!$8:$8,0)),FALSE)</f>
        <v>0</v>
      </c>
      <c r="I18" s="373"/>
      <c r="J18" s="374">
        <f>VLOOKUP(J$9,'PS5'!$A:$AK,INDEX('PS5'!$11:$11,MATCH('PS5 Summary'!$D18,'PS5'!$8:$8,0)),FALSE)</f>
        <v>0</v>
      </c>
      <c r="K18" s="375">
        <f>VLOOKUP(K$9,'PS5'!$A:$AK,INDEX('PS5'!$11:$11,MATCH('PS5 Summary'!$D18,'PS5'!$8:$8,0)),FALSE)</f>
        <v>0</v>
      </c>
      <c r="L18" s="221">
        <f t="shared" si="1"/>
        <v>0</v>
      </c>
      <c r="M18" s="381">
        <f>VLOOKUP(M$9,'PS5'!$A:$AK,INDEX('PS5'!$11:$11,MATCH('PS5 Summary'!$D18,'PS5'!$8:$8,0)),FALSE)</f>
        <v>0</v>
      </c>
      <c r="N18" s="382">
        <f>VLOOKUP(N$9,'PS5'!$A:$AK,INDEX('PS5'!$11:$11,MATCH('PS5 Summary'!$D18,'PS5'!$8:$8,0)),FALSE)</f>
        <v>0</v>
      </c>
      <c r="O18" s="219">
        <f t="shared" si="2"/>
        <v>0</v>
      </c>
      <c r="P18" s="387">
        <f>VLOOKUP(P$9,'PS5'!$A:$AK,INDEX('PS5'!$11:$11,MATCH('PS5 Summary'!$D18,'PS5'!$8:$8,0)),FALSE)</f>
        <v>0</v>
      </c>
      <c r="Q18" s="373"/>
      <c r="R18" s="374">
        <f>VLOOKUP(R$9,'PS5'!$A:$AK,INDEX('PS5'!$11:$11,MATCH('PS5 Summary'!$D18,'PS5'!$8:$8,0)),FALSE)</f>
        <v>0</v>
      </c>
      <c r="S18" s="373"/>
      <c r="T18" s="374">
        <f>VLOOKUP(T$9,'PS5'!$A:$AK,INDEX('PS5'!$11:$11,MATCH('PS5 Summary'!$D18,'PS5'!$8:$8,0)),FALSE)</f>
        <v>0</v>
      </c>
      <c r="U18" s="375">
        <f>VLOOKUP(U$9,'PS5'!$A:$AK,INDEX('PS5'!$11:$11,MATCH('PS5 Summary'!$D18,'PS5'!$8:$8,0)),FALSE)</f>
        <v>0</v>
      </c>
      <c r="V18" s="234">
        <f t="shared" si="3"/>
        <v>0</v>
      </c>
      <c r="W18" s="245">
        <f t="shared" si="4"/>
        <v>0</v>
      </c>
      <c r="X18" s="246">
        <f t="shared" si="0"/>
        <v>0</v>
      </c>
    </row>
    <row r="19" spans="1:24" s="205" customFormat="1" ht="96" customHeight="1" x14ac:dyDescent="0.25">
      <c r="A19" s="223">
        <v>9</v>
      </c>
      <c r="B19" s="212" t="s">
        <v>275</v>
      </c>
      <c r="C19" s="211">
        <v>3</v>
      </c>
      <c r="D19" s="252" t="s">
        <v>225</v>
      </c>
      <c r="E19" s="276" t="s">
        <v>181</v>
      </c>
      <c r="F19" s="279">
        <v>3</v>
      </c>
      <c r="G19" s="373"/>
      <c r="H19" s="374">
        <f>VLOOKUP(H$9,'PS5'!$A:$AK,INDEX('PS5'!$11:$11,MATCH('PS5 Summary'!$D19,'PS5'!$8:$8,0)),FALSE)</f>
        <v>0</v>
      </c>
      <c r="I19" s="373"/>
      <c r="J19" s="374">
        <f>VLOOKUP(J$9,'PS5'!$A:$AK,INDEX('PS5'!$11:$11,MATCH('PS5 Summary'!$D19,'PS5'!$8:$8,0)),FALSE)</f>
        <v>0</v>
      </c>
      <c r="K19" s="375">
        <f>VLOOKUP(K$9,'PS5'!$A:$AK,INDEX('PS5'!$11:$11,MATCH('PS5 Summary'!$D19,'PS5'!$8:$8,0)),FALSE)</f>
        <v>0</v>
      </c>
      <c r="L19" s="221">
        <f t="shared" si="1"/>
        <v>0</v>
      </c>
      <c r="M19" s="381">
        <f>VLOOKUP(M$9,'PS5'!$A:$AK,INDEX('PS5'!$11:$11,MATCH('PS5 Summary'!$D19,'PS5'!$8:$8,0)),FALSE)</f>
        <v>0</v>
      </c>
      <c r="N19" s="382">
        <f>VLOOKUP(N$9,'PS5'!$A:$AK,INDEX('PS5'!$11:$11,MATCH('PS5 Summary'!$D19,'PS5'!$8:$8,0)),FALSE)</f>
        <v>0</v>
      </c>
      <c r="O19" s="219">
        <f t="shared" si="2"/>
        <v>0</v>
      </c>
      <c r="P19" s="387">
        <f>VLOOKUP(P$9,'PS5'!$A:$AK,INDEX('PS5'!$11:$11,MATCH('PS5 Summary'!$D19,'PS5'!$8:$8,0)),FALSE)</f>
        <v>0</v>
      </c>
      <c r="Q19" s="373"/>
      <c r="R19" s="374">
        <f>VLOOKUP(R$9,'PS5'!$A:$AK,INDEX('PS5'!$11:$11,MATCH('PS5 Summary'!$D19,'PS5'!$8:$8,0)),FALSE)</f>
        <v>0</v>
      </c>
      <c r="S19" s="373"/>
      <c r="T19" s="374">
        <f>VLOOKUP(T$9,'PS5'!$A:$AK,INDEX('PS5'!$11:$11,MATCH('PS5 Summary'!$D19,'PS5'!$8:$8,0)),FALSE)</f>
        <v>0</v>
      </c>
      <c r="U19" s="375">
        <f>VLOOKUP(U$9,'PS5'!$A:$AK,INDEX('PS5'!$11:$11,MATCH('PS5 Summary'!$D19,'PS5'!$8:$8,0)),FALSE)</f>
        <v>0</v>
      </c>
      <c r="V19" s="234">
        <f t="shared" si="3"/>
        <v>0</v>
      </c>
      <c r="W19" s="245">
        <f t="shared" si="4"/>
        <v>0</v>
      </c>
      <c r="X19" s="246">
        <f t="shared" si="0"/>
        <v>0</v>
      </c>
    </row>
    <row r="20" spans="1:24" s="205" customFormat="1" ht="96" customHeight="1" x14ac:dyDescent="0.25">
      <c r="A20" s="223">
        <v>10</v>
      </c>
      <c r="B20" s="212" t="s">
        <v>276</v>
      </c>
      <c r="C20" s="211">
        <v>3</v>
      </c>
      <c r="D20" s="252" t="s">
        <v>226</v>
      </c>
      <c r="E20" s="276" t="s">
        <v>181</v>
      </c>
      <c r="F20" s="279">
        <v>3</v>
      </c>
      <c r="G20" s="373"/>
      <c r="H20" s="374">
        <f>VLOOKUP(H$9,'PS5'!$A:$AK,INDEX('PS5'!$11:$11,MATCH('PS5 Summary'!$D20,'PS5'!$8:$8,0)),FALSE)</f>
        <v>0</v>
      </c>
      <c r="I20" s="373"/>
      <c r="J20" s="374">
        <f>VLOOKUP(J$9,'PS5'!$A:$AK,INDEX('PS5'!$11:$11,MATCH('PS5 Summary'!$D20,'PS5'!$8:$8,0)),FALSE)</f>
        <v>0</v>
      </c>
      <c r="K20" s="375">
        <f>VLOOKUP(K$9,'PS5'!$A:$AK,INDEX('PS5'!$11:$11,MATCH('PS5 Summary'!$D20,'PS5'!$8:$8,0)),FALSE)</f>
        <v>0</v>
      </c>
      <c r="L20" s="221">
        <f t="shared" si="1"/>
        <v>0</v>
      </c>
      <c r="M20" s="381">
        <f>VLOOKUP(M$9,'PS5'!$A:$AK,INDEX('PS5'!$11:$11,MATCH('PS5 Summary'!$D20,'PS5'!$8:$8,0)),FALSE)</f>
        <v>0</v>
      </c>
      <c r="N20" s="382">
        <f>VLOOKUP(N$9,'PS5'!$A:$AK,INDEX('PS5'!$11:$11,MATCH('PS5 Summary'!$D20,'PS5'!$8:$8,0)),FALSE)</f>
        <v>0</v>
      </c>
      <c r="O20" s="219">
        <f t="shared" si="2"/>
        <v>0</v>
      </c>
      <c r="P20" s="387">
        <f>VLOOKUP(P$9,'PS5'!$A:$AK,INDEX('PS5'!$11:$11,MATCH('PS5 Summary'!$D20,'PS5'!$8:$8,0)),FALSE)</f>
        <v>0</v>
      </c>
      <c r="Q20" s="373"/>
      <c r="R20" s="374">
        <f>VLOOKUP(R$9,'PS5'!$A:$AK,INDEX('PS5'!$11:$11,MATCH('PS5 Summary'!$D20,'PS5'!$8:$8,0)),FALSE)</f>
        <v>0</v>
      </c>
      <c r="S20" s="373"/>
      <c r="T20" s="374">
        <f>VLOOKUP(T$9,'PS5'!$A:$AK,INDEX('PS5'!$11:$11,MATCH('PS5 Summary'!$D20,'PS5'!$8:$8,0)),FALSE)</f>
        <v>0</v>
      </c>
      <c r="U20" s="375">
        <f>VLOOKUP(U$9,'PS5'!$A:$AK,INDEX('PS5'!$11:$11,MATCH('PS5 Summary'!$D20,'PS5'!$8:$8,0)),FALSE)</f>
        <v>0</v>
      </c>
      <c r="V20" s="234">
        <f t="shared" si="3"/>
        <v>0</v>
      </c>
      <c r="W20" s="245">
        <f t="shared" si="4"/>
        <v>0</v>
      </c>
      <c r="X20" s="246">
        <f t="shared" si="0"/>
        <v>0</v>
      </c>
    </row>
    <row r="21" spans="1:24" s="205" customFormat="1" ht="96" customHeight="1" x14ac:dyDescent="0.25">
      <c r="A21" s="223">
        <v>11</v>
      </c>
      <c r="B21" s="212" t="s">
        <v>277</v>
      </c>
      <c r="C21" s="211">
        <v>4</v>
      </c>
      <c r="D21" s="252" t="s">
        <v>227</v>
      </c>
      <c r="E21" s="276" t="s">
        <v>181</v>
      </c>
      <c r="F21" s="279">
        <v>4</v>
      </c>
      <c r="G21" s="373"/>
      <c r="H21" s="374">
        <f>VLOOKUP(H$9,'PS5'!$A:$AK,INDEX('PS5'!$11:$11,MATCH('PS5 Summary'!$D21,'PS5'!$8:$8,0)),FALSE)</f>
        <v>0</v>
      </c>
      <c r="I21" s="373"/>
      <c r="J21" s="374">
        <f>VLOOKUP(J$9,'PS5'!$A:$AK,INDEX('PS5'!$11:$11,MATCH('PS5 Summary'!$D21,'PS5'!$8:$8,0)),FALSE)</f>
        <v>0</v>
      </c>
      <c r="K21" s="375">
        <f>VLOOKUP(K$9,'PS5'!$A:$AK,INDEX('PS5'!$11:$11,MATCH('PS5 Summary'!$D21,'PS5'!$8:$8,0)),FALSE)</f>
        <v>0</v>
      </c>
      <c r="L21" s="221">
        <f t="shared" si="1"/>
        <v>0</v>
      </c>
      <c r="M21" s="381">
        <f>VLOOKUP(M$9,'PS5'!$A:$AK,INDEX('PS5'!$11:$11,MATCH('PS5 Summary'!$D21,'PS5'!$8:$8,0)),FALSE)</f>
        <v>0</v>
      </c>
      <c r="N21" s="382">
        <f>VLOOKUP(N$9,'PS5'!$A:$AK,INDEX('PS5'!$11:$11,MATCH('PS5 Summary'!$D21,'PS5'!$8:$8,0)),FALSE)</f>
        <v>0</v>
      </c>
      <c r="O21" s="219">
        <f t="shared" si="2"/>
        <v>0</v>
      </c>
      <c r="P21" s="387">
        <f>VLOOKUP(P$9,'PS5'!$A:$AK,INDEX('PS5'!$11:$11,MATCH('PS5 Summary'!$D21,'PS5'!$8:$8,0)),FALSE)</f>
        <v>0</v>
      </c>
      <c r="Q21" s="373"/>
      <c r="R21" s="374">
        <f>VLOOKUP(R$9,'PS5'!$A:$AK,INDEX('PS5'!$11:$11,MATCH('PS5 Summary'!$D21,'PS5'!$8:$8,0)),FALSE)</f>
        <v>0</v>
      </c>
      <c r="S21" s="373"/>
      <c r="T21" s="374">
        <f>VLOOKUP(T$9,'PS5'!$A:$AK,INDEX('PS5'!$11:$11,MATCH('PS5 Summary'!$D21,'PS5'!$8:$8,0)),FALSE)</f>
        <v>0</v>
      </c>
      <c r="U21" s="375">
        <f>VLOOKUP(U$9,'PS5'!$A:$AK,INDEX('PS5'!$11:$11,MATCH('PS5 Summary'!$D21,'PS5'!$8:$8,0)),FALSE)</f>
        <v>0</v>
      </c>
      <c r="V21" s="234">
        <f t="shared" si="3"/>
        <v>0</v>
      </c>
      <c r="W21" s="245">
        <f t="shared" si="4"/>
        <v>0</v>
      </c>
      <c r="X21" s="246">
        <f t="shared" si="0"/>
        <v>0</v>
      </c>
    </row>
    <row r="22" spans="1:24" s="205" customFormat="1" ht="96" customHeight="1" x14ac:dyDescent="0.25">
      <c r="A22" s="223">
        <v>12</v>
      </c>
      <c r="B22" s="212" t="s">
        <v>278</v>
      </c>
      <c r="C22" s="211">
        <v>4</v>
      </c>
      <c r="D22" s="252" t="s">
        <v>228</v>
      </c>
      <c r="E22" s="276" t="s">
        <v>181</v>
      </c>
      <c r="F22" s="279">
        <v>4</v>
      </c>
      <c r="G22" s="373"/>
      <c r="H22" s="374">
        <f>VLOOKUP(H$9,'PS5'!$A:$AK,INDEX('PS5'!$11:$11,MATCH('PS5 Summary'!$D22,'PS5'!$8:$8,0)),FALSE)</f>
        <v>0</v>
      </c>
      <c r="I22" s="373"/>
      <c r="J22" s="374">
        <f>VLOOKUP(J$9,'PS5'!$A:$AK,INDEX('PS5'!$11:$11,MATCH('PS5 Summary'!$D22,'PS5'!$8:$8,0)),FALSE)</f>
        <v>0</v>
      </c>
      <c r="K22" s="375">
        <f>VLOOKUP(K$9,'PS5'!$A:$AK,INDEX('PS5'!$11:$11,MATCH('PS5 Summary'!$D22,'PS5'!$8:$8,0)),FALSE)</f>
        <v>0</v>
      </c>
      <c r="L22" s="221">
        <f t="shared" si="1"/>
        <v>0</v>
      </c>
      <c r="M22" s="381">
        <f>VLOOKUP(M$9,'PS5'!$A:$AK,INDEX('PS5'!$11:$11,MATCH('PS5 Summary'!$D22,'PS5'!$8:$8,0)),FALSE)</f>
        <v>0</v>
      </c>
      <c r="N22" s="382">
        <f>VLOOKUP(N$9,'PS5'!$A:$AK,INDEX('PS5'!$11:$11,MATCH('PS5 Summary'!$D22,'PS5'!$8:$8,0)),FALSE)</f>
        <v>0</v>
      </c>
      <c r="O22" s="219">
        <f t="shared" si="2"/>
        <v>0</v>
      </c>
      <c r="P22" s="387">
        <f>VLOOKUP(P$9,'PS5'!$A:$AK,INDEX('PS5'!$11:$11,MATCH('PS5 Summary'!$D22,'PS5'!$8:$8,0)),FALSE)</f>
        <v>0</v>
      </c>
      <c r="Q22" s="373"/>
      <c r="R22" s="374">
        <f>VLOOKUP(R$9,'PS5'!$A:$AK,INDEX('PS5'!$11:$11,MATCH('PS5 Summary'!$D22,'PS5'!$8:$8,0)),FALSE)</f>
        <v>0</v>
      </c>
      <c r="S22" s="373"/>
      <c r="T22" s="374">
        <f>VLOOKUP(T$9,'PS5'!$A:$AK,INDEX('PS5'!$11:$11,MATCH('PS5 Summary'!$D22,'PS5'!$8:$8,0)),FALSE)</f>
        <v>0</v>
      </c>
      <c r="U22" s="375">
        <f>VLOOKUP(U$9,'PS5'!$A:$AK,INDEX('PS5'!$11:$11,MATCH('PS5 Summary'!$D22,'PS5'!$8:$8,0)),FALSE)</f>
        <v>0</v>
      </c>
      <c r="V22" s="234">
        <f t="shared" si="3"/>
        <v>0</v>
      </c>
      <c r="W22" s="245">
        <f t="shared" si="4"/>
        <v>0</v>
      </c>
      <c r="X22" s="246">
        <f t="shared" si="0"/>
        <v>0</v>
      </c>
    </row>
    <row r="23" spans="1:24" s="205" customFormat="1" ht="96" customHeight="1" x14ac:dyDescent="0.25">
      <c r="A23" s="223">
        <v>13</v>
      </c>
      <c r="B23" s="212" t="s">
        <v>252</v>
      </c>
      <c r="C23" s="211">
        <v>1</v>
      </c>
      <c r="D23" s="252" t="s">
        <v>229</v>
      </c>
      <c r="E23" s="276" t="s">
        <v>181</v>
      </c>
      <c r="F23" s="279">
        <v>1</v>
      </c>
      <c r="G23" s="373"/>
      <c r="H23" s="374">
        <f>VLOOKUP(H$9,'PS5'!$A:$AK,INDEX('PS5'!$11:$11,MATCH('PS5 Summary'!$D23,'PS5'!$8:$8,0)),FALSE)</f>
        <v>0</v>
      </c>
      <c r="I23" s="373"/>
      <c r="J23" s="374">
        <f>VLOOKUP(J$9,'PS5'!$A:$AK,INDEX('PS5'!$11:$11,MATCH('PS5 Summary'!$D23,'PS5'!$8:$8,0)),FALSE)</f>
        <v>0</v>
      </c>
      <c r="K23" s="375">
        <f>VLOOKUP(K$9,'PS5'!$A:$AK,INDEX('PS5'!$11:$11,MATCH('PS5 Summary'!$D23,'PS5'!$8:$8,0)),FALSE)</f>
        <v>0</v>
      </c>
      <c r="L23" s="221">
        <f t="shared" si="1"/>
        <v>0</v>
      </c>
      <c r="M23" s="381">
        <f>VLOOKUP(M$9,'PS5'!$A:$AK,INDEX('PS5'!$11:$11,MATCH('PS5 Summary'!$D23,'PS5'!$8:$8,0)),FALSE)</f>
        <v>0</v>
      </c>
      <c r="N23" s="382">
        <f>VLOOKUP(N$9,'PS5'!$A:$AK,INDEX('PS5'!$11:$11,MATCH('PS5 Summary'!$D23,'PS5'!$8:$8,0)),FALSE)</f>
        <v>0</v>
      </c>
      <c r="O23" s="219">
        <f t="shared" si="2"/>
        <v>0</v>
      </c>
      <c r="P23" s="387">
        <f>VLOOKUP(P$9,'PS5'!$A:$AK,INDEX('PS5'!$11:$11,MATCH('PS5 Summary'!$D23,'PS5'!$8:$8,0)),FALSE)</f>
        <v>0</v>
      </c>
      <c r="Q23" s="373"/>
      <c r="R23" s="374">
        <f>VLOOKUP(R$9,'PS5'!$A:$AK,INDEX('PS5'!$11:$11,MATCH('PS5 Summary'!$D23,'PS5'!$8:$8,0)),FALSE)</f>
        <v>0</v>
      </c>
      <c r="S23" s="373"/>
      <c r="T23" s="374">
        <f>VLOOKUP(T$9,'PS5'!$A:$AK,INDEX('PS5'!$11:$11,MATCH('PS5 Summary'!$D23,'PS5'!$8:$8,0)),FALSE)</f>
        <v>0</v>
      </c>
      <c r="U23" s="375">
        <f>VLOOKUP(U$9,'PS5'!$A:$AK,INDEX('PS5'!$11:$11,MATCH('PS5 Summary'!$D23,'PS5'!$8:$8,0)),FALSE)</f>
        <v>0</v>
      </c>
      <c r="V23" s="234">
        <f t="shared" si="3"/>
        <v>0</v>
      </c>
      <c r="W23" s="245">
        <f t="shared" si="4"/>
        <v>0</v>
      </c>
      <c r="X23" s="246">
        <f t="shared" si="0"/>
        <v>0</v>
      </c>
    </row>
    <row r="24" spans="1:24" s="205" customFormat="1" ht="96" customHeight="1" x14ac:dyDescent="0.25">
      <c r="A24" s="223">
        <v>14</v>
      </c>
      <c r="B24" s="212" t="s">
        <v>253</v>
      </c>
      <c r="C24" s="211">
        <v>1</v>
      </c>
      <c r="D24" s="252" t="s">
        <v>230</v>
      </c>
      <c r="E24" s="276" t="s">
        <v>181</v>
      </c>
      <c r="F24" s="279">
        <v>1</v>
      </c>
      <c r="G24" s="373"/>
      <c r="H24" s="374">
        <f>VLOOKUP(H$9,'PS5'!$A:$AK,INDEX('PS5'!$11:$11,MATCH('PS5 Summary'!$D24,'PS5'!$8:$8,0)),FALSE)</f>
        <v>0</v>
      </c>
      <c r="I24" s="373"/>
      <c r="J24" s="374">
        <f>VLOOKUP(J$9,'PS5'!$A:$AK,INDEX('PS5'!$11:$11,MATCH('PS5 Summary'!$D24,'PS5'!$8:$8,0)),FALSE)</f>
        <v>0</v>
      </c>
      <c r="K24" s="375">
        <f>VLOOKUP(K$9,'PS5'!$A:$AK,INDEX('PS5'!$11:$11,MATCH('PS5 Summary'!$D24,'PS5'!$8:$8,0)),FALSE)</f>
        <v>0</v>
      </c>
      <c r="L24" s="221">
        <f t="shared" si="1"/>
        <v>0</v>
      </c>
      <c r="M24" s="381">
        <f>VLOOKUP(M$9,'PS5'!$A:$AK,INDEX('PS5'!$11:$11,MATCH('PS5 Summary'!$D24,'PS5'!$8:$8,0)),FALSE)</f>
        <v>0</v>
      </c>
      <c r="N24" s="382">
        <f>VLOOKUP(N$9,'PS5'!$A:$AK,INDEX('PS5'!$11:$11,MATCH('PS5 Summary'!$D24,'PS5'!$8:$8,0)),FALSE)</f>
        <v>0</v>
      </c>
      <c r="O24" s="219">
        <f t="shared" si="2"/>
        <v>0</v>
      </c>
      <c r="P24" s="387">
        <f>VLOOKUP(P$9,'PS5'!$A:$AK,INDEX('PS5'!$11:$11,MATCH('PS5 Summary'!$D24,'PS5'!$8:$8,0)),FALSE)</f>
        <v>0</v>
      </c>
      <c r="Q24" s="373"/>
      <c r="R24" s="374">
        <f>VLOOKUP(R$9,'PS5'!$A:$AK,INDEX('PS5'!$11:$11,MATCH('PS5 Summary'!$D24,'PS5'!$8:$8,0)),FALSE)</f>
        <v>0</v>
      </c>
      <c r="S24" s="373"/>
      <c r="T24" s="374">
        <f>VLOOKUP(T$9,'PS5'!$A:$AK,INDEX('PS5'!$11:$11,MATCH('PS5 Summary'!$D24,'PS5'!$8:$8,0)),FALSE)</f>
        <v>0</v>
      </c>
      <c r="U24" s="375">
        <f>VLOOKUP(U$9,'PS5'!$A:$AK,INDEX('PS5'!$11:$11,MATCH('PS5 Summary'!$D24,'PS5'!$8:$8,0)),FALSE)</f>
        <v>0</v>
      </c>
      <c r="V24" s="234">
        <f t="shared" si="3"/>
        <v>0</v>
      </c>
      <c r="W24" s="245">
        <f t="shared" si="4"/>
        <v>0</v>
      </c>
      <c r="X24" s="246">
        <f t="shared" si="0"/>
        <v>0</v>
      </c>
    </row>
    <row r="25" spans="1:24" s="205" customFormat="1" ht="96" customHeight="1" x14ac:dyDescent="0.25">
      <c r="A25" s="223">
        <v>15</v>
      </c>
      <c r="B25" s="212" t="s">
        <v>254</v>
      </c>
      <c r="C25" s="211">
        <v>1</v>
      </c>
      <c r="D25" s="252" t="s">
        <v>231</v>
      </c>
      <c r="E25" s="276" t="s">
        <v>181</v>
      </c>
      <c r="F25" s="279">
        <v>1</v>
      </c>
      <c r="G25" s="373"/>
      <c r="H25" s="374">
        <f>VLOOKUP(H$9,'PS5'!$A:$AK,INDEX('PS5'!$11:$11,MATCH('PS5 Summary'!$D25,'PS5'!$8:$8,0)),FALSE)</f>
        <v>0</v>
      </c>
      <c r="I25" s="373"/>
      <c r="J25" s="374">
        <f>VLOOKUP(J$9,'PS5'!$A:$AK,INDEX('PS5'!$11:$11,MATCH('PS5 Summary'!$D25,'PS5'!$8:$8,0)),FALSE)</f>
        <v>0</v>
      </c>
      <c r="K25" s="375">
        <f>VLOOKUP(K$9,'PS5'!$A:$AK,INDEX('PS5'!$11:$11,MATCH('PS5 Summary'!$D25,'PS5'!$8:$8,0)),FALSE)</f>
        <v>0</v>
      </c>
      <c r="L25" s="221">
        <f t="shared" si="1"/>
        <v>0</v>
      </c>
      <c r="M25" s="381">
        <f>VLOOKUP(M$9,'PS5'!$A:$AK,INDEX('PS5'!$11:$11,MATCH('PS5 Summary'!$D25,'PS5'!$8:$8,0)),FALSE)</f>
        <v>0</v>
      </c>
      <c r="N25" s="382">
        <f>VLOOKUP(N$9,'PS5'!$A:$AK,INDEX('PS5'!$11:$11,MATCH('PS5 Summary'!$D25,'PS5'!$8:$8,0)),FALSE)</f>
        <v>0</v>
      </c>
      <c r="O25" s="219">
        <f t="shared" si="2"/>
        <v>0</v>
      </c>
      <c r="P25" s="387">
        <f>VLOOKUP(P$9,'PS5'!$A:$AK,INDEX('PS5'!$11:$11,MATCH('PS5 Summary'!$D25,'PS5'!$8:$8,0)),FALSE)</f>
        <v>0</v>
      </c>
      <c r="Q25" s="373"/>
      <c r="R25" s="374">
        <f>VLOOKUP(R$9,'PS5'!$A:$AK,INDEX('PS5'!$11:$11,MATCH('PS5 Summary'!$D25,'PS5'!$8:$8,0)),FALSE)</f>
        <v>0</v>
      </c>
      <c r="S25" s="373"/>
      <c r="T25" s="374">
        <f>VLOOKUP(T$9,'PS5'!$A:$AK,INDEX('PS5'!$11:$11,MATCH('PS5 Summary'!$D25,'PS5'!$8:$8,0)),FALSE)</f>
        <v>0</v>
      </c>
      <c r="U25" s="375">
        <f>VLOOKUP(U$9,'PS5'!$A:$AK,INDEX('PS5'!$11:$11,MATCH('PS5 Summary'!$D25,'PS5'!$8:$8,0)),FALSE)</f>
        <v>0</v>
      </c>
      <c r="V25" s="234">
        <f t="shared" si="3"/>
        <v>0</v>
      </c>
      <c r="W25" s="245">
        <f t="shared" si="4"/>
        <v>0</v>
      </c>
      <c r="X25" s="246">
        <f t="shared" si="0"/>
        <v>0</v>
      </c>
    </row>
    <row r="26" spans="1:24" s="205" customFormat="1" ht="96" customHeight="1" x14ac:dyDescent="0.25">
      <c r="A26" s="223">
        <v>16</v>
      </c>
      <c r="B26" s="212" t="s">
        <v>255</v>
      </c>
      <c r="C26" s="211">
        <v>1</v>
      </c>
      <c r="D26" s="252" t="s">
        <v>232</v>
      </c>
      <c r="E26" s="276" t="s">
        <v>181</v>
      </c>
      <c r="F26" s="279">
        <v>1</v>
      </c>
      <c r="G26" s="373"/>
      <c r="H26" s="374">
        <f>VLOOKUP(H$9,'PS5'!$A:$AK,INDEX('PS5'!$11:$11,MATCH('PS5 Summary'!$D26,'PS5'!$8:$8,0)),FALSE)</f>
        <v>0</v>
      </c>
      <c r="I26" s="373"/>
      <c r="J26" s="374">
        <f>VLOOKUP(J$9,'PS5'!$A:$AK,INDEX('PS5'!$11:$11,MATCH('PS5 Summary'!$D26,'PS5'!$8:$8,0)),FALSE)</f>
        <v>0</v>
      </c>
      <c r="K26" s="375">
        <f>VLOOKUP(K$9,'PS5'!$A:$AK,INDEX('PS5'!$11:$11,MATCH('PS5 Summary'!$D26,'PS5'!$8:$8,0)),FALSE)</f>
        <v>0</v>
      </c>
      <c r="L26" s="221">
        <f t="shared" si="1"/>
        <v>0</v>
      </c>
      <c r="M26" s="381">
        <f>VLOOKUP(M$9,'PS5'!$A:$AK,INDEX('PS5'!$11:$11,MATCH('PS5 Summary'!$D26,'PS5'!$8:$8,0)),FALSE)</f>
        <v>0</v>
      </c>
      <c r="N26" s="382">
        <f>VLOOKUP(N$9,'PS5'!$A:$AK,INDEX('PS5'!$11:$11,MATCH('PS5 Summary'!$D26,'PS5'!$8:$8,0)),FALSE)</f>
        <v>0</v>
      </c>
      <c r="O26" s="219">
        <f t="shared" si="2"/>
        <v>0</v>
      </c>
      <c r="P26" s="387">
        <f>VLOOKUP(P$9,'PS5'!$A:$AK,INDEX('PS5'!$11:$11,MATCH('PS5 Summary'!$D26,'PS5'!$8:$8,0)),FALSE)</f>
        <v>0</v>
      </c>
      <c r="Q26" s="373"/>
      <c r="R26" s="374">
        <f>VLOOKUP(R$9,'PS5'!$A:$AK,INDEX('PS5'!$11:$11,MATCH('PS5 Summary'!$D26,'PS5'!$8:$8,0)),FALSE)</f>
        <v>0</v>
      </c>
      <c r="S26" s="373"/>
      <c r="T26" s="374">
        <f>VLOOKUP(T$9,'PS5'!$A:$AK,INDEX('PS5'!$11:$11,MATCH('PS5 Summary'!$D26,'PS5'!$8:$8,0)),FALSE)</f>
        <v>0</v>
      </c>
      <c r="U26" s="375">
        <f>VLOOKUP(U$9,'PS5'!$A:$AK,INDEX('PS5'!$11:$11,MATCH('PS5 Summary'!$D26,'PS5'!$8:$8,0)),FALSE)</f>
        <v>0</v>
      </c>
      <c r="V26" s="234">
        <f t="shared" si="3"/>
        <v>0</v>
      </c>
      <c r="W26" s="245">
        <f t="shared" si="4"/>
        <v>0</v>
      </c>
      <c r="X26" s="246">
        <f t="shared" si="0"/>
        <v>0</v>
      </c>
    </row>
    <row r="27" spans="1:24" s="205" customFormat="1" ht="96" customHeight="1" x14ac:dyDescent="0.25">
      <c r="A27" s="223">
        <v>17</v>
      </c>
      <c r="B27" s="212" t="s">
        <v>256</v>
      </c>
      <c r="C27" s="211">
        <v>1</v>
      </c>
      <c r="D27" s="252" t="s">
        <v>233</v>
      </c>
      <c r="E27" s="276" t="s">
        <v>181</v>
      </c>
      <c r="F27" s="279">
        <v>1</v>
      </c>
      <c r="G27" s="373"/>
      <c r="H27" s="374">
        <f>VLOOKUP(H$9,'PS5'!$A:$AK,INDEX('PS5'!$11:$11,MATCH('PS5 Summary'!$D27,'PS5'!$8:$8,0)),FALSE)</f>
        <v>0</v>
      </c>
      <c r="I27" s="373"/>
      <c r="J27" s="374">
        <f>VLOOKUP(J$9,'PS5'!$A:$AK,INDEX('PS5'!$11:$11,MATCH('PS5 Summary'!$D27,'PS5'!$8:$8,0)),FALSE)</f>
        <v>0</v>
      </c>
      <c r="K27" s="375">
        <f>VLOOKUP(K$9,'PS5'!$A:$AK,INDEX('PS5'!$11:$11,MATCH('PS5 Summary'!$D27,'PS5'!$8:$8,0)),FALSE)</f>
        <v>0</v>
      </c>
      <c r="L27" s="221">
        <f t="shared" si="1"/>
        <v>0</v>
      </c>
      <c r="M27" s="381">
        <f>VLOOKUP(M$9,'PS5'!$A:$AK,INDEX('PS5'!$11:$11,MATCH('PS5 Summary'!$D27,'PS5'!$8:$8,0)),FALSE)</f>
        <v>0</v>
      </c>
      <c r="N27" s="382">
        <f>VLOOKUP(N$9,'PS5'!$A:$AK,INDEX('PS5'!$11:$11,MATCH('PS5 Summary'!$D27,'PS5'!$8:$8,0)),FALSE)</f>
        <v>0</v>
      </c>
      <c r="O27" s="219">
        <f t="shared" si="2"/>
        <v>0</v>
      </c>
      <c r="P27" s="387">
        <f>VLOOKUP(P$9,'PS5'!$A:$AK,INDEX('PS5'!$11:$11,MATCH('PS5 Summary'!$D27,'PS5'!$8:$8,0)),FALSE)</f>
        <v>0</v>
      </c>
      <c r="Q27" s="373"/>
      <c r="R27" s="374">
        <f>VLOOKUP(R$9,'PS5'!$A:$AK,INDEX('PS5'!$11:$11,MATCH('PS5 Summary'!$D27,'PS5'!$8:$8,0)),FALSE)</f>
        <v>0</v>
      </c>
      <c r="S27" s="373"/>
      <c r="T27" s="374">
        <f>VLOOKUP(T$9,'PS5'!$A:$AK,INDEX('PS5'!$11:$11,MATCH('PS5 Summary'!$D27,'PS5'!$8:$8,0)),FALSE)</f>
        <v>0</v>
      </c>
      <c r="U27" s="375">
        <f>VLOOKUP(U$9,'PS5'!$A:$AK,INDEX('PS5'!$11:$11,MATCH('PS5 Summary'!$D27,'PS5'!$8:$8,0)),FALSE)</f>
        <v>0</v>
      </c>
      <c r="V27" s="234">
        <f t="shared" si="3"/>
        <v>0</v>
      </c>
      <c r="W27" s="245">
        <f t="shared" si="4"/>
        <v>0</v>
      </c>
      <c r="X27" s="246">
        <f t="shared" si="0"/>
        <v>0</v>
      </c>
    </row>
    <row r="28" spans="1:24" s="205" customFormat="1" ht="96" customHeight="1" x14ac:dyDescent="0.25">
      <c r="A28" s="223">
        <v>18</v>
      </c>
      <c r="B28" s="212" t="s">
        <v>257</v>
      </c>
      <c r="C28" s="211">
        <v>1</v>
      </c>
      <c r="D28" s="252" t="s">
        <v>234</v>
      </c>
      <c r="E28" s="276" t="s">
        <v>181</v>
      </c>
      <c r="F28" s="279">
        <v>1</v>
      </c>
      <c r="G28" s="373"/>
      <c r="H28" s="374">
        <f>VLOOKUP(H$9,'PS5'!$A:$AK,INDEX('PS5'!$11:$11,MATCH('PS5 Summary'!$D28,'PS5'!$8:$8,0)),FALSE)</f>
        <v>0</v>
      </c>
      <c r="I28" s="373"/>
      <c r="J28" s="374">
        <f>VLOOKUP(J$9,'PS5'!$A:$AK,INDEX('PS5'!$11:$11,MATCH('PS5 Summary'!$D28,'PS5'!$8:$8,0)),FALSE)</f>
        <v>0</v>
      </c>
      <c r="K28" s="375">
        <f>VLOOKUP(K$9,'PS5'!$A:$AK,INDEX('PS5'!$11:$11,MATCH('PS5 Summary'!$D28,'PS5'!$8:$8,0)),FALSE)</f>
        <v>0</v>
      </c>
      <c r="L28" s="221">
        <f t="shared" si="1"/>
        <v>0</v>
      </c>
      <c r="M28" s="381">
        <f>VLOOKUP(M$9,'PS5'!$A:$AK,INDEX('PS5'!$11:$11,MATCH('PS5 Summary'!$D28,'PS5'!$8:$8,0)),FALSE)</f>
        <v>0</v>
      </c>
      <c r="N28" s="382">
        <f>VLOOKUP(N$9,'PS5'!$A:$AK,INDEX('PS5'!$11:$11,MATCH('PS5 Summary'!$D28,'PS5'!$8:$8,0)),FALSE)</f>
        <v>0</v>
      </c>
      <c r="O28" s="219">
        <f t="shared" si="2"/>
        <v>0</v>
      </c>
      <c r="P28" s="387">
        <f>VLOOKUP(P$9,'PS5'!$A:$AK,INDEX('PS5'!$11:$11,MATCH('PS5 Summary'!$D28,'PS5'!$8:$8,0)),FALSE)</f>
        <v>0</v>
      </c>
      <c r="Q28" s="373"/>
      <c r="R28" s="374">
        <f>VLOOKUP(R$9,'PS5'!$A:$AK,INDEX('PS5'!$11:$11,MATCH('PS5 Summary'!$D28,'PS5'!$8:$8,0)),FALSE)</f>
        <v>0</v>
      </c>
      <c r="S28" s="373"/>
      <c r="T28" s="374">
        <f>VLOOKUP(T$9,'PS5'!$A:$AK,INDEX('PS5'!$11:$11,MATCH('PS5 Summary'!$D28,'PS5'!$8:$8,0)),FALSE)</f>
        <v>0</v>
      </c>
      <c r="U28" s="375">
        <f>VLOOKUP(U$9,'PS5'!$A:$AK,INDEX('PS5'!$11:$11,MATCH('PS5 Summary'!$D28,'PS5'!$8:$8,0)),FALSE)</f>
        <v>0</v>
      </c>
      <c r="V28" s="234">
        <f t="shared" si="3"/>
        <v>0</v>
      </c>
      <c r="W28" s="245">
        <f t="shared" si="4"/>
        <v>0</v>
      </c>
      <c r="X28" s="246">
        <f t="shared" si="0"/>
        <v>0</v>
      </c>
    </row>
    <row r="29" spans="1:24" s="205" customFormat="1" ht="96" customHeight="1" x14ac:dyDescent="0.25">
      <c r="A29" s="223">
        <v>19</v>
      </c>
      <c r="B29" s="212" t="s">
        <v>258</v>
      </c>
      <c r="C29" s="211">
        <v>1</v>
      </c>
      <c r="D29" s="252" t="s">
        <v>235</v>
      </c>
      <c r="E29" s="276" t="s">
        <v>181</v>
      </c>
      <c r="F29" s="279">
        <v>1</v>
      </c>
      <c r="G29" s="373"/>
      <c r="H29" s="374">
        <f>VLOOKUP(H$9,'PS5'!$A:$AK,INDEX('PS5'!$11:$11,MATCH('PS5 Summary'!$D29,'PS5'!$8:$8,0)),FALSE)</f>
        <v>0</v>
      </c>
      <c r="I29" s="373"/>
      <c r="J29" s="374">
        <f>VLOOKUP(J$9,'PS5'!$A:$AK,INDEX('PS5'!$11:$11,MATCH('PS5 Summary'!$D29,'PS5'!$8:$8,0)),FALSE)</f>
        <v>0</v>
      </c>
      <c r="K29" s="375">
        <f>VLOOKUP(K$9,'PS5'!$A:$AK,INDEX('PS5'!$11:$11,MATCH('PS5 Summary'!$D29,'PS5'!$8:$8,0)),FALSE)</f>
        <v>0</v>
      </c>
      <c r="L29" s="221">
        <f t="shared" si="1"/>
        <v>0</v>
      </c>
      <c r="M29" s="381">
        <f>VLOOKUP(M$9,'PS5'!$A:$AK,INDEX('PS5'!$11:$11,MATCH('PS5 Summary'!$D29,'PS5'!$8:$8,0)),FALSE)</f>
        <v>0</v>
      </c>
      <c r="N29" s="382">
        <f>VLOOKUP(N$9,'PS5'!$A:$AK,INDEX('PS5'!$11:$11,MATCH('PS5 Summary'!$D29,'PS5'!$8:$8,0)),FALSE)</f>
        <v>0</v>
      </c>
      <c r="O29" s="219">
        <f t="shared" si="2"/>
        <v>0</v>
      </c>
      <c r="P29" s="387">
        <f>VLOOKUP(P$9,'PS5'!$A:$AK,INDEX('PS5'!$11:$11,MATCH('PS5 Summary'!$D29,'PS5'!$8:$8,0)),FALSE)</f>
        <v>0</v>
      </c>
      <c r="Q29" s="373"/>
      <c r="R29" s="374">
        <f>VLOOKUP(R$9,'PS5'!$A:$AK,INDEX('PS5'!$11:$11,MATCH('PS5 Summary'!$D29,'PS5'!$8:$8,0)),FALSE)</f>
        <v>0</v>
      </c>
      <c r="S29" s="373"/>
      <c r="T29" s="374">
        <f>VLOOKUP(T$9,'PS5'!$A:$AK,INDEX('PS5'!$11:$11,MATCH('PS5 Summary'!$D29,'PS5'!$8:$8,0)),FALSE)</f>
        <v>0</v>
      </c>
      <c r="U29" s="375">
        <f>VLOOKUP(U$9,'PS5'!$A:$AK,INDEX('PS5'!$11:$11,MATCH('PS5 Summary'!$D29,'PS5'!$8:$8,0)),FALSE)</f>
        <v>0</v>
      </c>
      <c r="V29" s="234">
        <f t="shared" si="3"/>
        <v>0</v>
      </c>
      <c r="W29" s="245">
        <f t="shared" si="4"/>
        <v>0</v>
      </c>
      <c r="X29" s="246">
        <f t="shared" si="0"/>
        <v>0</v>
      </c>
    </row>
    <row r="30" spans="1:24" s="205" customFormat="1" ht="96" customHeight="1" x14ac:dyDescent="0.25">
      <c r="A30" s="223">
        <v>20</v>
      </c>
      <c r="B30" s="212" t="s">
        <v>259</v>
      </c>
      <c r="C30" s="211">
        <v>1</v>
      </c>
      <c r="D30" s="252" t="s">
        <v>236</v>
      </c>
      <c r="E30" s="276" t="s">
        <v>181</v>
      </c>
      <c r="F30" s="279">
        <v>1</v>
      </c>
      <c r="G30" s="373"/>
      <c r="H30" s="374">
        <f>VLOOKUP(H$9,'PS5'!$A:$AK,INDEX('PS5'!$11:$11,MATCH('PS5 Summary'!$D30,'PS5'!$8:$8,0)),FALSE)</f>
        <v>0</v>
      </c>
      <c r="I30" s="373"/>
      <c r="J30" s="374">
        <f>VLOOKUP(J$9,'PS5'!$A:$AK,INDEX('PS5'!$11:$11,MATCH('PS5 Summary'!$D30,'PS5'!$8:$8,0)),FALSE)</f>
        <v>0</v>
      </c>
      <c r="K30" s="375">
        <f>VLOOKUP(K$9,'PS5'!$A:$AK,INDEX('PS5'!$11:$11,MATCH('PS5 Summary'!$D30,'PS5'!$8:$8,0)),FALSE)</f>
        <v>0</v>
      </c>
      <c r="L30" s="221">
        <f t="shared" si="1"/>
        <v>0</v>
      </c>
      <c r="M30" s="381">
        <f>VLOOKUP(M$9,'PS5'!$A:$AK,INDEX('PS5'!$11:$11,MATCH('PS5 Summary'!$D30,'PS5'!$8:$8,0)),FALSE)</f>
        <v>0</v>
      </c>
      <c r="N30" s="382">
        <f>VLOOKUP(N$9,'PS5'!$A:$AK,INDEX('PS5'!$11:$11,MATCH('PS5 Summary'!$D30,'PS5'!$8:$8,0)),FALSE)</f>
        <v>0</v>
      </c>
      <c r="O30" s="219">
        <f t="shared" si="2"/>
        <v>0</v>
      </c>
      <c r="P30" s="387">
        <f>VLOOKUP(P$9,'PS5'!$A:$AK,INDEX('PS5'!$11:$11,MATCH('PS5 Summary'!$D30,'PS5'!$8:$8,0)),FALSE)</f>
        <v>0</v>
      </c>
      <c r="Q30" s="373"/>
      <c r="R30" s="374">
        <f>VLOOKUP(R$9,'PS5'!$A:$AK,INDEX('PS5'!$11:$11,MATCH('PS5 Summary'!$D30,'PS5'!$8:$8,0)),FALSE)</f>
        <v>0</v>
      </c>
      <c r="S30" s="373"/>
      <c r="T30" s="374">
        <f>VLOOKUP(T$9,'PS5'!$A:$AK,INDEX('PS5'!$11:$11,MATCH('PS5 Summary'!$D30,'PS5'!$8:$8,0)),FALSE)</f>
        <v>0</v>
      </c>
      <c r="U30" s="375">
        <f>VLOOKUP(U$9,'PS5'!$A:$AK,INDEX('PS5'!$11:$11,MATCH('PS5 Summary'!$D30,'PS5'!$8:$8,0)),FALSE)</f>
        <v>0</v>
      </c>
      <c r="V30" s="234">
        <f t="shared" si="3"/>
        <v>0</v>
      </c>
      <c r="W30" s="245">
        <f t="shared" si="4"/>
        <v>0</v>
      </c>
      <c r="X30" s="246">
        <f t="shared" si="0"/>
        <v>0</v>
      </c>
    </row>
    <row r="31" spans="1:24" s="205" customFormat="1" ht="96" customHeight="1" x14ac:dyDescent="0.25">
      <c r="A31" s="223">
        <v>21</v>
      </c>
      <c r="B31" s="212" t="s">
        <v>260</v>
      </c>
      <c r="C31" s="211">
        <v>1</v>
      </c>
      <c r="D31" s="252" t="s">
        <v>237</v>
      </c>
      <c r="E31" s="276" t="s">
        <v>181</v>
      </c>
      <c r="F31" s="279">
        <v>1</v>
      </c>
      <c r="G31" s="373"/>
      <c r="H31" s="374">
        <f>VLOOKUP(H$9,'PS5'!$A:$AK,INDEX('PS5'!$11:$11,MATCH('PS5 Summary'!$D31,'PS5'!$8:$8,0)),FALSE)</f>
        <v>0</v>
      </c>
      <c r="I31" s="373"/>
      <c r="J31" s="374">
        <f>VLOOKUP(J$9,'PS5'!$A:$AK,INDEX('PS5'!$11:$11,MATCH('PS5 Summary'!$D31,'PS5'!$8:$8,0)),FALSE)</f>
        <v>0</v>
      </c>
      <c r="K31" s="375">
        <f>VLOOKUP(K$9,'PS5'!$A:$AK,INDEX('PS5'!$11:$11,MATCH('PS5 Summary'!$D31,'PS5'!$8:$8,0)),FALSE)</f>
        <v>0</v>
      </c>
      <c r="L31" s="221">
        <f t="shared" si="1"/>
        <v>0</v>
      </c>
      <c r="M31" s="381">
        <f>VLOOKUP(M$9,'PS5'!$A:$AK,INDEX('PS5'!$11:$11,MATCH('PS5 Summary'!$D31,'PS5'!$8:$8,0)),FALSE)</f>
        <v>0</v>
      </c>
      <c r="N31" s="382">
        <f>VLOOKUP(N$9,'PS5'!$A:$AK,INDEX('PS5'!$11:$11,MATCH('PS5 Summary'!$D31,'PS5'!$8:$8,0)),FALSE)</f>
        <v>0</v>
      </c>
      <c r="O31" s="219">
        <f t="shared" si="2"/>
        <v>0</v>
      </c>
      <c r="P31" s="387">
        <f>VLOOKUP(P$9,'PS5'!$A:$AK,INDEX('PS5'!$11:$11,MATCH('PS5 Summary'!$D31,'PS5'!$8:$8,0)),FALSE)</f>
        <v>0</v>
      </c>
      <c r="Q31" s="373"/>
      <c r="R31" s="374">
        <f>VLOOKUP(R$9,'PS5'!$A:$AK,INDEX('PS5'!$11:$11,MATCH('PS5 Summary'!$D31,'PS5'!$8:$8,0)),FALSE)</f>
        <v>0</v>
      </c>
      <c r="S31" s="373"/>
      <c r="T31" s="374">
        <f>VLOOKUP(T$9,'PS5'!$A:$AK,INDEX('PS5'!$11:$11,MATCH('PS5 Summary'!$D31,'PS5'!$8:$8,0)),FALSE)</f>
        <v>0</v>
      </c>
      <c r="U31" s="375">
        <f>VLOOKUP(U$9,'PS5'!$A:$AK,INDEX('PS5'!$11:$11,MATCH('PS5 Summary'!$D31,'PS5'!$8:$8,0)),FALSE)</f>
        <v>0</v>
      </c>
      <c r="V31" s="234">
        <f t="shared" si="3"/>
        <v>0</v>
      </c>
      <c r="W31" s="245">
        <f t="shared" si="4"/>
        <v>0</v>
      </c>
      <c r="X31" s="246">
        <f t="shared" si="0"/>
        <v>0</v>
      </c>
    </row>
    <row r="32" spans="1:24" s="205" customFormat="1" ht="96" customHeight="1" x14ac:dyDescent="0.25">
      <c r="A32" s="223">
        <v>22</v>
      </c>
      <c r="B32" s="212" t="s">
        <v>261</v>
      </c>
      <c r="C32" s="211">
        <v>1</v>
      </c>
      <c r="D32" s="252" t="s">
        <v>238</v>
      </c>
      <c r="E32" s="276" t="s">
        <v>181</v>
      </c>
      <c r="F32" s="279">
        <v>1</v>
      </c>
      <c r="G32" s="373"/>
      <c r="H32" s="374">
        <f>VLOOKUP(H$9,'PS5'!$A:$AK,INDEX('PS5'!$11:$11,MATCH('PS5 Summary'!$D32,'PS5'!$8:$8,0)),FALSE)</f>
        <v>0</v>
      </c>
      <c r="I32" s="373"/>
      <c r="J32" s="374">
        <f>VLOOKUP(J$9,'PS5'!$A:$AK,INDEX('PS5'!$11:$11,MATCH('PS5 Summary'!$D32,'PS5'!$8:$8,0)),FALSE)</f>
        <v>0</v>
      </c>
      <c r="K32" s="375">
        <f>VLOOKUP(K$9,'PS5'!$A:$AK,INDEX('PS5'!$11:$11,MATCH('PS5 Summary'!$D32,'PS5'!$8:$8,0)),FALSE)</f>
        <v>0</v>
      </c>
      <c r="L32" s="221">
        <f t="shared" si="1"/>
        <v>0</v>
      </c>
      <c r="M32" s="381">
        <f>VLOOKUP(M$9,'PS5'!$A:$AK,INDEX('PS5'!$11:$11,MATCH('PS5 Summary'!$D32,'PS5'!$8:$8,0)),FALSE)</f>
        <v>0</v>
      </c>
      <c r="N32" s="382">
        <f>VLOOKUP(N$9,'PS5'!$A:$AK,INDEX('PS5'!$11:$11,MATCH('PS5 Summary'!$D32,'PS5'!$8:$8,0)),FALSE)</f>
        <v>0</v>
      </c>
      <c r="O32" s="219">
        <f t="shared" si="2"/>
        <v>0</v>
      </c>
      <c r="P32" s="387">
        <f>VLOOKUP(P$9,'PS5'!$A:$AK,INDEX('PS5'!$11:$11,MATCH('PS5 Summary'!$D32,'PS5'!$8:$8,0)),FALSE)</f>
        <v>0</v>
      </c>
      <c r="Q32" s="373"/>
      <c r="R32" s="374">
        <f>VLOOKUP(R$9,'PS5'!$A:$AK,INDEX('PS5'!$11:$11,MATCH('PS5 Summary'!$D32,'PS5'!$8:$8,0)),FALSE)</f>
        <v>0</v>
      </c>
      <c r="S32" s="373"/>
      <c r="T32" s="374">
        <f>VLOOKUP(T$9,'PS5'!$A:$AK,INDEX('PS5'!$11:$11,MATCH('PS5 Summary'!$D32,'PS5'!$8:$8,0)),FALSE)</f>
        <v>0</v>
      </c>
      <c r="U32" s="375">
        <f>VLOOKUP(U$9,'PS5'!$A:$AK,INDEX('PS5'!$11:$11,MATCH('PS5 Summary'!$D32,'PS5'!$8:$8,0)),FALSE)</f>
        <v>0</v>
      </c>
      <c r="V32" s="234">
        <f t="shared" si="3"/>
        <v>0</v>
      </c>
      <c r="W32" s="245">
        <f t="shared" si="4"/>
        <v>0</v>
      </c>
      <c r="X32" s="246">
        <f t="shared" si="0"/>
        <v>0</v>
      </c>
    </row>
    <row r="33" spans="1:24" s="205" customFormat="1" ht="96" customHeight="1" x14ac:dyDescent="0.25">
      <c r="A33" s="223">
        <v>23</v>
      </c>
      <c r="B33" s="212" t="s">
        <v>262</v>
      </c>
      <c r="C33" s="211">
        <v>1</v>
      </c>
      <c r="D33" s="252" t="s">
        <v>239</v>
      </c>
      <c r="E33" s="276" t="s">
        <v>181</v>
      </c>
      <c r="F33" s="279">
        <v>1</v>
      </c>
      <c r="G33" s="373"/>
      <c r="H33" s="374">
        <f>VLOOKUP(H$9,'PS5'!$A:$AK,INDEX('PS5'!$11:$11,MATCH('PS5 Summary'!$D33,'PS5'!$8:$8,0)),FALSE)</f>
        <v>0</v>
      </c>
      <c r="I33" s="373"/>
      <c r="J33" s="374">
        <f>VLOOKUP(J$9,'PS5'!$A:$AK,INDEX('PS5'!$11:$11,MATCH('PS5 Summary'!$D33,'PS5'!$8:$8,0)),FALSE)</f>
        <v>0</v>
      </c>
      <c r="K33" s="375">
        <f>VLOOKUP(K$9,'PS5'!$A:$AK,INDEX('PS5'!$11:$11,MATCH('PS5 Summary'!$D33,'PS5'!$8:$8,0)),FALSE)</f>
        <v>0</v>
      </c>
      <c r="L33" s="221">
        <f t="shared" si="1"/>
        <v>0</v>
      </c>
      <c r="M33" s="381">
        <f>VLOOKUP(M$9,'PS5'!$A:$AK,INDEX('PS5'!$11:$11,MATCH('PS5 Summary'!$D33,'PS5'!$8:$8,0)),FALSE)</f>
        <v>0</v>
      </c>
      <c r="N33" s="382">
        <f>VLOOKUP(N$9,'PS5'!$A:$AK,INDEX('PS5'!$11:$11,MATCH('PS5 Summary'!$D33,'PS5'!$8:$8,0)),FALSE)</f>
        <v>0</v>
      </c>
      <c r="O33" s="219">
        <f t="shared" si="2"/>
        <v>0</v>
      </c>
      <c r="P33" s="387">
        <f>VLOOKUP(P$9,'PS5'!$A:$AK,INDEX('PS5'!$11:$11,MATCH('PS5 Summary'!$D33,'PS5'!$8:$8,0)),FALSE)</f>
        <v>0</v>
      </c>
      <c r="Q33" s="373"/>
      <c r="R33" s="374">
        <f>VLOOKUP(R$9,'PS5'!$A:$AK,INDEX('PS5'!$11:$11,MATCH('PS5 Summary'!$D33,'PS5'!$8:$8,0)),FALSE)</f>
        <v>0</v>
      </c>
      <c r="S33" s="373"/>
      <c r="T33" s="374">
        <f>VLOOKUP(T$9,'PS5'!$A:$AK,INDEX('PS5'!$11:$11,MATCH('PS5 Summary'!$D33,'PS5'!$8:$8,0)),FALSE)</f>
        <v>0</v>
      </c>
      <c r="U33" s="375">
        <f>VLOOKUP(U$9,'PS5'!$A:$AK,INDEX('PS5'!$11:$11,MATCH('PS5 Summary'!$D33,'PS5'!$8:$8,0)),FALSE)</f>
        <v>0</v>
      </c>
      <c r="V33" s="234">
        <f t="shared" si="3"/>
        <v>0</v>
      </c>
      <c r="W33" s="245">
        <f t="shared" si="4"/>
        <v>0</v>
      </c>
      <c r="X33" s="246">
        <f t="shared" si="0"/>
        <v>0</v>
      </c>
    </row>
    <row r="34" spans="1:24" s="205" customFormat="1" ht="96" customHeight="1" x14ac:dyDescent="0.25">
      <c r="A34" s="223">
        <v>24</v>
      </c>
      <c r="B34" s="212" t="s">
        <v>263</v>
      </c>
      <c r="C34" s="211">
        <v>1</v>
      </c>
      <c r="D34" s="252" t="s">
        <v>240</v>
      </c>
      <c r="E34" s="276" t="s">
        <v>181</v>
      </c>
      <c r="F34" s="279">
        <v>1</v>
      </c>
      <c r="G34" s="373"/>
      <c r="H34" s="374">
        <f>VLOOKUP(H$9,'PS5'!$A:$AK,INDEX('PS5'!$11:$11,MATCH('PS5 Summary'!$D34,'PS5'!$8:$8,0)),FALSE)</f>
        <v>0</v>
      </c>
      <c r="I34" s="373"/>
      <c r="J34" s="374">
        <f>VLOOKUP(J$9,'PS5'!$A:$AK,INDEX('PS5'!$11:$11,MATCH('PS5 Summary'!$D34,'PS5'!$8:$8,0)),FALSE)</f>
        <v>0</v>
      </c>
      <c r="K34" s="375">
        <f>VLOOKUP(K$9,'PS5'!$A:$AK,INDEX('PS5'!$11:$11,MATCH('PS5 Summary'!$D34,'PS5'!$8:$8,0)),FALSE)</f>
        <v>0</v>
      </c>
      <c r="L34" s="221">
        <f t="shared" si="1"/>
        <v>0</v>
      </c>
      <c r="M34" s="381">
        <f>VLOOKUP(M$9,'PS5'!$A:$AK,INDEX('PS5'!$11:$11,MATCH('PS5 Summary'!$D34,'PS5'!$8:$8,0)),FALSE)</f>
        <v>0</v>
      </c>
      <c r="N34" s="382">
        <f>VLOOKUP(N$9,'PS5'!$A:$AK,INDEX('PS5'!$11:$11,MATCH('PS5 Summary'!$D34,'PS5'!$8:$8,0)),FALSE)</f>
        <v>0</v>
      </c>
      <c r="O34" s="219">
        <f t="shared" si="2"/>
        <v>0</v>
      </c>
      <c r="P34" s="387">
        <f>VLOOKUP(P$9,'PS5'!$A:$AK,INDEX('PS5'!$11:$11,MATCH('PS5 Summary'!$D34,'PS5'!$8:$8,0)),FALSE)</f>
        <v>0</v>
      </c>
      <c r="Q34" s="373"/>
      <c r="R34" s="374">
        <f>VLOOKUP(R$9,'PS5'!$A:$AK,INDEX('PS5'!$11:$11,MATCH('PS5 Summary'!$D34,'PS5'!$8:$8,0)),FALSE)</f>
        <v>0</v>
      </c>
      <c r="S34" s="373"/>
      <c r="T34" s="374">
        <f>VLOOKUP(T$9,'PS5'!$A:$AK,INDEX('PS5'!$11:$11,MATCH('PS5 Summary'!$D34,'PS5'!$8:$8,0)),FALSE)</f>
        <v>0</v>
      </c>
      <c r="U34" s="375">
        <f>VLOOKUP(U$9,'PS5'!$A:$AK,INDEX('PS5'!$11:$11,MATCH('PS5 Summary'!$D34,'PS5'!$8:$8,0)),FALSE)</f>
        <v>0</v>
      </c>
      <c r="V34" s="234">
        <f t="shared" si="3"/>
        <v>0</v>
      </c>
      <c r="W34" s="245">
        <f t="shared" si="4"/>
        <v>0</v>
      </c>
      <c r="X34" s="246">
        <f t="shared" si="0"/>
        <v>0</v>
      </c>
    </row>
    <row r="35" spans="1:24" s="205" customFormat="1" ht="96" customHeight="1" x14ac:dyDescent="0.25">
      <c r="A35" s="223">
        <v>25</v>
      </c>
      <c r="B35" s="212" t="s">
        <v>264</v>
      </c>
      <c r="C35" s="211">
        <v>1</v>
      </c>
      <c r="D35" s="252" t="s">
        <v>241</v>
      </c>
      <c r="E35" s="276" t="s">
        <v>181</v>
      </c>
      <c r="F35" s="279">
        <v>1</v>
      </c>
      <c r="G35" s="373"/>
      <c r="H35" s="374">
        <f>VLOOKUP(H$9,'PS5'!$A:$AK,INDEX('PS5'!$11:$11,MATCH('PS5 Summary'!$D35,'PS5'!$8:$8,0)),FALSE)</f>
        <v>0</v>
      </c>
      <c r="I35" s="373"/>
      <c r="J35" s="374">
        <f>VLOOKUP(J$9,'PS5'!$A:$AK,INDEX('PS5'!$11:$11,MATCH('PS5 Summary'!$D35,'PS5'!$8:$8,0)),FALSE)</f>
        <v>0</v>
      </c>
      <c r="K35" s="375">
        <f>VLOOKUP(K$9,'PS5'!$A:$AK,INDEX('PS5'!$11:$11,MATCH('PS5 Summary'!$D35,'PS5'!$8:$8,0)),FALSE)</f>
        <v>0</v>
      </c>
      <c r="L35" s="221">
        <f t="shared" si="1"/>
        <v>0</v>
      </c>
      <c r="M35" s="381">
        <f>VLOOKUP(M$9,'PS5'!$A:$AK,INDEX('PS5'!$11:$11,MATCH('PS5 Summary'!$D35,'PS5'!$8:$8,0)),FALSE)</f>
        <v>0</v>
      </c>
      <c r="N35" s="382">
        <f>VLOOKUP(N$9,'PS5'!$A:$AK,INDEX('PS5'!$11:$11,MATCH('PS5 Summary'!$D35,'PS5'!$8:$8,0)),FALSE)</f>
        <v>0</v>
      </c>
      <c r="O35" s="219">
        <f t="shared" si="2"/>
        <v>0</v>
      </c>
      <c r="P35" s="387">
        <f>VLOOKUP(P$9,'PS5'!$A:$AK,INDEX('PS5'!$11:$11,MATCH('PS5 Summary'!$D35,'PS5'!$8:$8,0)),FALSE)</f>
        <v>0</v>
      </c>
      <c r="Q35" s="373"/>
      <c r="R35" s="374">
        <f>VLOOKUP(R$9,'PS5'!$A:$AK,INDEX('PS5'!$11:$11,MATCH('PS5 Summary'!$D35,'PS5'!$8:$8,0)),FALSE)</f>
        <v>0</v>
      </c>
      <c r="S35" s="373"/>
      <c r="T35" s="374">
        <f>VLOOKUP(T$9,'PS5'!$A:$AK,INDEX('PS5'!$11:$11,MATCH('PS5 Summary'!$D35,'PS5'!$8:$8,0)),FALSE)</f>
        <v>0</v>
      </c>
      <c r="U35" s="375">
        <f>VLOOKUP(U$9,'PS5'!$A:$AK,INDEX('PS5'!$11:$11,MATCH('PS5 Summary'!$D35,'PS5'!$8:$8,0)),FALSE)</f>
        <v>0</v>
      </c>
      <c r="V35" s="234">
        <f t="shared" si="3"/>
        <v>0</v>
      </c>
      <c r="W35" s="245">
        <f t="shared" si="4"/>
        <v>0</v>
      </c>
      <c r="X35" s="246">
        <f t="shared" si="0"/>
        <v>0</v>
      </c>
    </row>
    <row r="36" spans="1:24" s="205" customFormat="1" ht="96" customHeight="1" x14ac:dyDescent="0.25">
      <c r="A36" s="223">
        <v>26</v>
      </c>
      <c r="B36" s="293" t="s">
        <v>297</v>
      </c>
      <c r="C36" s="211">
        <v>1</v>
      </c>
      <c r="D36" s="252" t="s">
        <v>298</v>
      </c>
      <c r="E36" s="276" t="s">
        <v>181</v>
      </c>
      <c r="F36" s="279">
        <v>1</v>
      </c>
      <c r="G36" s="373"/>
      <c r="H36" s="374">
        <f>VLOOKUP(H$9,'PS5'!$A:$AK,INDEX('PS5'!$11:$11,MATCH('PS5 Summary'!$D36,'PS5'!$8:$8,0)),FALSE)</f>
        <v>0</v>
      </c>
      <c r="I36" s="373"/>
      <c r="J36" s="374">
        <f>VLOOKUP(J$9,'PS5'!$A:$AK,INDEX('PS5'!$11:$11,MATCH('PS5 Summary'!$D36,'PS5'!$8:$8,0)),FALSE)</f>
        <v>0</v>
      </c>
      <c r="K36" s="375">
        <f>VLOOKUP(K$9,'PS5'!$A:$AK,INDEX('PS5'!$11:$11,MATCH('PS5 Summary'!$D36,'PS5'!$8:$8,0)),FALSE)</f>
        <v>0</v>
      </c>
      <c r="L36" s="221">
        <f t="shared" si="1"/>
        <v>0</v>
      </c>
      <c r="M36" s="381">
        <f>VLOOKUP(M$9,'PS5'!$A:$AK,INDEX('PS5'!$11:$11,MATCH('PS5 Summary'!$D36,'PS5'!$8:$8,0)),FALSE)</f>
        <v>0</v>
      </c>
      <c r="N36" s="382">
        <f>VLOOKUP(N$9,'PS5'!$A:$AK,INDEX('PS5'!$11:$11,MATCH('PS5 Summary'!$D36,'PS5'!$8:$8,0)),FALSE)</f>
        <v>0</v>
      </c>
      <c r="O36" s="219">
        <f t="shared" si="2"/>
        <v>0</v>
      </c>
      <c r="P36" s="387">
        <f>VLOOKUP(P$9,'PS5'!$A:$AK,INDEX('PS5'!$11:$11,MATCH('PS5 Summary'!$D36,'PS5'!$8:$8,0)),FALSE)</f>
        <v>0</v>
      </c>
      <c r="Q36" s="373"/>
      <c r="R36" s="374">
        <f>VLOOKUP(R$9,'PS5'!$A:$AK,INDEX('PS5'!$11:$11,MATCH('PS5 Summary'!$D36,'PS5'!$8:$8,0)),FALSE)</f>
        <v>0</v>
      </c>
      <c r="S36" s="373"/>
      <c r="T36" s="374">
        <f>VLOOKUP(T$9,'PS5'!$A:$AK,INDEX('PS5'!$11:$11,MATCH('PS5 Summary'!$D36,'PS5'!$8:$8,0)),FALSE)</f>
        <v>0</v>
      </c>
      <c r="U36" s="375">
        <f>VLOOKUP(U$9,'PS5'!$A:$AK,INDEX('PS5'!$11:$11,MATCH('PS5 Summary'!$D36,'PS5'!$8:$8,0)),FALSE)</f>
        <v>0</v>
      </c>
      <c r="V36" s="234">
        <f t="shared" si="3"/>
        <v>0</v>
      </c>
      <c r="W36" s="245">
        <f t="shared" si="4"/>
        <v>0</v>
      </c>
      <c r="X36" s="246">
        <f t="shared" si="0"/>
        <v>0</v>
      </c>
    </row>
    <row r="37" spans="1:24" s="205" customFormat="1" ht="96" customHeight="1" x14ac:dyDescent="0.25">
      <c r="A37" s="223">
        <v>27</v>
      </c>
      <c r="B37" s="212" t="s">
        <v>265</v>
      </c>
      <c r="C37" s="211">
        <v>1</v>
      </c>
      <c r="D37" s="252" t="s">
        <v>242</v>
      </c>
      <c r="E37" s="276" t="s">
        <v>181</v>
      </c>
      <c r="F37" s="279">
        <v>1</v>
      </c>
      <c r="G37" s="373"/>
      <c r="H37" s="374">
        <f>VLOOKUP(H$9,'PS5'!$A:$AK,INDEX('PS5'!$11:$11,MATCH('PS5 Summary'!$D37,'PS5'!$8:$8,0)),FALSE)</f>
        <v>0</v>
      </c>
      <c r="I37" s="373"/>
      <c r="J37" s="374">
        <f>VLOOKUP(J$9,'PS5'!$A:$AK,INDEX('PS5'!$11:$11,MATCH('PS5 Summary'!$D37,'PS5'!$8:$8,0)),FALSE)</f>
        <v>0</v>
      </c>
      <c r="K37" s="375">
        <f>VLOOKUP(K$9,'PS5'!$A:$AK,INDEX('PS5'!$11:$11,MATCH('PS5 Summary'!$D37,'PS5'!$8:$8,0)),FALSE)</f>
        <v>0</v>
      </c>
      <c r="L37" s="221">
        <f t="shared" si="1"/>
        <v>0</v>
      </c>
      <c r="M37" s="381">
        <f>VLOOKUP(M$9,'PS5'!$A:$AK,INDEX('PS5'!$11:$11,MATCH('PS5 Summary'!$D37,'PS5'!$8:$8,0)),FALSE)</f>
        <v>0</v>
      </c>
      <c r="N37" s="382">
        <f>VLOOKUP(N$9,'PS5'!$A:$AK,INDEX('PS5'!$11:$11,MATCH('PS5 Summary'!$D37,'PS5'!$8:$8,0)),FALSE)</f>
        <v>0</v>
      </c>
      <c r="O37" s="219">
        <f t="shared" si="2"/>
        <v>0</v>
      </c>
      <c r="P37" s="387">
        <f>VLOOKUP(P$9,'PS5'!$A:$AK,INDEX('PS5'!$11:$11,MATCH('PS5 Summary'!$D37,'PS5'!$8:$8,0)),FALSE)</f>
        <v>0</v>
      </c>
      <c r="Q37" s="373"/>
      <c r="R37" s="374">
        <f>VLOOKUP(R$9,'PS5'!$A:$AK,INDEX('PS5'!$11:$11,MATCH('PS5 Summary'!$D37,'PS5'!$8:$8,0)),FALSE)</f>
        <v>0</v>
      </c>
      <c r="S37" s="373"/>
      <c r="T37" s="374">
        <f>VLOOKUP(T$9,'PS5'!$A:$AK,INDEX('PS5'!$11:$11,MATCH('PS5 Summary'!$D37,'PS5'!$8:$8,0)),FALSE)</f>
        <v>0</v>
      </c>
      <c r="U37" s="375">
        <f>VLOOKUP(U$9,'PS5'!$A:$AK,INDEX('PS5'!$11:$11,MATCH('PS5 Summary'!$D37,'PS5'!$8:$8,0)),FALSE)</f>
        <v>0</v>
      </c>
      <c r="V37" s="234">
        <f t="shared" si="3"/>
        <v>0</v>
      </c>
      <c r="W37" s="245">
        <f t="shared" si="4"/>
        <v>0</v>
      </c>
      <c r="X37" s="246">
        <f t="shared" si="0"/>
        <v>0</v>
      </c>
    </row>
    <row r="38" spans="1:24" s="205" customFormat="1" ht="96" customHeight="1" x14ac:dyDescent="0.25">
      <c r="A38" s="223">
        <v>28</v>
      </c>
      <c r="B38" s="212" t="s">
        <v>266</v>
      </c>
      <c r="C38" s="211">
        <v>1</v>
      </c>
      <c r="D38" s="252" t="s">
        <v>243</v>
      </c>
      <c r="E38" s="276" t="s">
        <v>181</v>
      </c>
      <c r="F38" s="279">
        <v>1</v>
      </c>
      <c r="G38" s="373"/>
      <c r="H38" s="374">
        <f>VLOOKUP(H$9,'PS5'!$A:$AK,INDEX('PS5'!$11:$11,MATCH('PS5 Summary'!$D38,'PS5'!$8:$8,0)),FALSE)</f>
        <v>0</v>
      </c>
      <c r="I38" s="373"/>
      <c r="J38" s="374">
        <f>VLOOKUP(J$9,'PS5'!$A:$AK,INDEX('PS5'!$11:$11,MATCH('PS5 Summary'!$D38,'PS5'!$8:$8,0)),FALSE)</f>
        <v>0</v>
      </c>
      <c r="K38" s="375">
        <f>VLOOKUP(K$9,'PS5'!$A:$AK,INDEX('PS5'!$11:$11,MATCH('PS5 Summary'!$D38,'PS5'!$8:$8,0)),FALSE)</f>
        <v>0</v>
      </c>
      <c r="L38" s="221">
        <f t="shared" si="1"/>
        <v>0</v>
      </c>
      <c r="M38" s="381">
        <f>VLOOKUP(M$9,'PS5'!$A:$AK,INDEX('PS5'!$11:$11,MATCH('PS5 Summary'!$D38,'PS5'!$8:$8,0)),FALSE)</f>
        <v>0</v>
      </c>
      <c r="N38" s="382">
        <f>VLOOKUP(N$9,'PS5'!$A:$AK,INDEX('PS5'!$11:$11,MATCH('PS5 Summary'!$D38,'PS5'!$8:$8,0)),FALSE)</f>
        <v>0</v>
      </c>
      <c r="O38" s="219">
        <f t="shared" si="2"/>
        <v>0</v>
      </c>
      <c r="P38" s="387">
        <f>VLOOKUP(P$9,'PS5'!$A:$AK,INDEX('PS5'!$11:$11,MATCH('PS5 Summary'!$D38,'PS5'!$8:$8,0)),FALSE)</f>
        <v>0</v>
      </c>
      <c r="Q38" s="373"/>
      <c r="R38" s="374">
        <f>VLOOKUP(R$9,'PS5'!$A:$AK,INDEX('PS5'!$11:$11,MATCH('PS5 Summary'!$D38,'PS5'!$8:$8,0)),FALSE)</f>
        <v>0</v>
      </c>
      <c r="S38" s="373"/>
      <c r="T38" s="374">
        <f>VLOOKUP(T$9,'PS5'!$A:$AK,INDEX('PS5'!$11:$11,MATCH('PS5 Summary'!$D38,'PS5'!$8:$8,0)),FALSE)</f>
        <v>0</v>
      </c>
      <c r="U38" s="375">
        <f>VLOOKUP(U$9,'PS5'!$A:$AK,INDEX('PS5'!$11:$11,MATCH('PS5 Summary'!$D38,'PS5'!$8:$8,0)),FALSE)</f>
        <v>0</v>
      </c>
      <c r="V38" s="234">
        <f t="shared" si="3"/>
        <v>0</v>
      </c>
      <c r="W38" s="245">
        <f t="shared" si="4"/>
        <v>0</v>
      </c>
      <c r="X38" s="246">
        <f t="shared" si="0"/>
        <v>0</v>
      </c>
    </row>
    <row r="39" spans="1:24" s="205" customFormat="1" ht="16.5" thickBot="1" x14ac:dyDescent="0.3">
      <c r="A39" s="224"/>
      <c r="B39" s="225"/>
      <c r="C39" s="225"/>
      <c r="D39" s="254"/>
      <c r="E39" s="257"/>
      <c r="F39" s="280"/>
      <c r="G39" s="376"/>
      <c r="H39" s="377"/>
      <c r="I39" s="376"/>
      <c r="J39" s="377"/>
      <c r="K39" s="378"/>
      <c r="L39" s="222"/>
      <c r="M39" s="383"/>
      <c r="N39" s="384"/>
      <c r="O39" s="220"/>
      <c r="P39" s="388"/>
      <c r="Q39" s="376"/>
      <c r="R39" s="377"/>
      <c r="S39" s="376"/>
      <c r="T39" s="377"/>
      <c r="U39" s="378"/>
      <c r="V39" s="235"/>
      <c r="W39" s="247"/>
      <c r="X39" s="248"/>
    </row>
    <row r="40" spans="1:24" ht="16.5" thickBot="1" x14ac:dyDescent="0.3"/>
    <row r="41" spans="1:24" ht="16.5" thickBot="1" x14ac:dyDescent="0.3">
      <c r="X41" s="250">
        <f>SUM(X11:X40)</f>
        <v>0</v>
      </c>
    </row>
  </sheetData>
  <mergeCells count="8">
    <mergeCell ref="W7:W9"/>
    <mergeCell ref="X7:X9"/>
    <mergeCell ref="G7:L7"/>
    <mergeCell ref="G8:L8"/>
    <mergeCell ref="M7:O7"/>
    <mergeCell ref="P7:V7"/>
    <mergeCell ref="M8:O8"/>
    <mergeCell ref="P8:V8"/>
  </mergeCells>
  <hyperlinks>
    <hyperlink ref="A11" location="'01'!A1" display="'01'!A1" xr:uid="{00000000-0004-0000-0200-000000000000}"/>
    <hyperlink ref="A12" location="'02'!A1" display="'02'!A1" xr:uid="{00000000-0004-0000-0200-000001000000}"/>
    <hyperlink ref="A13" location="'03'!A1" display="'03'!A1" xr:uid="{00000000-0004-0000-0200-000002000000}"/>
    <hyperlink ref="A14" location="'04'!A1" display="'04'!A1" xr:uid="{00000000-0004-0000-0200-000003000000}"/>
    <hyperlink ref="A15" location="'05'!A1" display="'05'!A1" xr:uid="{00000000-0004-0000-0200-000004000000}"/>
    <hyperlink ref="A16" location="'06'!A1" display="'06'!A1" xr:uid="{00000000-0004-0000-0200-000005000000}"/>
    <hyperlink ref="A17" location="'07'!A1" display="'07'!A1" xr:uid="{00000000-0004-0000-0200-000006000000}"/>
    <hyperlink ref="A18" location="'08'!A1" display="'08'!A1" xr:uid="{00000000-0004-0000-0200-000007000000}"/>
    <hyperlink ref="A19" location="'09'!A1" display="'09'!A1" xr:uid="{00000000-0004-0000-0200-000008000000}"/>
    <hyperlink ref="A20" location="'10'!A1" display="'10'!A1" xr:uid="{00000000-0004-0000-0200-000009000000}"/>
    <hyperlink ref="A21" location="'11'!A1" display="'11'!A1" xr:uid="{00000000-0004-0000-0200-00000A000000}"/>
    <hyperlink ref="A22" location="'12'!A1" display="'12'!A1" xr:uid="{00000000-0004-0000-0200-00000B000000}"/>
    <hyperlink ref="A23" location="'13'!A1" display="'13'!A1" xr:uid="{00000000-0004-0000-0200-00000C000000}"/>
    <hyperlink ref="A24" location="'14'!A1" display="'14'!A1" xr:uid="{00000000-0004-0000-0200-00000D000000}"/>
    <hyperlink ref="A25" location="'15'!A1" display="'15'!A1" xr:uid="{00000000-0004-0000-0200-00000E000000}"/>
    <hyperlink ref="A26" location="'16'!A1" display="'16'!A1" xr:uid="{00000000-0004-0000-0200-00000F000000}"/>
    <hyperlink ref="A27" location="'17'!A1" display="'17'!A1" xr:uid="{00000000-0004-0000-0200-000010000000}"/>
    <hyperlink ref="A28" location="'18'!A1" display="'18'!A1" xr:uid="{00000000-0004-0000-0200-000011000000}"/>
    <hyperlink ref="A29" location="'19'!A1" display="'19'!A1" xr:uid="{00000000-0004-0000-0200-000012000000}"/>
    <hyperlink ref="A30" location="'20'!A1" display="'20'!A1" xr:uid="{00000000-0004-0000-0200-000013000000}"/>
    <hyperlink ref="A31" location="'21'!A1" display="'21'!A1" xr:uid="{00000000-0004-0000-0200-000014000000}"/>
    <hyperlink ref="A32" location="'22'!A1" display="'22'!A1" xr:uid="{00000000-0004-0000-0200-000015000000}"/>
    <hyperlink ref="A33" location="'23'!A1" display="'23'!A1" xr:uid="{00000000-0004-0000-0200-000016000000}"/>
    <hyperlink ref="A34:A38" location="'23'!A1" display="'23'!A1" xr:uid="{00000000-0004-0000-0200-000017000000}"/>
  </hyperlinks>
  <pageMargins left="0.23622047244094491" right="0.23622047244094491" top="0.74803149606299213" bottom="0.74803149606299213" header="0.31496062992125984" footer="0.31496062992125984"/>
  <pageSetup paperSize="9" scale="26" orientation="landscape" r:id="rId1"/>
  <colBreaks count="1" manualBreakCount="1">
    <brk id="2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'CPA Formula'!$B$9:$B$19</xm:f>
          </x14:formula1>
          <xm:sqref>H10 J10:V10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7"/>
  <sheetViews>
    <sheetView view="pageBreakPreview" zoomScaleNormal="80" zoomScaleSheetLayoutView="100" workbookViewId="0">
      <selection activeCell="F19" sqref="F19"/>
    </sheetView>
  </sheetViews>
  <sheetFormatPr defaultColWidth="9.140625" defaultRowHeight="15" x14ac:dyDescent="0.25"/>
  <cols>
    <col min="1" max="1" width="5" bestFit="1" customWidth="1"/>
    <col min="2" max="2" width="24.140625" bestFit="1" customWidth="1"/>
    <col min="3" max="3" width="13.7109375" style="1" customWidth="1"/>
    <col min="4" max="12" width="12.7109375" style="1" bestFit="1" customWidth="1"/>
    <col min="13" max="13" width="8.42578125" bestFit="1" customWidth="1"/>
  </cols>
  <sheetData>
    <row r="1" spans="1:12" ht="18" x14ac:dyDescent="0.25">
      <c r="A1" s="418" t="s">
        <v>6</v>
      </c>
      <c r="B1" s="418"/>
      <c r="C1" s="418"/>
      <c r="D1" s="418"/>
      <c r="E1" s="418"/>
      <c r="F1" s="418"/>
      <c r="G1" s="418"/>
      <c r="H1" s="418"/>
      <c r="I1" s="418"/>
      <c r="J1" s="418"/>
      <c r="K1" s="418"/>
      <c r="L1" s="418"/>
    </row>
    <row r="2" spans="1:12" ht="15.75" thickBot="1" x14ac:dyDescent="0.3">
      <c r="B2" s="2"/>
      <c r="C2" s="3"/>
      <c r="D2" s="3"/>
      <c r="E2" s="3"/>
      <c r="F2" s="3"/>
      <c r="G2" s="3"/>
      <c r="H2" s="3"/>
      <c r="I2" s="3"/>
      <c r="J2" s="3"/>
      <c r="K2" s="3"/>
      <c r="L2" s="3"/>
    </row>
    <row r="3" spans="1:12" ht="12.75" customHeight="1" x14ac:dyDescent="0.25">
      <c r="A3" s="430" t="s">
        <v>1</v>
      </c>
      <c r="B3" s="431"/>
      <c r="C3" s="431"/>
      <c r="D3" s="431"/>
      <c r="E3" s="431"/>
      <c r="F3" s="434"/>
      <c r="G3" s="434"/>
      <c r="H3" s="434"/>
      <c r="I3" s="434"/>
      <c r="J3" s="434"/>
      <c r="K3" s="434"/>
      <c r="L3" s="435"/>
    </row>
    <row r="4" spans="1:12" ht="13.5" customHeight="1" x14ac:dyDescent="0.25">
      <c r="A4" s="432"/>
      <c r="B4" s="433"/>
      <c r="C4" s="433"/>
      <c r="D4" s="433"/>
      <c r="E4" s="433"/>
      <c r="F4" s="436"/>
      <c r="G4" s="436"/>
      <c r="H4" s="436"/>
      <c r="I4" s="436"/>
      <c r="J4" s="436"/>
      <c r="K4" s="436"/>
      <c r="L4" s="437"/>
    </row>
    <row r="5" spans="1:12" ht="12.75" customHeight="1" x14ac:dyDescent="0.25">
      <c r="A5" s="432" t="s">
        <v>2</v>
      </c>
      <c r="B5" s="433"/>
      <c r="C5" s="433"/>
      <c r="D5" s="433"/>
      <c r="E5" s="433"/>
      <c r="F5" s="438" t="s">
        <v>285</v>
      </c>
      <c r="G5" s="438"/>
      <c r="H5" s="438"/>
      <c r="I5" s="438"/>
      <c r="J5" s="438"/>
      <c r="K5" s="438"/>
      <c r="L5" s="439"/>
    </row>
    <row r="6" spans="1:12" ht="13.5" customHeight="1" x14ac:dyDescent="0.25">
      <c r="A6" s="432"/>
      <c r="B6" s="433"/>
      <c r="C6" s="433"/>
      <c r="D6" s="433"/>
      <c r="E6" s="433"/>
      <c r="F6" s="438"/>
      <c r="G6" s="438"/>
      <c r="H6" s="438"/>
      <c r="I6" s="438"/>
      <c r="J6" s="438"/>
      <c r="K6" s="438"/>
      <c r="L6" s="439"/>
    </row>
    <row r="7" spans="1:12" ht="12.75" customHeight="1" x14ac:dyDescent="0.25">
      <c r="A7" s="432" t="s">
        <v>3</v>
      </c>
      <c r="B7" s="433"/>
      <c r="C7" s="433"/>
      <c r="D7" s="433"/>
      <c r="E7" s="433"/>
      <c r="F7" s="442"/>
      <c r="G7" s="443"/>
      <c r="H7" s="443"/>
      <c r="I7" s="443"/>
      <c r="J7" s="443"/>
      <c r="K7" s="443"/>
      <c r="L7" s="444"/>
    </row>
    <row r="8" spans="1:12" ht="13.5" customHeight="1" thickBot="1" x14ac:dyDescent="0.3">
      <c r="A8" s="440"/>
      <c r="B8" s="441"/>
      <c r="C8" s="441"/>
      <c r="D8" s="441"/>
      <c r="E8" s="441"/>
      <c r="F8" s="445"/>
      <c r="G8" s="446"/>
      <c r="H8" s="446"/>
      <c r="I8" s="446"/>
      <c r="J8" s="446"/>
      <c r="K8" s="446"/>
      <c r="L8" s="447"/>
    </row>
    <row r="9" spans="1:12" ht="12.75" customHeight="1" x14ac:dyDescent="0.25">
      <c r="A9" s="419" t="s">
        <v>4</v>
      </c>
      <c r="B9" s="422" t="s">
        <v>23</v>
      </c>
      <c r="C9" s="424" t="s">
        <v>0</v>
      </c>
      <c r="D9" s="425"/>
      <c r="E9" s="425"/>
      <c r="F9" s="425"/>
      <c r="G9" s="425"/>
      <c r="H9" s="425"/>
      <c r="I9" s="425"/>
      <c r="J9" s="425"/>
      <c r="K9" s="425"/>
      <c r="L9" s="426"/>
    </row>
    <row r="10" spans="1:12" x14ac:dyDescent="0.25">
      <c r="A10" s="420"/>
      <c r="B10" s="422"/>
      <c r="C10" s="424" t="s">
        <v>7</v>
      </c>
      <c r="D10" s="425"/>
      <c r="E10" s="425"/>
      <c r="F10" s="425"/>
      <c r="G10" s="425"/>
      <c r="H10" s="425"/>
      <c r="I10" s="425"/>
      <c r="J10" s="425"/>
      <c r="K10" s="425"/>
      <c r="L10" s="426"/>
    </row>
    <row r="11" spans="1:12" ht="15.75" thickBot="1" x14ac:dyDescent="0.3">
      <c r="A11" s="420"/>
      <c r="B11" s="422"/>
      <c r="C11" s="427" t="s">
        <v>286</v>
      </c>
      <c r="D11" s="428"/>
      <c r="E11" s="428"/>
      <c r="F11" s="428"/>
      <c r="G11" s="428"/>
      <c r="H11" s="428"/>
      <c r="I11" s="428"/>
      <c r="J11" s="428"/>
      <c r="K11" s="428"/>
      <c r="L11" s="429"/>
    </row>
    <row r="12" spans="1:12" ht="15.75" thickBot="1" x14ac:dyDescent="0.3">
      <c r="A12" s="421"/>
      <c r="B12" s="423"/>
      <c r="C12" s="7" t="s">
        <v>287</v>
      </c>
      <c r="D12" s="269" t="s">
        <v>288</v>
      </c>
      <c r="E12" s="274" t="s">
        <v>289</v>
      </c>
      <c r="F12" s="269" t="s">
        <v>290</v>
      </c>
      <c r="G12" s="269" t="s">
        <v>291</v>
      </c>
      <c r="H12" s="269" t="s">
        <v>292</v>
      </c>
      <c r="I12" s="269" t="s">
        <v>293</v>
      </c>
      <c r="J12" s="269" t="s">
        <v>294</v>
      </c>
      <c r="K12" s="269" t="s">
        <v>295</v>
      </c>
      <c r="L12" s="270" t="s">
        <v>296</v>
      </c>
    </row>
    <row r="13" spans="1:12" x14ac:dyDescent="0.25">
      <c r="A13" s="4">
        <v>1</v>
      </c>
      <c r="B13" s="5" t="s">
        <v>8</v>
      </c>
      <c r="C13" s="127"/>
      <c r="D13" s="128"/>
      <c r="E13" s="275"/>
      <c r="F13" s="128"/>
      <c r="G13" s="128"/>
      <c r="H13" s="128"/>
      <c r="I13" s="128"/>
      <c r="J13" s="128"/>
      <c r="K13" s="128"/>
      <c r="L13" s="129"/>
    </row>
    <row r="14" spans="1:12" x14ac:dyDescent="0.25">
      <c r="A14" s="8">
        <v>2</v>
      </c>
      <c r="B14" s="9" t="s">
        <v>9</v>
      </c>
      <c r="C14" s="130"/>
      <c r="D14" s="130"/>
      <c r="E14" s="273"/>
      <c r="F14" s="130"/>
      <c r="G14" s="130"/>
      <c r="H14" s="130"/>
      <c r="I14" s="130"/>
      <c r="J14" s="130"/>
      <c r="K14" s="130"/>
      <c r="L14" s="131"/>
    </row>
    <row r="15" spans="1:12" x14ac:dyDescent="0.25">
      <c r="A15" s="8">
        <v>3</v>
      </c>
      <c r="B15" s="9" t="s">
        <v>10</v>
      </c>
      <c r="C15" s="130"/>
      <c r="D15" s="130"/>
      <c r="E15" s="273"/>
      <c r="F15" s="130"/>
      <c r="G15" s="130"/>
      <c r="H15" s="130"/>
      <c r="I15" s="130"/>
      <c r="J15" s="130"/>
      <c r="K15" s="130"/>
      <c r="L15" s="131"/>
    </row>
    <row r="16" spans="1:12" x14ac:dyDescent="0.25">
      <c r="A16" s="8">
        <v>4</v>
      </c>
      <c r="B16" s="9" t="s">
        <v>11</v>
      </c>
      <c r="C16" s="130"/>
      <c r="D16" s="130"/>
      <c r="E16" s="273"/>
      <c r="F16" s="130"/>
      <c r="G16" s="130"/>
      <c r="H16" s="130"/>
      <c r="I16" s="130"/>
      <c r="J16" s="130"/>
      <c r="K16" s="130"/>
      <c r="L16" s="131"/>
    </row>
    <row r="17" spans="1:12" x14ac:dyDescent="0.25">
      <c r="A17" s="8">
        <v>5</v>
      </c>
      <c r="B17" s="9" t="s">
        <v>12</v>
      </c>
      <c r="C17" s="130"/>
      <c r="D17" s="130"/>
      <c r="E17" s="273"/>
      <c r="F17" s="130"/>
      <c r="G17" s="130"/>
      <c r="H17" s="130"/>
      <c r="I17" s="130"/>
      <c r="J17" s="130"/>
      <c r="K17" s="130"/>
      <c r="L17" s="131"/>
    </row>
    <row r="18" spans="1:12" x14ac:dyDescent="0.25">
      <c r="A18" s="271">
        <v>6</v>
      </c>
      <c r="B18" s="272" t="s">
        <v>13</v>
      </c>
      <c r="C18" s="273"/>
      <c r="D18" s="273"/>
      <c r="E18" s="273"/>
      <c r="F18" s="130"/>
      <c r="G18" s="130"/>
      <c r="H18" s="130"/>
      <c r="I18" s="130"/>
      <c r="J18" s="130"/>
      <c r="K18" s="130"/>
      <c r="L18" s="131"/>
    </row>
    <row r="19" spans="1:12" x14ac:dyDescent="0.25">
      <c r="A19" s="8">
        <v>7</v>
      </c>
      <c r="B19" s="9" t="s">
        <v>14</v>
      </c>
      <c r="C19" s="130"/>
      <c r="D19" s="130"/>
      <c r="E19" s="130"/>
      <c r="F19" s="130"/>
      <c r="G19" s="130"/>
      <c r="H19" s="130"/>
      <c r="I19" s="130"/>
      <c r="J19" s="130"/>
      <c r="K19" s="130"/>
      <c r="L19" s="131"/>
    </row>
    <row r="20" spans="1:12" x14ac:dyDescent="0.25">
      <c r="A20" s="8">
        <v>8</v>
      </c>
      <c r="B20" s="9" t="s">
        <v>15</v>
      </c>
      <c r="C20" s="130"/>
      <c r="D20" s="130"/>
      <c r="E20" s="130"/>
      <c r="F20" s="130"/>
      <c r="G20" s="130"/>
      <c r="H20" s="130"/>
      <c r="I20" s="130"/>
      <c r="J20" s="130"/>
      <c r="K20" s="130"/>
      <c r="L20" s="131"/>
    </row>
    <row r="21" spans="1:12" x14ac:dyDescent="0.25">
      <c r="A21" s="8">
        <v>9</v>
      </c>
      <c r="B21" s="9" t="s">
        <v>16</v>
      </c>
      <c r="C21" s="130"/>
      <c r="D21" s="130"/>
      <c r="E21" s="130"/>
      <c r="F21" s="130"/>
      <c r="G21" s="130"/>
      <c r="H21" s="130"/>
      <c r="I21" s="130"/>
      <c r="J21" s="130"/>
      <c r="K21" s="130"/>
      <c r="L21" s="131"/>
    </row>
    <row r="22" spans="1:12" x14ac:dyDescent="0.25">
      <c r="A22" s="8">
        <v>10</v>
      </c>
      <c r="B22" s="9" t="s">
        <v>17</v>
      </c>
      <c r="C22" s="130"/>
      <c r="D22" s="130"/>
      <c r="E22" s="130"/>
      <c r="F22" s="130"/>
      <c r="G22" s="130"/>
      <c r="H22" s="130"/>
      <c r="I22" s="130"/>
      <c r="J22" s="130"/>
      <c r="K22" s="130"/>
      <c r="L22" s="131"/>
    </row>
    <row r="23" spans="1:12" x14ac:dyDescent="0.25">
      <c r="A23" s="8">
        <v>11</v>
      </c>
      <c r="B23" s="9" t="s">
        <v>18</v>
      </c>
      <c r="C23" s="130"/>
      <c r="D23" s="130"/>
      <c r="E23" s="130"/>
      <c r="F23" s="130"/>
      <c r="G23" s="130"/>
      <c r="H23" s="130"/>
      <c r="I23" s="130"/>
      <c r="J23" s="130"/>
      <c r="K23" s="130"/>
      <c r="L23" s="131"/>
    </row>
    <row r="24" spans="1:12" x14ac:dyDescent="0.25">
      <c r="A24" s="8">
        <v>12</v>
      </c>
      <c r="B24" s="9" t="s">
        <v>19</v>
      </c>
      <c r="C24" s="130"/>
      <c r="D24" s="130"/>
      <c r="E24" s="130"/>
      <c r="F24" s="130"/>
      <c r="G24" s="130"/>
      <c r="H24" s="130"/>
      <c r="I24" s="130"/>
      <c r="J24" s="130"/>
      <c r="K24" s="130"/>
      <c r="L24" s="131"/>
    </row>
    <row r="25" spans="1:12" x14ac:dyDescent="0.25">
      <c r="A25" s="8">
        <v>13</v>
      </c>
      <c r="B25" s="9" t="s">
        <v>20</v>
      </c>
      <c r="C25" s="130"/>
      <c r="D25" s="130"/>
      <c r="E25" s="130"/>
      <c r="F25" s="130"/>
      <c r="G25" s="130"/>
      <c r="H25" s="130"/>
      <c r="I25" s="130"/>
      <c r="J25" s="130"/>
      <c r="K25" s="130"/>
      <c r="L25" s="131"/>
    </row>
    <row r="26" spans="1:12" x14ac:dyDescent="0.25">
      <c r="A26" s="8">
        <v>14</v>
      </c>
      <c r="B26" s="9" t="s">
        <v>21</v>
      </c>
      <c r="C26" s="130"/>
      <c r="D26" s="130"/>
      <c r="E26" s="130"/>
      <c r="F26" s="130"/>
      <c r="G26" s="130"/>
      <c r="H26" s="130"/>
      <c r="I26" s="130"/>
      <c r="J26" s="130"/>
      <c r="K26" s="130"/>
      <c r="L26" s="131"/>
    </row>
    <row r="27" spans="1:12" x14ac:dyDescent="0.25">
      <c r="A27" s="10">
        <v>15</v>
      </c>
      <c r="B27" s="11" t="s">
        <v>22</v>
      </c>
      <c r="C27" s="130"/>
      <c r="D27" s="130"/>
      <c r="E27" s="130"/>
      <c r="F27" s="130"/>
      <c r="G27" s="130"/>
      <c r="H27" s="130"/>
      <c r="I27" s="130"/>
      <c r="J27" s="130"/>
      <c r="K27" s="130"/>
      <c r="L27" s="131"/>
    </row>
    <row r="28" spans="1:12" x14ac:dyDescent="0.25">
      <c r="A28" s="8">
        <v>16</v>
      </c>
      <c r="B28" s="11" t="s">
        <v>24</v>
      </c>
      <c r="C28" s="130"/>
      <c r="D28" s="130"/>
      <c r="E28" s="130"/>
      <c r="F28" s="130"/>
      <c r="G28" s="130"/>
      <c r="H28" s="130"/>
      <c r="I28" s="130"/>
      <c r="J28" s="130"/>
      <c r="K28" s="130"/>
      <c r="L28" s="131"/>
    </row>
    <row r="29" spans="1:12" x14ac:dyDescent="0.25">
      <c r="A29" s="10">
        <v>17</v>
      </c>
      <c r="B29" s="11" t="s">
        <v>25</v>
      </c>
      <c r="C29" s="130"/>
      <c r="D29" s="130"/>
      <c r="E29" s="130"/>
      <c r="F29" s="130"/>
      <c r="G29" s="130"/>
      <c r="H29" s="130"/>
      <c r="I29" s="130"/>
      <c r="J29" s="130"/>
      <c r="K29" s="130"/>
      <c r="L29" s="131"/>
    </row>
    <row r="30" spans="1:12" x14ac:dyDescent="0.25">
      <c r="A30" s="8">
        <v>18</v>
      </c>
      <c r="B30" s="11" t="s">
        <v>26</v>
      </c>
      <c r="C30" s="130"/>
      <c r="D30" s="130"/>
      <c r="E30" s="130"/>
      <c r="F30" s="130"/>
      <c r="G30" s="130"/>
      <c r="H30" s="130"/>
      <c r="I30" s="130"/>
      <c r="J30" s="130"/>
      <c r="K30" s="130"/>
      <c r="L30" s="131"/>
    </row>
    <row r="31" spans="1:12" x14ac:dyDescent="0.25">
      <c r="A31" s="10">
        <v>19</v>
      </c>
      <c r="B31" s="11" t="s">
        <v>27</v>
      </c>
      <c r="C31" s="130"/>
      <c r="D31" s="130"/>
      <c r="E31" s="130"/>
      <c r="F31" s="130"/>
      <c r="G31" s="130"/>
      <c r="H31" s="130"/>
      <c r="I31" s="130"/>
      <c r="J31" s="130"/>
      <c r="K31" s="130"/>
      <c r="L31" s="131"/>
    </row>
    <row r="32" spans="1:12" x14ac:dyDescent="0.25">
      <c r="A32" s="10"/>
      <c r="B32" s="12"/>
      <c r="C32" s="130"/>
      <c r="D32" s="130"/>
      <c r="E32" s="130"/>
      <c r="F32" s="130"/>
      <c r="G32" s="130"/>
      <c r="H32" s="130"/>
      <c r="I32" s="130"/>
      <c r="J32" s="130"/>
      <c r="K32" s="130"/>
      <c r="L32" s="131"/>
    </row>
    <row r="34" spans="1:12" ht="15.75" thickBot="1" x14ac:dyDescent="0.3">
      <c r="A34" s="411" t="s">
        <v>5</v>
      </c>
      <c r="B34" s="411"/>
      <c r="C34" s="411"/>
      <c r="D34" s="411"/>
      <c r="E34" s="411"/>
      <c r="F34" s="411"/>
      <c r="G34" s="411"/>
      <c r="H34" s="411"/>
      <c r="I34" s="411"/>
      <c r="J34" s="411"/>
      <c r="K34" s="411"/>
      <c r="L34" s="411"/>
    </row>
    <row r="35" spans="1:12" x14ac:dyDescent="0.25">
      <c r="A35" s="412"/>
      <c r="B35" s="413"/>
      <c r="C35" s="413"/>
      <c r="D35" s="413"/>
      <c r="E35" s="413"/>
      <c r="F35" s="413"/>
      <c r="G35" s="413"/>
      <c r="H35" s="413"/>
      <c r="I35" s="413"/>
      <c r="J35" s="413"/>
      <c r="K35" s="413"/>
      <c r="L35" s="414"/>
    </row>
    <row r="36" spans="1:12" x14ac:dyDescent="0.25">
      <c r="A36" s="415"/>
      <c r="B36" s="416"/>
      <c r="C36" s="416"/>
      <c r="D36" s="416"/>
      <c r="E36" s="416"/>
      <c r="F36" s="416"/>
      <c r="G36" s="416"/>
      <c r="H36" s="416"/>
      <c r="I36" s="416"/>
      <c r="J36" s="416"/>
      <c r="K36" s="416"/>
      <c r="L36" s="417"/>
    </row>
    <row r="37" spans="1:12" ht="15.75" thickBot="1" x14ac:dyDescent="0.3">
      <c r="A37" s="408"/>
      <c r="B37" s="409"/>
      <c r="C37" s="409"/>
      <c r="D37" s="409"/>
      <c r="E37" s="409"/>
      <c r="F37" s="409"/>
      <c r="G37" s="409"/>
      <c r="H37" s="409"/>
      <c r="I37" s="409"/>
      <c r="J37" s="409"/>
      <c r="K37" s="409"/>
      <c r="L37" s="410"/>
    </row>
  </sheetData>
  <mergeCells count="16">
    <mergeCell ref="A37:L37"/>
    <mergeCell ref="A34:L34"/>
    <mergeCell ref="A35:L35"/>
    <mergeCell ref="A36:L36"/>
    <mergeCell ref="A1:L1"/>
    <mergeCell ref="A9:A12"/>
    <mergeCell ref="B9:B12"/>
    <mergeCell ref="C9:L9"/>
    <mergeCell ref="C10:L10"/>
    <mergeCell ref="C11:L11"/>
    <mergeCell ref="A3:E4"/>
    <mergeCell ref="F3:L4"/>
    <mergeCell ref="A5:E6"/>
    <mergeCell ref="F5:L6"/>
    <mergeCell ref="A7:E8"/>
    <mergeCell ref="F7:L8"/>
  </mergeCells>
  <pageMargins left="0.70866141732283472" right="0.70866141732283472" top="0.74803149606299213" bottom="0.74803149606299213" header="0.31496062992125984" footer="0.31496062992125984"/>
  <pageSetup paperSize="9" scale="83" orientation="landscape" r:id="rId1"/>
  <headerFooter>
    <oddFooter>&amp;F&amp;RPage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49"/>
  <sheetViews>
    <sheetView topLeftCell="A22" zoomScale="60" zoomScaleNormal="60" zoomScaleSheetLayoutView="70" workbookViewId="0">
      <selection activeCell="B29" sqref="B29:G29"/>
    </sheetView>
  </sheetViews>
  <sheetFormatPr defaultColWidth="9.140625" defaultRowHeight="12.75" x14ac:dyDescent="0.25"/>
  <cols>
    <col min="1" max="1" width="20.85546875" style="335" customWidth="1"/>
    <col min="2" max="2" width="17.42578125" style="302" customWidth="1"/>
    <col min="3" max="3" width="40.42578125" style="302" customWidth="1"/>
    <col min="4" max="4" width="23.5703125" style="302" customWidth="1"/>
    <col min="5" max="5" width="23.140625" style="302" customWidth="1"/>
    <col min="6" max="6" width="18.42578125" style="302" customWidth="1"/>
    <col min="7" max="7" width="19.28515625" style="302" customWidth="1"/>
    <col min="8" max="8" width="14.7109375" style="302" customWidth="1"/>
    <col min="9" max="9" width="11.42578125" style="302" customWidth="1"/>
    <col min="10" max="10" width="10.28515625" style="302" bestFit="1" customWidth="1"/>
    <col min="11" max="11" width="9.7109375" style="302" bestFit="1" customWidth="1"/>
    <col min="12" max="16384" width="9.140625" style="302"/>
  </cols>
  <sheetData>
    <row r="1" spans="1:9" s="296" customFormat="1" ht="15.75" x14ac:dyDescent="0.25">
      <c r="A1" s="476" t="s">
        <v>162</v>
      </c>
      <c r="B1" s="477"/>
      <c r="C1" s="364"/>
      <c r="D1" s="295"/>
      <c r="G1" s="297"/>
      <c r="I1" s="297"/>
    </row>
    <row r="2" spans="1:9" s="296" customFormat="1" ht="63.6" customHeight="1" x14ac:dyDescent="0.25">
      <c r="A2" s="476" t="s">
        <v>163</v>
      </c>
      <c r="B2" s="477"/>
      <c r="C2" s="365"/>
      <c r="G2" s="297"/>
      <c r="H2" s="298"/>
      <c r="I2" s="299"/>
    </row>
    <row r="3" spans="1:9" s="296" customFormat="1" ht="15.75" x14ac:dyDescent="0.25">
      <c r="A3" s="476" t="s">
        <v>164</v>
      </c>
      <c r="B3" s="477"/>
      <c r="C3" s="364"/>
      <c r="G3" s="297"/>
      <c r="H3" s="298"/>
      <c r="I3" s="299"/>
    </row>
    <row r="4" spans="1:9" s="296" customFormat="1" ht="15.75" x14ac:dyDescent="0.25">
      <c r="A4" s="476" t="s">
        <v>299</v>
      </c>
      <c r="B4" s="477"/>
      <c r="C4" s="294" t="s">
        <v>425</v>
      </c>
      <c r="G4" s="297"/>
      <c r="H4" s="298"/>
      <c r="I4" s="299"/>
    </row>
    <row r="5" spans="1:9" ht="15.75" x14ac:dyDescent="0.25">
      <c r="A5" s="300"/>
      <c r="B5" s="296"/>
      <c r="C5" s="301"/>
    </row>
    <row r="6" spans="1:9" ht="48" customHeight="1" x14ac:dyDescent="0.25">
      <c r="A6" s="478" t="s">
        <v>423</v>
      </c>
      <c r="B6" s="478"/>
      <c r="C6" s="478"/>
      <c r="D6" s="478"/>
      <c r="E6" s="478"/>
    </row>
    <row r="7" spans="1:9" ht="13.5" thickBot="1" x14ac:dyDescent="0.3">
      <c r="A7" s="303"/>
    </row>
    <row r="8" spans="1:9" ht="16.5" thickBot="1" x14ac:dyDescent="0.3">
      <c r="A8" s="304" t="s">
        <v>300</v>
      </c>
      <c r="B8" s="305" t="s">
        <v>301</v>
      </c>
      <c r="C8" s="306" t="s">
        <v>302</v>
      </c>
      <c r="D8" s="306"/>
      <c r="E8" s="307"/>
    </row>
    <row r="9" spans="1:9" ht="16.5" thickBot="1" x14ac:dyDescent="0.3">
      <c r="A9" s="308">
        <v>1</v>
      </c>
      <c r="B9" s="309" t="s">
        <v>303</v>
      </c>
      <c r="C9" s="468" t="s">
        <v>304</v>
      </c>
      <c r="D9" s="468"/>
      <c r="E9" s="310"/>
      <c r="F9" s="453" t="s">
        <v>305</v>
      </c>
      <c r="G9" s="454"/>
      <c r="H9" s="455"/>
    </row>
    <row r="10" spans="1:9" ht="14.25" x14ac:dyDescent="0.25">
      <c r="A10" s="311">
        <v>2</v>
      </c>
      <c r="B10" s="312" t="s">
        <v>306</v>
      </c>
      <c r="C10" s="456" t="str">
        <f>B41</f>
        <v>Tenderer's description of Formula A</v>
      </c>
      <c r="D10" s="457"/>
      <c r="E10" s="458"/>
      <c r="F10" s="459" t="s">
        <v>307</v>
      </c>
      <c r="G10" s="460"/>
      <c r="H10" s="461"/>
    </row>
    <row r="11" spans="1:9" ht="14.25" x14ac:dyDescent="0.25">
      <c r="A11" s="311">
        <v>3</v>
      </c>
      <c r="B11" s="312" t="s">
        <v>308</v>
      </c>
      <c r="C11" s="456" t="str">
        <f>B52</f>
        <v>Tenderer's description of Formula B</v>
      </c>
      <c r="D11" s="457"/>
      <c r="E11" s="458"/>
      <c r="F11" s="462"/>
      <c r="G11" s="463"/>
      <c r="H11" s="464"/>
    </row>
    <row r="12" spans="1:9" ht="14.25" x14ac:dyDescent="0.25">
      <c r="A12" s="311">
        <v>4</v>
      </c>
      <c r="B12" s="312" t="s">
        <v>309</v>
      </c>
      <c r="C12" s="457" t="str">
        <f>B63</f>
        <v>Tenderer's description of Formula C</v>
      </c>
      <c r="D12" s="457"/>
      <c r="E12" s="458"/>
      <c r="F12" s="462"/>
      <c r="G12" s="463"/>
      <c r="H12" s="464"/>
    </row>
    <row r="13" spans="1:9" ht="14.25" x14ac:dyDescent="0.25">
      <c r="A13" s="311">
        <v>5</v>
      </c>
      <c r="B13" s="312" t="s">
        <v>310</v>
      </c>
      <c r="C13" s="457" t="str">
        <f>B74</f>
        <v>Tenderer's description of Formula D</v>
      </c>
      <c r="D13" s="457"/>
      <c r="E13" s="458"/>
      <c r="F13" s="462"/>
      <c r="G13" s="463"/>
      <c r="H13" s="464"/>
    </row>
    <row r="14" spans="1:9" ht="14.25" x14ac:dyDescent="0.25">
      <c r="A14" s="311">
        <v>6</v>
      </c>
      <c r="B14" s="312" t="s">
        <v>311</v>
      </c>
      <c r="C14" s="457" t="str">
        <f>B85</f>
        <v>Tenderer's description of Formula E</v>
      </c>
      <c r="D14" s="457"/>
      <c r="E14" s="458"/>
      <c r="F14" s="462"/>
      <c r="G14" s="463"/>
      <c r="H14" s="464"/>
    </row>
    <row r="15" spans="1:9" ht="14.25" x14ac:dyDescent="0.25">
      <c r="A15" s="311">
        <v>7</v>
      </c>
      <c r="B15" s="312" t="s">
        <v>312</v>
      </c>
      <c r="C15" s="457" t="str">
        <f>B96</f>
        <v>Tenderer's description of Formula F</v>
      </c>
      <c r="D15" s="457"/>
      <c r="E15" s="458"/>
      <c r="F15" s="462"/>
      <c r="G15" s="463"/>
      <c r="H15" s="464"/>
    </row>
    <row r="16" spans="1:9" ht="14.25" x14ac:dyDescent="0.25">
      <c r="A16" s="311">
        <v>8</v>
      </c>
      <c r="B16" s="312" t="s">
        <v>313</v>
      </c>
      <c r="C16" s="457" t="str">
        <f>B107</f>
        <v>Tenderer's description of Formula G</v>
      </c>
      <c r="D16" s="457"/>
      <c r="E16" s="458"/>
      <c r="F16" s="462"/>
      <c r="G16" s="463"/>
      <c r="H16" s="464"/>
    </row>
    <row r="17" spans="1:9" ht="14.25" x14ac:dyDescent="0.25">
      <c r="A17" s="311">
        <v>9</v>
      </c>
      <c r="B17" s="312" t="s">
        <v>314</v>
      </c>
      <c r="C17" s="457" t="str">
        <f>B118</f>
        <v>Tenderer's description of Formula H</v>
      </c>
      <c r="D17" s="457"/>
      <c r="E17" s="458"/>
      <c r="F17" s="462"/>
      <c r="G17" s="463"/>
      <c r="H17" s="464"/>
    </row>
    <row r="18" spans="1:9" ht="14.25" x14ac:dyDescent="0.25">
      <c r="A18" s="311">
        <v>10</v>
      </c>
      <c r="B18" s="312" t="s">
        <v>315</v>
      </c>
      <c r="C18" s="457" t="str">
        <f>B129</f>
        <v>Tenderer's description of Formula I</v>
      </c>
      <c r="D18" s="457"/>
      <c r="E18" s="458"/>
      <c r="F18" s="462"/>
      <c r="G18" s="463"/>
      <c r="H18" s="464"/>
    </row>
    <row r="19" spans="1:9" ht="15" thickBot="1" x14ac:dyDescent="0.3">
      <c r="A19" s="313">
        <v>11</v>
      </c>
      <c r="B19" s="314" t="s">
        <v>316</v>
      </c>
      <c r="C19" s="469" t="str">
        <f>B140</f>
        <v>Tenderer's description of Formula J</v>
      </c>
      <c r="D19" s="469"/>
      <c r="E19" s="470"/>
      <c r="F19" s="465"/>
      <c r="G19" s="466"/>
      <c r="H19" s="467"/>
    </row>
    <row r="20" spans="1:9" x14ac:dyDescent="0.25">
      <c r="A20" s="303"/>
      <c r="B20" s="315"/>
      <c r="C20" s="315"/>
      <c r="D20" s="315"/>
    </row>
    <row r="21" spans="1:9" ht="18" x14ac:dyDescent="0.25">
      <c r="A21" s="366" t="s">
        <v>317</v>
      </c>
      <c r="B21" s="316"/>
      <c r="C21" s="315"/>
      <c r="D21" s="315"/>
    </row>
    <row r="22" spans="1:9" ht="36.75" customHeight="1" x14ac:dyDescent="0.25">
      <c r="A22" s="317">
        <v>1</v>
      </c>
      <c r="B22" s="471" t="s">
        <v>318</v>
      </c>
      <c r="C22" s="472"/>
      <c r="D22" s="472"/>
      <c r="E22" s="472"/>
      <c r="F22" s="472"/>
      <c r="G22" s="473"/>
    </row>
    <row r="23" spans="1:9" ht="15" x14ac:dyDescent="0.25">
      <c r="A23" s="317">
        <v>2</v>
      </c>
      <c r="B23" s="474" t="s">
        <v>319</v>
      </c>
      <c r="C23" s="475"/>
      <c r="D23" s="475"/>
      <c r="E23" s="475"/>
      <c r="F23" s="475"/>
      <c r="G23" s="475"/>
    </row>
    <row r="24" spans="1:9" ht="15" x14ac:dyDescent="0.25">
      <c r="A24" s="318"/>
      <c r="B24" s="319"/>
      <c r="C24" s="315"/>
      <c r="D24" s="315"/>
    </row>
    <row r="25" spans="1:9" ht="18" customHeight="1" x14ac:dyDescent="0.25">
      <c r="A25" s="320" t="s">
        <v>320</v>
      </c>
      <c r="B25" s="321"/>
      <c r="C25" s="321"/>
    </row>
    <row r="26" spans="1:9" s="296" customFormat="1" ht="62.1" customHeight="1" x14ac:dyDescent="0.25">
      <c r="A26" s="322">
        <v>1</v>
      </c>
      <c r="B26" s="450" t="s">
        <v>321</v>
      </c>
      <c r="C26" s="450"/>
      <c r="D26" s="450"/>
      <c r="E26" s="450"/>
      <c r="F26" s="450"/>
      <c r="G26" s="450"/>
    </row>
    <row r="27" spans="1:9" s="296" customFormat="1" ht="62.1" customHeight="1" x14ac:dyDescent="0.25">
      <c r="A27" s="322">
        <v>2</v>
      </c>
      <c r="B27" s="450" t="s">
        <v>322</v>
      </c>
      <c r="C27" s="450"/>
      <c r="D27" s="450"/>
      <c r="E27" s="450"/>
      <c r="F27" s="450"/>
      <c r="G27" s="450"/>
      <c r="H27" s="323"/>
      <c r="I27" s="323"/>
    </row>
    <row r="28" spans="1:9" s="296" customFormat="1" ht="62.1" customHeight="1" x14ac:dyDescent="0.25">
      <c r="A28" s="324">
        <v>3</v>
      </c>
      <c r="B28" s="450" t="s">
        <v>424</v>
      </c>
      <c r="C28" s="450"/>
      <c r="D28" s="450"/>
      <c r="E28" s="450"/>
      <c r="F28" s="450"/>
      <c r="G28" s="450"/>
    </row>
    <row r="29" spans="1:9" s="296" customFormat="1" ht="62.1" customHeight="1" x14ac:dyDescent="0.25">
      <c r="A29" s="324">
        <v>4</v>
      </c>
      <c r="B29" s="450" t="s">
        <v>426</v>
      </c>
      <c r="C29" s="450"/>
      <c r="D29" s="450"/>
      <c r="E29" s="450"/>
      <c r="F29" s="450"/>
      <c r="G29" s="450"/>
      <c r="H29" s="325"/>
    </row>
    <row r="30" spans="1:9" s="296" customFormat="1" ht="62.1" customHeight="1" x14ac:dyDescent="0.25">
      <c r="A30" s="324">
        <v>5</v>
      </c>
      <c r="B30" s="450" t="s">
        <v>323</v>
      </c>
      <c r="C30" s="450"/>
      <c r="D30" s="450"/>
      <c r="E30" s="450"/>
      <c r="F30" s="450"/>
      <c r="G30" s="450"/>
    </row>
    <row r="31" spans="1:9" s="296" customFormat="1" ht="62.1" customHeight="1" x14ac:dyDescent="0.25">
      <c r="A31" s="324">
        <v>6</v>
      </c>
      <c r="B31" s="450" t="s">
        <v>324</v>
      </c>
      <c r="C31" s="450"/>
      <c r="D31" s="450"/>
      <c r="E31" s="450"/>
      <c r="F31" s="450"/>
      <c r="G31" s="450"/>
    </row>
    <row r="32" spans="1:9" ht="18" x14ac:dyDescent="0.25">
      <c r="A32" s="369" t="s">
        <v>325</v>
      </c>
      <c r="B32" s="326"/>
      <c r="C32" s="321"/>
    </row>
    <row r="33" spans="1:22" s="328" customFormat="1" ht="63" customHeight="1" x14ac:dyDescent="0.2">
      <c r="A33" s="322">
        <v>1</v>
      </c>
      <c r="B33" s="450" t="s">
        <v>326</v>
      </c>
      <c r="C33" s="450"/>
      <c r="D33" s="450"/>
      <c r="E33" s="450"/>
      <c r="F33" s="450"/>
      <c r="G33" s="450"/>
      <c r="H33" s="327"/>
      <c r="I33" s="327"/>
    </row>
    <row r="34" spans="1:22" s="328" customFormat="1" ht="51.75" customHeight="1" x14ac:dyDescent="0.2">
      <c r="A34" s="322">
        <v>2</v>
      </c>
      <c r="B34" s="450" t="s">
        <v>327</v>
      </c>
      <c r="C34" s="450"/>
      <c r="D34" s="450"/>
      <c r="E34" s="450"/>
      <c r="F34" s="450"/>
      <c r="G34" s="450"/>
      <c r="H34" s="327"/>
      <c r="I34" s="327"/>
    </row>
    <row r="35" spans="1:22" s="328" customFormat="1" ht="66" customHeight="1" x14ac:dyDescent="0.2">
      <c r="A35" s="329">
        <v>3</v>
      </c>
      <c r="B35" s="451" t="s">
        <v>328</v>
      </c>
      <c r="C35" s="451"/>
      <c r="D35" s="451"/>
      <c r="E35" s="451"/>
      <c r="F35" s="451"/>
      <c r="G35" s="451"/>
      <c r="H35" s="327"/>
      <c r="I35" s="327"/>
    </row>
    <row r="36" spans="1:22" s="328" customFormat="1" ht="87.75" customHeight="1" x14ac:dyDescent="0.2">
      <c r="A36" s="322">
        <v>4</v>
      </c>
      <c r="B36" s="450" t="s">
        <v>329</v>
      </c>
      <c r="C36" s="450"/>
      <c r="D36" s="450"/>
      <c r="E36" s="450"/>
      <c r="F36" s="450"/>
      <c r="G36" s="450"/>
      <c r="H36" s="327"/>
      <c r="I36" s="327"/>
    </row>
    <row r="37" spans="1:22" s="328" customFormat="1" ht="42" customHeight="1" x14ac:dyDescent="0.2">
      <c r="A37" s="330">
        <v>5</v>
      </c>
      <c r="B37" s="452" t="s">
        <v>330</v>
      </c>
      <c r="C37" s="452"/>
      <c r="D37" s="452"/>
      <c r="E37" s="452"/>
      <c r="F37" s="452"/>
      <c r="G37" s="452"/>
      <c r="H37" s="327"/>
      <c r="I37" s="327"/>
    </row>
    <row r="38" spans="1:22" s="328" customFormat="1" ht="14.25" x14ac:dyDescent="0.25">
      <c r="A38" s="331" t="s">
        <v>176</v>
      </c>
      <c r="B38" s="332" t="s">
        <v>176</v>
      </c>
      <c r="C38" s="333"/>
      <c r="D38" s="334"/>
      <c r="E38" s="334"/>
      <c r="F38" s="334"/>
      <c r="G38" s="334"/>
    </row>
    <row r="39" spans="1:22" ht="14.25" x14ac:dyDescent="0.25">
      <c r="C39" s="321"/>
      <c r="D39" s="321"/>
      <c r="E39" s="321"/>
      <c r="F39" s="321"/>
      <c r="G39" s="321"/>
    </row>
    <row r="40" spans="1:22" x14ac:dyDescent="0.25">
      <c r="A40" s="336"/>
    </row>
    <row r="41" spans="1:22" ht="34.15" customHeight="1" x14ac:dyDescent="0.25">
      <c r="A41" s="337" t="s">
        <v>331</v>
      </c>
      <c r="B41" s="448" t="s">
        <v>332</v>
      </c>
      <c r="C41" s="449"/>
      <c r="D41" s="449"/>
      <c r="E41" s="449"/>
      <c r="F41" s="449"/>
      <c r="G41" s="449"/>
      <c r="H41" s="338"/>
      <c r="I41" s="338"/>
      <c r="J41" s="338"/>
      <c r="K41" s="339"/>
    </row>
    <row r="42" spans="1:22" ht="81" customHeight="1" x14ac:dyDescent="0.25">
      <c r="A42" s="340" t="s">
        <v>333</v>
      </c>
      <c r="B42" s="341" t="s">
        <v>334</v>
      </c>
      <c r="C42" s="340" t="s">
        <v>335</v>
      </c>
      <c r="D42" s="340" t="s">
        <v>28</v>
      </c>
      <c r="E42" s="341" t="s">
        <v>336</v>
      </c>
      <c r="F42" s="341" t="s">
        <v>337</v>
      </c>
      <c r="G42" s="340" t="s">
        <v>338</v>
      </c>
      <c r="H42" s="342" t="s">
        <v>339</v>
      </c>
      <c r="I42" s="343" t="s">
        <v>340</v>
      </c>
      <c r="J42" s="343" t="s">
        <v>340</v>
      </c>
      <c r="K42" s="343" t="s">
        <v>340</v>
      </c>
      <c r="L42" s="343" t="s">
        <v>340</v>
      </c>
      <c r="M42" s="343" t="s">
        <v>340</v>
      </c>
      <c r="N42" s="343" t="s">
        <v>340</v>
      </c>
    </row>
    <row r="43" spans="1:22" x14ac:dyDescent="0.25">
      <c r="A43" s="344" t="s">
        <v>341</v>
      </c>
      <c r="B43" s="345"/>
      <c r="C43" s="346"/>
      <c r="D43" s="346"/>
      <c r="E43" s="347"/>
      <c r="F43" s="348"/>
      <c r="G43" s="349"/>
      <c r="H43" s="350"/>
      <c r="I43" s="351"/>
      <c r="J43" s="352"/>
      <c r="K43" s="352"/>
      <c r="L43" s="352"/>
      <c r="M43" s="352"/>
      <c r="N43" s="352"/>
      <c r="O43" s="353"/>
      <c r="P43" s="353"/>
      <c r="Q43" s="353"/>
      <c r="R43" s="353"/>
      <c r="S43" s="353"/>
      <c r="T43" s="353"/>
      <c r="U43" s="353"/>
      <c r="V43" s="353"/>
    </row>
    <row r="44" spans="1:22" x14ac:dyDescent="0.25">
      <c r="A44" s="344" t="s">
        <v>342</v>
      </c>
      <c r="B44" s="354"/>
      <c r="C44" s="352"/>
      <c r="D44" s="346"/>
      <c r="E44" s="347"/>
      <c r="F44" s="348"/>
      <c r="G44" s="349"/>
      <c r="H44" s="350"/>
      <c r="I44" s="351"/>
      <c r="J44" s="352"/>
      <c r="K44" s="352"/>
      <c r="L44" s="352"/>
      <c r="M44" s="352"/>
      <c r="N44" s="352"/>
      <c r="O44" s="353"/>
      <c r="P44" s="353"/>
      <c r="Q44" s="353"/>
      <c r="R44" s="353"/>
      <c r="S44" s="353"/>
      <c r="T44" s="353"/>
      <c r="U44" s="353"/>
      <c r="V44" s="353"/>
    </row>
    <row r="45" spans="1:22" x14ac:dyDescent="0.25">
      <c r="A45" s="344" t="s">
        <v>343</v>
      </c>
      <c r="B45" s="354"/>
      <c r="C45" s="352"/>
      <c r="D45" s="346"/>
      <c r="E45" s="347"/>
      <c r="F45" s="348"/>
      <c r="G45" s="349"/>
      <c r="H45" s="350"/>
      <c r="I45" s="351"/>
      <c r="J45" s="352"/>
      <c r="K45" s="352"/>
      <c r="L45" s="352"/>
      <c r="M45" s="352"/>
      <c r="N45" s="352"/>
      <c r="O45" s="353"/>
      <c r="P45" s="353"/>
      <c r="Q45" s="353"/>
      <c r="R45" s="353"/>
      <c r="S45" s="353"/>
      <c r="T45" s="353"/>
      <c r="U45" s="353"/>
      <c r="V45" s="353"/>
    </row>
    <row r="46" spans="1:22" x14ac:dyDescent="0.25">
      <c r="A46" s="344" t="s">
        <v>344</v>
      </c>
      <c r="B46" s="354" t="s">
        <v>176</v>
      </c>
      <c r="C46" s="352"/>
      <c r="D46" s="352"/>
      <c r="E46" s="352"/>
      <c r="F46" s="355"/>
      <c r="G46" s="355"/>
      <c r="H46" s="352"/>
      <c r="I46" s="351"/>
      <c r="J46" s="352"/>
      <c r="K46" s="352"/>
      <c r="L46" s="352"/>
      <c r="M46" s="352"/>
      <c r="N46" s="352"/>
      <c r="O46" s="353"/>
      <c r="P46" s="353"/>
      <c r="Q46" s="353"/>
      <c r="R46" s="353"/>
      <c r="S46" s="353"/>
      <c r="T46" s="353"/>
      <c r="U46" s="353"/>
      <c r="V46" s="353"/>
    </row>
    <row r="47" spans="1:22" x14ac:dyDescent="0.25">
      <c r="A47" s="344" t="s">
        <v>345</v>
      </c>
      <c r="B47" s="354"/>
      <c r="C47" s="352"/>
      <c r="D47" s="352"/>
      <c r="E47" s="352"/>
      <c r="F47" s="355"/>
      <c r="G47" s="355"/>
      <c r="H47" s="352"/>
      <c r="I47" s="351"/>
      <c r="J47" s="352"/>
      <c r="K47" s="352"/>
      <c r="L47" s="352"/>
      <c r="M47" s="352"/>
      <c r="N47" s="352"/>
      <c r="O47" s="353"/>
      <c r="P47" s="353"/>
      <c r="Q47" s="353"/>
      <c r="R47" s="353"/>
      <c r="S47" s="353"/>
      <c r="T47" s="353"/>
      <c r="U47" s="353"/>
      <c r="V47" s="353"/>
    </row>
    <row r="48" spans="1:22" x14ac:dyDescent="0.25">
      <c r="A48" s="344" t="s">
        <v>346</v>
      </c>
      <c r="B48" s="356">
        <v>0.15</v>
      </c>
      <c r="C48" s="357" t="s">
        <v>347</v>
      </c>
      <c r="D48" s="358"/>
      <c r="E48" s="359"/>
    </row>
    <row r="49" spans="1:14" x14ac:dyDescent="0.25">
      <c r="A49" s="360"/>
      <c r="B49" s="356">
        <f>SUM(B43:B48)</f>
        <v>0.15</v>
      </c>
      <c r="C49" s="361" t="s">
        <v>348</v>
      </c>
      <c r="D49" s="362" t="s">
        <v>349</v>
      </c>
      <c r="E49" s="362"/>
      <c r="F49" s="362"/>
      <c r="G49" s="362"/>
    </row>
    <row r="50" spans="1:14" x14ac:dyDescent="0.25">
      <c r="A50" s="363"/>
    </row>
    <row r="51" spans="1:14" x14ac:dyDescent="0.25">
      <c r="A51" s="336"/>
    </row>
    <row r="52" spans="1:14" ht="42.6" customHeight="1" x14ac:dyDescent="0.25">
      <c r="A52" s="337" t="s">
        <v>350</v>
      </c>
      <c r="B52" s="448" t="s">
        <v>351</v>
      </c>
      <c r="C52" s="449"/>
      <c r="D52" s="449"/>
      <c r="E52" s="449"/>
      <c r="F52" s="449"/>
      <c r="G52" s="449"/>
      <c r="H52" s="338"/>
      <c r="I52" s="338"/>
      <c r="J52" s="338"/>
      <c r="K52" s="339"/>
    </row>
    <row r="53" spans="1:14" ht="78.75" customHeight="1" x14ac:dyDescent="0.25">
      <c r="A53" s="340" t="s">
        <v>333</v>
      </c>
      <c r="B53" s="341" t="s">
        <v>334</v>
      </c>
      <c r="C53" s="340" t="s">
        <v>335</v>
      </c>
      <c r="D53" s="340" t="s">
        <v>28</v>
      </c>
      <c r="E53" s="341" t="s">
        <v>336</v>
      </c>
      <c r="F53" s="341" t="s">
        <v>337</v>
      </c>
      <c r="G53" s="340" t="s">
        <v>338</v>
      </c>
      <c r="H53" s="342" t="s">
        <v>352</v>
      </c>
      <c r="I53" s="343" t="s">
        <v>340</v>
      </c>
      <c r="J53" s="343" t="s">
        <v>340</v>
      </c>
      <c r="K53" s="343" t="s">
        <v>340</v>
      </c>
      <c r="L53" s="343" t="s">
        <v>340</v>
      </c>
      <c r="M53" s="343" t="s">
        <v>340</v>
      </c>
      <c r="N53" s="343" t="s">
        <v>340</v>
      </c>
    </row>
    <row r="54" spans="1:14" x14ac:dyDescent="0.25">
      <c r="A54" s="344" t="s">
        <v>353</v>
      </c>
      <c r="B54" s="345"/>
      <c r="C54" s="346"/>
      <c r="D54" s="346"/>
      <c r="E54" s="346"/>
      <c r="F54" s="348"/>
      <c r="G54" s="349"/>
      <c r="H54" s="350"/>
      <c r="I54" s="351"/>
      <c r="J54" s="352"/>
      <c r="K54" s="352"/>
      <c r="L54" s="352"/>
      <c r="M54" s="352"/>
      <c r="N54" s="352"/>
    </row>
    <row r="55" spans="1:14" x14ac:dyDescent="0.25">
      <c r="A55" s="344" t="s">
        <v>354</v>
      </c>
      <c r="B55" s="354" t="s">
        <v>176</v>
      </c>
      <c r="C55" s="352"/>
      <c r="D55" s="346"/>
      <c r="E55" s="346"/>
      <c r="F55" s="348"/>
      <c r="G55" s="349"/>
      <c r="H55" s="350"/>
      <c r="I55" s="351"/>
      <c r="J55" s="352"/>
      <c r="K55" s="352"/>
      <c r="L55" s="352"/>
      <c r="M55" s="352"/>
      <c r="N55" s="352"/>
    </row>
    <row r="56" spans="1:14" x14ac:dyDescent="0.25">
      <c r="A56" s="344" t="s">
        <v>355</v>
      </c>
      <c r="B56" s="354"/>
      <c r="C56" s="352"/>
      <c r="D56" s="346"/>
      <c r="E56" s="346"/>
      <c r="F56" s="348"/>
      <c r="G56" s="349"/>
      <c r="H56" s="350"/>
      <c r="I56" s="351"/>
      <c r="J56" s="352"/>
      <c r="K56" s="352"/>
      <c r="L56" s="352"/>
      <c r="M56" s="352"/>
      <c r="N56" s="352"/>
    </row>
    <row r="57" spans="1:14" x14ac:dyDescent="0.25">
      <c r="A57" s="344" t="s">
        <v>356</v>
      </c>
      <c r="B57" s="354" t="s">
        <v>176</v>
      </c>
      <c r="C57" s="352"/>
      <c r="D57" s="352"/>
      <c r="E57" s="352"/>
      <c r="F57" s="355"/>
      <c r="G57" s="355"/>
      <c r="H57" s="352"/>
      <c r="I57" s="351"/>
      <c r="J57" s="352"/>
      <c r="K57" s="352"/>
      <c r="L57" s="352"/>
      <c r="M57" s="352"/>
      <c r="N57" s="352"/>
    </row>
    <row r="58" spans="1:14" x14ac:dyDescent="0.25">
      <c r="A58" s="344" t="s">
        <v>357</v>
      </c>
      <c r="B58" s="354" t="s">
        <v>176</v>
      </c>
      <c r="C58" s="352"/>
      <c r="D58" s="352"/>
      <c r="E58" s="352"/>
      <c r="F58" s="355"/>
      <c r="G58" s="355"/>
      <c r="H58" s="352"/>
      <c r="I58" s="351"/>
      <c r="J58" s="352"/>
      <c r="K58" s="352"/>
      <c r="L58" s="352"/>
      <c r="M58" s="352"/>
      <c r="N58" s="352"/>
    </row>
    <row r="59" spans="1:14" x14ac:dyDescent="0.25">
      <c r="A59" s="344" t="s">
        <v>358</v>
      </c>
      <c r="B59" s="356">
        <v>0.15</v>
      </c>
      <c r="C59" s="357" t="s">
        <v>347</v>
      </c>
      <c r="D59" s="358"/>
      <c r="E59" s="359"/>
    </row>
    <row r="60" spans="1:14" x14ac:dyDescent="0.25">
      <c r="A60" s="360"/>
      <c r="B60" s="356">
        <f>SUM(B54:B59)</f>
        <v>0.15</v>
      </c>
      <c r="C60" s="361" t="s">
        <v>348</v>
      </c>
      <c r="D60" s="362" t="s">
        <v>349</v>
      </c>
      <c r="E60" s="362"/>
      <c r="F60" s="362"/>
      <c r="G60" s="362"/>
    </row>
    <row r="61" spans="1:14" x14ac:dyDescent="0.25">
      <c r="A61" s="363"/>
    </row>
    <row r="62" spans="1:14" x14ac:dyDescent="0.25">
      <c r="A62" s="336"/>
    </row>
    <row r="63" spans="1:14" ht="31.15" customHeight="1" x14ac:dyDescent="0.25">
      <c r="A63" s="337" t="s">
        <v>359</v>
      </c>
      <c r="B63" s="448" t="s">
        <v>360</v>
      </c>
      <c r="C63" s="449"/>
      <c r="D63" s="449"/>
      <c r="E63" s="449"/>
      <c r="F63" s="449"/>
      <c r="G63" s="449"/>
      <c r="H63" s="338"/>
      <c r="I63" s="338"/>
      <c r="J63" s="338"/>
      <c r="K63" s="339"/>
    </row>
    <row r="64" spans="1:14" ht="82.5" customHeight="1" x14ac:dyDescent="0.25">
      <c r="A64" s="340" t="s">
        <v>333</v>
      </c>
      <c r="B64" s="341" t="s">
        <v>334</v>
      </c>
      <c r="C64" s="340" t="s">
        <v>335</v>
      </c>
      <c r="D64" s="340" t="s">
        <v>28</v>
      </c>
      <c r="E64" s="341" t="s">
        <v>336</v>
      </c>
      <c r="F64" s="341" t="s">
        <v>337</v>
      </c>
      <c r="G64" s="340" t="s">
        <v>338</v>
      </c>
      <c r="H64" s="342" t="s">
        <v>352</v>
      </c>
      <c r="I64" s="343" t="s">
        <v>340</v>
      </c>
      <c r="J64" s="343" t="s">
        <v>340</v>
      </c>
      <c r="K64" s="343" t="s">
        <v>340</v>
      </c>
      <c r="L64" s="343" t="s">
        <v>340</v>
      </c>
      <c r="M64" s="343" t="s">
        <v>340</v>
      </c>
      <c r="N64" s="343" t="s">
        <v>340</v>
      </c>
    </row>
    <row r="65" spans="1:21" x14ac:dyDescent="0.25">
      <c r="A65" s="344" t="s">
        <v>361</v>
      </c>
      <c r="B65" s="345"/>
      <c r="C65" s="346"/>
      <c r="D65" s="346"/>
      <c r="E65" s="347"/>
      <c r="F65" s="348" t="s">
        <v>176</v>
      </c>
      <c r="G65" s="349" t="s">
        <v>176</v>
      </c>
      <c r="H65" s="350" t="s">
        <v>176</v>
      </c>
      <c r="I65" s="351"/>
      <c r="J65" s="352"/>
      <c r="K65" s="352"/>
      <c r="L65" s="352"/>
      <c r="M65" s="352"/>
      <c r="N65" s="352"/>
      <c r="O65" s="353"/>
      <c r="P65" s="353"/>
      <c r="Q65" s="353"/>
      <c r="R65" s="353"/>
      <c r="S65" s="353"/>
      <c r="T65" s="353"/>
      <c r="U65" s="353"/>
    </row>
    <row r="66" spans="1:21" x14ac:dyDescent="0.25">
      <c r="A66" s="344" t="s">
        <v>362</v>
      </c>
      <c r="B66" s="354" t="s">
        <v>176</v>
      </c>
      <c r="C66" s="352"/>
      <c r="D66" s="352"/>
      <c r="E66" s="352"/>
      <c r="F66" s="355"/>
      <c r="G66" s="355"/>
      <c r="H66" s="352"/>
      <c r="I66" s="351"/>
      <c r="J66" s="352"/>
      <c r="K66" s="352"/>
      <c r="L66" s="352"/>
      <c r="M66" s="352"/>
      <c r="N66" s="352"/>
      <c r="O66" s="353"/>
      <c r="P66" s="353"/>
      <c r="Q66" s="353"/>
      <c r="R66" s="353"/>
      <c r="S66" s="353"/>
      <c r="T66" s="353"/>
      <c r="U66" s="353"/>
    </row>
    <row r="67" spans="1:21" x14ac:dyDescent="0.25">
      <c r="A67" s="344" t="s">
        <v>363</v>
      </c>
      <c r="B67" s="354"/>
      <c r="C67" s="352"/>
      <c r="D67" s="352"/>
      <c r="E67" s="352"/>
      <c r="F67" s="355"/>
      <c r="G67" s="355"/>
      <c r="H67" s="352"/>
      <c r="I67" s="351"/>
      <c r="J67" s="352"/>
      <c r="K67" s="352"/>
      <c r="L67" s="352"/>
      <c r="M67" s="352"/>
      <c r="N67" s="352"/>
      <c r="O67" s="353"/>
      <c r="P67" s="353"/>
      <c r="Q67" s="353"/>
      <c r="R67" s="353"/>
      <c r="S67" s="353"/>
      <c r="T67" s="353"/>
      <c r="U67" s="353"/>
    </row>
    <row r="68" spans="1:21" x14ac:dyDescent="0.25">
      <c r="A68" s="344" t="s">
        <v>364</v>
      </c>
      <c r="B68" s="354" t="s">
        <v>176</v>
      </c>
      <c r="C68" s="352"/>
      <c r="D68" s="352"/>
      <c r="E68" s="352"/>
      <c r="F68" s="355"/>
      <c r="G68" s="355"/>
      <c r="H68" s="352"/>
      <c r="I68" s="351"/>
      <c r="J68" s="352"/>
      <c r="K68" s="352"/>
      <c r="L68" s="352"/>
      <c r="M68" s="352"/>
      <c r="N68" s="352"/>
      <c r="O68" s="353"/>
      <c r="P68" s="353"/>
      <c r="Q68" s="353"/>
      <c r="R68" s="353"/>
      <c r="S68" s="353"/>
      <c r="T68" s="353"/>
      <c r="U68" s="353"/>
    </row>
    <row r="69" spans="1:21" x14ac:dyDescent="0.25">
      <c r="A69" s="344" t="s">
        <v>365</v>
      </c>
      <c r="B69" s="354" t="s">
        <v>176</v>
      </c>
      <c r="C69" s="352"/>
      <c r="D69" s="352"/>
      <c r="E69" s="352"/>
      <c r="F69" s="355"/>
      <c r="G69" s="355"/>
      <c r="H69" s="352"/>
      <c r="I69" s="351"/>
      <c r="J69" s="352"/>
      <c r="K69" s="352"/>
      <c r="L69" s="352"/>
      <c r="M69" s="352"/>
      <c r="N69" s="352"/>
      <c r="O69" s="353"/>
      <c r="P69" s="353"/>
      <c r="Q69" s="353"/>
      <c r="R69" s="353"/>
      <c r="S69" s="353"/>
      <c r="T69" s="353"/>
      <c r="U69" s="353"/>
    </row>
    <row r="70" spans="1:21" x14ac:dyDescent="0.25">
      <c r="A70" s="344" t="s">
        <v>366</v>
      </c>
      <c r="B70" s="356">
        <v>0.15</v>
      </c>
      <c r="C70" s="357" t="s">
        <v>347</v>
      </c>
      <c r="D70" s="358"/>
      <c r="E70" s="359"/>
    </row>
    <row r="71" spans="1:21" x14ac:dyDescent="0.25">
      <c r="A71" s="360"/>
      <c r="B71" s="356">
        <f>SUM(B65:B70)</f>
        <v>0.15</v>
      </c>
      <c r="C71" s="361" t="s">
        <v>348</v>
      </c>
      <c r="D71" s="362" t="s">
        <v>349</v>
      </c>
      <c r="E71" s="362"/>
      <c r="F71" s="362"/>
      <c r="G71" s="362"/>
    </row>
    <row r="72" spans="1:21" x14ac:dyDescent="0.25">
      <c r="A72" s="363"/>
    </row>
    <row r="73" spans="1:21" x14ac:dyDescent="0.25">
      <c r="A73" s="336"/>
    </row>
    <row r="74" spans="1:21" ht="36.6" customHeight="1" x14ac:dyDescent="0.25">
      <c r="A74" s="337" t="s">
        <v>367</v>
      </c>
      <c r="B74" s="448" t="s">
        <v>368</v>
      </c>
      <c r="C74" s="449"/>
      <c r="D74" s="449"/>
      <c r="E74" s="449"/>
      <c r="F74" s="449"/>
      <c r="G74" s="449"/>
      <c r="H74" s="338"/>
      <c r="I74" s="338"/>
      <c r="J74" s="338"/>
      <c r="K74" s="339"/>
    </row>
    <row r="75" spans="1:21" ht="87" customHeight="1" x14ac:dyDescent="0.25">
      <c r="A75" s="340" t="s">
        <v>333</v>
      </c>
      <c r="B75" s="341" t="s">
        <v>334</v>
      </c>
      <c r="C75" s="340" t="s">
        <v>335</v>
      </c>
      <c r="D75" s="340" t="s">
        <v>28</v>
      </c>
      <c r="E75" s="341" t="s">
        <v>336</v>
      </c>
      <c r="F75" s="341" t="s">
        <v>337</v>
      </c>
      <c r="G75" s="340" t="s">
        <v>338</v>
      </c>
      <c r="H75" s="342" t="s">
        <v>352</v>
      </c>
      <c r="I75" s="343" t="s">
        <v>340</v>
      </c>
      <c r="J75" s="343" t="s">
        <v>340</v>
      </c>
      <c r="K75" s="343" t="s">
        <v>340</v>
      </c>
      <c r="L75" s="343" t="s">
        <v>340</v>
      </c>
      <c r="M75" s="343" t="s">
        <v>340</v>
      </c>
      <c r="N75" s="343" t="s">
        <v>340</v>
      </c>
    </row>
    <row r="76" spans="1:21" x14ac:dyDescent="0.25">
      <c r="A76" s="344" t="s">
        <v>369</v>
      </c>
      <c r="B76" s="345" t="s">
        <v>176</v>
      </c>
      <c r="C76" s="346"/>
      <c r="D76" s="346"/>
      <c r="E76" s="347"/>
      <c r="F76" s="348"/>
      <c r="G76" s="348"/>
      <c r="H76" s="347"/>
      <c r="I76" s="351"/>
      <c r="J76" s="352"/>
      <c r="K76" s="352"/>
      <c r="L76" s="352"/>
      <c r="M76" s="352"/>
      <c r="N76" s="352"/>
      <c r="O76" s="353"/>
      <c r="P76" s="353"/>
      <c r="Q76" s="353"/>
      <c r="R76" s="353"/>
      <c r="S76" s="353"/>
      <c r="T76" s="353"/>
    </row>
    <row r="77" spans="1:21" x14ac:dyDescent="0.25">
      <c r="A77" s="344" t="s">
        <v>370</v>
      </c>
      <c r="B77" s="354" t="s">
        <v>176</v>
      </c>
      <c r="C77" s="352"/>
      <c r="D77" s="352"/>
      <c r="E77" s="352"/>
      <c r="F77" s="355"/>
      <c r="G77" s="355"/>
      <c r="H77" s="352"/>
      <c r="I77" s="351"/>
      <c r="J77" s="352"/>
      <c r="K77" s="352"/>
      <c r="L77" s="352"/>
      <c r="M77" s="352"/>
      <c r="N77" s="352"/>
      <c r="O77" s="353"/>
      <c r="P77" s="353"/>
      <c r="Q77" s="353"/>
      <c r="R77" s="353"/>
      <c r="S77" s="353"/>
      <c r="T77" s="353"/>
    </row>
    <row r="78" spans="1:21" x14ac:dyDescent="0.25">
      <c r="A78" s="344" t="s">
        <v>371</v>
      </c>
      <c r="B78" s="354"/>
      <c r="C78" s="352"/>
      <c r="D78" s="352"/>
      <c r="E78" s="352"/>
      <c r="F78" s="355"/>
      <c r="G78" s="355"/>
      <c r="H78" s="352"/>
      <c r="I78" s="351"/>
      <c r="J78" s="352"/>
      <c r="K78" s="352"/>
      <c r="L78" s="352"/>
      <c r="M78" s="352"/>
      <c r="N78" s="352"/>
      <c r="O78" s="353"/>
      <c r="P78" s="353"/>
      <c r="Q78" s="353"/>
      <c r="R78" s="353"/>
      <c r="S78" s="353"/>
      <c r="T78" s="353"/>
    </row>
    <row r="79" spans="1:21" x14ac:dyDescent="0.25">
      <c r="A79" s="344" t="s">
        <v>372</v>
      </c>
      <c r="B79" s="354" t="s">
        <v>176</v>
      </c>
      <c r="C79" s="352"/>
      <c r="D79" s="352"/>
      <c r="E79" s="352"/>
      <c r="F79" s="355"/>
      <c r="G79" s="355"/>
      <c r="H79" s="352"/>
      <c r="I79" s="351"/>
      <c r="J79" s="352"/>
      <c r="K79" s="352"/>
      <c r="L79" s="352"/>
      <c r="M79" s="352"/>
      <c r="N79" s="352"/>
      <c r="O79" s="353"/>
      <c r="P79" s="353"/>
      <c r="Q79" s="353"/>
      <c r="R79" s="353"/>
      <c r="S79" s="353"/>
      <c r="T79" s="353"/>
    </row>
    <row r="80" spans="1:21" x14ac:dyDescent="0.25">
      <c r="A80" s="344" t="s">
        <v>373</v>
      </c>
      <c r="B80" s="354" t="s">
        <v>176</v>
      </c>
      <c r="C80" s="352"/>
      <c r="D80" s="352"/>
      <c r="E80" s="352"/>
      <c r="F80" s="355"/>
      <c r="G80" s="355"/>
      <c r="H80" s="352"/>
      <c r="I80" s="351"/>
      <c r="J80" s="352"/>
      <c r="K80" s="352"/>
      <c r="L80" s="352"/>
      <c r="M80" s="352"/>
      <c r="N80" s="352"/>
      <c r="O80" s="353"/>
      <c r="P80" s="353"/>
      <c r="Q80" s="353"/>
      <c r="R80" s="353"/>
      <c r="S80" s="353"/>
      <c r="T80" s="353"/>
    </row>
    <row r="81" spans="1:22" x14ac:dyDescent="0.25">
      <c r="A81" s="344" t="s">
        <v>374</v>
      </c>
      <c r="B81" s="356">
        <v>0.15</v>
      </c>
      <c r="C81" s="357" t="s">
        <v>347</v>
      </c>
      <c r="D81" s="358"/>
      <c r="E81" s="359"/>
    </row>
    <row r="82" spans="1:22" x14ac:dyDescent="0.25">
      <c r="A82" s="360"/>
      <c r="B82" s="356">
        <f>SUM(B76:B81)</f>
        <v>0.15</v>
      </c>
      <c r="C82" s="361" t="s">
        <v>348</v>
      </c>
      <c r="D82" s="362" t="s">
        <v>349</v>
      </c>
      <c r="E82" s="362"/>
      <c r="F82" s="362"/>
      <c r="G82" s="362"/>
    </row>
    <row r="83" spans="1:22" x14ac:dyDescent="0.25">
      <c r="A83" s="363"/>
    </row>
    <row r="84" spans="1:22" x14ac:dyDescent="0.25">
      <c r="A84" s="336"/>
    </row>
    <row r="85" spans="1:22" ht="37.15" customHeight="1" x14ac:dyDescent="0.25">
      <c r="A85" s="337" t="s">
        <v>375</v>
      </c>
      <c r="B85" s="448" t="s">
        <v>376</v>
      </c>
      <c r="C85" s="449"/>
      <c r="D85" s="449"/>
      <c r="E85" s="449"/>
      <c r="F85" s="449"/>
      <c r="G85" s="449"/>
      <c r="H85" s="338"/>
      <c r="I85" s="338"/>
      <c r="J85" s="338"/>
      <c r="K85" s="339"/>
    </row>
    <row r="86" spans="1:22" ht="81.75" customHeight="1" x14ac:dyDescent="0.25">
      <c r="A86" s="340" t="s">
        <v>333</v>
      </c>
      <c r="B86" s="341" t="s">
        <v>334</v>
      </c>
      <c r="C86" s="340" t="s">
        <v>335</v>
      </c>
      <c r="D86" s="340" t="s">
        <v>28</v>
      </c>
      <c r="E86" s="341" t="s">
        <v>336</v>
      </c>
      <c r="F86" s="341" t="s">
        <v>337</v>
      </c>
      <c r="G86" s="340" t="s">
        <v>338</v>
      </c>
      <c r="H86" s="342" t="s">
        <v>352</v>
      </c>
      <c r="I86" s="343" t="s">
        <v>340</v>
      </c>
      <c r="J86" s="343" t="s">
        <v>340</v>
      </c>
      <c r="K86" s="343" t="s">
        <v>340</v>
      </c>
      <c r="L86" s="343" t="s">
        <v>340</v>
      </c>
      <c r="M86" s="343" t="s">
        <v>340</v>
      </c>
      <c r="N86" s="343" t="s">
        <v>340</v>
      </c>
    </row>
    <row r="87" spans="1:22" x14ac:dyDescent="0.25">
      <c r="A87" s="344" t="s">
        <v>377</v>
      </c>
      <c r="B87" s="345" t="s">
        <v>176</v>
      </c>
      <c r="C87" s="346"/>
      <c r="D87" s="346"/>
      <c r="E87" s="347"/>
      <c r="F87" s="348"/>
      <c r="G87" s="348"/>
      <c r="H87" s="347"/>
      <c r="I87" s="351"/>
      <c r="J87" s="352"/>
      <c r="K87" s="352"/>
      <c r="L87" s="352"/>
      <c r="M87" s="352"/>
      <c r="N87" s="352"/>
      <c r="O87" s="353"/>
      <c r="P87" s="353"/>
      <c r="Q87" s="353"/>
      <c r="R87" s="353"/>
      <c r="S87" s="353"/>
      <c r="T87" s="353"/>
      <c r="U87" s="353"/>
      <c r="V87" s="353"/>
    </row>
    <row r="88" spans="1:22" x14ac:dyDescent="0.25">
      <c r="A88" s="344" t="s">
        <v>378</v>
      </c>
      <c r="B88" s="354" t="s">
        <v>176</v>
      </c>
      <c r="C88" s="352"/>
      <c r="D88" s="352"/>
      <c r="E88" s="352"/>
      <c r="F88" s="355"/>
      <c r="G88" s="355"/>
      <c r="H88" s="352"/>
      <c r="I88" s="351"/>
      <c r="J88" s="352"/>
      <c r="K88" s="352"/>
      <c r="L88" s="352"/>
      <c r="M88" s="352"/>
      <c r="N88" s="352"/>
      <c r="O88" s="353"/>
      <c r="P88" s="353"/>
      <c r="Q88" s="353"/>
      <c r="R88" s="353"/>
      <c r="S88" s="353"/>
      <c r="T88" s="353"/>
      <c r="U88" s="353"/>
      <c r="V88" s="353"/>
    </row>
    <row r="89" spans="1:22" x14ac:dyDescent="0.25">
      <c r="A89" s="344" t="s">
        <v>379</v>
      </c>
      <c r="B89" s="354"/>
      <c r="C89" s="352"/>
      <c r="D89" s="352"/>
      <c r="E89" s="352"/>
      <c r="F89" s="355"/>
      <c r="G89" s="355"/>
      <c r="H89" s="352"/>
      <c r="I89" s="351"/>
      <c r="J89" s="352"/>
      <c r="K89" s="352"/>
      <c r="L89" s="352"/>
      <c r="M89" s="352"/>
      <c r="N89" s="352"/>
      <c r="O89" s="353"/>
      <c r="P89" s="353"/>
      <c r="Q89" s="353"/>
      <c r="R89" s="353"/>
      <c r="S89" s="353"/>
      <c r="T89" s="353"/>
      <c r="U89" s="353"/>
      <c r="V89" s="353"/>
    </row>
    <row r="90" spans="1:22" x14ac:dyDescent="0.25">
      <c r="A90" s="344" t="s">
        <v>380</v>
      </c>
      <c r="B90" s="354" t="s">
        <v>176</v>
      </c>
      <c r="C90" s="352"/>
      <c r="D90" s="352"/>
      <c r="E90" s="352"/>
      <c r="F90" s="355"/>
      <c r="G90" s="355"/>
      <c r="H90" s="352"/>
      <c r="I90" s="351"/>
      <c r="J90" s="352"/>
      <c r="K90" s="352"/>
      <c r="L90" s="352"/>
      <c r="M90" s="352"/>
      <c r="N90" s="352"/>
      <c r="O90" s="353"/>
      <c r="P90" s="353"/>
      <c r="Q90" s="353"/>
      <c r="R90" s="353"/>
      <c r="S90" s="353"/>
      <c r="T90" s="353"/>
      <c r="U90" s="353"/>
      <c r="V90" s="353"/>
    </row>
    <row r="91" spans="1:22" x14ac:dyDescent="0.25">
      <c r="A91" s="344" t="s">
        <v>381</v>
      </c>
      <c r="B91" s="354" t="s">
        <v>176</v>
      </c>
      <c r="C91" s="352"/>
      <c r="D91" s="352"/>
      <c r="E91" s="352"/>
      <c r="F91" s="355"/>
      <c r="G91" s="355"/>
      <c r="H91" s="352"/>
      <c r="I91" s="351"/>
      <c r="J91" s="352"/>
      <c r="K91" s="352"/>
      <c r="L91" s="352"/>
      <c r="M91" s="352"/>
      <c r="N91" s="352"/>
      <c r="O91" s="353"/>
      <c r="P91" s="353"/>
      <c r="Q91" s="353"/>
      <c r="R91" s="353"/>
      <c r="S91" s="353"/>
      <c r="T91" s="353"/>
      <c r="U91" s="353"/>
      <c r="V91" s="353"/>
    </row>
    <row r="92" spans="1:22" x14ac:dyDescent="0.25">
      <c r="A92" s="344" t="s">
        <v>382</v>
      </c>
      <c r="B92" s="356">
        <v>0.15</v>
      </c>
      <c r="C92" s="357" t="s">
        <v>347</v>
      </c>
      <c r="D92" s="358"/>
      <c r="E92" s="359"/>
    </row>
    <row r="93" spans="1:22" x14ac:dyDescent="0.25">
      <c r="A93" s="360"/>
      <c r="B93" s="356">
        <f>SUM(B87:B92)</f>
        <v>0.15</v>
      </c>
      <c r="C93" s="361" t="s">
        <v>348</v>
      </c>
      <c r="D93" s="362" t="s">
        <v>349</v>
      </c>
      <c r="E93" s="362"/>
      <c r="F93" s="362"/>
      <c r="G93" s="362"/>
    </row>
    <row r="94" spans="1:22" x14ac:dyDescent="0.25">
      <c r="A94" s="363"/>
    </row>
    <row r="95" spans="1:22" x14ac:dyDescent="0.25">
      <c r="A95" s="336"/>
    </row>
    <row r="96" spans="1:22" ht="41.45" customHeight="1" x14ac:dyDescent="0.25">
      <c r="A96" s="337" t="s">
        <v>383</v>
      </c>
      <c r="B96" s="448" t="s">
        <v>384</v>
      </c>
      <c r="C96" s="449"/>
      <c r="D96" s="449"/>
      <c r="E96" s="449"/>
      <c r="F96" s="449"/>
      <c r="G96" s="449"/>
      <c r="H96" s="338"/>
      <c r="I96" s="338"/>
      <c r="J96" s="338"/>
      <c r="K96" s="339"/>
    </row>
    <row r="97" spans="1:21" ht="83.25" customHeight="1" x14ac:dyDescent="0.25">
      <c r="A97" s="340" t="s">
        <v>333</v>
      </c>
      <c r="B97" s="341" t="s">
        <v>334</v>
      </c>
      <c r="C97" s="340" t="s">
        <v>335</v>
      </c>
      <c r="D97" s="340" t="s">
        <v>28</v>
      </c>
      <c r="E97" s="341" t="s">
        <v>336</v>
      </c>
      <c r="F97" s="341" t="s">
        <v>337</v>
      </c>
      <c r="G97" s="340" t="s">
        <v>338</v>
      </c>
      <c r="H97" s="342" t="s">
        <v>352</v>
      </c>
      <c r="I97" s="343" t="s">
        <v>340</v>
      </c>
      <c r="J97" s="343" t="s">
        <v>340</v>
      </c>
      <c r="K97" s="343" t="s">
        <v>340</v>
      </c>
      <c r="L97" s="343" t="s">
        <v>340</v>
      </c>
      <c r="M97" s="343" t="s">
        <v>340</v>
      </c>
      <c r="N97" s="343" t="s">
        <v>340</v>
      </c>
    </row>
    <row r="98" spans="1:21" x14ac:dyDescent="0.25">
      <c r="A98" s="344" t="s">
        <v>385</v>
      </c>
      <c r="B98" s="345"/>
      <c r="C98" s="346"/>
      <c r="D98" s="346"/>
      <c r="E98" s="347"/>
      <c r="F98" s="348"/>
      <c r="G98" s="348"/>
      <c r="H98" s="347"/>
      <c r="I98" s="351"/>
      <c r="J98" s="352"/>
      <c r="K98" s="352"/>
      <c r="L98" s="352"/>
      <c r="M98" s="352"/>
      <c r="N98" s="352"/>
      <c r="O98" s="353"/>
      <c r="P98" s="353"/>
      <c r="Q98" s="353"/>
      <c r="R98" s="353"/>
      <c r="S98" s="353"/>
      <c r="T98" s="353"/>
      <c r="U98" s="353"/>
    </row>
    <row r="99" spans="1:21" x14ac:dyDescent="0.25">
      <c r="A99" s="344" t="s">
        <v>386</v>
      </c>
      <c r="B99" s="354"/>
      <c r="C99" s="352"/>
      <c r="D99" s="352"/>
      <c r="E99" s="352"/>
      <c r="F99" s="355"/>
      <c r="G99" s="355"/>
      <c r="H99" s="352"/>
      <c r="I99" s="351"/>
      <c r="J99" s="352"/>
      <c r="K99" s="352"/>
      <c r="L99" s="352"/>
      <c r="M99" s="352"/>
      <c r="N99" s="352"/>
      <c r="O99" s="353"/>
      <c r="P99" s="353"/>
      <c r="Q99" s="353"/>
      <c r="R99" s="353"/>
      <c r="S99" s="353"/>
      <c r="T99" s="353"/>
      <c r="U99" s="353"/>
    </row>
    <row r="100" spans="1:21" x14ac:dyDescent="0.25">
      <c r="A100" s="344" t="s">
        <v>387</v>
      </c>
      <c r="B100" s="354"/>
      <c r="C100" s="352"/>
      <c r="D100" s="352"/>
      <c r="E100" s="352"/>
      <c r="F100" s="355"/>
      <c r="G100" s="355"/>
      <c r="H100" s="352"/>
      <c r="I100" s="351"/>
      <c r="J100" s="352"/>
      <c r="K100" s="352"/>
      <c r="L100" s="352"/>
      <c r="M100" s="352"/>
      <c r="N100" s="352"/>
      <c r="O100" s="353"/>
      <c r="P100" s="353"/>
      <c r="Q100" s="353"/>
      <c r="R100" s="353"/>
      <c r="S100" s="353"/>
      <c r="T100" s="353"/>
      <c r="U100" s="353"/>
    </row>
    <row r="101" spans="1:21" x14ac:dyDescent="0.25">
      <c r="A101" s="344" t="s">
        <v>388</v>
      </c>
      <c r="B101" s="354"/>
      <c r="C101" s="352"/>
      <c r="D101" s="352"/>
      <c r="E101" s="352"/>
      <c r="F101" s="355"/>
      <c r="G101" s="355"/>
      <c r="H101" s="352"/>
      <c r="I101" s="351"/>
      <c r="J101" s="352"/>
      <c r="K101" s="352"/>
      <c r="L101" s="352"/>
      <c r="M101" s="352"/>
      <c r="N101" s="352"/>
      <c r="O101" s="353"/>
      <c r="P101" s="353"/>
      <c r="Q101" s="353"/>
      <c r="R101" s="353"/>
      <c r="S101" s="353"/>
      <c r="T101" s="353"/>
      <c r="U101" s="353"/>
    </row>
    <row r="102" spans="1:21" x14ac:dyDescent="0.25">
      <c r="A102" s="344" t="s">
        <v>389</v>
      </c>
      <c r="B102" s="354"/>
      <c r="C102" s="352"/>
      <c r="D102" s="352"/>
      <c r="E102" s="352"/>
      <c r="F102" s="355"/>
      <c r="G102" s="355"/>
      <c r="H102" s="352"/>
      <c r="I102" s="351"/>
      <c r="J102" s="352"/>
      <c r="K102" s="352"/>
      <c r="L102" s="352"/>
      <c r="M102" s="352"/>
      <c r="N102" s="352"/>
      <c r="O102" s="353"/>
      <c r="P102" s="353"/>
      <c r="Q102" s="353"/>
      <c r="R102" s="353"/>
      <c r="S102" s="353"/>
      <c r="T102" s="353"/>
      <c r="U102" s="353"/>
    </row>
    <row r="103" spans="1:21" x14ac:dyDescent="0.25">
      <c r="A103" s="344" t="s">
        <v>390</v>
      </c>
      <c r="B103" s="356">
        <v>0.15</v>
      </c>
      <c r="C103" s="357" t="s">
        <v>347</v>
      </c>
      <c r="D103" s="358"/>
      <c r="E103" s="359"/>
    </row>
    <row r="104" spans="1:21" x14ac:dyDescent="0.25">
      <c r="A104" s="360"/>
      <c r="B104" s="356">
        <f>SUM(B98:B103)</f>
        <v>0.15</v>
      </c>
      <c r="C104" s="361" t="s">
        <v>348</v>
      </c>
      <c r="D104" s="362" t="s">
        <v>349</v>
      </c>
      <c r="E104" s="362"/>
      <c r="F104" s="362"/>
      <c r="G104" s="362"/>
    </row>
    <row r="105" spans="1:21" x14ac:dyDescent="0.25">
      <c r="A105" s="363"/>
    </row>
    <row r="106" spans="1:21" x14ac:dyDescent="0.25">
      <c r="A106" s="336"/>
    </row>
    <row r="107" spans="1:21" ht="40.15" customHeight="1" x14ac:dyDescent="0.25">
      <c r="A107" s="337" t="s">
        <v>391</v>
      </c>
      <c r="B107" s="448" t="s">
        <v>392</v>
      </c>
      <c r="C107" s="449"/>
      <c r="D107" s="449"/>
      <c r="E107" s="449"/>
      <c r="F107" s="449"/>
      <c r="G107" s="449"/>
      <c r="H107" s="338"/>
      <c r="I107" s="338"/>
      <c r="J107" s="338"/>
      <c r="K107" s="339"/>
    </row>
    <row r="108" spans="1:21" ht="79.5" customHeight="1" x14ac:dyDescent="0.25">
      <c r="A108" s="340" t="s">
        <v>333</v>
      </c>
      <c r="B108" s="341" t="s">
        <v>334</v>
      </c>
      <c r="C108" s="340" t="s">
        <v>335</v>
      </c>
      <c r="D108" s="340" t="s">
        <v>28</v>
      </c>
      <c r="E108" s="341" t="s">
        <v>336</v>
      </c>
      <c r="F108" s="341" t="s">
        <v>337</v>
      </c>
      <c r="G108" s="340" t="s">
        <v>338</v>
      </c>
      <c r="H108" s="342" t="s">
        <v>352</v>
      </c>
      <c r="I108" s="343" t="s">
        <v>340</v>
      </c>
      <c r="J108" s="343" t="s">
        <v>340</v>
      </c>
      <c r="K108" s="343" t="s">
        <v>340</v>
      </c>
      <c r="L108" s="343" t="s">
        <v>340</v>
      </c>
      <c r="M108" s="343" t="s">
        <v>340</v>
      </c>
      <c r="N108" s="343" t="s">
        <v>340</v>
      </c>
    </row>
    <row r="109" spans="1:21" x14ac:dyDescent="0.25">
      <c r="A109" s="344" t="s">
        <v>393</v>
      </c>
      <c r="B109" s="345" t="s">
        <v>176</v>
      </c>
      <c r="C109" s="346"/>
      <c r="D109" s="346"/>
      <c r="E109" s="347"/>
      <c r="F109" s="348"/>
      <c r="G109" s="348"/>
      <c r="H109" s="347"/>
      <c r="I109" s="351"/>
      <c r="J109" s="352"/>
      <c r="K109" s="352"/>
      <c r="L109" s="352"/>
      <c r="M109" s="352"/>
      <c r="N109" s="352"/>
      <c r="O109" s="353"/>
      <c r="P109" s="353"/>
      <c r="Q109" s="353"/>
      <c r="R109" s="353"/>
      <c r="S109" s="353"/>
      <c r="T109" s="353"/>
      <c r="U109" s="353"/>
    </row>
    <row r="110" spans="1:21" x14ac:dyDescent="0.25">
      <c r="A110" s="344" t="s">
        <v>394</v>
      </c>
      <c r="B110" s="354" t="s">
        <v>176</v>
      </c>
      <c r="C110" s="352"/>
      <c r="D110" s="352"/>
      <c r="E110" s="352"/>
      <c r="F110" s="355"/>
      <c r="G110" s="355"/>
      <c r="H110" s="352"/>
      <c r="I110" s="351"/>
      <c r="J110" s="352"/>
      <c r="K110" s="352"/>
      <c r="L110" s="352"/>
      <c r="M110" s="352"/>
      <c r="N110" s="352"/>
      <c r="O110" s="353"/>
      <c r="P110" s="353"/>
      <c r="Q110" s="353"/>
      <c r="R110" s="353"/>
      <c r="S110" s="353"/>
      <c r="T110" s="353"/>
      <c r="U110" s="353"/>
    </row>
    <row r="111" spans="1:21" x14ac:dyDescent="0.25">
      <c r="A111" s="344" t="s">
        <v>395</v>
      </c>
      <c r="B111" s="354" t="s">
        <v>176</v>
      </c>
      <c r="C111" s="352"/>
      <c r="D111" s="352"/>
      <c r="E111" s="352"/>
      <c r="F111" s="355"/>
      <c r="G111" s="355"/>
      <c r="H111" s="352"/>
      <c r="I111" s="351"/>
      <c r="J111" s="352"/>
      <c r="K111" s="352"/>
      <c r="L111" s="352"/>
      <c r="M111" s="352"/>
      <c r="N111" s="352"/>
      <c r="O111" s="353"/>
      <c r="P111" s="353"/>
      <c r="Q111" s="353"/>
      <c r="R111" s="353"/>
      <c r="S111" s="353"/>
      <c r="T111" s="353"/>
      <c r="U111" s="353"/>
    </row>
    <row r="112" spans="1:21" x14ac:dyDescent="0.25">
      <c r="A112" s="344" t="s">
        <v>396</v>
      </c>
      <c r="B112" s="354"/>
      <c r="C112" s="352"/>
      <c r="D112" s="352"/>
      <c r="E112" s="352"/>
      <c r="F112" s="355"/>
      <c r="G112" s="355"/>
      <c r="H112" s="352"/>
      <c r="I112" s="351"/>
      <c r="J112" s="352"/>
      <c r="K112" s="352"/>
      <c r="L112" s="352"/>
      <c r="M112" s="352"/>
      <c r="N112" s="352"/>
      <c r="O112" s="353"/>
      <c r="P112" s="353"/>
      <c r="Q112" s="353"/>
      <c r="R112" s="353"/>
      <c r="S112" s="353"/>
      <c r="T112" s="353"/>
      <c r="U112" s="353"/>
    </row>
    <row r="113" spans="1:22" x14ac:dyDescent="0.25">
      <c r="A113" s="344" t="s">
        <v>397</v>
      </c>
      <c r="B113" s="354" t="s">
        <v>176</v>
      </c>
      <c r="C113" s="352"/>
      <c r="D113" s="352"/>
      <c r="E113" s="352"/>
      <c r="F113" s="355"/>
      <c r="G113" s="355"/>
      <c r="H113" s="352"/>
      <c r="I113" s="351"/>
      <c r="J113" s="352"/>
      <c r="K113" s="352"/>
      <c r="L113" s="352"/>
      <c r="M113" s="352"/>
      <c r="N113" s="352"/>
      <c r="O113" s="353"/>
      <c r="P113" s="353"/>
      <c r="Q113" s="353"/>
      <c r="R113" s="353"/>
      <c r="S113" s="353"/>
      <c r="T113" s="353"/>
      <c r="U113" s="353"/>
    </row>
    <row r="114" spans="1:22" x14ac:dyDescent="0.25">
      <c r="A114" s="344" t="s">
        <v>398</v>
      </c>
      <c r="B114" s="356">
        <v>0.15</v>
      </c>
      <c r="C114" s="357" t="s">
        <v>347</v>
      </c>
      <c r="D114" s="358"/>
      <c r="E114" s="359"/>
    </row>
    <row r="115" spans="1:22" x14ac:dyDescent="0.25">
      <c r="A115" s="360"/>
      <c r="B115" s="356">
        <f>SUM(B109:B114)</f>
        <v>0.15</v>
      </c>
      <c r="C115" s="361" t="s">
        <v>348</v>
      </c>
      <c r="D115" s="362" t="s">
        <v>349</v>
      </c>
      <c r="E115" s="362"/>
      <c r="F115" s="362"/>
      <c r="G115" s="362"/>
    </row>
    <row r="116" spans="1:22" x14ac:dyDescent="0.25">
      <c r="A116" s="363"/>
    </row>
    <row r="117" spans="1:22" x14ac:dyDescent="0.25">
      <c r="A117" s="336"/>
    </row>
    <row r="118" spans="1:22" ht="34.9" customHeight="1" x14ac:dyDescent="0.25">
      <c r="A118" s="337" t="s">
        <v>399</v>
      </c>
      <c r="B118" s="448" t="s">
        <v>400</v>
      </c>
      <c r="C118" s="449"/>
      <c r="D118" s="449"/>
      <c r="E118" s="449"/>
      <c r="F118" s="449"/>
      <c r="G118" s="449"/>
      <c r="H118" s="338"/>
      <c r="I118" s="338"/>
      <c r="J118" s="338"/>
      <c r="K118" s="339"/>
    </row>
    <row r="119" spans="1:22" ht="78" customHeight="1" x14ac:dyDescent="0.25">
      <c r="A119" s="340" t="s">
        <v>333</v>
      </c>
      <c r="B119" s="341" t="s">
        <v>334</v>
      </c>
      <c r="C119" s="340" t="s">
        <v>335</v>
      </c>
      <c r="D119" s="340" t="s">
        <v>28</v>
      </c>
      <c r="E119" s="341" t="s">
        <v>336</v>
      </c>
      <c r="F119" s="341" t="s">
        <v>337</v>
      </c>
      <c r="G119" s="340" t="s">
        <v>338</v>
      </c>
      <c r="H119" s="342" t="s">
        <v>352</v>
      </c>
      <c r="I119" s="343" t="s">
        <v>340</v>
      </c>
      <c r="J119" s="343" t="s">
        <v>340</v>
      </c>
      <c r="K119" s="343" t="s">
        <v>340</v>
      </c>
      <c r="L119" s="343" t="s">
        <v>340</v>
      </c>
      <c r="M119" s="343" t="s">
        <v>340</v>
      </c>
      <c r="N119" s="343" t="s">
        <v>340</v>
      </c>
    </row>
    <row r="120" spans="1:22" x14ac:dyDescent="0.25">
      <c r="A120" s="344" t="s">
        <v>401</v>
      </c>
      <c r="B120" s="345" t="s">
        <v>176</v>
      </c>
      <c r="C120" s="346"/>
      <c r="D120" s="346"/>
      <c r="E120" s="347"/>
      <c r="F120" s="348"/>
      <c r="G120" s="348"/>
      <c r="H120" s="347"/>
      <c r="I120" s="351"/>
      <c r="J120" s="352"/>
      <c r="K120" s="352"/>
      <c r="L120" s="352"/>
      <c r="M120" s="352"/>
      <c r="N120" s="352"/>
      <c r="O120" s="353"/>
      <c r="P120" s="353"/>
      <c r="Q120" s="353"/>
      <c r="R120" s="353"/>
      <c r="S120" s="353"/>
      <c r="T120" s="353"/>
      <c r="U120" s="353"/>
      <c r="V120" s="353"/>
    </row>
    <row r="121" spans="1:22" x14ac:dyDescent="0.25">
      <c r="A121" s="344" t="s">
        <v>402</v>
      </c>
      <c r="B121" s="354" t="s">
        <v>176</v>
      </c>
      <c r="C121" s="352"/>
      <c r="D121" s="352"/>
      <c r="E121" s="352"/>
      <c r="F121" s="355"/>
      <c r="G121" s="355"/>
      <c r="H121" s="352"/>
      <c r="I121" s="351"/>
      <c r="J121" s="352"/>
      <c r="K121" s="352"/>
      <c r="L121" s="352"/>
      <c r="M121" s="352"/>
      <c r="N121" s="352"/>
      <c r="O121" s="353"/>
      <c r="P121" s="353"/>
      <c r="Q121" s="353"/>
      <c r="R121" s="353"/>
      <c r="S121" s="353"/>
      <c r="T121" s="353"/>
      <c r="U121" s="353"/>
      <c r="V121" s="353"/>
    </row>
    <row r="122" spans="1:22" x14ac:dyDescent="0.25">
      <c r="A122" s="344" t="s">
        <v>403</v>
      </c>
      <c r="B122" s="354" t="s">
        <v>176</v>
      </c>
      <c r="C122" s="352"/>
      <c r="D122" s="352"/>
      <c r="E122" s="352"/>
      <c r="F122" s="355"/>
      <c r="G122" s="355"/>
      <c r="H122" s="352"/>
      <c r="I122" s="351"/>
      <c r="J122" s="352"/>
      <c r="K122" s="352"/>
      <c r="L122" s="352"/>
      <c r="M122" s="352"/>
      <c r="N122" s="352"/>
      <c r="O122" s="353"/>
      <c r="P122" s="353"/>
      <c r="Q122" s="353"/>
      <c r="R122" s="353"/>
      <c r="S122" s="353"/>
      <c r="T122" s="353"/>
      <c r="U122" s="353"/>
      <c r="V122" s="353"/>
    </row>
    <row r="123" spans="1:22" x14ac:dyDescent="0.25">
      <c r="A123" s="344" t="s">
        <v>404</v>
      </c>
      <c r="B123" s="354" t="s">
        <v>176</v>
      </c>
      <c r="C123" s="352"/>
      <c r="D123" s="352"/>
      <c r="E123" s="352"/>
      <c r="F123" s="355"/>
      <c r="G123" s="355"/>
      <c r="H123" s="352"/>
      <c r="I123" s="351"/>
      <c r="J123" s="352"/>
      <c r="K123" s="352"/>
      <c r="L123" s="352"/>
      <c r="M123" s="352"/>
      <c r="N123" s="352"/>
      <c r="O123" s="353"/>
      <c r="P123" s="353"/>
      <c r="Q123" s="353"/>
      <c r="R123" s="353"/>
      <c r="S123" s="353"/>
      <c r="T123" s="353"/>
      <c r="U123" s="353"/>
      <c r="V123" s="353"/>
    </row>
    <row r="124" spans="1:22" x14ac:dyDescent="0.25">
      <c r="A124" s="344" t="s">
        <v>405</v>
      </c>
      <c r="B124" s="354" t="s">
        <v>176</v>
      </c>
      <c r="C124" s="352"/>
      <c r="D124" s="352"/>
      <c r="E124" s="352"/>
      <c r="F124" s="355"/>
      <c r="G124" s="355"/>
      <c r="H124" s="352"/>
      <c r="I124" s="351"/>
      <c r="J124" s="352"/>
      <c r="K124" s="352"/>
      <c r="L124" s="352"/>
      <c r="M124" s="352"/>
      <c r="N124" s="352"/>
      <c r="O124" s="353"/>
      <c r="P124" s="353"/>
      <c r="Q124" s="353"/>
      <c r="R124" s="353"/>
      <c r="S124" s="353"/>
      <c r="T124" s="353"/>
      <c r="U124" s="353"/>
      <c r="V124" s="353"/>
    </row>
    <row r="125" spans="1:22" x14ac:dyDescent="0.25">
      <c r="A125" s="344" t="s">
        <v>406</v>
      </c>
      <c r="B125" s="356">
        <v>0.15</v>
      </c>
      <c r="C125" s="357" t="s">
        <v>347</v>
      </c>
      <c r="D125" s="358"/>
      <c r="E125" s="359"/>
    </row>
    <row r="126" spans="1:22" x14ac:dyDescent="0.25">
      <c r="A126" s="360"/>
      <c r="B126" s="356">
        <f>SUM(B120:B125)</f>
        <v>0.15</v>
      </c>
      <c r="C126" s="361" t="s">
        <v>348</v>
      </c>
      <c r="D126" s="362" t="s">
        <v>349</v>
      </c>
      <c r="E126" s="362"/>
      <c r="F126" s="362"/>
      <c r="G126" s="362"/>
    </row>
    <row r="127" spans="1:22" x14ac:dyDescent="0.25">
      <c r="A127" s="363"/>
    </row>
    <row r="128" spans="1:22" x14ac:dyDescent="0.25">
      <c r="A128" s="336"/>
    </row>
    <row r="129" spans="1:21" ht="29.45" customHeight="1" x14ac:dyDescent="0.25">
      <c r="A129" s="337" t="s">
        <v>407</v>
      </c>
      <c r="B129" s="448" t="s">
        <v>408</v>
      </c>
      <c r="C129" s="449"/>
      <c r="D129" s="449"/>
      <c r="E129" s="449"/>
      <c r="F129" s="449"/>
      <c r="G129" s="449"/>
      <c r="H129" s="338"/>
      <c r="I129" s="338"/>
      <c r="J129" s="338"/>
      <c r="K129" s="339"/>
    </row>
    <row r="130" spans="1:21" ht="78" customHeight="1" x14ac:dyDescent="0.25">
      <c r="A130" s="340" t="s">
        <v>333</v>
      </c>
      <c r="B130" s="341" t="s">
        <v>334</v>
      </c>
      <c r="C130" s="340" t="s">
        <v>335</v>
      </c>
      <c r="D130" s="340" t="s">
        <v>28</v>
      </c>
      <c r="E130" s="341" t="s">
        <v>336</v>
      </c>
      <c r="F130" s="341" t="s">
        <v>337</v>
      </c>
      <c r="G130" s="340" t="s">
        <v>338</v>
      </c>
      <c r="H130" s="342" t="s">
        <v>352</v>
      </c>
      <c r="I130" s="343" t="s">
        <v>340</v>
      </c>
      <c r="J130" s="343" t="s">
        <v>340</v>
      </c>
      <c r="K130" s="343" t="s">
        <v>340</v>
      </c>
      <c r="L130" s="343" t="s">
        <v>340</v>
      </c>
      <c r="M130" s="343" t="s">
        <v>340</v>
      </c>
      <c r="N130" s="343" t="s">
        <v>340</v>
      </c>
    </row>
    <row r="131" spans="1:21" x14ac:dyDescent="0.25">
      <c r="A131" s="344" t="s">
        <v>409</v>
      </c>
      <c r="B131" s="345" t="s">
        <v>176</v>
      </c>
      <c r="C131" s="346"/>
      <c r="D131" s="346"/>
      <c r="E131" s="347"/>
      <c r="F131" s="348"/>
      <c r="G131" s="348"/>
      <c r="H131" s="347"/>
      <c r="I131" s="351"/>
      <c r="J131" s="352"/>
      <c r="K131" s="352"/>
      <c r="L131" s="352"/>
      <c r="M131" s="352"/>
      <c r="N131" s="352"/>
      <c r="O131" s="353"/>
      <c r="P131" s="353"/>
      <c r="Q131" s="353"/>
      <c r="R131" s="353"/>
      <c r="S131" s="353"/>
      <c r="T131" s="353"/>
      <c r="U131" s="353"/>
    </row>
    <row r="132" spans="1:21" x14ac:dyDescent="0.25">
      <c r="A132" s="344" t="s">
        <v>410</v>
      </c>
      <c r="B132" s="354" t="s">
        <v>176</v>
      </c>
      <c r="C132" s="352"/>
      <c r="D132" s="352"/>
      <c r="E132" s="352"/>
      <c r="F132" s="355"/>
      <c r="G132" s="355"/>
      <c r="H132" s="352"/>
      <c r="I132" s="351"/>
      <c r="J132" s="352"/>
      <c r="K132" s="352"/>
      <c r="L132" s="352"/>
      <c r="M132" s="352"/>
      <c r="N132" s="352"/>
      <c r="O132" s="353"/>
      <c r="P132" s="353"/>
      <c r="Q132" s="353"/>
      <c r="R132" s="353"/>
      <c r="S132" s="353"/>
      <c r="T132" s="353"/>
      <c r="U132" s="353"/>
    </row>
    <row r="133" spans="1:21" x14ac:dyDescent="0.25">
      <c r="A133" s="344" t="s">
        <v>411</v>
      </c>
      <c r="B133" s="354" t="s">
        <v>176</v>
      </c>
      <c r="C133" s="352"/>
      <c r="D133" s="352"/>
      <c r="E133" s="352"/>
      <c r="F133" s="355"/>
      <c r="G133" s="355"/>
      <c r="H133" s="352"/>
      <c r="I133" s="351"/>
      <c r="J133" s="352"/>
      <c r="K133" s="352"/>
      <c r="L133" s="352"/>
      <c r="M133" s="352"/>
      <c r="N133" s="352"/>
      <c r="O133" s="353"/>
      <c r="P133" s="353"/>
      <c r="Q133" s="353"/>
      <c r="R133" s="353"/>
      <c r="S133" s="353"/>
      <c r="T133" s="353"/>
      <c r="U133" s="353"/>
    </row>
    <row r="134" spans="1:21" x14ac:dyDescent="0.25">
      <c r="A134" s="344" t="s">
        <v>412</v>
      </c>
      <c r="B134" s="354"/>
      <c r="C134" s="352"/>
      <c r="D134" s="352"/>
      <c r="E134" s="352"/>
      <c r="F134" s="355"/>
      <c r="G134" s="355"/>
      <c r="H134" s="352"/>
      <c r="I134" s="351"/>
      <c r="J134" s="352"/>
      <c r="K134" s="352"/>
      <c r="L134" s="352"/>
      <c r="M134" s="352"/>
      <c r="N134" s="352"/>
      <c r="O134" s="353"/>
      <c r="P134" s="353"/>
      <c r="Q134" s="353"/>
      <c r="R134" s="353"/>
      <c r="S134" s="353"/>
      <c r="T134" s="353"/>
      <c r="U134" s="353"/>
    </row>
    <row r="135" spans="1:21" x14ac:dyDescent="0.25">
      <c r="A135" s="344" t="s">
        <v>413</v>
      </c>
      <c r="B135" s="354" t="s">
        <v>176</v>
      </c>
      <c r="C135" s="352"/>
      <c r="D135" s="352"/>
      <c r="E135" s="352"/>
      <c r="F135" s="355"/>
      <c r="G135" s="355"/>
      <c r="H135" s="352"/>
      <c r="I135" s="351"/>
      <c r="J135" s="352"/>
      <c r="K135" s="352"/>
      <c r="L135" s="352"/>
      <c r="M135" s="352"/>
      <c r="N135" s="352"/>
      <c r="O135" s="353"/>
      <c r="P135" s="353"/>
      <c r="Q135" s="353"/>
      <c r="R135" s="353"/>
      <c r="S135" s="353"/>
      <c r="T135" s="353"/>
      <c r="U135" s="353"/>
    </row>
    <row r="136" spans="1:21" x14ac:dyDescent="0.25">
      <c r="A136" s="344" t="s">
        <v>414</v>
      </c>
      <c r="B136" s="356">
        <v>0.15</v>
      </c>
      <c r="C136" s="357" t="s">
        <v>347</v>
      </c>
      <c r="D136" s="358"/>
      <c r="E136" s="359"/>
    </row>
    <row r="137" spans="1:21" x14ac:dyDescent="0.25">
      <c r="A137" s="360"/>
      <c r="B137" s="356">
        <f>SUM(B131:B136)</f>
        <v>0.15</v>
      </c>
      <c r="C137" s="361" t="s">
        <v>348</v>
      </c>
      <c r="D137" s="362" t="s">
        <v>349</v>
      </c>
      <c r="E137" s="362"/>
      <c r="F137" s="362"/>
      <c r="G137" s="362"/>
    </row>
    <row r="138" spans="1:21" x14ac:dyDescent="0.25">
      <c r="A138" s="363"/>
    </row>
    <row r="139" spans="1:21" x14ac:dyDescent="0.25">
      <c r="A139" s="336"/>
    </row>
    <row r="140" spans="1:21" ht="30" customHeight="1" x14ac:dyDescent="0.25">
      <c r="A140" s="337" t="s">
        <v>415</v>
      </c>
      <c r="B140" s="448" t="s">
        <v>416</v>
      </c>
      <c r="C140" s="449"/>
      <c r="D140" s="449"/>
      <c r="E140" s="449"/>
      <c r="F140" s="449"/>
      <c r="G140" s="449"/>
      <c r="H140" s="338"/>
      <c r="I140" s="338"/>
      <c r="J140" s="338"/>
      <c r="K140" s="339"/>
    </row>
    <row r="141" spans="1:21" ht="79.5" customHeight="1" x14ac:dyDescent="0.25">
      <c r="A141" s="340" t="s">
        <v>333</v>
      </c>
      <c r="B141" s="341" t="s">
        <v>334</v>
      </c>
      <c r="C141" s="340" t="s">
        <v>335</v>
      </c>
      <c r="D141" s="340" t="s">
        <v>28</v>
      </c>
      <c r="E141" s="341" t="s">
        <v>336</v>
      </c>
      <c r="F141" s="341" t="s">
        <v>337</v>
      </c>
      <c r="G141" s="340" t="s">
        <v>338</v>
      </c>
      <c r="H141" s="342" t="s">
        <v>352</v>
      </c>
      <c r="I141" s="343" t="s">
        <v>340</v>
      </c>
      <c r="J141" s="343" t="s">
        <v>340</v>
      </c>
      <c r="K141" s="343" t="s">
        <v>340</v>
      </c>
      <c r="L141" s="343" t="s">
        <v>340</v>
      </c>
      <c r="M141" s="343" t="s">
        <v>340</v>
      </c>
      <c r="N141" s="343" t="s">
        <v>340</v>
      </c>
    </row>
    <row r="142" spans="1:21" x14ac:dyDescent="0.25">
      <c r="A142" s="344" t="s">
        <v>417</v>
      </c>
      <c r="B142" s="345" t="s">
        <v>176</v>
      </c>
      <c r="C142" s="346"/>
      <c r="D142" s="346"/>
      <c r="E142" s="347"/>
      <c r="F142" s="348"/>
      <c r="G142" s="348"/>
      <c r="H142" s="347"/>
      <c r="I142" s="351"/>
      <c r="J142" s="352"/>
      <c r="K142" s="352"/>
      <c r="L142" s="352"/>
      <c r="M142" s="352"/>
      <c r="N142" s="352"/>
      <c r="O142" s="353"/>
      <c r="P142" s="353"/>
      <c r="Q142" s="353"/>
      <c r="R142" s="353"/>
      <c r="S142" s="353"/>
      <c r="T142" s="353"/>
      <c r="U142" s="353"/>
    </row>
    <row r="143" spans="1:21" x14ac:dyDescent="0.25">
      <c r="A143" s="344" t="s">
        <v>418</v>
      </c>
      <c r="B143" s="354"/>
      <c r="C143" s="352"/>
      <c r="D143" s="352"/>
      <c r="E143" s="352"/>
      <c r="F143" s="355"/>
      <c r="G143" s="355"/>
      <c r="H143" s="352"/>
      <c r="I143" s="351"/>
      <c r="J143" s="352"/>
      <c r="K143" s="352"/>
      <c r="L143" s="352"/>
      <c r="M143" s="352"/>
      <c r="N143" s="352"/>
      <c r="O143" s="353"/>
      <c r="P143" s="353"/>
      <c r="Q143" s="353"/>
      <c r="R143" s="353"/>
      <c r="S143" s="353"/>
      <c r="T143" s="353"/>
      <c r="U143" s="353"/>
    </row>
    <row r="144" spans="1:21" x14ac:dyDescent="0.25">
      <c r="A144" s="344" t="s">
        <v>419</v>
      </c>
      <c r="B144" s="354" t="s">
        <v>176</v>
      </c>
      <c r="C144" s="352"/>
      <c r="D144" s="352"/>
      <c r="E144" s="352"/>
      <c r="F144" s="355"/>
      <c r="G144" s="355"/>
      <c r="H144" s="352"/>
      <c r="I144" s="351"/>
      <c r="J144" s="352"/>
      <c r="K144" s="352"/>
      <c r="L144" s="352"/>
      <c r="M144" s="352"/>
      <c r="N144" s="352"/>
      <c r="O144" s="353"/>
      <c r="P144" s="353"/>
      <c r="Q144" s="353"/>
      <c r="R144" s="353"/>
      <c r="S144" s="353"/>
      <c r="T144" s="353"/>
      <c r="U144" s="353"/>
    </row>
    <row r="145" spans="1:21" x14ac:dyDescent="0.25">
      <c r="A145" s="344" t="s">
        <v>420</v>
      </c>
      <c r="B145" s="354" t="s">
        <v>176</v>
      </c>
      <c r="C145" s="352"/>
      <c r="D145" s="352"/>
      <c r="E145" s="352"/>
      <c r="F145" s="355"/>
      <c r="G145" s="355"/>
      <c r="H145" s="352"/>
      <c r="I145" s="351"/>
      <c r="J145" s="352"/>
      <c r="K145" s="352"/>
      <c r="L145" s="352"/>
      <c r="M145" s="352"/>
      <c r="N145" s="352"/>
      <c r="O145" s="353"/>
      <c r="P145" s="353"/>
      <c r="Q145" s="353"/>
      <c r="R145" s="353"/>
      <c r="S145" s="353"/>
      <c r="T145" s="353"/>
      <c r="U145" s="353"/>
    </row>
    <row r="146" spans="1:21" x14ac:dyDescent="0.25">
      <c r="A146" s="344" t="s">
        <v>421</v>
      </c>
      <c r="B146" s="354" t="s">
        <v>176</v>
      </c>
      <c r="C146" s="352"/>
      <c r="D146" s="352"/>
      <c r="E146" s="352"/>
      <c r="F146" s="355"/>
      <c r="G146" s="355"/>
      <c r="H146" s="352"/>
      <c r="I146" s="351"/>
      <c r="J146" s="352"/>
      <c r="K146" s="352"/>
      <c r="L146" s="352"/>
      <c r="M146" s="352"/>
      <c r="N146" s="352"/>
      <c r="O146" s="353"/>
      <c r="P146" s="353"/>
      <c r="Q146" s="353"/>
      <c r="R146" s="353"/>
      <c r="S146" s="353"/>
      <c r="T146" s="353"/>
      <c r="U146" s="353"/>
    </row>
    <row r="147" spans="1:21" x14ac:dyDescent="0.25">
      <c r="A147" s="344" t="s">
        <v>422</v>
      </c>
      <c r="B147" s="356">
        <v>0.15</v>
      </c>
      <c r="C147" s="357" t="s">
        <v>347</v>
      </c>
      <c r="D147" s="358"/>
      <c r="E147" s="359"/>
    </row>
    <row r="148" spans="1:21" x14ac:dyDescent="0.25">
      <c r="A148" s="360"/>
      <c r="B148" s="356">
        <f>SUM(B142:B147)</f>
        <v>0.15</v>
      </c>
      <c r="C148" s="361" t="s">
        <v>348</v>
      </c>
      <c r="D148" s="362" t="s">
        <v>349</v>
      </c>
      <c r="E148" s="362"/>
      <c r="F148" s="362"/>
      <c r="G148" s="362"/>
    </row>
    <row r="149" spans="1:21" x14ac:dyDescent="0.25">
      <c r="A149" s="363"/>
    </row>
  </sheetData>
  <mergeCells count="41">
    <mergeCell ref="B22:G22"/>
    <mergeCell ref="B23:G23"/>
    <mergeCell ref="A1:B1"/>
    <mergeCell ref="A2:B2"/>
    <mergeCell ref="A3:B3"/>
    <mergeCell ref="A4:B4"/>
    <mergeCell ref="A6:E6"/>
    <mergeCell ref="F9:H9"/>
    <mergeCell ref="C10:E10"/>
    <mergeCell ref="F10:H19"/>
    <mergeCell ref="C11:E11"/>
    <mergeCell ref="C12:E12"/>
    <mergeCell ref="C13:E13"/>
    <mergeCell ref="C14:E14"/>
    <mergeCell ref="C15:E15"/>
    <mergeCell ref="C16:E16"/>
    <mergeCell ref="C17:E17"/>
    <mergeCell ref="C9:D9"/>
    <mergeCell ref="C18:E18"/>
    <mergeCell ref="C19:E19"/>
    <mergeCell ref="B26:G26"/>
    <mergeCell ref="B63:G63"/>
    <mergeCell ref="B28:G28"/>
    <mergeCell ref="B29:G29"/>
    <mergeCell ref="B30:G30"/>
    <mergeCell ref="B31:G31"/>
    <mergeCell ref="B33:G33"/>
    <mergeCell ref="B34:G34"/>
    <mergeCell ref="B35:G35"/>
    <mergeCell ref="B36:G36"/>
    <mergeCell ref="B37:G37"/>
    <mergeCell ref="B41:G41"/>
    <mergeCell ref="B52:G52"/>
    <mergeCell ref="B27:G27"/>
    <mergeCell ref="B140:G140"/>
    <mergeCell ref="B74:G74"/>
    <mergeCell ref="B85:G85"/>
    <mergeCell ref="B96:G96"/>
    <mergeCell ref="B107:G107"/>
    <mergeCell ref="B118:G118"/>
    <mergeCell ref="B129:G129"/>
  </mergeCells>
  <pageMargins left="0.70866141732283472" right="0.70866141732283472" top="0.74803149606299213" bottom="0.74803149606299213" header="0.31496062992125984" footer="0.31496062992125984"/>
  <pageSetup paperSize="8" scale="41" orientation="portrait" r:id="rId1"/>
  <headerFooter>
    <oddFooter>&amp;F&amp;RPage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Y38"/>
  <sheetViews>
    <sheetView view="pageBreakPreview" topLeftCell="A19" zoomScaleNormal="100" zoomScaleSheetLayoutView="100" workbookViewId="0">
      <selection activeCell="B8" sqref="B8:G8"/>
    </sheetView>
  </sheetViews>
  <sheetFormatPr defaultColWidth="8.7109375" defaultRowHeight="15" x14ac:dyDescent="0.25"/>
  <cols>
    <col min="1" max="1" width="11.42578125" customWidth="1"/>
    <col min="2" max="2" width="30.140625" customWidth="1"/>
    <col min="3" max="3" width="20.85546875" customWidth="1"/>
    <col min="4" max="5" width="18.5703125" customWidth="1"/>
    <col min="6" max="6" width="29.28515625" customWidth="1"/>
    <col min="7" max="7" width="18.5703125" customWidth="1"/>
    <col min="8" max="8" width="19.28515625" customWidth="1"/>
  </cols>
  <sheetData>
    <row r="1" spans="1:103" ht="15.6" customHeight="1" x14ac:dyDescent="0.25">
      <c r="A1" s="479" t="s">
        <v>162</v>
      </c>
      <c r="B1" s="480"/>
      <c r="C1" s="481">
        <f>Cover!B15</f>
        <v>0</v>
      </c>
      <c r="D1" s="482"/>
      <c r="E1" s="483"/>
      <c r="F1" s="132"/>
      <c r="G1" s="133"/>
      <c r="H1" s="133"/>
      <c r="I1" s="134"/>
      <c r="J1" s="135"/>
      <c r="K1" s="136"/>
      <c r="L1" s="137"/>
      <c r="M1" s="133"/>
      <c r="N1" s="138"/>
      <c r="O1" s="137"/>
      <c r="P1" s="139"/>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row>
    <row r="2" spans="1:103" ht="57" customHeight="1" x14ac:dyDescent="0.25">
      <c r="A2" s="479" t="s">
        <v>163</v>
      </c>
      <c r="B2" s="480"/>
      <c r="C2" s="484">
        <f>Cover!B17</f>
        <v>0</v>
      </c>
      <c r="D2" s="485"/>
      <c r="E2" s="486"/>
      <c r="F2" s="132"/>
      <c r="G2" s="133"/>
      <c r="H2" s="140"/>
      <c r="I2" s="141"/>
      <c r="J2" s="142"/>
      <c r="K2" s="136"/>
      <c r="L2" s="137"/>
      <c r="M2" s="133"/>
      <c r="N2" s="138"/>
      <c r="O2" s="137"/>
      <c r="P2" s="139"/>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row>
    <row r="3" spans="1:103" ht="15.6" customHeight="1" x14ac:dyDescent="0.25">
      <c r="A3" s="479" t="s">
        <v>164</v>
      </c>
      <c r="B3" s="480"/>
      <c r="C3" s="481">
        <f>Cover!B21</f>
        <v>0</v>
      </c>
      <c r="D3" s="482"/>
      <c r="E3" s="483"/>
      <c r="F3" s="132"/>
      <c r="G3" s="133"/>
      <c r="H3" s="140"/>
      <c r="I3" s="141"/>
      <c r="J3" s="142"/>
      <c r="K3" s="136"/>
      <c r="L3" s="137"/>
      <c r="M3" s="133"/>
      <c r="N3" s="138"/>
      <c r="O3" s="137"/>
      <c r="P3" s="139"/>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row>
    <row r="4" spans="1:103" ht="18" x14ac:dyDescent="0.25">
      <c r="A4" s="143"/>
      <c r="B4" s="144"/>
      <c r="C4" s="145"/>
      <c r="D4" s="145"/>
      <c r="E4" s="145"/>
      <c r="F4" s="145"/>
      <c r="G4" s="145"/>
      <c r="H4" s="146"/>
      <c r="I4" s="146"/>
      <c r="J4" s="146"/>
      <c r="K4" s="146"/>
      <c r="L4" s="146"/>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row>
    <row r="5" spans="1:103" ht="18" x14ac:dyDescent="0.25">
      <c r="A5" s="148" t="s">
        <v>165</v>
      </c>
      <c r="B5" s="149"/>
      <c r="C5" s="150"/>
      <c r="D5" s="150"/>
      <c r="E5" s="150"/>
      <c r="F5" s="150"/>
      <c r="G5" s="150"/>
      <c r="H5" s="150"/>
      <c r="I5" s="150"/>
      <c r="J5" s="150"/>
      <c r="K5" s="150"/>
      <c r="L5" s="150"/>
      <c r="M5" s="150"/>
      <c r="N5" s="150"/>
      <c r="O5" s="150"/>
      <c r="P5" s="150"/>
      <c r="Q5" s="150"/>
      <c r="R5" s="150"/>
      <c r="S5" s="150"/>
      <c r="T5" s="151"/>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row>
    <row r="6" spans="1:103" ht="15.75" x14ac:dyDescent="0.25">
      <c r="A6" s="152"/>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c r="CS6" s="147"/>
      <c r="CT6" s="147"/>
      <c r="CU6" s="147"/>
      <c r="CV6" s="147"/>
      <c r="CW6" s="147"/>
      <c r="CX6" s="147"/>
      <c r="CY6" s="147"/>
    </row>
    <row r="7" spans="1:103" ht="18.75" thickBot="1" x14ac:dyDescent="0.3">
      <c r="A7" s="153" t="s">
        <v>166</v>
      </c>
    </row>
    <row r="8" spans="1:103" ht="87" customHeight="1" x14ac:dyDescent="0.25">
      <c r="A8" s="154">
        <v>1</v>
      </c>
      <c r="B8" s="487" t="s">
        <v>167</v>
      </c>
      <c r="C8" s="488"/>
      <c r="D8" s="488"/>
      <c r="E8" s="488"/>
      <c r="F8" s="488"/>
      <c r="G8" s="489"/>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5"/>
      <c r="CP8" s="155"/>
      <c r="CQ8" s="155"/>
      <c r="CR8" s="155"/>
      <c r="CS8" s="155"/>
      <c r="CT8" s="155"/>
      <c r="CU8" s="155"/>
      <c r="CV8" s="155"/>
      <c r="CW8" s="155"/>
      <c r="CX8" s="155"/>
      <c r="CY8" s="155"/>
    </row>
    <row r="9" spans="1:103" ht="27" customHeight="1" x14ac:dyDescent="0.25">
      <c r="A9" s="490">
        <v>2</v>
      </c>
      <c r="B9" s="491" t="s">
        <v>168</v>
      </c>
      <c r="C9" s="492"/>
      <c r="D9" s="492"/>
      <c r="E9" s="492"/>
      <c r="F9" s="492"/>
      <c r="G9" s="493"/>
      <c r="H9" s="155"/>
      <c r="I9" s="155"/>
      <c r="J9" s="156"/>
      <c r="K9" s="155"/>
      <c r="L9" s="155"/>
      <c r="M9" s="155"/>
      <c r="N9" s="155"/>
      <c r="O9" s="494"/>
      <c r="P9" s="495"/>
      <c r="Q9" s="495"/>
      <c r="R9" s="495"/>
      <c r="S9" s="495"/>
      <c r="T9" s="49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c r="AZ9" s="155"/>
      <c r="BA9" s="155"/>
      <c r="BB9" s="155"/>
      <c r="BC9" s="155"/>
      <c r="BD9" s="155"/>
      <c r="BE9" s="155"/>
      <c r="BF9" s="155"/>
      <c r="BG9" s="155"/>
      <c r="BH9" s="155"/>
      <c r="BI9" s="155"/>
      <c r="BJ9" s="155"/>
      <c r="BK9" s="155"/>
      <c r="BL9" s="155"/>
      <c r="BM9" s="155"/>
      <c r="BN9" s="155"/>
      <c r="BO9" s="155"/>
      <c r="BP9" s="155"/>
      <c r="BQ9" s="155"/>
      <c r="BR9" s="155"/>
      <c r="BS9" s="155"/>
      <c r="BT9" s="155"/>
      <c r="BU9" s="155"/>
      <c r="BV9" s="155"/>
      <c r="BW9" s="155"/>
      <c r="BX9" s="155"/>
      <c r="BY9" s="155"/>
      <c r="BZ9" s="155"/>
      <c r="CA9" s="155"/>
      <c r="CB9" s="155"/>
      <c r="CC9" s="155"/>
      <c r="CD9" s="155"/>
      <c r="CE9" s="155"/>
      <c r="CF9" s="155"/>
      <c r="CG9" s="155"/>
      <c r="CH9" s="155"/>
      <c r="CI9" s="155"/>
      <c r="CJ9" s="155"/>
      <c r="CK9" s="155"/>
      <c r="CL9" s="155"/>
      <c r="CM9" s="155"/>
      <c r="CN9" s="155"/>
      <c r="CO9" s="155"/>
      <c r="CP9" s="155"/>
      <c r="CQ9" s="155"/>
      <c r="CR9" s="155"/>
      <c r="CS9" s="155"/>
      <c r="CT9" s="155"/>
      <c r="CU9" s="155"/>
      <c r="CV9" s="155"/>
      <c r="CW9" s="155"/>
      <c r="CX9" s="155"/>
      <c r="CY9" s="155"/>
    </row>
    <row r="10" spans="1:103" ht="15.75" x14ac:dyDescent="0.25">
      <c r="A10" s="490"/>
      <c r="B10" s="496" t="s">
        <v>169</v>
      </c>
      <c r="C10" s="495"/>
      <c r="D10" s="495"/>
      <c r="E10" s="495"/>
      <c r="F10" s="495"/>
      <c r="G10" s="497"/>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c r="BM10" s="155"/>
      <c r="BN10" s="155"/>
      <c r="BO10" s="155"/>
      <c r="BP10" s="155"/>
      <c r="BQ10" s="155"/>
      <c r="BR10" s="155"/>
      <c r="BS10" s="155"/>
      <c r="BT10" s="155"/>
      <c r="BU10" s="155"/>
      <c r="BV10" s="155"/>
      <c r="BW10" s="155"/>
      <c r="BX10" s="155"/>
      <c r="BY10" s="155"/>
      <c r="BZ10" s="155"/>
      <c r="CA10" s="155"/>
      <c r="CB10" s="155"/>
      <c r="CC10" s="155"/>
      <c r="CD10" s="155"/>
      <c r="CE10" s="155"/>
      <c r="CF10" s="155"/>
      <c r="CG10" s="155"/>
      <c r="CH10" s="155"/>
      <c r="CI10" s="155"/>
      <c r="CJ10" s="155"/>
      <c r="CK10" s="155"/>
      <c r="CL10" s="155"/>
      <c r="CM10" s="155"/>
      <c r="CN10" s="155"/>
      <c r="CO10" s="155"/>
      <c r="CP10" s="155"/>
      <c r="CQ10" s="155"/>
      <c r="CR10" s="155"/>
      <c r="CS10" s="155"/>
      <c r="CT10" s="155"/>
      <c r="CU10" s="155"/>
      <c r="CV10" s="155"/>
      <c r="CW10" s="155"/>
      <c r="CX10" s="155"/>
      <c r="CY10" s="155"/>
    </row>
    <row r="11" spans="1:103" ht="110.25" customHeight="1" x14ac:dyDescent="0.25">
      <c r="A11" s="490"/>
      <c r="B11" s="498" t="s">
        <v>170</v>
      </c>
      <c r="C11" s="499"/>
      <c r="D11" s="499"/>
      <c r="E11" s="499"/>
      <c r="F11" s="499"/>
      <c r="G11" s="500"/>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5"/>
      <c r="BV11" s="155"/>
      <c r="BW11" s="155"/>
      <c r="BX11" s="155"/>
      <c r="BY11" s="155"/>
      <c r="BZ11" s="155"/>
      <c r="CA11" s="155"/>
      <c r="CB11" s="155"/>
      <c r="CC11" s="155"/>
      <c r="CD11" s="155"/>
      <c r="CE11" s="155"/>
      <c r="CF11" s="155"/>
      <c r="CG11" s="155"/>
      <c r="CH11" s="155"/>
      <c r="CI11" s="155"/>
      <c r="CJ11" s="155"/>
      <c r="CK11" s="155"/>
      <c r="CL11" s="155"/>
      <c r="CM11" s="155"/>
      <c r="CN11" s="155"/>
      <c r="CO11" s="155"/>
      <c r="CP11" s="155"/>
      <c r="CQ11" s="155"/>
      <c r="CR11" s="155"/>
      <c r="CS11" s="155"/>
      <c r="CT11" s="155"/>
      <c r="CU11" s="155"/>
      <c r="CV11" s="155"/>
      <c r="CW11" s="155"/>
      <c r="CX11" s="155"/>
      <c r="CY11" s="155"/>
    </row>
    <row r="12" spans="1:103" ht="68.25" customHeight="1" x14ac:dyDescent="0.25">
      <c r="A12" s="157">
        <v>3</v>
      </c>
      <c r="B12" s="503" t="s">
        <v>171</v>
      </c>
      <c r="C12" s="504"/>
      <c r="D12" s="504"/>
      <c r="E12" s="504"/>
      <c r="F12" s="504"/>
      <c r="G12" s="505"/>
      <c r="H12" s="155"/>
      <c r="I12" s="155"/>
      <c r="J12" s="155"/>
      <c r="K12" s="155"/>
      <c r="L12" s="155"/>
      <c r="M12" s="158"/>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O12" s="155"/>
      <c r="BP12" s="155"/>
      <c r="BQ12" s="155"/>
      <c r="BR12" s="155"/>
      <c r="BS12" s="155"/>
      <c r="BT12" s="155"/>
      <c r="BU12" s="155"/>
      <c r="BV12" s="155"/>
      <c r="BW12" s="155"/>
      <c r="BX12" s="155"/>
      <c r="BY12" s="155"/>
      <c r="BZ12" s="155"/>
      <c r="CA12" s="155"/>
      <c r="CB12" s="155"/>
      <c r="CC12" s="155"/>
      <c r="CD12" s="155"/>
      <c r="CE12" s="155"/>
      <c r="CF12" s="155"/>
      <c r="CG12" s="155"/>
      <c r="CH12" s="155"/>
      <c r="CI12" s="155"/>
      <c r="CJ12" s="155"/>
      <c r="CK12" s="155"/>
      <c r="CL12" s="155"/>
      <c r="CM12" s="155"/>
      <c r="CN12" s="155"/>
      <c r="CO12" s="155"/>
      <c r="CP12" s="155"/>
      <c r="CQ12" s="155"/>
      <c r="CR12" s="155"/>
      <c r="CS12" s="155"/>
      <c r="CT12" s="155"/>
      <c r="CU12" s="155"/>
      <c r="CV12" s="155"/>
      <c r="CW12" s="155"/>
      <c r="CX12" s="155"/>
      <c r="CY12" s="155"/>
    </row>
    <row r="13" spans="1:103" ht="84.75" customHeight="1" x14ac:dyDescent="0.25">
      <c r="A13" s="157">
        <v>4</v>
      </c>
      <c r="B13" s="506" t="s">
        <v>172</v>
      </c>
      <c r="C13" s="507"/>
      <c r="D13" s="507"/>
      <c r="E13" s="507"/>
      <c r="F13" s="507"/>
      <c r="G13" s="508"/>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c r="CJ13" s="155"/>
      <c r="CK13" s="155"/>
      <c r="CL13" s="155"/>
      <c r="CM13" s="155"/>
      <c r="CN13" s="155"/>
      <c r="CO13" s="155"/>
      <c r="CP13" s="155"/>
      <c r="CQ13" s="155"/>
      <c r="CR13" s="155"/>
      <c r="CS13" s="155"/>
      <c r="CT13" s="155"/>
      <c r="CU13" s="155"/>
      <c r="CV13" s="155"/>
      <c r="CW13" s="155"/>
      <c r="CX13" s="155"/>
      <c r="CY13" s="155"/>
    </row>
    <row r="14" spans="1:103" ht="15.75" x14ac:dyDescent="0.25">
      <c r="A14" s="509">
        <v>5</v>
      </c>
      <c r="B14" s="510" t="s">
        <v>173</v>
      </c>
      <c r="C14" s="511"/>
      <c r="D14" s="511"/>
      <c r="E14" s="511"/>
      <c r="F14" s="511"/>
      <c r="G14" s="512"/>
      <c r="H14" s="159"/>
      <c r="I14" s="159"/>
      <c r="J14" s="159"/>
      <c r="K14" s="146"/>
      <c r="L14" s="146"/>
      <c r="M14" s="146"/>
      <c r="N14" s="146"/>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7"/>
      <c r="BX14" s="147"/>
      <c r="BY14" s="147"/>
      <c r="BZ14" s="147"/>
      <c r="CA14" s="147"/>
      <c r="CB14" s="147"/>
      <c r="CC14" s="147"/>
      <c r="CD14" s="147"/>
      <c r="CE14" s="147"/>
      <c r="CF14" s="147"/>
      <c r="CG14" s="147"/>
      <c r="CH14" s="147"/>
      <c r="CI14" s="147"/>
      <c r="CJ14" s="147"/>
      <c r="CK14" s="147"/>
      <c r="CL14" s="147"/>
      <c r="CM14" s="147"/>
      <c r="CN14" s="147"/>
      <c r="CO14" s="147"/>
      <c r="CP14" s="147"/>
      <c r="CQ14" s="147"/>
      <c r="CR14" s="147"/>
      <c r="CS14" s="147"/>
      <c r="CT14" s="147"/>
      <c r="CU14" s="147"/>
      <c r="CV14" s="147"/>
      <c r="CW14" s="147"/>
      <c r="CX14" s="147"/>
      <c r="CY14" s="147"/>
    </row>
    <row r="15" spans="1:103" ht="64.5" customHeight="1" x14ac:dyDescent="0.25">
      <c r="A15" s="509"/>
      <c r="B15" s="510" t="s">
        <v>174</v>
      </c>
      <c r="C15" s="511"/>
      <c r="D15" s="511"/>
      <c r="E15" s="511"/>
      <c r="F15" s="511"/>
      <c r="G15" s="512"/>
      <c r="H15" s="160"/>
      <c r="I15" s="161"/>
      <c r="J15" s="161"/>
      <c r="K15" s="161"/>
      <c r="L15" s="161"/>
      <c r="M15" s="162"/>
      <c r="N15" s="161"/>
    </row>
    <row r="16" spans="1:103" ht="34.9" customHeight="1" thickBot="1" x14ac:dyDescent="0.3">
      <c r="A16" s="509"/>
      <c r="B16" s="513" t="s">
        <v>175</v>
      </c>
      <c r="C16" s="514"/>
      <c r="D16" s="514"/>
      <c r="E16" s="514"/>
      <c r="F16" s="514"/>
      <c r="G16" s="515"/>
      <c r="H16" s="163"/>
      <c r="I16" s="163"/>
      <c r="J16" s="163"/>
      <c r="K16" s="147"/>
      <c r="L16" s="147"/>
      <c r="M16" s="147"/>
      <c r="N16" s="147"/>
    </row>
    <row r="17" spans="1:14" ht="15.75" x14ac:dyDescent="0.25">
      <c r="A17" s="164" t="s">
        <v>176</v>
      </c>
      <c r="B17" s="165"/>
      <c r="C17" s="163"/>
      <c r="D17" s="163"/>
      <c r="E17" s="163"/>
      <c r="F17" s="163"/>
      <c r="G17" s="163"/>
      <c r="H17" s="163"/>
      <c r="I17" s="163"/>
      <c r="J17" s="163"/>
      <c r="K17" s="147"/>
      <c r="L17" s="147"/>
      <c r="M17" s="147"/>
      <c r="N17" s="147"/>
    </row>
    <row r="18" spans="1:14" ht="15.75" x14ac:dyDescent="0.25">
      <c r="A18" s="164" t="s">
        <v>176</v>
      </c>
      <c r="B18" s="166"/>
      <c r="C18" s="163"/>
      <c r="D18" s="163"/>
      <c r="E18" s="163"/>
      <c r="F18" s="163"/>
      <c r="G18" s="163"/>
      <c r="H18" s="163"/>
      <c r="I18" s="163"/>
      <c r="J18" s="163"/>
      <c r="K18" s="147"/>
      <c r="L18" s="147"/>
      <c r="M18" s="147"/>
      <c r="N18" s="147"/>
    </row>
    <row r="19" spans="1:14" ht="20.25" x14ac:dyDescent="0.3">
      <c r="A19" s="162" t="s">
        <v>177</v>
      </c>
      <c r="B19" s="167"/>
      <c r="C19" s="168"/>
      <c r="D19" s="169"/>
      <c r="E19" s="169"/>
      <c r="F19" s="169"/>
      <c r="G19" s="169"/>
      <c r="H19" s="170"/>
      <c r="I19" s="170"/>
      <c r="J19" s="170"/>
      <c r="K19" s="170"/>
      <c r="L19" s="170"/>
      <c r="M19" s="170"/>
      <c r="N19" s="170"/>
    </row>
    <row r="20" spans="1:14" ht="18.75" thickBot="1" x14ac:dyDescent="0.3">
      <c r="A20" s="171" t="s">
        <v>178</v>
      </c>
      <c r="B20" s="172"/>
      <c r="C20" s="171"/>
      <c r="D20" s="173"/>
      <c r="E20" s="173"/>
      <c r="F20" s="173"/>
      <c r="G20" s="173"/>
      <c r="H20" s="174"/>
      <c r="I20" s="174"/>
      <c r="J20" s="174"/>
      <c r="K20" s="174"/>
      <c r="L20" s="174"/>
      <c r="M20" s="174"/>
      <c r="N20" s="174"/>
    </row>
    <row r="21" spans="1:14" ht="46.15" customHeight="1" thickBot="1" x14ac:dyDescent="0.3">
      <c r="A21" s="175"/>
      <c r="B21" s="176"/>
      <c r="C21" s="177"/>
      <c r="D21" s="178"/>
      <c r="E21" s="179" t="s">
        <v>179</v>
      </c>
      <c r="F21" s="180"/>
      <c r="H21" s="501" t="s">
        <v>180</v>
      </c>
      <c r="I21" s="502"/>
      <c r="J21" s="502"/>
      <c r="K21" s="502"/>
      <c r="L21" s="502"/>
      <c r="M21" s="502"/>
      <c r="N21" s="147"/>
    </row>
    <row r="22" spans="1:14" ht="46.15" customHeight="1" thickBot="1" x14ac:dyDescent="0.3">
      <c r="A22" s="181" t="s">
        <v>181</v>
      </c>
      <c r="B22" s="182" t="s">
        <v>182</v>
      </c>
      <c r="C22" s="183" t="s">
        <v>183</v>
      </c>
      <c r="D22" s="184" t="s">
        <v>184</v>
      </c>
      <c r="E22" s="185" t="s">
        <v>185</v>
      </c>
      <c r="F22" s="186" t="s">
        <v>186</v>
      </c>
      <c r="G22" s="187"/>
      <c r="H22" s="187"/>
      <c r="I22" s="187"/>
      <c r="J22" s="187"/>
      <c r="K22" s="187"/>
      <c r="L22" s="147"/>
    </row>
    <row r="23" spans="1:14" ht="15.75" x14ac:dyDescent="0.25">
      <c r="A23" s="188">
        <v>1</v>
      </c>
      <c r="B23" s="189" t="s">
        <v>187</v>
      </c>
      <c r="C23" s="190" t="s">
        <v>41</v>
      </c>
      <c r="D23" s="191">
        <v>1</v>
      </c>
      <c r="E23" s="192"/>
      <c r="F23" s="193"/>
      <c r="G23" s="187"/>
      <c r="H23" s="187"/>
      <c r="I23" s="187"/>
      <c r="J23" s="187"/>
      <c r="K23" s="187"/>
      <c r="L23" s="147"/>
    </row>
    <row r="24" spans="1:14" ht="15.75" x14ac:dyDescent="0.25">
      <c r="A24" s="188">
        <v>2</v>
      </c>
      <c r="B24" s="194" t="s">
        <v>188</v>
      </c>
      <c r="C24" s="195" t="s">
        <v>189</v>
      </c>
      <c r="D24" s="196">
        <v>0</v>
      </c>
      <c r="E24" s="197"/>
      <c r="F24" s="193"/>
      <c r="G24" s="163"/>
      <c r="H24" s="163"/>
      <c r="I24" s="147"/>
      <c r="J24" s="147"/>
      <c r="K24" s="147"/>
      <c r="L24" s="147"/>
    </row>
    <row r="25" spans="1:14" ht="15.75" x14ac:dyDescent="0.25">
      <c r="A25" s="188">
        <v>3</v>
      </c>
      <c r="B25" s="194" t="s">
        <v>190</v>
      </c>
      <c r="C25" s="195" t="s">
        <v>191</v>
      </c>
      <c r="D25" s="196">
        <v>0</v>
      </c>
      <c r="E25" s="197"/>
      <c r="F25" s="193"/>
      <c r="G25" s="163"/>
      <c r="H25" s="163"/>
      <c r="I25" s="147"/>
      <c r="J25" s="147"/>
      <c r="K25" s="147"/>
      <c r="L25" s="147"/>
    </row>
    <row r="26" spans="1:14" ht="15.75" x14ac:dyDescent="0.25">
      <c r="A26" s="188">
        <v>4</v>
      </c>
      <c r="B26" s="194" t="s">
        <v>192</v>
      </c>
      <c r="C26" s="195" t="s">
        <v>193</v>
      </c>
      <c r="D26" s="196">
        <v>0</v>
      </c>
      <c r="E26" s="197"/>
      <c r="F26" s="193"/>
      <c r="G26" s="163"/>
      <c r="H26" s="163"/>
      <c r="I26" s="147"/>
      <c r="J26" s="147"/>
      <c r="K26" s="147"/>
      <c r="L26" s="147"/>
    </row>
    <row r="27" spans="1:14" ht="15.75" x14ac:dyDescent="0.25">
      <c r="A27" s="188">
        <v>5</v>
      </c>
      <c r="B27" s="194" t="s">
        <v>194</v>
      </c>
      <c r="C27" s="195" t="s">
        <v>195</v>
      </c>
      <c r="D27" s="196">
        <v>0</v>
      </c>
      <c r="E27" s="197"/>
      <c r="F27" s="193"/>
      <c r="G27" s="163"/>
      <c r="H27" s="163"/>
      <c r="I27" s="147"/>
      <c r="J27" s="147"/>
      <c r="K27" s="147"/>
      <c r="L27" s="147"/>
    </row>
    <row r="28" spans="1:14" ht="15.75" x14ac:dyDescent="0.25">
      <c r="A28" s="188">
        <v>6</v>
      </c>
      <c r="B28" s="194" t="s">
        <v>196</v>
      </c>
      <c r="C28" s="195" t="s">
        <v>197</v>
      </c>
      <c r="D28" s="196">
        <v>0</v>
      </c>
      <c r="E28" s="197"/>
      <c r="F28" s="193"/>
      <c r="G28" s="163"/>
      <c r="H28" s="163"/>
      <c r="I28" s="147"/>
      <c r="J28" s="147"/>
      <c r="K28" s="147"/>
      <c r="L28" s="147"/>
    </row>
    <row r="29" spans="1:14" ht="15.75" x14ac:dyDescent="0.25">
      <c r="A29" s="188">
        <v>7</v>
      </c>
      <c r="B29" s="194" t="s">
        <v>198</v>
      </c>
      <c r="C29" s="195" t="s">
        <v>199</v>
      </c>
      <c r="D29" s="196">
        <v>0</v>
      </c>
      <c r="E29" s="197"/>
      <c r="F29" s="193"/>
      <c r="G29" s="163"/>
      <c r="H29" s="163"/>
      <c r="I29" s="147"/>
      <c r="J29" s="147"/>
      <c r="K29" s="147"/>
      <c r="L29" s="147"/>
    </row>
    <row r="30" spans="1:14" ht="15.75" x14ac:dyDescent="0.25">
      <c r="A30" s="188">
        <v>8</v>
      </c>
      <c r="B30" s="194" t="s">
        <v>200</v>
      </c>
      <c r="C30" s="195" t="s">
        <v>201</v>
      </c>
      <c r="D30" s="196">
        <v>0</v>
      </c>
      <c r="E30" s="197"/>
      <c r="F30" s="193"/>
      <c r="G30" s="163"/>
      <c r="H30" s="163"/>
      <c r="I30" s="147"/>
      <c r="J30" s="147"/>
      <c r="K30" s="147"/>
      <c r="L30" s="147"/>
    </row>
    <row r="31" spans="1:14" ht="15.75" x14ac:dyDescent="0.25">
      <c r="A31" s="188">
        <v>9</v>
      </c>
      <c r="B31" s="194" t="s">
        <v>202</v>
      </c>
      <c r="C31" s="195" t="s">
        <v>203</v>
      </c>
      <c r="D31" s="196">
        <v>0</v>
      </c>
      <c r="E31" s="197"/>
      <c r="F31" s="193"/>
      <c r="G31" s="163"/>
      <c r="H31" s="163"/>
    </row>
    <row r="32" spans="1:14" ht="15.75" x14ac:dyDescent="0.25">
      <c r="A32" s="188">
        <v>10</v>
      </c>
      <c r="B32" s="194" t="s">
        <v>204</v>
      </c>
      <c r="C32" s="195" t="s">
        <v>205</v>
      </c>
      <c r="D32" s="196">
        <v>0</v>
      </c>
      <c r="E32" s="197"/>
      <c r="F32" s="193"/>
      <c r="G32" s="163"/>
      <c r="H32" s="163"/>
    </row>
    <row r="33" spans="1:10" ht="15.75" x14ac:dyDescent="0.25">
      <c r="A33" s="188">
        <v>11</v>
      </c>
      <c r="B33" s="194" t="s">
        <v>206</v>
      </c>
      <c r="C33" s="195" t="s">
        <v>207</v>
      </c>
      <c r="D33" s="196">
        <v>0</v>
      </c>
      <c r="E33" s="197"/>
      <c r="F33" s="193"/>
      <c r="G33" s="163"/>
      <c r="H33" s="163"/>
    </row>
    <row r="34" spans="1:10" ht="15.75" x14ac:dyDescent="0.25">
      <c r="A34" s="188">
        <v>12</v>
      </c>
      <c r="B34" s="194" t="s">
        <v>208</v>
      </c>
      <c r="C34" s="195" t="s">
        <v>209</v>
      </c>
      <c r="D34" s="196">
        <v>0</v>
      </c>
      <c r="E34" s="197"/>
      <c r="F34" s="193"/>
      <c r="G34" s="163"/>
      <c r="H34" s="163"/>
    </row>
    <row r="35" spans="1:10" ht="15.75" x14ac:dyDescent="0.25">
      <c r="A35" s="188">
        <v>13</v>
      </c>
      <c r="B35" s="194" t="s">
        <v>210</v>
      </c>
      <c r="C35" s="195" t="s">
        <v>211</v>
      </c>
      <c r="D35" s="196">
        <v>0</v>
      </c>
      <c r="E35" s="197"/>
      <c r="F35" s="193"/>
      <c r="G35" s="163"/>
      <c r="H35" s="163"/>
    </row>
    <row r="36" spans="1:10" ht="15.75" x14ac:dyDescent="0.25">
      <c r="A36" s="188">
        <v>14</v>
      </c>
      <c r="B36" s="194" t="s">
        <v>212</v>
      </c>
      <c r="C36" s="195" t="s">
        <v>213</v>
      </c>
      <c r="D36" s="196">
        <v>0</v>
      </c>
      <c r="E36" s="197"/>
      <c r="F36" s="193"/>
      <c r="G36" s="163"/>
      <c r="H36" s="163"/>
    </row>
    <row r="37" spans="1:10" ht="15.75" x14ac:dyDescent="0.25">
      <c r="A37" s="147"/>
      <c r="B37" s="198"/>
      <c r="C37" s="163"/>
      <c r="D37" s="163"/>
      <c r="E37" s="199"/>
      <c r="F37" s="199"/>
      <c r="G37" s="199"/>
      <c r="H37" s="199"/>
    </row>
    <row r="38" spans="1:10" x14ac:dyDescent="0.25">
      <c r="A38" s="147"/>
      <c r="B38" s="147"/>
      <c r="C38" s="147"/>
      <c r="D38" s="147"/>
      <c r="E38" s="147"/>
      <c r="F38" s="147"/>
      <c r="G38" s="147"/>
      <c r="H38" s="147"/>
      <c r="I38" s="147"/>
      <c r="J38" s="147"/>
    </row>
  </sheetData>
  <mergeCells count="19">
    <mergeCell ref="H21:M21"/>
    <mergeCell ref="B12:G12"/>
    <mergeCell ref="B13:G13"/>
    <mergeCell ref="A14:A16"/>
    <mergeCell ref="B14:G14"/>
    <mergeCell ref="B15:G15"/>
    <mergeCell ref="B16:G16"/>
    <mergeCell ref="B8:G8"/>
    <mergeCell ref="A9:A11"/>
    <mergeCell ref="B9:G9"/>
    <mergeCell ref="O9:T9"/>
    <mergeCell ref="B10:G10"/>
    <mergeCell ref="B11:G11"/>
    <mergeCell ref="A1:B1"/>
    <mergeCell ref="C1:E1"/>
    <mergeCell ref="A2:B2"/>
    <mergeCell ref="C2:E2"/>
    <mergeCell ref="A3:B3"/>
    <mergeCell ref="C3:E3"/>
  </mergeCells>
  <hyperlinks>
    <hyperlink ref="B10" r:id="rId1" display="WWW.resbank.co.za" xr:uid="{00000000-0004-0000-0500-000000000000}"/>
  </hyperlinks>
  <pageMargins left="0.23622047244094491" right="0.23622047244094491" top="0.74803149606299213" bottom="0.74803149606299213" header="0.31496062992125984" footer="0.31496062992125984"/>
  <pageSetup scale="48" orientation="landscape" r:id="rId2"/>
  <headerFooter>
    <oddFooter>&amp;F&amp;RPage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Cover</vt:lpstr>
      <vt:lpstr>PS5</vt:lpstr>
      <vt:lpstr>PS5 Summary</vt:lpstr>
      <vt:lpstr>Transport and Offloading Matrix</vt:lpstr>
      <vt:lpstr>CPA Formula</vt:lpstr>
      <vt:lpstr>Exchnge Rates</vt:lpstr>
      <vt:lpstr>'CPA Formula'!Print_Area</vt:lpstr>
      <vt:lpstr>'PS5 Summary'!Print_Area</vt:lpstr>
      <vt:lpstr>'PS5'!Print_Titles</vt:lpstr>
      <vt:lpstr>'PS5 Summary'!Print_Titles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Bathathu Jonga</dc:creator>
  <cp:lastModifiedBy>Musiiwa Gidi</cp:lastModifiedBy>
  <cp:lastPrinted>2023-02-27T11:28:34Z</cp:lastPrinted>
  <dcterms:created xsi:type="dcterms:W3CDTF">2015-08-24T12:45:17Z</dcterms:created>
  <dcterms:modified xsi:type="dcterms:W3CDTF">2023-03-16T12:23:51Z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