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19D24850-A37C-48CE-99EB-6BF978C38EF9}" xr6:coauthVersionLast="47" xr6:coauthVersionMax="47" xr10:uidLastSave="{00000000-0000-0000-0000-000000000000}"/>
  <bookViews>
    <workbookView xWindow="-108" yWindow="-108" windowWidth="23256" windowHeight="12576" tabRatio="972" firstSheet="2" activeTab="4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TECHNICIAN" sheetId="30" r:id="rId4"/>
    <sheet name=" SECTION B- SHE REQUIREMNTS " sheetId="20" r:id="rId5"/>
    <sheet name="Sheet1" sheetId="15" state="hidden" r:id="rId6"/>
  </sheets>
  <externalReferences>
    <externalReference r:id="rId7"/>
  </externalReferences>
  <definedNames>
    <definedName name="_xlnm.Print_Area" localSheetId="4">' SECTION B- SHE REQUIREMNTS '!$A$1:$H$14</definedName>
    <definedName name="_xlnm.Print_Area" localSheetId="2">'SUMMARY '!$A$1:$C$26</definedName>
    <definedName name="_xlnm.Print_Area" localSheetId="3">TECHNICIAN!$A$1:$J$19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3" i="20" l="1"/>
  <c r="H12" i="20"/>
  <c r="H11" i="20"/>
  <c r="H10" i="20"/>
  <c r="H8" i="20"/>
  <c r="E14" i="20" s="1"/>
  <c r="C11" i="26" s="1" a="1"/>
  <c r="C11" i="26" s="1"/>
  <c r="I13" i="30"/>
  <c r="I12" i="30"/>
  <c r="F14" i="30" s="1"/>
  <c r="C9" i="26" s="1"/>
  <c r="C16" i="26" s="1"/>
  <c r="I11" i="30"/>
  <c r="I10" i="30"/>
  <c r="I9" i="30"/>
  <c r="I8" i="30"/>
  <c r="C18" i="26" l="1"/>
  <c r="C21" i="26" s="1"/>
  <c r="C23" i="26" s="1"/>
  <c r="K9" i="30"/>
  <c r="I19" i="26"/>
  <c r="F13" i="30"/>
  <c r="C13" i="30"/>
  <c r="F12" i="30"/>
  <c r="C12" i="30"/>
  <c r="F11" i="30"/>
  <c r="C11" i="30"/>
  <c r="F10" i="30"/>
  <c r="C10" i="30"/>
  <c r="L9" i="2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<sst xmlns="http://schemas.openxmlformats.org/spreadsheetml/2006/main" count="103" uniqueCount="76">
  <si>
    <t>DESCRIPTION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</si>
  <si>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</si>
  <si>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</si>
  <si>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</si>
  <si>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</si>
  <si>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</si>
  <si>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</si>
  <si>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</si>
  <si>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</si>
  <si>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</si>
  <si>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</si>
  <si>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</si>
  <si>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</si>
  <si>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</si>
  <si>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</si>
  <si>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</si>
  <si>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</si>
  <si>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</si>
  <si>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</si>
  <si>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</si>
  <si>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</si>
  <si>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</si>
  <si>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</si>
  <si>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</si>
  <si>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</si>
  <si>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</si>
  <si>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</si>
  <si>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</si>
  <si>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</si>
  <si>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</si>
  <si>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</si>
  <si>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</si>
  <si>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</si>
  <si>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</si>
  <si>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</si>
  <si>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</si>
  <si>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E :SHE</t>
  </si>
  <si>
    <t>Amount</t>
  </si>
  <si>
    <t xml:space="preserve">AMOUNT </t>
  </si>
  <si>
    <t xml:space="preserve">TOTAL </t>
  </si>
  <si>
    <t>(C)RATE</t>
  </si>
  <si>
    <t xml:space="preserve">(D)MONTHS </t>
  </si>
  <si>
    <t>Section</t>
  </si>
  <si>
    <t>Description</t>
  </si>
  <si>
    <t>SUBTOTAL</t>
  </si>
  <si>
    <t>Vat at 15%</t>
  </si>
  <si>
    <t>TOTAL</t>
  </si>
  <si>
    <t>SECTION B CARRIED FORWARD TO TENDER SUMMARY</t>
  </si>
  <si>
    <t>A</t>
  </si>
  <si>
    <t>B</t>
  </si>
  <si>
    <t xml:space="preserve">Unit </t>
  </si>
  <si>
    <t xml:space="preserve">Quantity </t>
  </si>
  <si>
    <t xml:space="preserve">SHE REQUIREMENTS </t>
  </si>
  <si>
    <t xml:space="preserve">Amount </t>
  </si>
  <si>
    <t xml:space="preserve">Duration </t>
  </si>
  <si>
    <t xml:space="preserve">Date </t>
  </si>
  <si>
    <t>D :Technician/Personel</t>
  </si>
  <si>
    <t xml:space="preserve">(B) Hours </t>
  </si>
  <si>
    <t xml:space="preserve">The contractor shall provide the Team Leader /Supervisor to coordinate and manage  the Non Destructive testing team and work  </t>
  </si>
  <si>
    <t xml:space="preserve">Rate/hour </t>
  </si>
  <si>
    <t xml:space="preserve">The contractor shall provide a Level II NDT technician  to approve ,interpret ,review and sign off the report </t>
  </si>
  <si>
    <t>* The number of Technician is not a commitment by Rand Water  it  shall depend on the need as this is an as and when required service.</t>
  </si>
  <si>
    <t xml:space="preserve">** Overtime shall be paid as per the Department of Labour guide -The maximum permissible overtime as per section 10 of the Basic Conditions of Employment Act is 10 hours in any 1 week. </t>
  </si>
  <si>
    <t xml:space="preserve">*** Travel Shall be reimbursed as per AA Guide for the vehicles approved by Rand Water to a maximum of R6.50 per kilometer </t>
  </si>
  <si>
    <t>Preparation and Submission of the Health and Safety File (hard and soft copies)</t>
  </si>
  <si>
    <t>TECHNICIAN</t>
  </si>
  <si>
    <t>Date</t>
  </si>
  <si>
    <t xml:space="preserve">Tender Number </t>
  </si>
  <si>
    <t>PACKAGE  H</t>
  </si>
  <si>
    <t>PACKAGE H- -BILL OF QUANTITY</t>
  </si>
  <si>
    <t>The Provision of Non Destructive Testing Services  for a period of 60 Months</t>
  </si>
  <si>
    <t>Sum</t>
  </si>
  <si>
    <t>9 Dece,ber 2024</t>
  </si>
  <si>
    <t>RW 10403094/25</t>
  </si>
  <si>
    <t>RW 10403094/25 PACKAGE H</t>
  </si>
  <si>
    <t>RW 10403094-25 PACKAGE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</si>
</sst>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0]* #,##0.00_-;\-[$R-430]* #,##0.00_-;_-[$R-430]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14"/>
      <name val="Arial Narrow"/>
      <family val="2"/>
    </font>
    <font>
      <b/>
      <sz val="16"/>
      <name val="Arial Narrow"/>
      <family val="2"/>
    </font>
    <font>
      <sz val="16"/>
      <name val="Arial Narrow"/>
      <family val="2"/>
    </font>
    <font>
      <b/>
      <sz val="18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</cellStyleXfs>
  <cellXfs count="141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8" xfId="0" applyFont="1" applyBorder="1"/>
    <xf numFmtId="0" fontId="9" fillId="2" borderId="9" xfId="0" applyFont="1" applyFill="1" applyBorder="1"/>
    <xf numFmtId="0" fontId="11" fillId="0" borderId="10" xfId="12" applyFont="1" applyBorder="1"/>
    <xf numFmtId="0" fontId="5" fillId="0" borderId="11" xfId="0" applyFont="1" applyBorder="1"/>
    <xf numFmtId="0" fontId="5" fillId="3" borderId="12" xfId="0" applyFont="1" applyFill="1" applyBorder="1"/>
    <xf numFmtId="0" fontId="11" fillId="0" borderId="1" xfId="12" applyFont="1" applyBorder="1"/>
    <xf numFmtId="0" fontId="5" fillId="0" borderId="13" xfId="0" applyFont="1" applyBorder="1"/>
    <xf numFmtId="0" fontId="5" fillId="3" borderId="14" xfId="0" applyFont="1" applyFill="1" applyBorder="1"/>
    <xf numFmtId="0" fontId="11" fillId="0" borderId="15" xfId="12" quotePrefix="1" applyFont="1" applyBorder="1"/>
    <xf numFmtId="0" fontId="5" fillId="0" borderId="16" xfId="0" applyFont="1" applyBorder="1"/>
    <xf numFmtId="0" fontId="6" fillId="4" borderId="5" xfId="0" applyFont="1" applyFill="1" applyBorder="1"/>
    <xf numFmtId="0" fontId="5" fillId="4" borderId="17" xfId="0" applyFont="1" applyFill="1" applyBorder="1"/>
    <xf numFmtId="0" fontId="6" fillId="5" borderId="18" xfId="0" applyFont="1" applyFill="1" applyBorder="1"/>
    <xf numFmtId="0" fontId="5" fillId="0" borderId="3" xfId="0" applyFont="1" applyBorder="1"/>
    <xf numFmtId="0" fontId="6" fillId="0" borderId="0" xfId="0" applyFont="1"/>
    <xf numFmtId="0" fontId="5" fillId="0" borderId="17" xfId="0" applyFont="1" applyBorder="1"/>
    <xf numFmtId="0" fontId="0" fillId="0" borderId="17" xfId="0" applyBorder="1"/>
    <xf numFmtId="0" fontId="13" fillId="0" borderId="0" xfId="0" applyFont="1"/>
    <xf numFmtId="0" fontId="15" fillId="0" borderId="0" xfId="0" applyFont="1"/>
    <xf numFmtId="0" fontId="13" fillId="0" borderId="0" xfId="0" applyFont="1" applyAlignment="1">
      <alignment horizontal="left" vertical="center"/>
    </xf>
    <xf numFmtId="0" fontId="5" fillId="0" borderId="1" xfId="7" applyFont="1" applyBorder="1" applyAlignment="1">
      <alignment horizontal="right"/>
    </xf>
    <xf numFmtId="0" fontId="14" fillId="0" borderId="1" xfId="3" applyFont="1" applyBorder="1" applyAlignment="1">
      <alignment vertical="top" wrapText="1"/>
    </xf>
    <xf numFmtId="0" fontId="3" fillId="7" borderId="0" xfId="0" applyFont="1" applyFill="1"/>
    <xf numFmtId="0" fontId="12" fillId="0" borderId="0" xfId="0" applyFont="1"/>
    <xf numFmtId="166" fontId="9" fillId="0" borderId="0" xfId="0" applyNumberFormat="1" applyFont="1"/>
    <xf numFmtId="49" fontId="14" fillId="6" borderId="1" xfId="3" applyNumberFormat="1" applyFont="1" applyFill="1" applyBorder="1" applyAlignment="1">
      <alignment horizontal="center" vertical="center"/>
    </xf>
    <xf numFmtId="0" fontId="3" fillId="0" borderId="1" xfId="3" applyBorder="1" applyAlignment="1">
      <alignment horizontal="center" vertical="top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/>
    <xf numFmtId="0" fontId="3" fillId="0" borderId="1" xfId="3" applyBorder="1" applyAlignment="1">
      <alignment horizontal="left" vertical="top"/>
    </xf>
    <xf numFmtId="49" fontId="3" fillId="0" borderId="1" xfId="3" applyNumberFormat="1" applyBorder="1" applyAlignment="1">
      <alignment horizontal="left" vertical="top"/>
    </xf>
    <xf numFmtId="0" fontId="14" fillId="0" borderId="1" xfId="6" applyFont="1" applyBorder="1" applyAlignment="1">
      <alignment horizontal="center" vertical="top"/>
    </xf>
    <xf numFmtId="0" fontId="14" fillId="0" borderId="1" xfId="3" applyFont="1" applyBorder="1" applyAlignment="1">
      <alignment horizontal="center" vertical="top"/>
    </xf>
    <xf numFmtId="0" fontId="14" fillId="6" borderId="1" xfId="3" applyFont="1" applyFill="1" applyBorder="1" applyAlignment="1">
      <alignment horizontal="center" vertical="center" wrapText="1"/>
    </xf>
    <xf numFmtId="0" fontId="3" fillId="0" borderId="1" xfId="3" applyBorder="1" applyAlignment="1">
      <alignment vertical="top" wrapText="1"/>
    </xf>
    <xf numFmtId="0" fontId="3" fillId="0" borderId="1" xfId="7" applyFont="1" applyBorder="1" applyAlignment="1">
      <alignment horizontal="left" vertical="center" wrapText="1"/>
    </xf>
    <xf numFmtId="0" fontId="14" fillId="0" borderId="1" xfId="7" applyFont="1" applyBorder="1" applyAlignment="1">
      <alignment horizontal="left" vertical="center" wrapText="1"/>
    </xf>
    <xf numFmtId="0" fontId="3" fillId="0" borderId="1" xfId="6" applyBorder="1" applyAlignment="1">
      <alignment vertical="top" wrapText="1"/>
    </xf>
    <xf numFmtId="0" fontId="3" fillId="0" borderId="1" xfId="6" applyBorder="1" applyAlignment="1">
      <alignment horizontal="right" vertical="top"/>
    </xf>
    <xf numFmtId="0" fontId="13" fillId="0" borderId="1" xfId="7" applyFont="1" applyBorder="1" applyAlignment="1">
      <alignment horizontal="right"/>
    </xf>
    <xf numFmtId="0" fontId="6" fillId="0" borderId="1" xfId="7" applyFont="1" applyBorder="1" applyAlignment="1">
      <alignment horizontal="right"/>
    </xf>
    <xf numFmtId="0" fontId="3" fillId="0" borderId="1" xfId="3" applyBorder="1" applyAlignment="1">
      <alignment horizontal="right" vertical="top" wrapText="1"/>
    </xf>
    <xf numFmtId="0" fontId="16" fillId="0" borderId="1" xfId="0" applyFont="1" applyBorder="1"/>
    <xf numFmtId="0" fontId="17" fillId="0" borderId="0" xfId="0" applyFont="1"/>
    <xf numFmtId="0" fontId="17" fillId="0" borderId="1" xfId="0" applyFont="1" applyBorder="1" applyAlignment="1">
      <alignment wrapText="1"/>
    </xf>
    <xf numFmtId="0" fontId="17" fillId="0" borderId="1" xfId="0" applyFont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43" fontId="17" fillId="0" borderId="1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wrapText="1"/>
    </xf>
    <xf numFmtId="37" fontId="17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/>
    <xf numFmtId="166" fontId="22" fillId="0" borderId="0" xfId="0" applyNumberFormat="1" applyFont="1" applyAlignment="1">
      <alignment vertical="center"/>
    </xf>
    <xf numFmtId="0" fontId="17" fillId="0" borderId="19" xfId="0" applyFont="1" applyBorder="1"/>
    <xf numFmtId="0" fontId="22" fillId="0" borderId="1" xfId="0" applyFont="1" applyBorder="1"/>
    <xf numFmtId="0" fontId="21" fillId="6" borderId="2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167" fontId="21" fillId="6" borderId="1" xfId="0" applyNumberFormat="1" applyFont="1" applyFill="1" applyBorder="1" applyAlignment="1">
      <alignment horizontal="center" vertical="center"/>
    </xf>
    <xf numFmtId="167" fontId="23" fillId="6" borderId="1" xfId="0" applyNumberFormat="1" applyFont="1" applyFill="1" applyBorder="1" applyAlignment="1">
      <alignment vertical="center"/>
    </xf>
    <xf numFmtId="43" fontId="22" fillId="0" borderId="1" xfId="1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167" fontId="22" fillId="0" borderId="1" xfId="0" applyNumberFormat="1" applyFont="1" applyBorder="1" applyAlignment="1">
      <alignment horizontal="center" vertical="center"/>
    </xf>
    <xf numFmtId="43" fontId="22" fillId="0" borderId="1" xfId="1" applyFont="1" applyFill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22" fillId="0" borderId="0" xfId="0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167" fontId="22" fillId="0" borderId="0" xfId="0" applyNumberFormat="1" applyFont="1" applyAlignment="1">
      <alignment horizontal="center"/>
    </xf>
    <xf numFmtId="167" fontId="22" fillId="0" borderId="0" xfId="0" applyNumberFormat="1" applyFont="1"/>
    <xf numFmtId="167" fontId="17" fillId="0" borderId="0" xfId="0" applyNumberFormat="1" applyFont="1" applyAlignment="1">
      <alignment horizontal="center"/>
    </xf>
    <xf numFmtId="167" fontId="17" fillId="0" borderId="0" xfId="0" applyNumberFormat="1" applyFont="1"/>
    <xf numFmtId="0" fontId="19" fillId="0" borderId="2" xfId="0" applyFont="1" applyBorder="1" applyAlignment="1">
      <alignment horizontal="center" vertical="center"/>
    </xf>
    <xf numFmtId="167" fontId="18" fillId="6" borderId="1" xfId="0" applyNumberFormat="1" applyFont="1" applyFill="1" applyBorder="1" applyAlignment="1">
      <alignment horizontal="center" vertical="center"/>
    </xf>
    <xf numFmtId="167" fontId="19" fillId="0" borderId="1" xfId="0" applyNumberFormat="1" applyFont="1" applyBorder="1" applyAlignment="1">
      <alignment horizontal="center" vertical="center"/>
    </xf>
    <xf numFmtId="167" fontId="17" fillId="0" borderId="1" xfId="0" applyNumberFormat="1" applyFont="1" applyBorder="1" applyAlignment="1">
      <alignment horizontal="center" vertical="center"/>
    </xf>
    <xf numFmtId="167" fontId="16" fillId="6" borderId="1" xfId="0" applyNumberFormat="1" applyFont="1" applyFill="1" applyBorder="1" applyAlignment="1">
      <alignment vertical="center"/>
    </xf>
    <xf numFmtId="167" fontId="17" fillId="0" borderId="1" xfId="0" applyNumberFormat="1" applyFont="1" applyBorder="1" applyAlignment="1">
      <alignment vertical="center"/>
    </xf>
    <xf numFmtId="168" fontId="14" fillId="6" borderId="1" xfId="3" applyNumberFormat="1" applyFont="1" applyFill="1" applyBorder="1" applyAlignment="1">
      <alignment horizontal="center" vertical="center"/>
    </xf>
    <xf numFmtId="168" fontId="3" fillId="0" borderId="1" xfId="5" applyNumberFormat="1" applyFont="1" applyFill="1" applyBorder="1" applyAlignment="1">
      <alignment vertical="top"/>
    </xf>
    <xf numFmtId="168" fontId="13" fillId="0" borderId="1" xfId="0" applyNumberFormat="1" applyFont="1" applyBorder="1"/>
    <xf numFmtId="168" fontId="3" fillId="0" borderId="1" xfId="6" applyNumberFormat="1" applyBorder="1" applyAlignment="1">
      <alignment vertical="top"/>
    </xf>
    <xf numFmtId="168" fontId="3" fillId="0" borderId="1" xfId="5" applyNumberFormat="1" applyFont="1" applyFill="1" applyBorder="1" applyAlignment="1">
      <alignment horizontal="right" vertical="top"/>
    </xf>
    <xf numFmtId="168" fontId="5" fillId="0" borderId="1" xfId="7" applyNumberFormat="1" applyFont="1" applyBorder="1"/>
    <xf numFmtId="168" fontId="6" fillId="0" borderId="1" xfId="7" applyNumberFormat="1" applyFont="1" applyBorder="1"/>
    <xf numFmtId="168" fontId="14" fillId="0" borderId="1" xfId="3" applyNumberFormat="1" applyFont="1" applyBorder="1" applyAlignment="1">
      <alignment vertical="top" wrapText="1"/>
    </xf>
    <xf numFmtId="168" fontId="13" fillId="0" borderId="0" xfId="0" applyNumberFormat="1" applyFont="1"/>
    <xf numFmtId="0" fontId="24" fillId="0" borderId="0" xfId="0" applyFont="1"/>
    <xf numFmtId="0" fontId="24" fillId="0" borderId="0" xfId="0" applyFont="1" applyAlignment="1">
      <alignment wrapText="1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center" vertical="center"/>
    </xf>
    <xf numFmtId="167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center" vertical="center"/>
    </xf>
    <xf numFmtId="167" fontId="25" fillId="0" borderId="0" xfId="0" applyNumberFormat="1" applyFont="1"/>
    <xf numFmtId="167" fontId="24" fillId="0" borderId="0" xfId="0" applyNumberFormat="1" applyFont="1" applyAlignment="1">
      <alignment horizontal="center"/>
    </xf>
    <xf numFmtId="167" fontId="24" fillId="0" borderId="0" xfId="0" applyNumberFormat="1" applyFont="1"/>
    <xf numFmtId="0" fontId="12" fillId="0" borderId="1" xfId="0" applyFont="1" applyBorder="1" applyAlignment="1">
      <alignment vertic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/>
    </xf>
    <xf numFmtId="166" fontId="9" fillId="0" borderId="1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167" fontId="16" fillId="0" borderId="4" xfId="0" applyNumberFormat="1" applyFont="1" applyBorder="1" applyAlignment="1">
      <alignment vertical="center"/>
    </xf>
    <xf numFmtId="167" fontId="16" fillId="0" borderId="7" xfId="0" applyNumberFormat="1" applyFont="1" applyBorder="1" applyAlignment="1">
      <alignment vertical="center"/>
    </xf>
    <xf numFmtId="167" fontId="16" fillId="0" borderId="6" xfId="0" applyNumberFormat="1" applyFont="1" applyBorder="1" applyAlignment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7" xfId="0" applyFont="1" applyBorder="1" applyAlignment="1">
      <alignment horizontal="center" vertical="center"/>
    </xf>
    <xf numFmtId="166" fontId="17" fillId="0" borderId="4" xfId="0" applyNumberFormat="1" applyFont="1" applyBorder="1" applyAlignment="1">
      <alignment horizontal="center" vertical="center"/>
    </xf>
    <xf numFmtId="166" fontId="17" fillId="0" borderId="7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67" fontId="21" fillId="0" borderId="1" xfId="1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166" fontId="22" fillId="0" borderId="4" xfId="0" applyNumberFormat="1" applyFont="1" applyBorder="1" applyAlignment="1">
      <alignment horizontal="center" vertical="center"/>
    </xf>
    <xf numFmtId="166" fontId="22" fillId="0" borderId="7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6" xfId="0" applyFont="1" applyBorder="1" applyAlignment="1">
      <alignment horizontal="center"/>
    </xf>
  </cellXfs>
  <cellStyles count="15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lhuhlwan_randwater_co_za/Documents/Desktop/2022%20Non%20Destructive%20Testing%20and%20Quality%20Inspection%20SErvice%20Providers/PACKAGE%202-BILL%20OF%20QUANTITY%20%20PROVISION%20OF%20QUALITY%20MANAGEMENT%20SERVICES.xlsx?839C4BB0" TargetMode="External"/><Relationship Id="rId1" Type="http://schemas.openxmlformats.org/officeDocument/2006/relationships/externalLinkPath" Target="file:///\\839C4BB0\PACKAGE%202-BILL%20OF%20QUANTITY%20%20PROVISION%20OF%20QUALITY%20MANAGEMENT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 and Overview"/>
      <sheetName val="Contract Information"/>
      <sheetName val="SUMMARY "/>
      <sheetName val="SECTION A-PERSONELL"/>
      <sheetName val=" SECTION B- SHE REQUIREMNTS "/>
      <sheetName val="Sheet1"/>
    </sheetNames>
    <sheetDataSet>
      <sheetData sheetId="0"/>
      <sheetData sheetId="1"/>
      <sheetData sheetId="2"/>
      <sheetData sheetId="3">
        <row r="9">
          <cell r="C9" t="str">
            <v xml:space="preserve">The contractor shall provide atleast  Welding Inspector Level I to conduct weld inspection on site </v>
          </cell>
          <cell r="F9">
            <v>189</v>
          </cell>
        </row>
        <row r="10">
          <cell r="C10" t="str">
            <v xml:space="preserve">The contractor shall provide atleast  Welding Inspector Level II to conduct weld inspection on site </v>
          </cell>
          <cell r="F10">
            <v>189</v>
          </cell>
        </row>
        <row r="11">
          <cell r="C11" t="str">
            <v xml:space="preserve">The contractor shall provide atleast Coating Inspector level 1 to conduct the coating and lining inspection </v>
          </cell>
          <cell r="F11">
            <v>189</v>
          </cell>
        </row>
        <row r="12">
          <cell r="C12" t="str">
            <v xml:space="preserve">The contractor to provide a qualified Metallurgist </v>
          </cell>
          <cell r="F12">
            <v>160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1</v>
      </c>
      <c r="C6" s="2"/>
      <c r="D6" s="2"/>
      <c r="E6" s="2"/>
      <c r="F6" s="2"/>
      <c r="G6" s="2"/>
    </row>
    <row r="7" spans="2:7" ht="14.4" thickBot="1" x14ac:dyDescent="0.3">
      <c r="B7" s="4" t="s">
        <v>2</v>
      </c>
      <c r="C7" s="4" t="s">
        <v>3</v>
      </c>
      <c r="D7" s="4" t="s">
        <v>4</v>
      </c>
    </row>
    <row r="8" spans="2:7" x14ac:dyDescent="0.25">
      <c r="B8" s="5"/>
      <c r="C8" s="6" t="s">
        <v>5</v>
      </c>
      <c r="D8" s="7" t="s">
        <v>6</v>
      </c>
    </row>
    <row r="9" spans="2:7" x14ac:dyDescent="0.25">
      <c r="B9" s="8"/>
      <c r="C9" s="9" t="s">
        <v>7</v>
      </c>
      <c r="D9" s="10" t="s">
        <v>8</v>
      </c>
    </row>
    <row r="10" spans="2:7" x14ac:dyDescent="0.25">
      <c r="B10" s="8"/>
      <c r="C10" s="9" t="s">
        <v>9</v>
      </c>
      <c r="D10" s="10" t="s">
        <v>10</v>
      </c>
    </row>
    <row r="11" spans="2:7" x14ac:dyDescent="0.25">
      <c r="B11" s="8"/>
      <c r="C11" s="9" t="s">
        <v>11</v>
      </c>
      <c r="D11" s="10" t="s">
        <v>12</v>
      </c>
    </row>
    <row r="12" spans="2:7" ht="14.4" thickBot="1" x14ac:dyDescent="0.3">
      <c r="B12" s="11"/>
      <c r="C12" s="12" t="s">
        <v>13</v>
      </c>
      <c r="D12" s="13" t="s">
        <v>14</v>
      </c>
    </row>
    <row r="13" spans="2:7" ht="14.4" thickBot="1" x14ac:dyDescent="0.3">
      <c r="C13" s="13" t="s">
        <v>15</v>
      </c>
      <c r="D13" s="13" t="s">
        <v>16</v>
      </c>
    </row>
    <row r="14" spans="2:7" ht="14.4" thickBot="1" x14ac:dyDescent="0.3">
      <c r="C14" s="13" t="s">
        <v>17</v>
      </c>
      <c r="D14" s="13" t="s">
        <v>16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5546875" customWidth="1"/>
    <col min="7" max="7" width="18.6640625" customWidth="1"/>
  </cols>
  <sheetData>
    <row r="6" spans="1:7" ht="33" x14ac:dyDescent="0.6">
      <c r="B6" s="1" t="s">
        <v>1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18</v>
      </c>
      <c r="C8" s="15" t="s">
        <v>19</v>
      </c>
    </row>
    <row r="9" spans="1:7" ht="20.25" customHeight="1" thickBot="1" x14ac:dyDescent="0.35">
      <c r="B9" s="16" t="s">
        <v>20</v>
      </c>
      <c r="C9" s="17" t="s">
        <v>21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22</v>
      </c>
      <c r="C11" s="20"/>
    </row>
    <row r="12" spans="1:7" ht="15" thickBot="1" x14ac:dyDescent="0.35">
      <c r="B12" s="19" t="s">
        <v>23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3"/>
  <sheetViews>
    <sheetView view="pageBreakPreview" topLeftCell="B1" zoomScaleNormal="100" zoomScaleSheetLayoutView="100" workbookViewId="0">
      <selection activeCell="B3" sqref="B3:C3"/>
    </sheetView>
  </sheetViews>
  <sheetFormatPr defaultColWidth="9.109375" defaultRowHeight="13.2" x14ac:dyDescent="0.25"/>
  <cols>
    <col min="1" max="1" width="25.44140625" style="23" customWidth="1"/>
    <col min="2" max="2" width="48.6640625" style="21" customWidth="1"/>
    <col min="3" max="3" width="21" style="102" customWidth="1"/>
    <col min="4" max="16384" width="9.109375" style="21"/>
  </cols>
  <sheetData>
    <row r="1" spans="1:17" ht="24.6" customHeight="1" x14ac:dyDescent="0.25">
      <c r="A1" s="112" t="s">
        <v>25</v>
      </c>
      <c r="B1" s="116" t="s">
        <v>26</v>
      </c>
      <c r="C1" s="116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7" ht="25.5" customHeight="1" x14ac:dyDescent="0.25">
      <c r="A2" s="112" t="s">
        <v>66</v>
      </c>
      <c r="B2" s="117">
        <v>45635</v>
      </c>
      <c r="C2" s="117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</row>
    <row r="3" spans="1:17" ht="26.25" customHeight="1" x14ac:dyDescent="0.25">
      <c r="A3" s="112" t="s">
        <v>67</v>
      </c>
      <c r="B3" s="118" t="s">
        <v>74</v>
      </c>
      <c r="C3" s="11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4" spans="1:17" ht="24.75" customHeight="1" x14ac:dyDescent="0.25">
      <c r="A4" s="112" t="s">
        <v>27</v>
      </c>
      <c r="B4" s="119" t="s">
        <v>70</v>
      </c>
      <c r="C4" s="119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</row>
    <row r="5" spans="1:17" ht="24.75" customHeight="1" x14ac:dyDescent="0.25">
      <c r="A5" s="116" t="s">
        <v>69</v>
      </c>
      <c r="B5" s="116"/>
      <c r="C5" s="116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</row>
    <row r="6" spans="1:17" ht="13.8" x14ac:dyDescent="0.25">
      <c r="A6" s="113"/>
      <c r="B6" s="114"/>
      <c r="C6" s="115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</row>
    <row r="7" spans="1:17" s="22" customFormat="1" ht="31.5" customHeight="1" x14ac:dyDescent="0.25">
      <c r="A7" s="29" t="s">
        <v>42</v>
      </c>
      <c r="B7" s="37" t="s">
        <v>43</v>
      </c>
      <c r="C7" s="94" t="s">
        <v>37</v>
      </c>
    </row>
    <row r="8" spans="1:17" ht="15.75" customHeight="1" x14ac:dyDescent="0.25">
      <c r="A8" s="30"/>
      <c r="B8" s="38"/>
      <c r="C8" s="95"/>
    </row>
    <row r="9" spans="1:17" ht="13.5" customHeight="1" x14ac:dyDescent="0.25">
      <c r="A9" s="35" t="s">
        <v>48</v>
      </c>
      <c r="B9" s="39" t="s">
        <v>65</v>
      </c>
      <c r="C9" s="95">
        <f>+TECHNICIAN!F14</f>
        <v>0</v>
      </c>
    </row>
    <row r="10" spans="1:17" ht="13.5" customHeight="1" x14ac:dyDescent="0.25">
      <c r="A10" s="35"/>
      <c r="B10" s="39"/>
      <c r="C10" s="95"/>
    </row>
    <row r="11" spans="1:17" ht="15" customHeight="1" x14ac:dyDescent="0.25">
      <c r="A11" s="36" t="s">
        <v>49</v>
      </c>
      <c r="B11" s="39" t="s">
        <v>52</v>
      </c>
      <c r="C11" s="95" cm="1">
        <f t="array" ref="C11:F11">' SECTION B- SHE REQUIREMNTS '!E14:H14</f>
        <v>0</v>
      </c>
      <c r="D11" s="21">
        <v>0</v>
      </c>
      <c r="E11" s="21">
        <v>0</v>
      </c>
      <c r="F11" s="21">
        <v>0</v>
      </c>
    </row>
    <row r="12" spans="1:17" ht="15" customHeight="1" x14ac:dyDescent="0.25">
      <c r="A12" s="36"/>
      <c r="B12" s="40"/>
      <c r="C12" s="95"/>
    </row>
    <row r="13" spans="1:17" ht="15.75" customHeight="1" x14ac:dyDescent="0.25">
      <c r="A13" s="36"/>
      <c r="B13" s="39"/>
      <c r="C13" s="96"/>
    </row>
    <row r="14" spans="1:17" ht="13.5" customHeight="1" x14ac:dyDescent="0.25">
      <c r="A14" s="35"/>
      <c r="B14" s="39"/>
      <c r="C14" s="95"/>
    </row>
    <row r="15" spans="1:17" ht="15.75" customHeight="1" x14ac:dyDescent="0.25">
      <c r="A15" s="35"/>
      <c r="B15" s="41"/>
      <c r="C15" s="95"/>
    </row>
    <row r="16" spans="1:17" ht="14.25" customHeight="1" x14ac:dyDescent="0.25">
      <c r="A16" s="31"/>
      <c r="B16" s="42" t="s">
        <v>44</v>
      </c>
      <c r="C16" s="97">
        <f>SUM(C9:C11)</f>
        <v>0</v>
      </c>
    </row>
    <row r="17" spans="1:9" ht="15" customHeight="1" x14ac:dyDescent="0.25">
      <c r="A17" s="24"/>
      <c r="B17" s="43"/>
      <c r="C17" s="98"/>
    </row>
    <row r="18" spans="1:9" ht="15" customHeight="1" x14ac:dyDescent="0.25">
      <c r="A18" s="31"/>
      <c r="B18" s="24" t="s">
        <v>45</v>
      </c>
      <c r="C18" s="99">
        <f>C16*0.15</f>
        <v>0</v>
      </c>
    </row>
    <row r="19" spans="1:9" ht="14.25" customHeight="1" x14ac:dyDescent="0.25">
      <c r="A19" s="24"/>
      <c r="B19" s="44"/>
      <c r="C19" s="98"/>
      <c r="F19" s="21">
        <v>160</v>
      </c>
      <c r="G19" s="21">
        <v>2</v>
      </c>
      <c r="H19" s="21">
        <v>6</v>
      </c>
      <c r="I19" s="21">
        <f>F19*G19*H19</f>
        <v>1920</v>
      </c>
    </row>
    <row r="20" spans="1:9" ht="13.5" customHeight="1" x14ac:dyDescent="0.25">
      <c r="A20" s="24"/>
      <c r="B20" s="45"/>
      <c r="C20" s="98"/>
    </row>
    <row r="21" spans="1:9" ht="17.25" customHeight="1" x14ac:dyDescent="0.25">
      <c r="A21" s="32"/>
      <c r="B21" s="44" t="s">
        <v>46</v>
      </c>
      <c r="C21" s="100">
        <f>C16+C18</f>
        <v>0</v>
      </c>
    </row>
    <row r="22" spans="1:9" ht="12.75" customHeight="1" x14ac:dyDescent="0.25">
      <c r="A22" s="33"/>
      <c r="B22" s="32"/>
      <c r="C22" s="95"/>
    </row>
    <row r="23" spans="1:9" s="26" customFormat="1" ht="25.5" customHeight="1" x14ac:dyDescent="0.25">
      <c r="A23" s="34"/>
      <c r="B23" s="25" t="s">
        <v>47</v>
      </c>
      <c r="C23" s="101">
        <f>C21</f>
        <v>0</v>
      </c>
    </row>
  </sheetData>
  <mergeCells count="6">
    <mergeCell ref="A6:C6"/>
    <mergeCell ref="A5:C5"/>
    <mergeCell ref="B1:C1"/>
    <mergeCell ref="B2:C2"/>
    <mergeCell ref="B3:C3"/>
    <mergeCell ref="B4:C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431B-3311-4FB9-9142-81F8206EEC58}">
  <dimension ref="B2:K19"/>
  <sheetViews>
    <sheetView view="pageBreakPreview" zoomScale="70" zoomScaleNormal="100" zoomScaleSheetLayoutView="70" workbookViewId="0">
      <selection activeCell="F10" sqref="F10"/>
    </sheetView>
  </sheetViews>
  <sheetFormatPr defaultColWidth="8.88671875" defaultRowHeight="13.8" x14ac:dyDescent="0.25"/>
  <cols>
    <col min="1" max="1" width="1.5546875" style="47" customWidth="1"/>
    <col min="2" max="2" width="20.33203125" style="47" customWidth="1"/>
    <col min="3" max="3" width="36.6640625" style="63" customWidth="1"/>
    <col min="4" max="4" width="12.6640625" style="61" customWidth="1"/>
    <col min="5" max="5" width="18.109375" style="47" customWidth="1"/>
    <col min="6" max="6" width="16.44140625" style="62" customWidth="1"/>
    <col min="7" max="7" width="15.6640625" style="86" customWidth="1"/>
    <col min="8" max="8" width="15.44140625" style="62" customWidth="1"/>
    <col min="9" max="9" width="19.88671875" style="87" customWidth="1"/>
    <col min="10" max="10" width="4.109375" style="47" customWidth="1"/>
    <col min="11" max="16384" width="8.88671875" style="47"/>
  </cols>
  <sheetData>
    <row r="2" spans="2:11" x14ac:dyDescent="0.25">
      <c r="B2" s="46" t="s">
        <v>25</v>
      </c>
      <c r="C2" s="120" t="s">
        <v>26</v>
      </c>
      <c r="D2" s="126"/>
      <c r="E2" s="126"/>
      <c r="F2" s="126"/>
      <c r="G2" s="126"/>
      <c r="H2" s="126"/>
      <c r="I2" s="121"/>
    </row>
    <row r="3" spans="2:11" x14ac:dyDescent="0.25">
      <c r="B3" s="46" t="s">
        <v>66</v>
      </c>
      <c r="C3" s="127">
        <v>45635</v>
      </c>
      <c r="D3" s="128"/>
      <c r="E3" s="128"/>
      <c r="F3" s="128"/>
      <c r="G3" s="128"/>
      <c r="H3" s="128"/>
      <c r="I3" s="129"/>
    </row>
    <row r="4" spans="2:11" x14ac:dyDescent="0.25">
      <c r="B4" s="46" t="s">
        <v>67</v>
      </c>
      <c r="C4" s="127" t="s">
        <v>75</v>
      </c>
      <c r="D4" s="128"/>
      <c r="E4" s="128"/>
      <c r="F4" s="128"/>
      <c r="G4" s="128"/>
      <c r="H4" s="128"/>
      <c r="I4" s="129"/>
    </row>
    <row r="5" spans="2:11" x14ac:dyDescent="0.25">
      <c r="B5" s="46" t="s">
        <v>27</v>
      </c>
      <c r="C5" s="127" t="s">
        <v>70</v>
      </c>
      <c r="D5" s="128"/>
      <c r="E5" s="128"/>
      <c r="F5" s="128"/>
      <c r="G5" s="128"/>
      <c r="H5" s="128"/>
      <c r="I5" s="129"/>
    </row>
    <row r="6" spans="2:11" x14ac:dyDescent="0.25">
      <c r="B6" s="46" t="s">
        <v>28</v>
      </c>
      <c r="C6" s="127" t="s">
        <v>56</v>
      </c>
      <c r="D6" s="128"/>
      <c r="E6" s="128"/>
      <c r="F6" s="128"/>
      <c r="G6" s="128"/>
      <c r="H6" s="128"/>
      <c r="I6" s="129"/>
    </row>
    <row r="7" spans="2:11" s="54" customFormat="1" x14ac:dyDescent="0.3">
      <c r="B7" s="50" t="s">
        <v>24</v>
      </c>
      <c r="C7" s="51" t="s">
        <v>0</v>
      </c>
      <c r="D7" s="50" t="s">
        <v>51</v>
      </c>
      <c r="E7" s="50" t="s">
        <v>50</v>
      </c>
      <c r="F7" s="52" t="s">
        <v>57</v>
      </c>
      <c r="G7" s="89" t="s">
        <v>40</v>
      </c>
      <c r="H7" s="53" t="s">
        <v>41</v>
      </c>
      <c r="I7" s="92" t="s">
        <v>38</v>
      </c>
    </row>
    <row r="8" spans="2:11" ht="41.4" x14ac:dyDescent="0.25">
      <c r="B8" s="55">
        <v>1</v>
      </c>
      <c r="C8" s="48" t="s">
        <v>58</v>
      </c>
      <c r="D8" s="56">
        <v>1</v>
      </c>
      <c r="E8" s="88" t="s">
        <v>59</v>
      </c>
      <c r="F8" s="64">
        <v>189</v>
      </c>
      <c r="G8" s="90"/>
      <c r="H8" s="65">
        <v>60</v>
      </c>
      <c r="I8" s="93">
        <f t="shared" ref="I8:I13" si="0">+D8*F8*G8*H8</f>
        <v>0</v>
      </c>
    </row>
    <row r="9" spans="2:11" ht="43.2" customHeight="1" x14ac:dyDescent="0.25">
      <c r="B9" s="55">
        <v>2</v>
      </c>
      <c r="C9" s="48" t="s">
        <v>60</v>
      </c>
      <c r="D9" s="57">
        <v>3</v>
      </c>
      <c r="E9" s="57" t="s">
        <v>59</v>
      </c>
      <c r="F9" s="49">
        <v>80</v>
      </c>
      <c r="G9" s="91"/>
      <c r="H9" s="49">
        <v>60</v>
      </c>
      <c r="I9" s="93">
        <f t="shared" si="0"/>
        <v>0</v>
      </c>
      <c r="K9" s="47">
        <f>0.065</f>
        <v>6.5000000000000002E-2</v>
      </c>
    </row>
    <row r="10" spans="2:11" ht="41.4" x14ac:dyDescent="0.25">
      <c r="B10" s="55">
        <v>3</v>
      </c>
      <c r="C10" s="58" t="str">
        <f>'[1]SECTION A-PERSONELL'!C9</f>
        <v xml:space="preserve">The contractor shall provide atleast  Welding Inspector Level I to conduct weld inspection on site </v>
      </c>
      <c r="D10" s="59">
        <v>6</v>
      </c>
      <c r="E10" s="57" t="s">
        <v>59</v>
      </c>
      <c r="F10" s="49">
        <f>'[1]SECTION A-PERSONELL'!F9</f>
        <v>189</v>
      </c>
      <c r="G10" s="91"/>
      <c r="H10" s="49">
        <v>60</v>
      </c>
      <c r="I10" s="93">
        <f t="shared" si="0"/>
        <v>0</v>
      </c>
    </row>
    <row r="11" spans="2:11" ht="41.4" x14ac:dyDescent="0.25">
      <c r="B11" s="55">
        <v>4</v>
      </c>
      <c r="C11" s="58" t="str">
        <f>'[1]SECTION A-PERSONELL'!C10</f>
        <v xml:space="preserve">The contractor shall provide atleast  Welding Inspector Level II to conduct weld inspection on site </v>
      </c>
      <c r="D11" s="59">
        <v>6</v>
      </c>
      <c r="E11" s="57" t="s">
        <v>59</v>
      </c>
      <c r="F11" s="49">
        <f>'[1]SECTION A-PERSONELL'!F10</f>
        <v>189</v>
      </c>
      <c r="G11" s="91"/>
      <c r="H11" s="49">
        <v>60</v>
      </c>
      <c r="I11" s="93">
        <f t="shared" si="0"/>
        <v>0</v>
      </c>
    </row>
    <row r="12" spans="2:11" ht="41.4" x14ac:dyDescent="0.25">
      <c r="B12" s="55">
        <v>5</v>
      </c>
      <c r="C12" s="58" t="str">
        <f>'[1]SECTION A-PERSONELL'!C11</f>
        <v xml:space="preserve">The contractor shall provide atleast Coating Inspector level 1 to conduct the coating and lining inspection </v>
      </c>
      <c r="D12" s="59">
        <v>6</v>
      </c>
      <c r="E12" s="57" t="s">
        <v>59</v>
      </c>
      <c r="F12" s="49">
        <f>'[1]SECTION A-PERSONELL'!F11</f>
        <v>189</v>
      </c>
      <c r="G12" s="91"/>
      <c r="H12" s="49">
        <v>60</v>
      </c>
      <c r="I12" s="93">
        <f t="shared" si="0"/>
        <v>0</v>
      </c>
    </row>
    <row r="13" spans="2:11" ht="42.6" customHeight="1" x14ac:dyDescent="0.25">
      <c r="B13" s="55">
        <v>6</v>
      </c>
      <c r="C13" s="58" t="str">
        <f>'[1]SECTION A-PERSONELL'!C12</f>
        <v xml:space="preserve">The contractor to provide a qualified Metallurgist </v>
      </c>
      <c r="D13" s="59">
        <v>2</v>
      </c>
      <c r="E13" s="57" t="s">
        <v>59</v>
      </c>
      <c r="F13" s="49">
        <f>'[1]SECTION A-PERSONELL'!F12</f>
        <v>160</v>
      </c>
      <c r="G13" s="91"/>
      <c r="H13" s="49">
        <v>60</v>
      </c>
      <c r="I13" s="93">
        <f t="shared" si="0"/>
        <v>0</v>
      </c>
    </row>
    <row r="14" spans="2:11" ht="24.6" customHeight="1" x14ac:dyDescent="0.25">
      <c r="B14" s="120" t="s">
        <v>46</v>
      </c>
      <c r="C14" s="121"/>
      <c r="D14" s="60"/>
      <c r="E14" s="60"/>
      <c r="F14" s="122">
        <f>SUM(I8:I13)</f>
        <v>0</v>
      </c>
      <c r="G14" s="123"/>
      <c r="H14" s="123"/>
      <c r="I14" s="124"/>
    </row>
    <row r="15" spans="2:11" x14ac:dyDescent="0.25">
      <c r="F15" s="62">
        <v>8</v>
      </c>
    </row>
    <row r="16" spans="2:11" x14ac:dyDescent="0.25">
      <c r="B16" s="103" t="s">
        <v>61</v>
      </c>
      <c r="C16" s="104"/>
      <c r="D16" s="105"/>
      <c r="E16" s="103"/>
      <c r="F16" s="106"/>
      <c r="G16" s="107"/>
      <c r="H16" s="108"/>
      <c r="I16" s="109"/>
    </row>
    <row r="17" spans="2:9" x14ac:dyDescent="0.25">
      <c r="B17" s="103" t="s">
        <v>62</v>
      </c>
      <c r="C17" s="104"/>
      <c r="D17" s="105"/>
      <c r="E17" s="103"/>
      <c r="F17" s="106"/>
      <c r="G17" s="110"/>
      <c r="H17" s="106"/>
      <c r="I17" s="111"/>
    </row>
    <row r="18" spans="2:9" x14ac:dyDescent="0.25">
      <c r="B18" s="103" t="s">
        <v>63</v>
      </c>
      <c r="C18" s="104"/>
      <c r="D18" s="105"/>
      <c r="E18" s="103"/>
      <c r="F18" s="106"/>
      <c r="G18" s="110"/>
      <c r="H18" s="106"/>
      <c r="I18" s="111"/>
    </row>
    <row r="19" spans="2:9" x14ac:dyDescent="0.25">
      <c r="B19" s="125"/>
      <c r="C19" s="125"/>
      <c r="D19" s="125"/>
      <c r="E19" s="125"/>
      <c r="F19" s="125"/>
      <c r="G19" s="125"/>
      <c r="H19" s="125"/>
      <c r="I19" s="125"/>
    </row>
  </sheetData>
  <mergeCells count="8">
    <mergeCell ref="B14:C14"/>
    <mergeCell ref="F14:I14"/>
    <mergeCell ref="B19:I19"/>
    <mergeCell ref="C2:I2"/>
    <mergeCell ref="C3:I3"/>
    <mergeCell ref="C4:I4"/>
    <mergeCell ref="C5:I5"/>
    <mergeCell ref="C6:I6"/>
  </mergeCells>
  <pageMargins left="0.7" right="0.7" top="0.75" bottom="0.75" header="0.3" footer="0.3"/>
  <pageSetup paperSize="9" scale="3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L15"/>
  <sheetViews>
    <sheetView tabSelected="1" view="pageBreakPreview" topLeftCell="B2" zoomScale="60" zoomScaleNormal="64" workbookViewId="0">
      <selection activeCell="C3" sqref="C3:H3"/>
    </sheetView>
  </sheetViews>
  <sheetFormatPr defaultColWidth="8.88671875" defaultRowHeight="13.8" x14ac:dyDescent="0.25"/>
  <cols>
    <col min="1" max="1" width="1.5546875" style="47" customWidth="1"/>
    <col min="2" max="2" width="25.88671875" style="47" customWidth="1"/>
    <col min="3" max="3" width="47.44140625" style="47" customWidth="1"/>
    <col min="4" max="4" width="18.109375" style="62" customWidth="1"/>
    <col min="5" max="5" width="17.88671875" style="61" customWidth="1"/>
    <col min="6" max="6" width="21.5546875" style="86" customWidth="1"/>
    <col min="7" max="7" width="21.5546875" style="61" customWidth="1"/>
    <col min="8" max="8" width="29.6640625" style="87" customWidth="1"/>
    <col min="9" max="16384" width="8.88671875" style="47"/>
  </cols>
  <sheetData>
    <row r="1" spans="2:12" ht="21" customHeight="1" x14ac:dyDescent="0.35">
      <c r="B1" s="66" t="s">
        <v>25</v>
      </c>
      <c r="C1" s="132" t="s">
        <v>26</v>
      </c>
      <c r="D1" s="133"/>
      <c r="E1" s="133"/>
      <c r="F1" s="133"/>
      <c r="G1" s="133"/>
      <c r="H1" s="134"/>
    </row>
    <row r="2" spans="2:12" ht="21" customHeight="1" x14ac:dyDescent="0.35">
      <c r="B2" s="66" t="s">
        <v>55</v>
      </c>
      <c r="C2" s="135" t="s">
        <v>72</v>
      </c>
      <c r="D2" s="136"/>
      <c r="E2" s="136"/>
      <c r="F2" s="136"/>
      <c r="G2" s="136"/>
      <c r="H2" s="137"/>
    </row>
    <row r="3" spans="2:12" ht="21" customHeight="1" x14ac:dyDescent="0.35">
      <c r="B3" s="66" t="s">
        <v>29</v>
      </c>
      <c r="C3" s="135" t="s">
        <v>73</v>
      </c>
      <c r="D3" s="136"/>
      <c r="E3" s="136"/>
      <c r="F3" s="136"/>
      <c r="G3" s="136"/>
      <c r="H3" s="137"/>
      <c r="I3" s="67"/>
    </row>
    <row r="4" spans="2:12" ht="21" customHeight="1" x14ac:dyDescent="0.35">
      <c r="B4" s="66" t="s">
        <v>27</v>
      </c>
      <c r="C4" s="135" t="s">
        <v>70</v>
      </c>
      <c r="D4" s="136"/>
      <c r="E4" s="136"/>
      <c r="F4" s="136"/>
      <c r="G4" s="136"/>
      <c r="H4" s="137"/>
      <c r="I4" s="67"/>
    </row>
    <row r="5" spans="2:12" ht="21" customHeight="1" x14ac:dyDescent="0.35">
      <c r="B5" s="66" t="s">
        <v>28</v>
      </c>
      <c r="C5" s="135" t="s">
        <v>36</v>
      </c>
      <c r="D5" s="136"/>
      <c r="E5" s="136"/>
      <c r="F5" s="136"/>
      <c r="G5" s="136"/>
      <c r="H5" s="137"/>
      <c r="I5" s="68"/>
    </row>
    <row r="6" spans="2:12" ht="22.2" customHeight="1" x14ac:dyDescent="0.35">
      <c r="B6" s="69"/>
      <c r="C6" s="138" t="s">
        <v>68</v>
      </c>
      <c r="D6" s="139"/>
      <c r="E6" s="139"/>
      <c r="F6" s="139"/>
      <c r="G6" s="139"/>
      <c r="H6" s="140"/>
    </row>
    <row r="7" spans="2:12" ht="58.5" customHeight="1" x14ac:dyDescent="0.25">
      <c r="B7" s="70" t="s">
        <v>24</v>
      </c>
      <c r="C7" s="70" t="s">
        <v>0</v>
      </c>
      <c r="D7" s="71" t="s">
        <v>50</v>
      </c>
      <c r="E7" s="70" t="s">
        <v>51</v>
      </c>
      <c r="F7" s="72" t="s">
        <v>53</v>
      </c>
      <c r="G7" s="71" t="s">
        <v>54</v>
      </c>
      <c r="H7" s="73" t="s">
        <v>39</v>
      </c>
    </row>
    <row r="8" spans="2:12" ht="80.25" customHeight="1" x14ac:dyDescent="0.25">
      <c r="B8" s="74">
        <v>1</v>
      </c>
      <c r="C8" s="75" t="s">
        <v>64</v>
      </c>
      <c r="D8" s="76" t="s">
        <v>32</v>
      </c>
      <c r="E8" s="76">
        <v>1</v>
      </c>
      <c r="F8" s="77"/>
      <c r="G8" s="76">
        <v>1</v>
      </c>
      <c r="H8" s="77">
        <f>+E8*F8*G8</f>
        <v>0</v>
      </c>
    </row>
    <row r="9" spans="2:12" ht="59.25" customHeight="1" x14ac:dyDescent="0.25">
      <c r="B9" s="78">
        <v>2</v>
      </c>
      <c r="C9" s="75" t="s">
        <v>31</v>
      </c>
      <c r="D9" s="76"/>
      <c r="E9" s="76"/>
      <c r="F9" s="77"/>
      <c r="G9" s="76"/>
      <c r="H9" s="77"/>
      <c r="L9" s="47">
        <f>+E152</f>
        <v>0</v>
      </c>
    </row>
    <row r="10" spans="2:12" ht="54" customHeight="1" x14ac:dyDescent="0.25">
      <c r="B10" s="78"/>
      <c r="C10" s="75" t="s">
        <v>33</v>
      </c>
      <c r="D10" s="76" t="s">
        <v>71</v>
      </c>
      <c r="E10" s="76">
        <v>24</v>
      </c>
      <c r="F10" s="77"/>
      <c r="G10" s="76">
        <v>1</v>
      </c>
      <c r="H10" s="77">
        <f>+E10*F10*G10</f>
        <v>0</v>
      </c>
    </row>
    <row r="11" spans="2:12" ht="39" customHeight="1" x14ac:dyDescent="0.25">
      <c r="B11" s="78"/>
      <c r="C11" s="75" t="s">
        <v>34</v>
      </c>
      <c r="D11" s="76" t="s">
        <v>71</v>
      </c>
      <c r="E11" s="76">
        <v>24</v>
      </c>
      <c r="F11" s="77"/>
      <c r="G11" s="76">
        <v>3</v>
      </c>
      <c r="H11" s="77">
        <f>+E11*F11*G11</f>
        <v>0</v>
      </c>
    </row>
    <row r="12" spans="2:12" ht="36.75" customHeight="1" x14ac:dyDescent="0.25">
      <c r="B12" s="78"/>
      <c r="C12" s="79" t="s">
        <v>35</v>
      </c>
      <c r="D12" s="76" t="s">
        <v>71</v>
      </c>
      <c r="E12" s="76">
        <v>24</v>
      </c>
      <c r="F12" s="77"/>
      <c r="G12" s="76">
        <v>1</v>
      </c>
      <c r="H12" s="77">
        <f>+E12*F12*G12</f>
        <v>0</v>
      </c>
    </row>
    <row r="13" spans="2:12" ht="58.8" customHeight="1" x14ac:dyDescent="0.25">
      <c r="B13" s="78">
        <v>3</v>
      </c>
      <c r="C13" s="75" t="s">
        <v>30</v>
      </c>
      <c r="D13" s="76" t="s">
        <v>71</v>
      </c>
      <c r="E13" s="76">
        <v>24</v>
      </c>
      <c r="F13" s="77"/>
      <c r="G13" s="76">
        <v>5</v>
      </c>
      <c r="H13" s="77">
        <f>+E13*F13*G13</f>
        <v>0</v>
      </c>
    </row>
    <row r="14" spans="2:12" ht="39" customHeight="1" x14ac:dyDescent="0.25">
      <c r="B14" s="130" t="s">
        <v>39</v>
      </c>
      <c r="C14" s="130"/>
      <c r="D14" s="80"/>
      <c r="E14" s="131">
        <f>SUM(H8:H13)</f>
        <v>0</v>
      </c>
      <c r="F14" s="131"/>
      <c r="G14" s="131"/>
      <c r="H14" s="131"/>
    </row>
    <row r="15" spans="2:12" ht="20.399999999999999" x14ac:dyDescent="0.35">
      <c r="B15" s="81"/>
      <c r="C15" s="81"/>
      <c r="D15" s="82"/>
      <c r="E15" s="83"/>
      <c r="F15" s="84"/>
      <c r="G15" s="83"/>
      <c r="H15" s="85"/>
    </row>
  </sheetData>
  <mergeCells count="8">
    <mergeCell ref="B14:C14"/>
    <mergeCell ref="E14:H14"/>
    <mergeCell ref="C1:H1"/>
    <mergeCell ref="C2:H2"/>
    <mergeCell ref="C5:H5"/>
    <mergeCell ref="C6:H6"/>
    <mergeCell ref="C3:H3"/>
    <mergeCell ref="C4:H4"/>
  </mergeCells>
  <pageMargins left="0.7" right="0.7" top="0.75" bottom="0.75" header="0.3" footer="0.3"/>
  <pageSetup paperSize="9" scale="4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Information and Overview</vt:lpstr>
      <vt:lpstr>Contract Information</vt:lpstr>
      <vt:lpstr>SUMMARY </vt:lpstr>
      <vt:lpstr>TECHNICIAN</vt:lpstr>
      <vt:lpstr> SECTION B- SHE REQUIREMNTS </vt:lpstr>
      <vt:lpstr>Sheet1</vt:lpstr>
      <vt:lpstr>' SECTION B- SHE REQUIREMNTS '!Print_Area</vt:lpstr>
      <vt:lpstr>'SUMMARY '!Print_Area</vt:lpstr>
      <vt:lpstr>TECHNICIAN!Print_Area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2025-06-23T19:33:57Z</dcterms:modified>
</cp:coreProperties>
</file>