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C:\Users\kwenar\Desktop\My Documents\Desktop\Business Cases\Modernization\Upgrade Projects\Low Voltage Distribution Boards\RFB 3183-2025\RFB 3183-2025 Bid Documents\"/>
    </mc:Choice>
  </mc:AlternateContent>
  <xr:revisionPtr revIDLastSave="0" documentId="8_{EDF4FF45-2F2B-4943-93C5-14166B108558}" xr6:coauthVersionLast="47" xr6:coauthVersionMax="47" xr10:uidLastSave="{00000000-0000-0000-0000-000000000000}"/>
  <bookViews>
    <workbookView xWindow="-120" yWindow="-120" windowWidth="29040" windowHeight="15720" xr2:uid="{00000000-000D-0000-FFFF-FFFF00000000}"/>
  </bookViews>
  <sheets>
    <sheet name="PRICING SCHEDULE" sheetId="6" r:id="rId1"/>
  </sheets>
  <definedNames>
    <definedName name="_Hlk191624351" localSheetId="0">'PRICING SCHEDULE'!$B$4</definedName>
    <definedName name="_xlnm.Print_Area" localSheetId="0">'PRICING SCHEDULE'!$A$1:$H$191</definedName>
    <definedName name="_xlnm.Print_Titles" localSheetId="0">'PRICING SCHEDULE'!$1:$5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2" i="6" l="1"/>
  <c r="F74" i="6"/>
  <c r="F54" i="6"/>
  <c r="F46" i="6"/>
  <c r="F35" i="6"/>
  <c r="F182" i="6"/>
  <c r="F180" i="6"/>
  <c r="F178" i="6"/>
  <c r="F177" i="6"/>
  <c r="F176" i="6"/>
  <c r="F175" i="6"/>
  <c r="F174" i="6"/>
  <c r="F172" i="6"/>
  <c r="F171" i="6"/>
  <c r="F169" i="6"/>
  <c r="F168" i="6"/>
  <c r="F167" i="6"/>
  <c r="F165" i="6"/>
  <c r="F164" i="6"/>
  <c r="F162" i="6"/>
  <c r="F161" i="6"/>
  <c r="F160" i="6"/>
  <c r="F159" i="6"/>
  <c r="F158" i="6"/>
  <c r="F157" i="6"/>
  <c r="F156" i="6"/>
  <c r="F155" i="6"/>
  <c r="F154" i="6"/>
  <c r="F153" i="6"/>
  <c r="F152" i="6"/>
  <c r="F149" i="6" s="1"/>
  <c r="F151" i="6"/>
  <c r="F150" i="6"/>
  <c r="F148" i="6"/>
  <c r="F146" i="6"/>
  <c r="F145" i="6"/>
  <c r="F144" i="6"/>
  <c r="F142" i="6"/>
  <c r="F141" i="6"/>
  <c r="F140" i="6"/>
  <c r="F138" i="6"/>
  <c r="F137" i="6"/>
  <c r="F136" i="6"/>
  <c r="F135" i="6"/>
  <c r="F134" i="6"/>
  <c r="F133" i="6"/>
  <c r="F132" i="6"/>
  <c r="F131" i="6"/>
  <c r="F130" i="6"/>
  <c r="F129" i="6"/>
  <c r="F128" i="6"/>
  <c r="F127" i="6"/>
  <c r="F125" i="6"/>
  <c r="F124" i="6"/>
  <c r="F123" i="6"/>
  <c r="F122" i="6"/>
  <c r="F121" i="6"/>
  <c r="F120" i="6"/>
  <c r="F119" i="6"/>
  <c r="F118" i="6"/>
  <c r="F117" i="6"/>
  <c r="F116" i="6"/>
  <c r="F115" i="6"/>
  <c r="F114" i="6"/>
  <c r="F112" i="6"/>
  <c r="F110" i="6"/>
  <c r="F108" i="6"/>
  <c r="F107" i="6"/>
  <c r="F106" i="6"/>
  <c r="F105" i="6"/>
  <c r="F104" i="6"/>
  <c r="F103" i="6"/>
  <c r="F102" i="6"/>
  <c r="F101" i="6"/>
  <c r="F100" i="6"/>
  <c r="F99" i="6"/>
  <c r="F98" i="6"/>
  <c r="F97" i="6"/>
  <c r="F96" i="6"/>
  <c r="F95" i="6"/>
  <c r="F94" i="6"/>
  <c r="F93" i="6"/>
  <c r="F91" i="6"/>
  <c r="F90" i="6"/>
  <c r="F89" i="6"/>
  <c r="F88" i="6"/>
  <c r="F87" i="6"/>
  <c r="F86" i="6"/>
  <c r="F85" i="6"/>
  <c r="F84" i="6"/>
  <c r="F83" i="6"/>
  <c r="F82" i="6"/>
  <c r="F81" i="6"/>
  <c r="F80" i="6"/>
  <c r="F79" i="6"/>
  <c r="F78" i="6"/>
  <c r="F77" i="6"/>
  <c r="F76" i="6"/>
  <c r="F75" i="6"/>
  <c r="F73" i="6"/>
  <c r="F72" i="6"/>
  <c r="F71" i="6"/>
  <c r="F70" i="6"/>
  <c r="F69" i="6"/>
  <c r="F68" i="6"/>
  <c r="F67" i="6"/>
  <c r="F66" i="6"/>
  <c r="F65" i="6"/>
  <c r="F64" i="6"/>
  <c r="F63" i="6"/>
  <c r="F62" i="6"/>
  <c r="F61" i="6"/>
  <c r="F60" i="6"/>
  <c r="F59" i="6"/>
  <c r="F58" i="6"/>
  <c r="F57" i="6"/>
  <c r="F55" i="6"/>
  <c r="F53" i="6"/>
  <c r="F52" i="6"/>
  <c r="F51" i="6"/>
  <c r="F50" i="6"/>
  <c r="F49" i="6"/>
  <c r="F48" i="6"/>
  <c r="F47" i="6"/>
  <c r="F45" i="6"/>
  <c r="F44" i="6"/>
  <c r="F43" i="6"/>
  <c r="F42" i="6"/>
  <c r="F41" i="6"/>
  <c r="F40" i="6"/>
  <c r="F39" i="6"/>
  <c r="F38" i="6"/>
  <c r="F37" i="6"/>
  <c r="F36" i="6"/>
  <c r="F34" i="6"/>
  <c r="F33" i="6"/>
  <c r="F32" i="6"/>
  <c r="F31" i="6"/>
  <c r="F30" i="6"/>
  <c r="F29" i="6"/>
  <c r="F28" i="6"/>
  <c r="F27" i="6"/>
  <c r="F26" i="6"/>
  <c r="F25" i="6"/>
  <c r="F23" i="6"/>
  <c r="F22" i="6"/>
  <c r="F17" i="6"/>
  <c r="F18" i="6"/>
  <c r="F19" i="6"/>
  <c r="F20" i="6"/>
  <c r="F16" i="6"/>
  <c r="F56" i="6" l="1"/>
  <c r="F170" i="6" l="1"/>
  <c r="F147" i="6"/>
  <c r="F113" i="6" l="1"/>
  <c r="F126" i="6"/>
  <c r="F143" i="6"/>
  <c r="F109" i="6"/>
  <c r="F111" i="6"/>
  <c r="F166" i="6"/>
  <c r="F139" i="6"/>
  <c r="F163" i="6"/>
  <c r="F179" i="6"/>
  <c r="F173" i="6"/>
  <c r="F181" i="6"/>
  <c r="F24" i="6" l="1"/>
  <c r="F21" i="6" l="1"/>
  <c r="F15" i="6" l="1"/>
  <c r="F183" i="6" l="1"/>
  <c r="F184" i="6" l="1"/>
  <c r="F185" i="6" s="1"/>
</calcChain>
</file>

<file path=xl/sharedStrings.xml><?xml version="1.0" encoding="utf-8"?>
<sst xmlns="http://schemas.openxmlformats.org/spreadsheetml/2006/main" count="483" uniqueCount="289">
  <si>
    <t>SUPPLY CHAIN MANAGEMENT</t>
  </si>
  <si>
    <t>Pricing schedule</t>
  </si>
  <si>
    <t xml:space="preserve">Bidder Name </t>
  </si>
  <si>
    <t>1. INSTRUCTION FOR COMPLETING THE PRICING SCHEDULE</t>
  </si>
  <si>
    <t>(b)  Unit and Line prices must be VAT EXCLUSIVE and in South African Rand (ZAR) currency.</t>
  </si>
  <si>
    <t>TOTAL</t>
  </si>
  <si>
    <t>Item No</t>
  </si>
  <si>
    <t>Goods/Service description</t>
  </si>
  <si>
    <t>Unit of measure</t>
  </si>
  <si>
    <t xml:space="preserve">Qty </t>
  </si>
  <si>
    <t>Unit Cost</t>
  </si>
  <si>
    <t>BRAND / MODEL</t>
  </si>
  <si>
    <t>Price clarification comment</t>
  </si>
  <si>
    <t>PRELIMINARY AND GENERAL</t>
  </si>
  <si>
    <t>1.1</t>
  </si>
  <si>
    <t>Lump Sum</t>
  </si>
  <si>
    <t>1.2</t>
  </si>
  <si>
    <t>1.4</t>
  </si>
  <si>
    <t>Documents and drawings</t>
  </si>
  <si>
    <t>1.5</t>
  </si>
  <si>
    <t>Provide "as-built" drawings</t>
  </si>
  <si>
    <t>Provide and maintain a quality system</t>
  </si>
  <si>
    <t>Fixed charges</t>
  </si>
  <si>
    <t>Each</t>
  </si>
  <si>
    <t>3.2</t>
  </si>
  <si>
    <t>3.3</t>
  </si>
  <si>
    <t>3.4</t>
  </si>
  <si>
    <t>4.1</t>
  </si>
  <si>
    <t>4.2</t>
  </si>
  <si>
    <t>4.3</t>
  </si>
  <si>
    <t>4.4</t>
  </si>
  <si>
    <t>7.1</t>
  </si>
  <si>
    <t>Sum</t>
  </si>
  <si>
    <t>7.2</t>
  </si>
  <si>
    <t>8.1</t>
  </si>
  <si>
    <t>8.2</t>
  </si>
  <si>
    <t>8.3</t>
  </si>
  <si>
    <t>8.4</t>
  </si>
  <si>
    <t>TOTAL BID PRICE  (EXCL VAT)</t>
  </si>
  <si>
    <t>VAT (@15%)</t>
  </si>
  <si>
    <t>TOTAL  BID PRICE (INCL VAT)</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</si>
  <si>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</si>
  <si>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Name</t>
  </si>
  <si>
    <t>Signature (above)</t>
  </si>
  <si>
    <t>(c) The price must include all cost to deliver the goods or render the service, including all applicable taxes, duty fees, logistics/delivery, storage, labour, overtime and subsistence and travel</t>
  </si>
  <si>
    <t>Line Price Term 
(Excel VAT)</t>
  </si>
  <si>
    <t>FAT attendance, measurement and other equipment required.</t>
  </si>
  <si>
    <t>3.5</t>
  </si>
  <si>
    <t>10.1</t>
  </si>
  <si>
    <t>metre</t>
  </si>
  <si>
    <t>8.5</t>
  </si>
  <si>
    <t xml:space="preserve">70mm2 LINE TAP 
</t>
  </si>
  <si>
    <t>11.1</t>
  </si>
  <si>
    <t>12.1</t>
  </si>
  <si>
    <t>12.2</t>
  </si>
  <si>
    <t>12.3</t>
  </si>
  <si>
    <t>400W - T Piece</t>
  </si>
  <si>
    <t>14.1</t>
  </si>
  <si>
    <t>15.1</t>
  </si>
  <si>
    <t>16.1</t>
  </si>
  <si>
    <t>17.1</t>
  </si>
  <si>
    <t>17.2</t>
  </si>
  <si>
    <t>18.1</t>
  </si>
  <si>
    <t>19.1</t>
  </si>
  <si>
    <t>20.1</t>
  </si>
  <si>
    <t xml:space="preserve">SUNDRIES
</t>
  </si>
  <si>
    <t xml:space="preserve">Vacuum cleaning the floor void after installation of services
</t>
  </si>
  <si>
    <t>Cabling and Busbar Trunking</t>
  </si>
  <si>
    <t>SkilledLabour</t>
  </si>
  <si>
    <t>Unskilled labourers</t>
  </si>
  <si>
    <t>Semi - skilled labourers</t>
  </si>
  <si>
    <t>Artisans</t>
  </si>
  <si>
    <t xml:space="preserve">Foreman/supervision </t>
  </si>
  <si>
    <t>Plant</t>
  </si>
  <si>
    <t>Unit rate per day</t>
  </si>
  <si>
    <t>Transport - specify</t>
  </si>
  <si>
    <t>Unit rate per km</t>
  </si>
  <si>
    <t xml:space="preserve">All existing Low Voltage DB's inside existing LV Room
</t>
  </si>
  <si>
    <t>Provide commissioning data books</t>
  </si>
  <si>
    <t>1.3</t>
  </si>
  <si>
    <t>3.6</t>
  </si>
  <si>
    <t xml:space="preserve">Disable 4000A C/B supply and make safe
</t>
  </si>
  <si>
    <t xml:space="preserve">Re-program to suit new changes - PANEL SP1-2 &amp; SP3-4
</t>
  </si>
  <si>
    <t>17.3</t>
  </si>
  <si>
    <t>17.4</t>
  </si>
  <si>
    <t>17.5</t>
  </si>
  <si>
    <t>17.6</t>
  </si>
  <si>
    <t>18.2</t>
  </si>
  <si>
    <t>19.2</t>
  </si>
  <si>
    <t>19.3</t>
  </si>
  <si>
    <t>21.1</t>
  </si>
  <si>
    <t>21.2</t>
  </si>
  <si>
    <t>21.3</t>
  </si>
  <si>
    <t>21.4</t>
  </si>
  <si>
    <t>21.5</t>
  </si>
  <si>
    <t>22.1</t>
  </si>
  <si>
    <t>23.1</t>
  </si>
  <si>
    <t>RFB  No</t>
  </si>
  <si>
    <t>RFB Title</t>
  </si>
  <si>
    <t xml:space="preserve">70mm2 LV CABLES : Kwena Cable
</t>
  </si>
  <si>
    <t>12.4</t>
  </si>
  <si>
    <t xml:space="preserve">Re-program Generator 5 to suit new for DB-G5
</t>
  </si>
  <si>
    <t xml:space="preserve">CAT 6 Communication Cable
</t>
  </si>
  <si>
    <t>12.5</t>
  </si>
  <si>
    <t>12.6</t>
  </si>
  <si>
    <t xml:space="preserve">50mm2 LV CABLES : Kwena Cable
</t>
  </si>
  <si>
    <t xml:space="preserve">25mm2 LV CABLES : Kwena Cable
</t>
  </si>
  <si>
    <t xml:space="preserve">6mm2 LV Cu CABLES: Insulated E/W 
</t>
  </si>
  <si>
    <t xml:space="preserve">95mm2 LV CABLES : Kwena Cable
</t>
  </si>
  <si>
    <t>7.3</t>
  </si>
  <si>
    <t>7.4</t>
  </si>
  <si>
    <t>7.5</t>
  </si>
  <si>
    <t>7.6</t>
  </si>
  <si>
    <t>7.7</t>
  </si>
  <si>
    <t>4.5</t>
  </si>
  <si>
    <t>4.6</t>
  </si>
  <si>
    <t>(d) Bidders must complete and submit bid pricing in the provided Excel spreadsheet format, and any pricing schedule submitted in a different format will not be considered.</t>
  </si>
  <si>
    <t>3.1</t>
  </si>
  <si>
    <t>3.7</t>
  </si>
  <si>
    <t>3.8</t>
  </si>
  <si>
    <t>3.9</t>
  </si>
  <si>
    <t>3.10</t>
  </si>
  <si>
    <t xml:space="preserve">LV-DB-G5 </t>
  </si>
  <si>
    <t>MECH LV-DB-A</t>
  </si>
  <si>
    <t>MECH LV-DB-B</t>
  </si>
  <si>
    <t>MECH LV-DB-C</t>
  </si>
  <si>
    <t>MECH LV-DB-D</t>
  </si>
  <si>
    <t xml:space="preserve">LV-DB-A 
</t>
  </si>
  <si>
    <t xml:space="preserve">LV-DB-B
</t>
  </si>
  <si>
    <t xml:space="preserve">LV-DB-C
</t>
  </si>
  <si>
    <t xml:space="preserve">LV-DB-D
</t>
  </si>
  <si>
    <t>4.7</t>
  </si>
  <si>
    <t>4.8</t>
  </si>
  <si>
    <t>4.9</t>
  </si>
  <si>
    <t>4.10</t>
  </si>
  <si>
    <t xml:space="preserve">Brick, 400mm thick, 500mm x 300mm
</t>
  </si>
  <si>
    <t xml:space="preserve">Reinforced Concrete 40MPa, 400mm thick, 500m x 300m
</t>
  </si>
  <si>
    <t>DIAMOND CORE DRILLING CREATE OPENING IN EXISTING WALL AND FLOORS</t>
  </si>
  <si>
    <t xml:space="preserve">Reinforced Concrete 40MPa, 400mm Diameter Core Drilling on 250mm Reinforced Floor
</t>
  </si>
  <si>
    <t xml:space="preserve">PROVISION FOR FULL FIRE PROTECTION
</t>
  </si>
  <si>
    <t>m2</t>
  </si>
  <si>
    <t xml:space="preserve">Smoke and aspiration detection to space aroung new distribution boards. 
</t>
  </si>
  <si>
    <t>m3</t>
  </si>
  <si>
    <t xml:space="preserve">Novec Gas Fire Suppression System Complete with piping and Cylinders
</t>
  </si>
  <si>
    <t xml:space="preserve">Electrical Certificates Of Compliance  by Master Electrician
</t>
  </si>
  <si>
    <t>5.1</t>
  </si>
  <si>
    <t>5.2</t>
  </si>
  <si>
    <t>5.3</t>
  </si>
  <si>
    <t>5.4</t>
  </si>
  <si>
    <t>5.5</t>
  </si>
  <si>
    <t>5.6</t>
  </si>
  <si>
    <t>5.7</t>
  </si>
  <si>
    <t>6.1</t>
  </si>
  <si>
    <t>7.8</t>
  </si>
  <si>
    <t>7.9</t>
  </si>
  <si>
    <t>7.10</t>
  </si>
  <si>
    <t>7.11</t>
  </si>
  <si>
    <t>7.12</t>
  </si>
  <si>
    <t>7.13</t>
  </si>
  <si>
    <t>7.14</t>
  </si>
  <si>
    <t>7.15</t>
  </si>
  <si>
    <t>7.16</t>
  </si>
  <si>
    <t>7.17</t>
  </si>
  <si>
    <t>8.6</t>
  </si>
  <si>
    <t>8.7</t>
  </si>
  <si>
    <t>8.8</t>
  </si>
  <si>
    <t>8.9</t>
  </si>
  <si>
    <t>8.10</t>
  </si>
  <si>
    <t>8.11</t>
  </si>
  <si>
    <t>8.12</t>
  </si>
  <si>
    <t>8.13</t>
  </si>
  <si>
    <t>8.14</t>
  </si>
  <si>
    <t>8.15</t>
  </si>
  <si>
    <t>8.16</t>
  </si>
  <si>
    <t>8.17</t>
  </si>
  <si>
    <t>9.1</t>
  </si>
  <si>
    <t>9.2</t>
  </si>
  <si>
    <t>9.3</t>
  </si>
  <si>
    <t>9.4</t>
  </si>
  <si>
    <t>9.5</t>
  </si>
  <si>
    <t>9.6</t>
  </si>
  <si>
    <t>9.7</t>
  </si>
  <si>
    <t>9.8</t>
  </si>
  <si>
    <t>9.9</t>
  </si>
  <si>
    <t>9.10</t>
  </si>
  <si>
    <t>9.11</t>
  </si>
  <si>
    <t>9.12</t>
  </si>
  <si>
    <t>9.13</t>
  </si>
  <si>
    <t>9.14</t>
  </si>
  <si>
    <t>9.15</t>
  </si>
  <si>
    <t>9.16</t>
  </si>
  <si>
    <t>13.1</t>
  </si>
  <si>
    <t>13.2</t>
  </si>
  <si>
    <t>13.3</t>
  </si>
  <si>
    <t>13.4</t>
  </si>
  <si>
    <t>13.5</t>
  </si>
  <si>
    <t>13.6</t>
  </si>
  <si>
    <t>14.2</t>
  </si>
  <si>
    <t>14.3</t>
  </si>
  <si>
    <t>15.2</t>
  </si>
  <si>
    <t>15.3</t>
  </si>
  <si>
    <t>17.7</t>
  </si>
  <si>
    <t>17.8</t>
  </si>
  <si>
    <t>17.9</t>
  </si>
  <si>
    <t>17.10</t>
  </si>
  <si>
    <t>17.11</t>
  </si>
  <si>
    <t>17.12</t>
  </si>
  <si>
    <t>17.13</t>
  </si>
  <si>
    <t>20.2</t>
  </si>
  <si>
    <t xml:space="preserve">600W - Straight
</t>
  </si>
  <si>
    <t xml:space="preserve">600W - Bend
</t>
  </si>
  <si>
    <t xml:space="preserve">500W - Straight
</t>
  </si>
  <si>
    <t xml:space="preserve">500W - Bend
</t>
  </si>
  <si>
    <t xml:space="preserve">900W - Straight
</t>
  </si>
  <si>
    <t xml:space="preserve">900W - Bend
</t>
  </si>
  <si>
    <t xml:space="preserve">900W - T Piece
</t>
  </si>
  <si>
    <t xml:space="preserve">600W - T Piece
</t>
  </si>
  <si>
    <t xml:space="preserve">500W - T Piece
</t>
  </si>
  <si>
    <t>400W - Straight</t>
  </si>
  <si>
    <t>400W - Bend</t>
  </si>
  <si>
    <t>13.7</t>
  </si>
  <si>
    <t>13.8</t>
  </si>
  <si>
    <t>13.9</t>
  </si>
  <si>
    <t>13.10</t>
  </si>
  <si>
    <t>13.11</t>
  </si>
  <si>
    <t>13.12</t>
  </si>
  <si>
    <t>12.7</t>
  </si>
  <si>
    <t>12.8</t>
  </si>
  <si>
    <t>12.9</t>
  </si>
  <si>
    <t>12.10</t>
  </si>
  <si>
    <t>12.11</t>
  </si>
  <si>
    <t>12.12</t>
  </si>
  <si>
    <t xml:space="preserve">500W - Bends
</t>
  </si>
  <si>
    <t>500W - T Piece</t>
  </si>
  <si>
    <r>
      <t xml:space="preserve">MECH LV-DB-C </t>
    </r>
    <r>
      <rPr>
        <sz val="12"/>
        <color theme="1"/>
        <rFont val="Calibri"/>
        <family val="2"/>
        <scheme val="minor"/>
      </rPr>
      <t>as per 1001547-0000-DRG-EL- 1100-T0- MECH LV-C and fully assembled with:
1.	DB Busbar End Connections 
2.	Support Frame
3.	Doors and Covers
4.	Panel Server, IFM's and IFE's
5.	Network Switch for accumulation 
6.	24Vdc Power Supply</t>
    </r>
  </si>
  <si>
    <t>LV-DB-SYNC PANEL</t>
  </si>
  <si>
    <t>LV-DB-SYNC PANEL EXTENSION</t>
  </si>
  <si>
    <t xml:space="preserve">Disconnect and Reconnect existing busbars terminations 3800A TP 3ph N+E (Cu) (Total Qty: 12)
</t>
  </si>
  <si>
    <t>Preliminary and General work, services meetings and inspections for which no specific items are listed in the price schedule.</t>
  </si>
  <si>
    <t>per hour</t>
  </si>
  <si>
    <r>
      <rPr>
        <b/>
        <sz val="14"/>
        <color theme="1"/>
        <rFont val="Calibri"/>
        <family val="2"/>
        <scheme val="minor"/>
      </rPr>
      <t xml:space="preserve">LV-DB-A </t>
    </r>
    <r>
      <rPr>
        <sz val="14"/>
        <color theme="1"/>
        <rFont val="Calibri"/>
        <family val="2"/>
        <scheme val="minor"/>
      </rPr>
      <t>as per 1001547-0000-DRG-EL-100-T0-LV A and fully assembled with:</t>
    </r>
    <r>
      <rPr>
        <sz val="12"/>
        <color theme="1"/>
        <rFont val="Calibri"/>
        <family val="2"/>
        <scheme val="minor"/>
      </rPr>
      <t xml:space="preserve">
1.	Three (3) way Change Over Controller
2.	DB Busbar End Connections 
3.	Support Frame
4.	K/U Clamp Mounting Brackets
5.	Doors and Covers
6.	Panel Server, IFM's and IFE's
7.	Network Switch for accumulation 
8.	24Vdc Power Supply
</t>
    </r>
  </si>
  <si>
    <r>
      <rPr>
        <b/>
        <sz val="14"/>
        <color theme="1"/>
        <rFont val="Calibri"/>
        <family val="2"/>
        <scheme val="minor"/>
      </rPr>
      <t xml:space="preserve">LV-DB-B </t>
    </r>
    <r>
      <rPr>
        <sz val="14"/>
        <color theme="1"/>
        <rFont val="Calibri"/>
        <family val="2"/>
        <scheme val="minor"/>
      </rPr>
      <t>as per 1001547-0000-DRG-EL-200-T0-LV B and fully assebled with:</t>
    </r>
    <r>
      <rPr>
        <sz val="12"/>
        <color theme="1"/>
        <rFont val="Calibri"/>
        <family val="2"/>
        <scheme val="minor"/>
      </rPr>
      <t xml:space="preserve">
1.	Three (3) way Change Over Controller
2.	DB Busbar End Connections 
3.	Support Frame
4.	K/U Clamp Mounting Brackets
5.	Doors and Covers
6.	Panel Server, IFM's and IFE's
7.	Network Switch for accumulation 
8.	24Vdc Power Supply
</t>
    </r>
  </si>
  <si>
    <r>
      <rPr>
        <b/>
        <sz val="14"/>
        <color theme="1"/>
        <rFont val="Calibri"/>
        <family val="2"/>
        <scheme val="minor"/>
      </rPr>
      <t xml:space="preserve">LV-DB-C </t>
    </r>
    <r>
      <rPr>
        <sz val="14"/>
        <color theme="1"/>
        <rFont val="Calibri"/>
        <family val="2"/>
        <scheme val="minor"/>
      </rPr>
      <t>as per 1001547-0000-DRG-EL-300-T0-LV C and fully assembled with:</t>
    </r>
    <r>
      <rPr>
        <sz val="12"/>
        <color theme="1"/>
        <rFont val="Calibri"/>
        <family val="2"/>
        <scheme val="minor"/>
      </rPr>
      <t xml:space="preserve">
1.	Three (3) way Change Over Controller
2.	DB Busbar End Connections 
3.	Support Frame
4.	K/U Clamp Mounting Brackets
5.	Doors and Covers
6.	Panel Server, IFM's and IFE's
7.	Network Switch for accumulation 
8.	24Vdc Power Supply</t>
    </r>
  </si>
  <si>
    <r>
      <rPr>
        <b/>
        <sz val="14"/>
        <color theme="1"/>
        <rFont val="Calibri"/>
        <family val="2"/>
        <scheme val="minor"/>
      </rPr>
      <t xml:space="preserve">LV-DB-D </t>
    </r>
    <r>
      <rPr>
        <sz val="14"/>
        <color theme="1"/>
        <rFont val="Calibri"/>
        <family val="2"/>
        <scheme val="minor"/>
      </rPr>
      <t>as per 1001547-0000-DRG-EL-400-T0-LV D and fully assembled with:</t>
    </r>
    <r>
      <rPr>
        <sz val="12"/>
        <color theme="1"/>
        <rFont val="Calibri"/>
        <family val="2"/>
        <scheme val="minor"/>
      </rPr>
      <t xml:space="preserve">
1.	Three (3) way Change Over Controller
2.	DB Busbar End Connections 
3.	Support Frame
4.	K/U Clamp Mounting Brackets
5.	Doors and Covers
6.	Panel Server, IFM's and IFE's
7.	Network Switch for accumulation 
8.	24Vdc Power Supply
</t>
    </r>
  </si>
  <si>
    <r>
      <rPr>
        <b/>
        <sz val="14"/>
        <color theme="1"/>
        <rFont val="Calibri"/>
        <family val="2"/>
        <scheme val="minor"/>
      </rPr>
      <t xml:space="preserve">LV-DB-G5 </t>
    </r>
    <r>
      <rPr>
        <sz val="14"/>
        <color theme="1"/>
        <rFont val="Calibri"/>
        <family val="2"/>
        <scheme val="minor"/>
      </rPr>
      <t>as per 1001547-0000-DRG-EL-700-T0-DB-G5 and fully assembled with:</t>
    </r>
    <r>
      <rPr>
        <sz val="12"/>
        <color theme="1"/>
        <rFont val="Calibri"/>
        <family val="2"/>
        <scheme val="minor"/>
      </rPr>
      <t xml:space="preserve">
1.	Change Over/Breaker Controller
2.	DB Busbar End Connections 
3.	Support Frame
4.	Doors and Covers
5.	Panel Server, IFM's and IFE's
6.	Network Switch for accumulation 
7.	24Vdc Power Supply</t>
    </r>
  </si>
  <si>
    <r>
      <rPr>
        <b/>
        <sz val="14"/>
        <color theme="1"/>
        <rFont val="Calibri"/>
        <family val="2"/>
        <scheme val="minor"/>
      </rPr>
      <t xml:space="preserve">MECH LV-DB-A </t>
    </r>
    <r>
      <rPr>
        <sz val="14"/>
        <color theme="1"/>
        <rFont val="Calibri"/>
        <family val="2"/>
        <scheme val="minor"/>
      </rPr>
      <t>as per 1001547-0000-DRG-EL- 900-T0- MECH LV-A and fully assembled with:</t>
    </r>
    <r>
      <rPr>
        <sz val="12"/>
        <color theme="1"/>
        <rFont val="Calibri"/>
        <family val="2"/>
        <scheme val="minor"/>
      </rPr>
      <t xml:space="preserve">
1.	DB Busbar End Connections 
2.	Support Frame
3.	Doors and Covers
4.	Panel Server, IFM's and IFE's
5.	Network Switch for accumulation 
6.	24Vdc Power Supply</t>
    </r>
  </si>
  <si>
    <r>
      <rPr>
        <b/>
        <sz val="14"/>
        <color theme="1"/>
        <rFont val="Calibri"/>
        <family val="2"/>
        <scheme val="minor"/>
      </rPr>
      <t xml:space="preserve">MECH LV-DB-B </t>
    </r>
    <r>
      <rPr>
        <sz val="14"/>
        <color theme="1"/>
        <rFont val="Calibri"/>
        <family val="2"/>
        <scheme val="minor"/>
      </rPr>
      <t>as per 1001547-0000-DRG-EL- 1000-T0- MECH LV-B and fully assebled with:</t>
    </r>
    <r>
      <rPr>
        <sz val="12"/>
        <color theme="1"/>
        <rFont val="Calibri"/>
        <family val="2"/>
        <scheme val="minor"/>
      </rPr>
      <t xml:space="preserve">
1.	DB Busbar End Connections 
2.	Support Frame
3.	Doors and Covers
4.	Panel Server, IFM's and IFE's
5.	Network Switch for accumulation 
6.	24Vdc Power Supply</t>
    </r>
  </si>
  <si>
    <r>
      <rPr>
        <b/>
        <sz val="14"/>
        <color theme="1"/>
        <rFont val="Calibri"/>
        <family val="2"/>
        <scheme val="minor"/>
      </rPr>
      <t xml:space="preserve">MECH LV-DB-D </t>
    </r>
    <r>
      <rPr>
        <sz val="14"/>
        <color theme="1"/>
        <rFont val="Calibri"/>
        <family val="2"/>
        <scheme val="minor"/>
      </rPr>
      <t>as per 1001547-0000-DRG-EL- 1200-T0- MECH LV-D and fully assembled with:</t>
    </r>
    <r>
      <rPr>
        <sz val="12"/>
        <color theme="1"/>
        <rFont val="Calibri"/>
        <family val="2"/>
        <scheme val="minor"/>
      </rPr>
      <t xml:space="preserve">
1.	DB Busbar End Connections 
2.	Support Frame
3.	Doors and Covers
4.	Panel Server, IFM's and IFE's
5.	Network Switch for accumulation 
6.	24Vdc Power Supply</t>
    </r>
  </si>
  <si>
    <r>
      <rPr>
        <b/>
        <sz val="14"/>
        <color theme="1"/>
        <rFont val="Calibri"/>
        <family val="2"/>
        <scheme val="minor"/>
      </rPr>
      <t xml:space="preserve">LV-DB-SYNC PANEL EXTENSION  </t>
    </r>
    <r>
      <rPr>
        <sz val="14"/>
        <color theme="1"/>
        <rFont val="Calibri"/>
        <family val="2"/>
        <scheme val="minor"/>
      </rPr>
      <t>as per 1001547-0000-DRG-EL-800 and fully assembled with:</t>
    </r>
    <r>
      <rPr>
        <sz val="12"/>
        <color theme="1"/>
        <rFont val="Calibri"/>
        <family val="2"/>
        <scheme val="minor"/>
      </rPr>
      <t xml:space="preserve">
1.	DB Busbar End Connections 
2.	Support Frame
3.	Doors and Covers
4.	Panel Server, IFM's and IFE's
5.	Network Switch for accumulation 
6.	24Vdc Power Supply</t>
    </r>
  </si>
  <si>
    <r>
      <rPr>
        <b/>
        <sz val="14"/>
        <color theme="1"/>
        <rFont val="Calibri"/>
        <family val="2"/>
        <scheme val="minor"/>
      </rPr>
      <t xml:space="preserve"> SITE ESTABLISHMENT  </t>
    </r>
    <r>
      <rPr>
        <b/>
        <sz val="12"/>
        <color theme="1"/>
        <rFont val="Calibri"/>
        <family val="2"/>
        <scheme val="minor"/>
      </rPr>
      <t xml:space="preserve">                                                                                                                                                                                                                                                                                                                                                                                                                                                                                                           </t>
    </r>
    <r>
      <rPr>
        <sz val="12"/>
        <color theme="1"/>
        <rFont val="Calibri"/>
        <family val="2"/>
        <scheme val="minor"/>
      </rPr>
      <t>The supplier will allow for all equipment and cost related to FAT as well as support to the electrical contractor for installation and on site commissioning and documentation as specified and required.</t>
    </r>
  </si>
  <si>
    <r>
      <rPr>
        <b/>
        <sz val="14"/>
        <rFont val="Calibri"/>
        <family val="2"/>
        <scheme val="minor"/>
      </rPr>
      <t>LOW VOLTAGE SWITCHBOARDS - INSTALLATION</t>
    </r>
    <r>
      <rPr>
        <b/>
        <sz val="12"/>
        <rFont val="Calibri"/>
        <family val="2"/>
        <scheme val="minor"/>
      </rPr>
      <t xml:space="preserve">
</t>
    </r>
    <r>
      <rPr>
        <sz val="12"/>
        <rFont val="Calibri"/>
        <family val="2"/>
        <scheme val="minor"/>
      </rPr>
      <t>1. All cost for moving of the distribution boards from designated storage area into the room to be included. Removal of package materials, placing distribution boards in position, installation of busbars/cabling as well as bolting down to floor. this will include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</si>
  <si>
    <r>
      <rPr>
        <b/>
        <sz val="14"/>
        <rFont val="Calibri"/>
        <family val="2"/>
        <scheme val="minor"/>
      </rPr>
      <t xml:space="preserve">LOW VOLTAGE  - SUPPLY, DELIVERY AND OFF-LOADING      </t>
    </r>
    <r>
      <rPr>
        <b/>
        <sz val="12"/>
        <rFont val="Calibri"/>
        <family val="2"/>
        <scheme val="minor"/>
      </rPr>
      <t xml:space="preserve">                                                                                                                                                                                                                                                                                                                                                                                                                             </t>
    </r>
    <r>
      <rPr>
        <sz val="12"/>
        <rFont val="Calibri"/>
        <family val="2"/>
        <scheme val="minor"/>
      </rPr>
      <t>All costs for preparing distribution boards for shipping loading at works, transportation from works to site. Cost for packing material, wrapping or crating of distribution boards to be included. Cost for off loading on site and placing distribution boards in designated laydown area including required barricading and protection on site.</t>
    </r>
  </si>
  <si>
    <r>
      <rPr>
        <b/>
        <sz val="14"/>
        <rFont val="Calibri"/>
        <family val="2"/>
        <scheme val="minor"/>
      </rPr>
      <t>DISCONNECTION AND RECONNECTION OF EXISTING CABLING AND BUSBARS</t>
    </r>
    <r>
      <rPr>
        <b/>
        <sz val="12"/>
        <rFont val="Calibri"/>
        <family val="2"/>
        <scheme val="minor"/>
      </rPr>
      <t xml:space="preserve">
</t>
    </r>
    <r>
      <rPr>
        <sz val="12"/>
        <rFont val="Calibri"/>
        <family val="2"/>
        <scheme val="minor"/>
      </rPr>
      <t>All costs for equipment, labour and other expenses shall be included in the tendered rates inclusive of terminations and modifications.</t>
    </r>
  </si>
  <si>
    <r>
      <rPr>
        <b/>
        <sz val="14"/>
        <rFont val="Calibri"/>
        <family val="2"/>
        <scheme val="minor"/>
      </rPr>
      <t>HVAC PANEL (Provision)</t>
    </r>
    <r>
      <rPr>
        <b/>
        <sz val="12"/>
        <rFont val="Calibri"/>
        <family val="2"/>
        <scheme val="minor"/>
      </rPr>
      <t xml:space="preserve">
</t>
    </r>
    <r>
      <rPr>
        <sz val="12"/>
        <rFont val="Calibri"/>
        <family val="2"/>
        <scheme val="minor"/>
      </rPr>
      <t>All costs for equipment, labour and other expenses shall be included in the tendered rates.</t>
    </r>
  </si>
  <si>
    <r>
      <rPr>
        <b/>
        <sz val="14"/>
        <rFont val="Calibri"/>
        <family val="2"/>
        <scheme val="minor"/>
      </rPr>
      <t>LOW VOLTAGE COPPER CABLING - SUPPLY, DELIVERY AND OFF-LOADING</t>
    </r>
    <r>
      <rPr>
        <b/>
        <sz val="12"/>
        <rFont val="Calibri"/>
        <family val="2"/>
        <scheme val="minor"/>
      </rPr>
      <t xml:space="preserve">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r>
      <rPr>
        <sz val="12"/>
        <rFont val="Calibri"/>
        <family val="2"/>
        <scheme val="minor"/>
      </rPr>
      <t xml:space="preserve">                                                                                                                                                                                                                                                                                                                                                                                   </t>
    </r>
  </si>
  <si>
    <r>
      <rPr>
        <b/>
        <sz val="14"/>
        <rFont val="Calibri"/>
        <family val="2"/>
        <scheme val="minor"/>
      </rPr>
      <t>LOW VOLTAGE COPPER CABLING - INSTALL</t>
    </r>
    <r>
      <rPr>
        <b/>
        <sz val="12"/>
        <rFont val="Calibri"/>
        <family val="2"/>
        <scheme val="minor"/>
      </rPr>
      <t xml:space="preserve">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 xml:space="preserve">                                                   </t>
    </r>
    <r>
      <rPr>
        <sz val="12"/>
        <rFont val="Calibri"/>
        <family val="2"/>
        <scheme val="minor"/>
      </rPr>
      <t xml:space="preserve">                                                                                                                                                                                                                                                                                                                                                                                   </t>
    </r>
  </si>
  <si>
    <r>
      <rPr>
        <b/>
        <sz val="14"/>
        <rFont val="Calibri"/>
        <family val="2"/>
        <scheme val="minor"/>
      </rPr>
      <t>LOW VOLTAGE COPPER CABLING - TERMINATIONS</t>
    </r>
    <r>
      <rPr>
        <b/>
        <sz val="12"/>
        <rFont val="Calibri"/>
        <family val="2"/>
        <scheme val="minor"/>
      </rPr>
      <t xml:space="preserve">
</t>
    </r>
    <r>
      <rPr>
        <sz val="12"/>
        <rFont val="Calibri"/>
        <family val="2"/>
        <scheme val="minor"/>
      </rPr>
      <t xml:space="preserve">All costs for material, equipment, labour and other expenses  shall be included in the tendered rates for testing and commissioning as set out in the measurement and payment clauses of each piece of equipment and in the schedule of quantities. Termination inclusive of: lugs for all cores, shrouds and cable glands (E1W VS - CCG or similar)
                    </t>
    </r>
    <r>
      <rPr>
        <b/>
        <sz val="12"/>
        <rFont val="Calibri"/>
        <family val="2"/>
        <scheme val="minor"/>
      </rPr>
      <t xml:space="preserve">                                                             </t>
    </r>
    <r>
      <rPr>
        <sz val="12"/>
        <rFont val="Calibri"/>
        <family val="2"/>
        <scheme val="minor"/>
      </rPr>
      <t xml:space="preserve">                                                                                                                                                                                                                                                                                                                                                                                   </t>
    </r>
  </si>
  <si>
    <r>
      <rPr>
        <b/>
        <sz val="14"/>
        <rFont val="Calibri"/>
        <family val="2"/>
        <scheme val="minor"/>
      </rPr>
      <t>LINE TAP - SUPPLY, DELIVERY, OFF-LOADING AND INSTALL</t>
    </r>
    <r>
      <rPr>
        <b/>
        <sz val="12"/>
        <rFont val="Calibri"/>
        <family val="2"/>
        <scheme val="minor"/>
      </rPr>
      <t xml:space="preserve">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</si>
  <si>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rPr>
        <b/>
        <sz val="14"/>
        <rFont val="Calibri"/>
        <family val="2"/>
        <scheme val="minor"/>
      </rPr>
      <t>LINE TAP - INSTALL</t>
    </r>
    <r>
      <rPr>
        <b/>
        <sz val="12"/>
        <rFont val="Calibri"/>
        <family val="2"/>
        <scheme val="minor"/>
      </rPr>
      <t xml:space="preserve">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r>
      <rPr>
        <sz val="12"/>
        <rFont val="Calibri"/>
        <family val="2"/>
        <scheme val="minor"/>
      </rPr>
      <t xml:space="preserve">                                                                                                                                                                                                                                                                                                                                                                                   </t>
    </r>
  </si>
  <si>
    <r>
      <rPr>
        <b/>
        <sz val="14"/>
        <rFont val="Calibri"/>
        <family val="2"/>
        <scheme val="minor"/>
      </rPr>
      <t>MESH WIRE  TRAYS : HD - SUPPLY, DELIVERY AND OFF-LOADING</t>
    </r>
    <r>
      <rPr>
        <b/>
        <sz val="12"/>
        <rFont val="Calibri"/>
        <family val="2"/>
        <scheme val="minor"/>
      </rPr>
      <t xml:space="preserve">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</si>
  <si>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rPr>
        <b/>
        <sz val="14"/>
        <rFont val="Calibri"/>
        <family val="2"/>
        <scheme val="minor"/>
      </rPr>
      <t>MESH WIRE  TRAYS : HD - SUPPLY, DELIVERY AND OFF-LOADING</t>
    </r>
    <r>
      <rPr>
        <b/>
        <sz val="12"/>
        <rFont val="Calibri"/>
        <family val="2"/>
        <scheme val="minor"/>
      </rPr>
      <t xml:space="preserve">
</t>
    </r>
    <r>
      <rPr>
        <sz val="12"/>
        <rFont val="Calibri"/>
        <family val="2"/>
        <scheme val="minor"/>
      </rPr>
      <t xml:space="preserve">All costs for HD bolts, hangers, flooor supports,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</si>
  <si>
    <r>
      <rPr>
        <b/>
        <sz val="14"/>
        <rFont val="Calibri"/>
        <family val="2"/>
        <scheme val="minor"/>
      </rPr>
      <t>TESTING &amp; COMMISSIONING</t>
    </r>
    <r>
      <rPr>
        <b/>
        <sz val="12"/>
        <rFont val="Calibri"/>
        <family val="2"/>
        <scheme val="minor"/>
      </rPr>
      <t xml:space="preserve">
</t>
    </r>
    <r>
      <rPr>
        <sz val="12"/>
        <rFont val="Calibri"/>
        <family val="2"/>
        <scheme val="minor"/>
      </rPr>
      <t>All costs for equipment, labour and other expenses for the on-site testing and commissioning of equipment shall be included in the tendered rates for testing and commissioning as set out in the measurement and payment clauses of each pieces of equipment and in the schedule of quantities. Any additional tests specified in the standard and detail specifications shall also be included in the tendered rates.</t>
    </r>
    <r>
      <rPr>
        <b/>
        <sz val="12"/>
        <rFont val="Calibri"/>
        <family val="2"/>
        <scheme val="minor"/>
      </rPr>
      <t xml:space="preserve"> Including COC by Master Electrician for Each switchboard and installation.</t>
    </r>
  </si>
  <si>
    <r>
      <rPr>
        <b/>
        <sz val="14"/>
        <rFont val="Calibri"/>
        <family val="2"/>
        <scheme val="minor"/>
      </rPr>
      <t>REMOVAL EXISTING DISTRIBUTION BOARDS</t>
    </r>
    <r>
      <rPr>
        <b/>
        <sz val="12"/>
        <rFont val="Calibri"/>
        <family val="2"/>
        <scheme val="minor"/>
      </rPr>
      <t xml:space="preserve">
</t>
    </r>
    <r>
      <rPr>
        <sz val="12"/>
        <rFont val="Calibri"/>
        <family val="2"/>
        <scheme val="minor"/>
      </rPr>
      <t>All costs for preparing support frames for moving  from works to site to the dedicated storage area at Centurion Data Centre.</t>
    </r>
  </si>
  <si>
    <r>
      <rPr>
        <b/>
        <sz val="14"/>
        <rFont val="Calibri"/>
        <family val="2"/>
        <scheme val="minor"/>
      </rPr>
      <t>DAYWORK UNIT RATES: LABOUR</t>
    </r>
    <r>
      <rPr>
        <b/>
        <sz val="12"/>
        <rFont val="Calibri"/>
        <family val="2"/>
        <scheme val="minor"/>
      </rPr>
      <t xml:space="preserve">
</t>
    </r>
    <r>
      <rPr>
        <sz val="12"/>
        <rFont val="Calibri"/>
        <family val="2"/>
        <scheme val="minor"/>
      </rPr>
      <t>Note that the quantities indicated below are only for evaluation purposes and to determine the contract unit rates. The final quantities will be based on works orders.</t>
    </r>
  </si>
  <si>
    <r>
      <rPr>
        <b/>
        <sz val="14"/>
        <rFont val="Calibri"/>
        <family val="2"/>
        <scheme val="minor"/>
      </rPr>
      <t>PLANT UNIT RATES</t>
    </r>
    <r>
      <rPr>
        <b/>
        <sz val="12"/>
        <rFont val="Calibri"/>
        <family val="2"/>
        <scheme val="minor"/>
      </rPr>
      <t xml:space="preserve">
</t>
    </r>
    <r>
      <rPr>
        <sz val="12"/>
        <rFont val="Calibri"/>
        <family val="2"/>
        <scheme val="minor"/>
      </rPr>
      <t xml:space="preserve">Note that the quantities indicated below are only for evaluation purposes and to determine the contract unit rates. The final quantities will be based on works orders </t>
    </r>
  </si>
  <si>
    <r>
      <rPr>
        <b/>
        <sz val="14"/>
        <rFont val="Calibri"/>
        <family val="2"/>
        <scheme val="minor"/>
      </rPr>
      <t>TRANSPORT UNIT RATES: LABOUR</t>
    </r>
    <r>
      <rPr>
        <b/>
        <sz val="12"/>
        <rFont val="Calibri"/>
        <family val="2"/>
        <scheme val="minor"/>
      </rPr>
      <t xml:space="preserve">
</t>
    </r>
    <r>
      <rPr>
        <sz val="12"/>
        <rFont val="Calibri"/>
        <family val="2"/>
        <scheme val="minor"/>
      </rPr>
      <t>Note that the quantities indicated below are only for evaluation purposes and to determine the contract unit rates. The final quantities will be based on works orders</t>
    </r>
  </si>
  <si>
    <r>
      <t>m</t>
    </r>
    <r>
      <rPr>
        <vertAlign val="superscript"/>
        <sz val="14"/>
        <color theme="1"/>
        <rFont val="Calibri"/>
        <family val="2"/>
        <scheme val="minor"/>
      </rPr>
      <t>2</t>
    </r>
  </si>
  <si>
    <r>
      <rPr>
        <b/>
        <sz val="14"/>
        <color theme="1"/>
        <rFont val="Calibri"/>
        <family val="2"/>
        <scheme val="minor"/>
      </rPr>
      <t>300mm2: 4-Core With ECC</t>
    </r>
    <r>
      <rPr>
        <sz val="14"/>
        <color theme="1"/>
        <rFont val="Calibri"/>
        <family val="2"/>
        <scheme val="minor"/>
      </rPr>
      <t xml:space="preserve"> 600/1000V; XLPE Insulated/PVC Sheathed Armoured</t>
    </r>
  </si>
  <si>
    <r>
      <rPr>
        <b/>
        <sz val="14"/>
        <color theme="1"/>
        <rFont val="Calibri"/>
        <family val="2"/>
        <scheme val="minor"/>
      </rPr>
      <t>300mm2: 1-Core</t>
    </r>
    <r>
      <rPr>
        <sz val="14"/>
        <color theme="1"/>
        <rFont val="Calibri"/>
        <family val="2"/>
        <scheme val="minor"/>
      </rPr>
      <t xml:space="preserve"> 600/1000V; XLPE Insulated/PVC Sheathed Armoured 
</t>
    </r>
  </si>
  <si>
    <r>
      <rPr>
        <b/>
        <sz val="14"/>
        <color theme="1"/>
        <rFont val="Calibri"/>
        <family val="2"/>
        <scheme val="minor"/>
      </rPr>
      <t>240mm2: 4-Core With ECC</t>
    </r>
    <r>
      <rPr>
        <sz val="14"/>
        <color theme="1"/>
        <rFont val="Calibri"/>
        <family val="2"/>
        <scheme val="minor"/>
      </rPr>
      <t xml:space="preserve"> 600/1000V; XLPE Insulated/PVC Sheathed Armoured
</t>
    </r>
  </si>
  <si>
    <r>
      <rPr>
        <b/>
        <sz val="14"/>
        <color theme="1"/>
        <rFont val="Calibri"/>
        <family val="2"/>
        <scheme val="minor"/>
      </rPr>
      <t>240mm2: 1-Core</t>
    </r>
    <r>
      <rPr>
        <sz val="14"/>
        <color theme="1"/>
        <rFont val="Calibri"/>
        <family val="2"/>
        <scheme val="minor"/>
      </rPr>
      <t xml:space="preserve"> 600/1000V; XLPE Insulated/PVC Sheathed Armoured 
</t>
    </r>
  </si>
  <si>
    <r>
      <rPr>
        <b/>
        <sz val="14"/>
        <color theme="1"/>
        <rFont val="Calibri"/>
        <family val="2"/>
        <scheme val="minor"/>
      </rPr>
      <t>185mm2: 4-Core With ECC</t>
    </r>
    <r>
      <rPr>
        <sz val="14"/>
        <color theme="1"/>
        <rFont val="Calibri"/>
        <family val="2"/>
        <scheme val="minor"/>
      </rPr>
      <t xml:space="preserve"> 600/1000V; XLPE Insulated/PVC Sheathed ArmouredCore Armoured 
</t>
    </r>
  </si>
  <si>
    <r>
      <rPr>
        <b/>
        <sz val="14"/>
        <color theme="1"/>
        <rFont val="Calibri"/>
        <family val="2"/>
        <scheme val="minor"/>
      </rPr>
      <t>185mm2: 1-Core</t>
    </r>
    <r>
      <rPr>
        <sz val="14"/>
        <color theme="1"/>
        <rFont val="Calibri"/>
        <family val="2"/>
        <scheme val="minor"/>
      </rPr>
      <t xml:space="preserve"> 600/1000V; XLPE Insulated/PVC Sheathed Armoured  LV 
</t>
    </r>
  </si>
  <si>
    <r>
      <rPr>
        <b/>
        <sz val="14"/>
        <color theme="1"/>
        <rFont val="Calibri"/>
        <family val="2"/>
        <scheme val="minor"/>
      </rPr>
      <t>185mm2: 1-Core POLY BRAID</t>
    </r>
    <r>
      <rPr>
        <sz val="14"/>
        <color theme="1"/>
        <rFont val="Calibri"/>
        <family val="2"/>
        <scheme val="minor"/>
      </rPr>
      <t xml:space="preserve">
</t>
    </r>
  </si>
  <si>
    <r>
      <rPr>
        <b/>
        <sz val="14"/>
        <color theme="1"/>
        <rFont val="Calibri"/>
        <family val="2"/>
        <scheme val="minor"/>
      </rPr>
      <t>150mm2: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</si>
  <si>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150mm2: 1-Core</t>
    </r>
    <r>
      <rPr>
        <sz val="14"/>
        <color theme="1"/>
        <rFont val="Calibri"/>
        <family val="2"/>
        <scheme val="minor"/>
      </rPr>
      <t xml:space="preserve"> 600/1000V; XLPE Insulated/PVC Sheathed Armoured  
</t>
    </r>
  </si>
  <si>
    <r>
      <rPr>
        <b/>
        <sz val="14"/>
        <color theme="1"/>
        <rFont val="Calibri"/>
        <family val="2"/>
        <scheme val="minor"/>
      </rPr>
      <t>10mm2: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</si>
  <si>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 xml:space="preserve">1,5mm2: 7-Core </t>
    </r>
    <r>
      <rPr>
        <sz val="14"/>
        <color theme="1"/>
        <rFont val="Calibri"/>
        <family val="2"/>
        <scheme val="minor"/>
      </rPr>
      <t>600/1000V; XLPE Insulated/PVC Sheathed Armoured</t>
    </r>
  </si>
  <si>
    <r>
      <t>Disconnect and Reconnect existing cables terminations 150mm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</si>
  <si>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95mm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</si>
  <si>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70mm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</si>
  <si>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50mm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</si>
  <si>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25mm</t>
    </r>
    <r>
      <rPr>
        <vertAlign val="superscript"/>
        <sz val="14"/>
        <color theme="1"/>
        <rFont val="Calibri"/>
        <family val="2"/>
        <scheme val="minor"/>
      </rPr>
      <t>2</t>
    </r>
    <r>
      <rPr>
        <sz val="14"/>
        <color theme="1"/>
        <rFont val="Calibri"/>
        <family val="2"/>
        <scheme val="minor"/>
      </rPr>
      <t xml:space="preserve"> 4C Cu
</t>
    </r>
  </si>
  <si>
    <r>
      <t>Disconnect and Reconnect existing cables terminations 95mm</t>
    </r>
    <r>
      <rPr>
        <vertAlign val="superscript"/>
        <sz val="14"/>
        <color theme="1"/>
        <rFont val="Calibri"/>
        <family val="2"/>
        <scheme val="minor"/>
      </rPr>
      <t>2</t>
    </r>
    <r>
      <rPr>
        <sz val="14"/>
        <color theme="1"/>
        <rFont val="Calibri"/>
        <family val="2"/>
        <scheme val="minor"/>
      </rPr>
      <t xml:space="preserve"> 1C Cu (Container Generator)
</t>
    </r>
  </si>
  <si>
    <r>
      <t xml:space="preserve">(a)  Bidder must complete/enter </t>
    </r>
    <r>
      <rPr>
        <b/>
        <sz val="14"/>
        <color theme="1"/>
        <rFont val="Calibri"/>
        <family val="2"/>
        <scheme val="minor"/>
      </rPr>
      <t xml:space="preserve">YELLOW </t>
    </r>
    <r>
      <rPr>
        <sz val="14"/>
        <color theme="1"/>
        <rFont val="Calibri"/>
        <family val="2"/>
        <scheme val="minor"/>
      </rPr>
      <t>cells only</t>
    </r>
  </si>
  <si>
    <r>
      <rPr>
        <b/>
        <sz val="14"/>
        <rFont val="Calibri"/>
        <family val="2"/>
        <scheme val="minor"/>
      </rPr>
      <t>CABLE LADDER :HD - INSTALL</t>
    </r>
    <r>
      <rPr>
        <b/>
        <sz val="12"/>
        <rFont val="Calibri"/>
        <family val="2"/>
        <scheme val="minor"/>
      </rPr>
      <t xml:space="preserve">
</t>
    </r>
    <r>
      <rPr>
        <sz val="12"/>
        <rFont val="Calibri"/>
        <family val="2"/>
        <scheme val="minor"/>
      </rPr>
      <t xml:space="preserve">All costs for HD bolts, hangers, flooor supports,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This will include supports for every 2000mm, Hold Down Bolts and associated fastening material and accesssories
</t>
    </r>
  </si>
  <si>
    <r>
      <rPr>
        <b/>
        <sz val="14"/>
        <rFont val="Calibri"/>
        <family val="2"/>
        <scheme val="minor"/>
      </rPr>
      <t>CABLE LADDER : SUPPLY, DELIVERY AND OFF-LOADING</t>
    </r>
    <r>
      <rPr>
        <b/>
        <sz val="12"/>
        <rFont val="Calibri"/>
        <family val="2"/>
        <scheme val="minor"/>
      </rPr>
      <t xml:space="preserve">
</t>
    </r>
    <r>
      <rPr>
        <sz val="12"/>
        <rFont val="Calibri"/>
        <family val="2"/>
        <scheme val="minor"/>
      </rPr>
      <t>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This will include supports for every 2000mm and minimum 350mm high, Hold Down Bolts and associated fastening material and accesssories.</t>
    </r>
    <r>
      <rPr>
        <b/>
        <sz val="12"/>
        <rFont val="Calibri"/>
        <family val="2"/>
        <scheme val="minor"/>
      </rPr>
      <t xml:space="preserve">
</t>
    </r>
  </si>
  <si>
    <t>REQUEST FOR BID FOR THE APPOINTMENT OF A SERVICE PROVIDER TO SUPPLY AND INSTALL LOW VOLTAGE DISTRIBUTION BOARDS AND CABLING AT SITA CENTURION FOR A PERIOD OF 30 MONTHS.</t>
  </si>
  <si>
    <t>RFB 3183-2025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</si>
</sst>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R&quot;#,##0.00;[Red]\-&quot;R&quot;#,##0.00"/>
    <numFmt numFmtId="44" formatCode="_-&quot;R&quot;* #,##0.00_-;\-&quot;R&quot;* #,##0.00_-;_-&quot;R&quot;* &quot;-&quot;??_-;_-@_-"/>
    <numFmt numFmtId="43" formatCode="_-* #,##0.00_-;\-* #,##0.00_-;_-* &quot;-&quot;??_-;_-@_-"/>
    <numFmt numFmtId="164" formatCode="_-[$R-1C09]* #,##0.00_-;\-[$R-1C09]* #,##0.00_-;_-[$R-1C09]* &quot;-&quot;??_-;_-@_-"/>
  </numFmts>
  <fonts count="32" x14ac:knownFonts="1">
    <font>
      <sz val="11"/>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sz val="11"/>
      <color theme="1"/>
      <name val="Calibri"/>
      <family val="2"/>
      <scheme val="minor"/>
    </font>
    <font>
      <sz val="8"/>
      <name val="Calibri"/>
      <family val="2"/>
      <scheme val="minor"/>
    </font>
    <font>
      <sz val="11"/>
      <name val="Calibri"/>
      <family val="2"/>
      <scheme val="minor"/>
    </font>
    <font>
      <b/>
      <sz val="11"/>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sz val="10"/>
      <name val="Calibri"/>
      <family val="2"/>
      <scheme val="minor"/>
    </font>
    <font>
      <u/>
      <sz val="10"/>
      <color theme="10"/>
      <name val="Calibri"/>
      <family val="2"/>
      <scheme val="minor"/>
    </font>
    <font>
      <b/>
      <sz val="16"/>
      <name val="Calibri"/>
      <family val="2"/>
      <scheme val="minor"/>
    </font>
    <font>
      <b/>
      <sz val="14"/>
      <color theme="1"/>
      <name val="Calibri"/>
      <family val="2"/>
      <scheme val="minor"/>
    </font>
    <font>
      <sz val="14"/>
      <name val="Calibri"/>
      <family val="2"/>
      <scheme val="minor"/>
    </font>
    <font>
      <sz val="14"/>
      <color theme="1"/>
      <name val="Calibri"/>
      <family val="2"/>
      <scheme val="minor"/>
    </font>
    <font>
      <b/>
      <sz val="14"/>
      <name val="Calibri"/>
      <family val="2"/>
      <scheme val="minor"/>
    </font>
    <font>
      <vertAlign val="superscript"/>
      <sz val="14"/>
      <color theme="1"/>
      <name val="Calibri"/>
      <family val="2"/>
      <scheme val="minor"/>
    </font>
    <font>
      <b/>
      <sz val="14"/>
      <color theme="0"/>
      <name val="Calibri"/>
      <family val="2"/>
      <scheme val="minor"/>
    </font>
    <font>
      <b/>
      <sz val="14"/>
      <color rgb="FF000066"/>
      <name val="Calibri"/>
      <family val="2"/>
      <scheme val="minor"/>
    </font>
    <font>
      <sz val="14"/>
      <color rgb="FFFF0000"/>
      <name val="Calibri"/>
      <family val="2"/>
      <scheme val="minor"/>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s>
  <borders count="20">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right style="thin">
        <color theme="4"/>
      </right>
      <top style="thin">
        <color theme="4"/>
      </top>
      <bottom style="thin">
        <color theme="4"/>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style="thin">
        <color theme="8"/>
      </left>
      <right style="thin">
        <color theme="8"/>
      </right>
      <top style="thin">
        <color theme="8"/>
      </top>
      <bottom/>
      <diagonal/>
    </border>
  </borders>
  <cellStyleXfs count="17">
    <xf numFmtId="0" fontId="0" fillId="0" borderId="0"/>
    <xf numFmtId="43" fontId="10" fillId="0" borderId="0" applyFont="0" applyFill="0" applyBorder="0" applyAlignment="0" applyProtection="0"/>
    <xf numFmtId="9" fontId="10" fillId="0" borderId="0" applyFont="0" applyFill="0" applyBorder="0" applyAlignment="0" applyProtection="0"/>
    <xf numFmtId="0" fontId="14" fillId="0" borderId="0"/>
    <xf numFmtId="43" fontId="16" fillId="0" borderId="0" applyFont="0" applyFill="0" applyBorder="0" applyAlignment="0" applyProtection="0"/>
    <xf numFmtId="3" fontId="16" fillId="0" borderId="0" applyFont="0" applyFill="0" applyBorder="0" applyAlignment="0" applyProtection="0"/>
    <xf numFmtId="0" fontId="17" fillId="0" borderId="0"/>
    <xf numFmtId="0" fontId="18" fillId="0" borderId="0"/>
    <xf numFmtId="0" fontId="16" fillId="0" borderId="0"/>
    <xf numFmtId="0" fontId="19" fillId="0" borderId="0"/>
    <xf numFmtId="43" fontId="16" fillId="0" borderId="0" applyFont="0" applyFill="0" applyBorder="0" applyAlignment="0" applyProtection="0"/>
    <xf numFmtId="0" fontId="16" fillId="0" borderId="0"/>
    <xf numFmtId="0" fontId="20" fillId="0" borderId="0" applyNumberFormat="0" applyFill="0" applyBorder="0" applyAlignment="0" applyProtection="0"/>
    <xf numFmtId="0" fontId="21" fillId="0" borderId="0"/>
    <xf numFmtId="0" fontId="15" fillId="0" borderId="0"/>
    <xf numFmtId="0" fontId="22" fillId="0" borderId="0" applyNumberFormat="0" applyFill="0" applyBorder="0" applyAlignment="0" applyProtection="0"/>
    <xf numFmtId="0" fontId="10" fillId="0" borderId="0"/>
  </cellStyleXfs>
  <cellXfs count="129">
    <xf numFmtId="0" fontId="0" fillId="0" borderId="0" xfId="0"/>
    <xf numFmtId="0" fontId="2" fillId="0" borderId="0" xfId="0" applyFont="1" applyAlignment="1">
      <alignment vertical="top"/>
    </xf>
    <xf numFmtId="0" fontId="8" fillId="2" borderId="0" xfId="0" applyFont="1" applyFill="1" applyAlignment="1">
      <alignment horizontal="left" vertical="top"/>
    </xf>
    <xf numFmtId="0" fontId="3" fillId="3" borderId="0" xfId="0" applyFont="1" applyFill="1"/>
    <xf numFmtId="0" fontId="5" fillId="2" borderId="1" xfId="0" applyFont="1" applyFill="1" applyBorder="1" applyAlignment="1">
      <alignment vertical="top" wrapText="1"/>
    </xf>
    <xf numFmtId="0" fontId="3" fillId="0" borderId="1" xfId="0" applyFont="1" applyBorder="1" applyAlignment="1">
      <alignment vertical="top" wrapText="1"/>
    </xf>
    <xf numFmtId="0" fontId="3" fillId="3" borderId="0" xfId="0" applyFont="1" applyFill="1" applyAlignment="1">
      <alignment horizontal="left" vertical="center" wrapText="1"/>
    </xf>
    <xf numFmtId="0" fontId="6" fillId="3" borderId="0" xfId="0" applyFont="1" applyFill="1"/>
    <xf numFmtId="0" fontId="9" fillId="2" borderId="0" xfId="0" applyFont="1" applyFill="1" applyAlignment="1">
      <alignment horizontal="left" vertical="top" wrapText="1"/>
    </xf>
    <xf numFmtId="0" fontId="7" fillId="0" borderId="0" xfId="0" applyFont="1"/>
    <xf numFmtId="0" fontId="0" fillId="3" borderId="0" xfId="0" applyFill="1"/>
    <xf numFmtId="0" fontId="0" fillId="0" borderId="0" xfId="0" applyAlignment="1">
      <alignment vertical="top"/>
    </xf>
    <xf numFmtId="0" fontId="5" fillId="0" borderId="0" xfId="0" applyFont="1" applyAlignment="1">
      <alignment wrapText="1"/>
    </xf>
    <xf numFmtId="0" fontId="0" fillId="3" borderId="0" xfId="0" applyFill="1" applyAlignment="1">
      <alignment horizontal="right" vertical="top"/>
    </xf>
    <xf numFmtId="0" fontId="0" fillId="3" borderId="0" xfId="0" applyFill="1" applyAlignment="1">
      <alignment vertical="top"/>
    </xf>
    <xf numFmtId="0" fontId="3" fillId="3" borderId="0" xfId="0" applyFont="1" applyFill="1" applyAlignment="1">
      <alignment horizontal="center" vertical="center" wrapText="1"/>
    </xf>
    <xf numFmtId="0" fontId="13" fillId="6" borderId="1" xfId="0" applyFont="1" applyFill="1" applyBorder="1" applyAlignment="1">
      <alignment horizontal="center" vertical="center" wrapText="1"/>
    </xf>
    <xf numFmtId="0" fontId="12" fillId="6" borderId="16" xfId="0" applyFont="1" applyFill="1" applyBorder="1" applyAlignment="1">
      <alignment horizontal="center" vertical="center" wrapText="1"/>
    </xf>
    <xf numFmtId="0" fontId="12" fillId="6" borderId="1" xfId="0" applyFont="1" applyFill="1" applyBorder="1" applyAlignment="1">
      <alignment horizontal="center" vertical="center" wrapText="1"/>
    </xf>
    <xf numFmtId="0" fontId="4" fillId="4" borderId="3" xfId="0" applyFont="1" applyFill="1" applyBorder="1" applyAlignment="1">
      <alignment vertical="top" wrapText="1"/>
    </xf>
    <xf numFmtId="0" fontId="5" fillId="4" borderId="1" xfId="0" applyFont="1" applyFill="1" applyBorder="1" applyAlignment="1">
      <alignment vertical="top" wrapText="1"/>
    </xf>
    <xf numFmtId="0" fontId="12" fillId="0" borderId="0" xfId="0" applyFont="1" applyAlignment="1">
      <alignment vertical="top"/>
    </xf>
    <xf numFmtId="0" fontId="5" fillId="0" borderId="3" xfId="0" applyFont="1" applyBorder="1" applyAlignment="1">
      <alignment horizontal="left" vertical="top" wrapText="1"/>
    </xf>
    <xf numFmtId="0" fontId="23" fillId="6" borderId="5" xfId="0" applyFont="1" applyFill="1" applyBorder="1" applyAlignment="1">
      <alignment horizontal="left" vertical="top" wrapText="1"/>
    </xf>
    <xf numFmtId="0" fontId="1" fillId="0" borderId="1" xfId="0" applyFont="1" applyBorder="1" applyAlignment="1">
      <alignment vertical="top" wrapText="1"/>
    </xf>
    <xf numFmtId="0" fontId="1" fillId="3" borderId="0" xfId="0" applyFont="1" applyFill="1"/>
    <xf numFmtId="0" fontId="4" fillId="0" borderId="1" xfId="0" applyFont="1" applyBorder="1" applyAlignment="1">
      <alignment horizontal="left" vertical="top" wrapText="1"/>
    </xf>
    <xf numFmtId="0" fontId="4" fillId="0" borderId="1" xfId="0" applyFont="1" applyBorder="1" applyAlignment="1">
      <alignment vertical="top" wrapText="1"/>
    </xf>
    <xf numFmtId="0" fontId="25" fillId="6" borderId="1" xfId="0" applyFont="1" applyFill="1" applyBorder="1" applyAlignment="1">
      <alignment horizontal="center" vertical="center" wrapText="1"/>
    </xf>
    <xf numFmtId="0" fontId="26" fillId="0" borderId="0" xfId="0" applyFont="1" applyAlignment="1">
      <alignment vertical="top"/>
    </xf>
    <xf numFmtId="164" fontId="12" fillId="6" borderId="16" xfId="0" applyNumberFormat="1" applyFont="1" applyFill="1" applyBorder="1" applyAlignment="1">
      <alignment horizontal="center" vertical="center" wrapText="1"/>
    </xf>
    <xf numFmtId="0" fontId="7" fillId="2" borderId="0" xfId="0" applyFont="1" applyFill="1" applyAlignment="1">
      <alignment horizontal="center" vertical="center"/>
    </xf>
    <xf numFmtId="0" fontId="0" fillId="2" borderId="0" xfId="0" applyFill="1" applyAlignment="1">
      <alignment horizontal="center" vertical="center"/>
    </xf>
    <xf numFmtId="0" fontId="0" fillId="3" borderId="0" xfId="0" applyFill="1" applyAlignment="1">
      <alignment horizontal="center" vertical="center"/>
    </xf>
    <xf numFmtId="0" fontId="0" fillId="0" borderId="0" xfId="0" applyAlignment="1">
      <alignment horizontal="center" vertical="center"/>
    </xf>
    <xf numFmtId="44" fontId="24" fillId="7" borderId="1" xfId="0" applyNumberFormat="1" applyFont="1" applyFill="1" applyBorder="1" applyAlignment="1">
      <alignment horizontal="center" vertical="center" wrapText="1"/>
    </xf>
    <xf numFmtId="164" fontId="27" fillId="7" borderId="1" xfId="0" applyNumberFormat="1" applyFont="1" applyFill="1" applyBorder="1" applyAlignment="1">
      <alignment horizontal="center" vertical="center" wrapText="1"/>
    </xf>
    <xf numFmtId="0" fontId="27" fillId="2" borderId="1" xfId="0" applyFont="1" applyFill="1" applyBorder="1" applyAlignment="1">
      <alignment horizontal="center" vertical="top" wrapText="1"/>
    </xf>
    <xf numFmtId="0" fontId="27" fillId="2" borderId="1" xfId="0" applyFont="1" applyFill="1" applyBorder="1" applyAlignment="1">
      <alignment vertical="top" wrapText="1"/>
    </xf>
    <xf numFmtId="0" fontId="27" fillId="2" borderId="1" xfId="0" applyFont="1" applyFill="1" applyBorder="1" applyAlignment="1">
      <alignment horizontal="center" vertical="center" wrapText="1"/>
    </xf>
    <xf numFmtId="164" fontId="27" fillId="2" borderId="1" xfId="0" applyNumberFormat="1" applyFont="1" applyFill="1" applyBorder="1" applyAlignment="1">
      <alignment horizontal="center" vertical="center" wrapText="1"/>
    </xf>
    <xf numFmtId="0" fontId="27" fillId="4" borderId="1" xfId="0" applyFont="1" applyFill="1" applyBorder="1" applyAlignment="1">
      <alignment vertical="top"/>
    </xf>
    <xf numFmtId="1" fontId="27" fillId="2" borderId="1" xfId="0" applyNumberFormat="1" applyFont="1" applyFill="1" applyBorder="1" applyAlignment="1">
      <alignment horizontal="center" vertical="center" wrapText="1"/>
    </xf>
    <xf numFmtId="0" fontId="27" fillId="4" borderId="1" xfId="0" applyFont="1" applyFill="1" applyBorder="1" applyAlignment="1">
      <alignment vertical="top" wrapText="1"/>
    </xf>
    <xf numFmtId="0" fontId="25" fillId="0" borderId="1" xfId="0" quotePrefix="1" applyFont="1" applyBorder="1" applyAlignment="1">
      <alignment horizontal="center" vertical="top" wrapText="1"/>
    </xf>
    <xf numFmtId="1" fontId="25" fillId="0" borderId="16" xfId="1" applyNumberFormat="1" applyFont="1" applyFill="1" applyBorder="1" applyAlignment="1">
      <alignment horizontal="center" vertical="center" wrapText="1"/>
    </xf>
    <xf numFmtId="164" fontId="25" fillId="6" borderId="16" xfId="0" applyNumberFormat="1" applyFont="1" applyFill="1" applyBorder="1" applyAlignment="1">
      <alignment horizontal="center" vertical="center" wrapText="1"/>
    </xf>
    <xf numFmtId="0" fontId="25" fillId="6" borderId="16" xfId="0" applyFont="1" applyFill="1" applyBorder="1" applyAlignment="1">
      <alignment horizontal="center" vertical="center" wrapText="1"/>
    </xf>
    <xf numFmtId="0" fontId="25" fillId="0" borderId="0" xfId="0" applyFont="1" applyAlignment="1">
      <alignment vertical="top"/>
    </xf>
    <xf numFmtId="1" fontId="25" fillId="0" borderId="1" xfId="1" applyNumberFormat="1" applyFont="1" applyFill="1" applyBorder="1" applyAlignment="1">
      <alignment horizontal="center" vertical="center" wrapText="1"/>
    </xf>
    <xf numFmtId="164" fontId="25" fillId="6" borderId="1" xfId="0" applyNumberFormat="1" applyFont="1" applyFill="1" applyBorder="1" applyAlignment="1">
      <alignment horizontal="center" vertical="center" wrapText="1"/>
    </xf>
    <xf numFmtId="0" fontId="25" fillId="6" borderId="4" xfId="0" applyFont="1" applyFill="1" applyBorder="1" applyAlignment="1">
      <alignment horizontal="center" vertical="center" wrapText="1"/>
    </xf>
    <xf numFmtId="0" fontId="26" fillId="0" borderId="1" xfId="0" quotePrefix="1" applyFont="1" applyBorder="1" applyAlignment="1">
      <alignment horizontal="center" vertical="top" wrapText="1"/>
    </xf>
    <xf numFmtId="0" fontId="26" fillId="0" borderId="1" xfId="0" applyFont="1" applyBorder="1" applyAlignment="1">
      <alignment vertical="top" wrapText="1"/>
    </xf>
    <xf numFmtId="1" fontId="26" fillId="0" borderId="1" xfId="0" applyNumberFormat="1" applyFont="1" applyBorder="1" applyAlignment="1">
      <alignment horizontal="center" vertical="center" wrapText="1"/>
    </xf>
    <xf numFmtId="164" fontId="26" fillId="6" borderId="1" xfId="0" applyNumberFormat="1" applyFont="1" applyFill="1" applyBorder="1" applyAlignment="1">
      <alignment horizontal="center" vertical="center" wrapText="1"/>
    </xf>
    <xf numFmtId="0" fontId="26" fillId="0" borderId="1" xfId="0" applyFont="1" applyBorder="1" applyAlignment="1">
      <alignment horizontal="left" vertical="top" wrapText="1"/>
    </xf>
    <xf numFmtId="0" fontId="25" fillId="3" borderId="1" xfId="0" applyFont="1" applyFill="1" applyBorder="1" applyAlignment="1">
      <alignment vertical="top" wrapText="1"/>
    </xf>
    <xf numFmtId="0" fontId="26" fillId="3" borderId="1" xfId="0" quotePrefix="1" applyFont="1" applyFill="1" applyBorder="1" applyAlignment="1">
      <alignment horizontal="center" vertical="top" wrapText="1"/>
    </xf>
    <xf numFmtId="0" fontId="26" fillId="3" borderId="1" xfId="0" applyFont="1" applyFill="1" applyBorder="1" applyAlignment="1">
      <alignment vertical="top" wrapText="1"/>
    </xf>
    <xf numFmtId="1" fontId="26" fillId="3" borderId="1" xfId="0" applyNumberFormat="1" applyFont="1" applyFill="1" applyBorder="1" applyAlignment="1">
      <alignment horizontal="center" vertical="center" wrapText="1"/>
    </xf>
    <xf numFmtId="44" fontId="24" fillId="3" borderId="2" xfId="0" applyNumberFormat="1" applyFont="1" applyFill="1" applyBorder="1" applyAlignment="1">
      <alignment horizontal="center" vertical="center" wrapText="1"/>
    </xf>
    <xf numFmtId="0" fontId="26" fillId="3" borderId="0" xfId="0" applyFont="1" applyFill="1" applyAlignment="1">
      <alignment vertical="top"/>
    </xf>
    <xf numFmtId="8" fontId="25" fillId="6" borderId="16" xfId="0" applyNumberFormat="1" applyFont="1" applyFill="1" applyBorder="1" applyAlignment="1">
      <alignment horizontal="center" vertical="center" wrapText="1"/>
    </xf>
    <xf numFmtId="1" fontId="26" fillId="2" borderId="0" xfId="0" applyNumberFormat="1" applyFont="1" applyFill="1" applyAlignment="1">
      <alignment horizontal="right" vertical="center"/>
    </xf>
    <xf numFmtId="0" fontId="26" fillId="2" borderId="0" xfId="0" applyFont="1" applyFill="1" applyAlignment="1">
      <alignment horizontal="center" vertical="center"/>
    </xf>
    <xf numFmtId="1" fontId="27" fillId="3" borderId="0" xfId="0" applyNumberFormat="1" applyFont="1" applyFill="1" applyAlignment="1">
      <alignment horizontal="right" vertical="center"/>
    </xf>
    <xf numFmtId="0" fontId="27" fillId="3" borderId="0" xfId="0" applyFont="1" applyFill="1" applyAlignment="1">
      <alignment horizontal="center" vertical="center"/>
    </xf>
    <xf numFmtId="0" fontId="26" fillId="3" borderId="0" xfId="0" applyFont="1" applyFill="1" applyAlignment="1">
      <alignment horizontal="center" vertical="center"/>
    </xf>
    <xf numFmtId="1" fontId="27" fillId="3" borderId="0" xfId="0" applyNumberFormat="1" applyFont="1" applyFill="1" applyAlignment="1">
      <alignment horizontal="right" vertical="center" wrapText="1"/>
    </xf>
    <xf numFmtId="0" fontId="27" fillId="3" borderId="0" xfId="0" applyFont="1" applyFill="1" applyAlignment="1">
      <alignment horizontal="center" vertical="center" wrapText="1"/>
    </xf>
    <xf numFmtId="0" fontId="26" fillId="3" borderId="0" xfId="0" applyFont="1" applyFill="1" applyAlignment="1">
      <alignment vertical="center"/>
    </xf>
    <xf numFmtId="0" fontId="26" fillId="0" borderId="0" xfId="0" applyFont="1" applyAlignment="1">
      <alignment vertical="center"/>
    </xf>
    <xf numFmtId="0" fontId="26" fillId="0" borderId="0" xfId="0" applyFont="1" applyAlignment="1">
      <alignment horizontal="center" vertical="center"/>
    </xf>
    <xf numFmtId="0" fontId="27" fillId="2" borderId="19" xfId="0" applyFont="1" applyFill="1" applyBorder="1" applyAlignment="1">
      <alignment horizontal="center" vertical="center" wrapText="1"/>
    </xf>
    <xf numFmtId="1" fontId="27" fillId="4" borderId="1" xfId="0" applyNumberFormat="1" applyFont="1" applyFill="1" applyBorder="1" applyAlignment="1">
      <alignment horizontal="center" vertical="center"/>
    </xf>
    <xf numFmtId="164" fontId="29" fillId="4" borderId="1" xfId="0" applyNumberFormat="1" applyFont="1" applyFill="1" applyBorder="1" applyAlignment="1">
      <alignment horizontal="center" vertical="center" wrapText="1"/>
    </xf>
    <xf numFmtId="164" fontId="27" fillId="4" borderId="1" xfId="0" applyNumberFormat="1" applyFont="1" applyFill="1" applyBorder="1" applyAlignment="1">
      <alignment horizontal="center" vertical="center" wrapText="1"/>
    </xf>
    <xf numFmtId="1" fontId="26" fillId="0" borderId="1" xfId="1" applyNumberFormat="1" applyFont="1" applyFill="1" applyBorder="1" applyAlignment="1">
      <alignment horizontal="center" vertical="center" wrapText="1"/>
    </xf>
    <xf numFmtId="1" fontId="29" fillId="4" borderId="1" xfId="0" applyNumberFormat="1" applyFont="1" applyFill="1" applyBorder="1" applyAlignment="1">
      <alignment horizontal="center" vertical="center" wrapText="1"/>
    </xf>
    <xf numFmtId="1" fontId="27" fillId="4" borderId="1" xfId="2" applyNumberFormat="1" applyFont="1" applyFill="1" applyBorder="1" applyAlignment="1">
      <alignment horizontal="center" vertical="center"/>
    </xf>
    <xf numFmtId="1" fontId="26" fillId="3" borderId="0" xfId="0" applyNumberFormat="1" applyFont="1" applyFill="1" applyAlignment="1">
      <alignment horizontal="right" vertical="center"/>
    </xf>
    <xf numFmtId="1" fontId="26" fillId="0" borderId="0" xfId="0" applyNumberFormat="1" applyFont="1" applyAlignment="1">
      <alignment horizontal="right" vertical="center"/>
    </xf>
    <xf numFmtId="0" fontId="26" fillId="2" borderId="0" xfId="0" applyFont="1" applyFill="1" applyAlignment="1">
      <alignment horizontal="center" vertical="top"/>
    </xf>
    <xf numFmtId="0" fontId="25" fillId="5" borderId="1" xfId="0" applyFont="1" applyFill="1" applyBorder="1" applyAlignment="1">
      <alignment horizontal="center" vertical="top"/>
    </xf>
    <xf numFmtId="0" fontId="25" fillId="5" borderId="3" xfId="0" applyFont="1" applyFill="1" applyBorder="1" applyAlignment="1">
      <alignment horizontal="center" vertical="top"/>
    </xf>
    <xf numFmtId="0" fontId="25" fillId="5" borderId="5" xfId="0" applyFont="1" applyFill="1" applyBorder="1" applyAlignment="1">
      <alignment horizontal="center" vertical="top" wrapText="1"/>
    </xf>
    <xf numFmtId="0" fontId="25" fillId="0" borderId="0" xfId="0" applyFont="1" applyAlignment="1">
      <alignment horizontal="left" vertical="top"/>
    </xf>
    <xf numFmtId="0" fontId="30" fillId="3" borderId="0" xfId="0" applyFont="1" applyFill="1" applyAlignment="1">
      <alignment horizontal="left" vertical="center"/>
    </xf>
    <xf numFmtId="0" fontId="26" fillId="3" borderId="0" xfId="0" applyFont="1" applyFill="1" applyAlignment="1">
      <alignment horizontal="left" vertical="top"/>
    </xf>
    <xf numFmtId="0" fontId="26" fillId="3" borderId="0" xfId="0" applyFont="1" applyFill="1" applyAlignment="1">
      <alignment horizontal="left" vertical="center"/>
    </xf>
    <xf numFmtId="0" fontId="31" fillId="3" borderId="0" xfId="0" applyFont="1" applyFill="1" applyAlignment="1">
      <alignment horizontal="left" vertical="center"/>
    </xf>
    <xf numFmtId="0" fontId="27" fillId="4" borderId="1" xfId="0" applyFont="1" applyFill="1" applyBorder="1" applyAlignment="1">
      <alignment horizontal="center" vertical="top" wrapText="1"/>
    </xf>
    <xf numFmtId="0" fontId="24" fillId="4" borderId="1" xfId="0" applyFont="1" applyFill="1" applyBorder="1" applyAlignment="1">
      <alignment horizontal="center" vertical="top" wrapText="1"/>
    </xf>
    <xf numFmtId="0" fontId="26" fillId="0" borderId="2" xfId="0" quotePrefix="1" applyFont="1" applyBorder="1" applyAlignment="1">
      <alignment horizontal="center" vertical="top" wrapText="1"/>
    </xf>
    <xf numFmtId="0" fontId="27" fillId="4" borderId="1" xfId="0" applyFont="1" applyFill="1" applyBorder="1" applyAlignment="1">
      <alignment horizontal="center" vertical="top"/>
    </xf>
    <xf numFmtId="0" fontId="26" fillId="3" borderId="0" xfId="0" applyFont="1" applyFill="1" applyAlignment="1">
      <alignment horizontal="center" vertical="top"/>
    </xf>
    <xf numFmtId="0" fontId="26" fillId="0" borderId="0" xfId="0" applyFont="1" applyAlignment="1">
      <alignment horizontal="center" vertical="top"/>
    </xf>
    <xf numFmtId="44" fontId="26" fillId="6" borderId="1" xfId="2" applyNumberFormat="1" applyFont="1" applyFill="1" applyBorder="1" applyAlignment="1">
      <alignment horizontal="center" vertical="center" wrapText="1"/>
    </xf>
    <xf numFmtId="44" fontId="26" fillId="6" borderId="1" xfId="0" applyNumberFormat="1" applyFont="1" applyFill="1" applyBorder="1" applyAlignment="1">
      <alignment horizontal="center" vertical="center" wrapText="1"/>
    </xf>
    <xf numFmtId="0" fontId="25" fillId="0" borderId="1" xfId="0" applyFont="1" applyBorder="1" applyAlignment="1">
      <alignment vertical="top"/>
    </xf>
    <xf numFmtId="0" fontId="8" fillId="2" borderId="0" xfId="0" applyFont="1" applyFill="1" applyAlignment="1">
      <alignment horizontal="center" vertical="center"/>
    </xf>
    <xf numFmtId="0" fontId="9" fillId="2" borderId="0" xfId="0" applyFont="1" applyFill="1" applyAlignment="1">
      <alignment horizontal="center" vertical="center"/>
    </xf>
    <xf numFmtId="0" fontId="5" fillId="3" borderId="0" xfId="0" applyFont="1" applyFill="1" applyAlignment="1">
      <alignment horizontal="center" vertical="center" wrapText="1"/>
    </xf>
    <xf numFmtId="0" fontId="6" fillId="3" borderId="0" xfId="0" applyFont="1" applyFill="1" applyAlignment="1">
      <alignment horizontal="center" vertical="center"/>
    </xf>
    <xf numFmtId="0" fontId="3" fillId="3" borderId="0" xfId="0" applyFont="1" applyFill="1" applyAlignment="1">
      <alignment horizontal="center" vertical="center"/>
    </xf>
    <xf numFmtId="0" fontId="0" fillId="3" borderId="0" xfId="0" applyFill="1" applyAlignment="1">
      <alignment vertical="center"/>
    </xf>
    <xf numFmtId="0" fontId="5" fillId="2" borderId="1" xfId="0" applyFont="1" applyFill="1" applyBorder="1" applyAlignment="1">
      <alignment horizontal="center" vertical="center" wrapText="1"/>
    </xf>
    <xf numFmtId="9" fontId="5" fillId="4" borderId="1" xfId="2" applyFont="1" applyFill="1" applyBorder="1" applyAlignment="1">
      <alignment horizontal="center" vertical="center"/>
    </xf>
    <xf numFmtId="0" fontId="3" fillId="0" borderId="1" xfId="0" applyFont="1" applyBorder="1" applyAlignment="1">
      <alignment horizontal="center" vertical="center" wrapText="1"/>
    </xf>
    <xf numFmtId="9" fontId="5" fillId="4" borderId="3" xfId="2" applyFont="1" applyFill="1" applyBorder="1" applyAlignment="1">
      <alignment horizontal="center" vertical="center"/>
    </xf>
    <xf numFmtId="0" fontId="5" fillId="4" borderId="1" xfId="0" applyFont="1" applyFill="1" applyBorder="1" applyAlignment="1">
      <alignment horizontal="center" vertical="center"/>
    </xf>
    <xf numFmtId="0" fontId="0" fillId="0" borderId="1" xfId="0" applyBorder="1" applyAlignment="1">
      <alignment horizontal="center" vertical="center"/>
    </xf>
    <xf numFmtId="0" fontId="26" fillId="0" borderId="1" xfId="0" applyFont="1" applyBorder="1" applyAlignment="1">
      <alignment horizontal="center" vertical="center"/>
    </xf>
    <xf numFmtId="0" fontId="26" fillId="3" borderId="1" xfId="0" applyFont="1" applyFill="1" applyBorder="1" applyAlignment="1">
      <alignment horizontal="center" vertical="center"/>
    </xf>
    <xf numFmtId="0" fontId="25" fillId="0" borderId="1" xfId="0" applyFont="1" applyBorder="1" applyAlignment="1">
      <alignment horizontal="center" vertical="center"/>
    </xf>
    <xf numFmtId="0" fontId="24" fillId="7" borderId="1" xfId="0" applyFont="1" applyFill="1" applyBorder="1" applyAlignment="1">
      <alignment horizontal="center" vertical="top" wrapText="1"/>
    </xf>
    <xf numFmtId="0" fontId="3" fillId="3" borderId="13" xfId="0" applyFont="1" applyFill="1" applyBorder="1" applyAlignment="1">
      <alignment horizontal="left" vertical="top" wrapText="1"/>
    </xf>
    <xf numFmtId="0" fontId="3" fillId="3" borderId="14" xfId="0" applyFont="1" applyFill="1" applyBorder="1" applyAlignment="1">
      <alignment horizontal="left" vertical="top" wrapText="1"/>
    </xf>
    <xf numFmtId="0" fontId="3" fillId="3" borderId="15" xfId="0" applyFont="1" applyFill="1" applyBorder="1" applyAlignment="1">
      <alignment horizontal="left" vertical="top" wrapText="1"/>
    </xf>
    <xf numFmtId="0" fontId="2" fillId="3" borderId="8"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6" xfId="0" applyFont="1" applyFill="1" applyBorder="1" applyAlignment="1">
      <alignment horizontal="center" vertical="top"/>
    </xf>
    <xf numFmtId="0" fontId="2" fillId="3" borderId="17" xfId="0" applyFont="1" applyFill="1" applyBorder="1" applyAlignment="1">
      <alignment horizontal="center" vertical="top"/>
    </xf>
    <xf numFmtId="0" fontId="2" fillId="3" borderId="11" xfId="0" applyFont="1" applyFill="1" applyBorder="1" applyAlignment="1">
      <alignment horizontal="center" vertical="top"/>
    </xf>
    <xf numFmtId="0" fontId="2" fillId="3" borderId="10" xfId="0" applyFont="1" applyFill="1" applyBorder="1" applyAlignment="1">
      <alignment horizontal="center" vertical="top"/>
    </xf>
    <xf numFmtId="0" fontId="2" fillId="3" borderId="18" xfId="0" applyFont="1" applyFill="1" applyBorder="1" applyAlignment="1">
      <alignment horizontal="center" vertical="top"/>
    </xf>
    <xf numFmtId="0" fontId="2" fillId="3" borderId="7" xfId="0" applyFont="1" applyFill="1" applyBorder="1" applyAlignment="1">
      <alignment horizontal="center" vertical="top"/>
    </xf>
  </cellXfs>
  <cellStyles count="17">
    <cellStyle name="Comma" xfId="1" builtinId="3"/>
    <cellStyle name="Comma 2" xfId="10" xr:uid="{00000000-0005-0000-0000-000001000000}"/>
    <cellStyle name="Comma 3" xfId="4" xr:uid="{00000000-0005-0000-0000-000002000000}"/>
    <cellStyle name="Comma0" xfId="5" xr:uid="{00000000-0005-0000-0000-000003000000}"/>
    <cellStyle name="Explanatory Text 2" xfId="12" xr:uid="{00000000-0005-0000-0000-000004000000}"/>
    <cellStyle name="Hyperlink 2" xfId="15" xr:uid="{00000000-0005-0000-0000-000005000000}"/>
    <cellStyle name="Normal" xfId="0" builtinId="0"/>
    <cellStyle name="Normal 2" xfId="9" xr:uid="{00000000-0005-0000-0000-000007000000}"/>
    <cellStyle name="Normal 2 2" xfId="13" xr:uid="{00000000-0005-0000-0000-000008000000}"/>
    <cellStyle name="Normal 3" xfId="8" xr:uid="{00000000-0005-0000-0000-000009000000}"/>
    <cellStyle name="Normal 4" xfId="11" xr:uid="{00000000-0005-0000-0000-00000A000000}"/>
    <cellStyle name="Normal 5" xfId="14" xr:uid="{00000000-0005-0000-0000-00000B000000}"/>
    <cellStyle name="Normal 6" xfId="3" xr:uid="{00000000-0005-0000-0000-00000C000000}"/>
    <cellStyle name="Normal 7 10" xfId="16" xr:uid="{00000000-0005-0000-0000-00000D000000}"/>
    <cellStyle name="OPSKRIF" xfId="6" xr:uid="{00000000-0005-0000-0000-00000E000000}"/>
    <cellStyle name="OPSKRIFTE" xfId="7" xr:uid="{00000000-0005-0000-0000-00000F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12" Type="http://schemas.openxmlformats.org/officeDocument/2006/relationships/customXml" Target="../customXml/item7.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11" Type="http://schemas.openxmlformats.org/officeDocument/2006/relationships/customXml" Target="../customXml/item6.xml"/><Relationship Id="rId5" Type="http://schemas.openxmlformats.org/officeDocument/2006/relationships/calcChain" Target="calcChain.xml"/><Relationship Id="rId10" Type="http://schemas.openxmlformats.org/officeDocument/2006/relationships/customXml" Target="../customXml/item5.xml"/><Relationship Id="rId4" Type="http://schemas.openxmlformats.org/officeDocument/2006/relationships/sharedStrings" Target="sharedString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282562</xdr:rowOff>
    </xdr:to>
    <xdr:pic>
      <xdr:nvPicPr>
        <xdr:cNvPr id="2" name="Picture 1" descr="SITA 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42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93"/>
  <sheetViews>
    <sheetView showGridLines="0" tabSelected="1" topLeftCell="A58" zoomScale="96" zoomScaleNormal="96" workbookViewId="0">
      <selection activeCell="F185" sqref="F185"/>
    </sheetView>
  </sheetViews>
  <sheetFormatPr defaultColWidth="9.140625" defaultRowHeight="18.75" x14ac:dyDescent="0.25"/>
  <cols>
    <col min="1" max="1" width="13.42578125" style="97" customWidth="1"/>
    <col min="2" max="2" width="68.85546875" style="11" customWidth="1"/>
    <col min="3" max="3" width="19.28515625" style="34" customWidth="1"/>
    <col min="4" max="4" width="7.42578125" style="82" customWidth="1"/>
    <col min="5" max="6" width="40.7109375" style="73" customWidth="1"/>
    <col min="7" max="7" width="32.7109375" style="34" customWidth="1"/>
    <col min="8" max="8" width="36.7109375" style="34" customWidth="1"/>
    <col min="9" max="16384" width="9.140625" style="11"/>
  </cols>
  <sheetData>
    <row r="1" spans="1:12" s="9" customFormat="1" ht="31.5" x14ac:dyDescent="0.5">
      <c r="A1" s="83"/>
      <c r="B1" s="2" t="s">
        <v>0</v>
      </c>
      <c r="C1" s="101"/>
      <c r="D1" s="64"/>
      <c r="E1" s="65"/>
      <c r="F1" s="65"/>
      <c r="G1" s="31"/>
      <c r="H1" s="31"/>
    </row>
    <row r="2" spans="1:12" customFormat="1" ht="28.9" customHeight="1" x14ac:dyDescent="0.25">
      <c r="A2" s="83"/>
      <c r="B2" s="8" t="s">
        <v>1</v>
      </c>
      <c r="C2" s="102"/>
      <c r="D2" s="64"/>
      <c r="E2" s="65"/>
      <c r="F2" s="65"/>
      <c r="G2" s="32"/>
      <c r="H2" s="32"/>
    </row>
    <row r="3" spans="1:12" customFormat="1" x14ac:dyDescent="0.25">
      <c r="A3" s="84" t="s">
        <v>97</v>
      </c>
      <c r="B3" s="22" t="s">
        <v>288</v>
      </c>
      <c r="C3" s="103"/>
      <c r="D3" s="66"/>
      <c r="E3" s="67"/>
      <c r="F3" s="68"/>
      <c r="G3" s="33"/>
      <c r="H3" s="33"/>
      <c r="I3" s="10"/>
      <c r="J3" s="10"/>
      <c r="K3" s="10"/>
      <c r="L3" s="10"/>
    </row>
    <row r="4" spans="1:12" customFormat="1" ht="54.95" customHeight="1" x14ac:dyDescent="0.25">
      <c r="A4" s="85" t="s">
        <v>98</v>
      </c>
      <c r="B4" s="22" t="s">
        <v>287</v>
      </c>
      <c r="C4" s="103"/>
      <c r="D4" s="69"/>
      <c r="E4" s="70"/>
      <c r="F4" s="68"/>
      <c r="G4" s="33"/>
      <c r="H4" s="33"/>
      <c r="I4" s="10"/>
      <c r="J4" s="10"/>
      <c r="K4" s="10"/>
      <c r="L4" s="10"/>
    </row>
    <row r="5" spans="1:12" customFormat="1" ht="37.5" x14ac:dyDescent="0.25">
      <c r="A5" s="86" t="s">
        <v>2</v>
      </c>
      <c r="B5" s="23"/>
      <c r="C5" s="103"/>
      <c r="D5" s="66"/>
      <c r="E5" s="67"/>
      <c r="F5" s="68"/>
      <c r="G5" s="33"/>
      <c r="H5" s="33"/>
      <c r="I5" s="10"/>
      <c r="J5" s="10"/>
      <c r="K5" s="10"/>
      <c r="L5" s="10"/>
    </row>
    <row r="6" spans="1:12" customFormat="1" x14ac:dyDescent="0.25">
      <c r="A6" s="87"/>
      <c r="B6" s="12"/>
      <c r="C6" s="103"/>
      <c r="D6" s="66"/>
      <c r="E6" s="67"/>
      <c r="F6" s="68"/>
      <c r="G6" s="33"/>
      <c r="H6" s="33"/>
      <c r="I6" s="10"/>
      <c r="J6" s="10"/>
      <c r="K6" s="10"/>
      <c r="L6" s="10"/>
    </row>
    <row r="7" spans="1:12" s="10" customFormat="1" x14ac:dyDescent="0.25">
      <c r="A7" s="88" t="s">
        <v>3</v>
      </c>
      <c r="B7" s="6"/>
      <c r="C7" s="15"/>
      <c r="D7" s="66"/>
      <c r="E7" s="67"/>
      <c r="F7" s="68"/>
      <c r="G7" s="33"/>
      <c r="H7" s="33"/>
    </row>
    <row r="8" spans="1:12" s="10" customFormat="1" x14ac:dyDescent="0.25">
      <c r="A8" s="89" t="s">
        <v>284</v>
      </c>
      <c r="B8" s="7"/>
      <c r="C8" s="104"/>
      <c r="D8" s="66"/>
      <c r="E8" s="67"/>
      <c r="F8" s="68"/>
      <c r="G8" s="33"/>
      <c r="H8" s="33"/>
    </row>
    <row r="9" spans="1:12" s="10" customFormat="1" x14ac:dyDescent="0.25">
      <c r="A9" s="90" t="s">
        <v>4</v>
      </c>
      <c r="B9" s="3"/>
      <c r="C9" s="105"/>
      <c r="D9" s="66"/>
      <c r="E9" s="67"/>
      <c r="F9" s="68"/>
      <c r="G9" s="33"/>
      <c r="H9" s="33"/>
    </row>
    <row r="10" spans="1:12" s="10" customFormat="1" x14ac:dyDescent="0.25">
      <c r="A10" s="90" t="s">
        <v>44</v>
      </c>
      <c r="B10" s="3"/>
      <c r="C10" s="105"/>
      <c r="D10" s="66"/>
      <c r="E10" s="67"/>
      <c r="F10" s="68"/>
      <c r="G10" s="33"/>
      <c r="H10" s="33"/>
    </row>
    <row r="11" spans="1:12" s="10" customFormat="1" x14ac:dyDescent="0.25">
      <c r="A11" s="91" t="s">
        <v>116</v>
      </c>
      <c r="B11" s="25"/>
      <c r="C11" s="106"/>
      <c r="D11" s="71"/>
      <c r="E11" s="68"/>
      <c r="F11" s="68"/>
      <c r="G11" s="33"/>
      <c r="H11" s="33"/>
    </row>
    <row r="12" spans="1:12" s="10" customFormat="1" x14ac:dyDescent="0.25">
      <c r="A12" s="90"/>
      <c r="B12" s="3"/>
      <c r="C12" s="105"/>
      <c r="D12" s="66"/>
      <c r="E12" s="67"/>
      <c r="F12" s="68"/>
      <c r="G12" s="33"/>
      <c r="H12" s="33"/>
    </row>
    <row r="13" spans="1:12" customFormat="1" x14ac:dyDescent="0.25">
      <c r="A13" s="37"/>
      <c r="B13" s="4"/>
      <c r="C13" s="107"/>
      <c r="D13" s="72"/>
      <c r="E13" s="73"/>
      <c r="F13" s="74" t="s">
        <v>5</v>
      </c>
      <c r="G13" s="33"/>
      <c r="H13" s="34"/>
    </row>
    <row r="14" spans="1:12" s="29" customFormat="1" ht="37.5" x14ac:dyDescent="0.25">
      <c r="A14" s="37" t="s">
        <v>6</v>
      </c>
      <c r="B14" s="38" t="s">
        <v>7</v>
      </c>
      <c r="C14" s="39" t="s">
        <v>8</v>
      </c>
      <c r="D14" s="42" t="s">
        <v>9</v>
      </c>
      <c r="E14" s="39" t="s">
        <v>10</v>
      </c>
      <c r="F14" s="40" t="s">
        <v>45</v>
      </c>
      <c r="G14" s="40" t="s">
        <v>11</v>
      </c>
      <c r="H14" s="40" t="s">
        <v>12</v>
      </c>
    </row>
    <row r="15" spans="1:12" s="1" customFormat="1" ht="35.65" customHeight="1" x14ac:dyDescent="0.25">
      <c r="A15" s="92">
        <v>1</v>
      </c>
      <c r="B15" s="41" t="s">
        <v>13</v>
      </c>
      <c r="C15" s="108"/>
      <c r="D15" s="75"/>
      <c r="E15" s="76"/>
      <c r="F15" s="77">
        <f>SUBTOTAL(9, F16:F20)</f>
        <v>0</v>
      </c>
      <c r="G15" s="16"/>
      <c r="H15" s="17"/>
    </row>
    <row r="16" spans="1:12" s="1" customFormat="1" ht="32.1" customHeight="1" x14ac:dyDescent="0.25">
      <c r="A16" s="52" t="s">
        <v>14</v>
      </c>
      <c r="B16" s="24" t="s">
        <v>238</v>
      </c>
      <c r="C16" s="109" t="s">
        <v>15</v>
      </c>
      <c r="D16" s="54">
        <v>1</v>
      </c>
      <c r="E16" s="55">
        <v>0</v>
      </c>
      <c r="F16" s="61">
        <f>ROUND(E16*D16,2)</f>
        <v>0</v>
      </c>
      <c r="G16" s="16"/>
      <c r="H16" s="17"/>
    </row>
    <row r="17" spans="1:8" s="1" customFormat="1" ht="32.1" customHeight="1" x14ac:dyDescent="0.25">
      <c r="A17" s="52" t="s">
        <v>16</v>
      </c>
      <c r="B17" s="5" t="s">
        <v>18</v>
      </c>
      <c r="C17" s="109" t="s">
        <v>15</v>
      </c>
      <c r="D17" s="54">
        <v>1</v>
      </c>
      <c r="E17" s="55">
        <v>0</v>
      </c>
      <c r="F17" s="61">
        <f t="shared" ref="F17:F20" si="0">ROUND(E17*D17,2)</f>
        <v>0</v>
      </c>
      <c r="G17" s="16"/>
      <c r="H17" s="17"/>
    </row>
    <row r="18" spans="1:8" s="1" customFormat="1" ht="32.1" customHeight="1" x14ac:dyDescent="0.25">
      <c r="A18" s="52" t="s">
        <v>79</v>
      </c>
      <c r="B18" s="5" t="s">
        <v>20</v>
      </c>
      <c r="C18" s="109" t="s">
        <v>15</v>
      </c>
      <c r="D18" s="54">
        <v>1</v>
      </c>
      <c r="E18" s="55">
        <v>0</v>
      </c>
      <c r="F18" s="61">
        <f t="shared" si="0"/>
        <v>0</v>
      </c>
      <c r="G18" s="16"/>
      <c r="H18" s="17"/>
    </row>
    <row r="19" spans="1:8" s="1" customFormat="1" ht="32.1" customHeight="1" x14ac:dyDescent="0.25">
      <c r="A19" s="52" t="s">
        <v>17</v>
      </c>
      <c r="B19" s="5" t="s">
        <v>78</v>
      </c>
      <c r="C19" s="109" t="s">
        <v>15</v>
      </c>
      <c r="D19" s="54">
        <v>1</v>
      </c>
      <c r="E19" s="55">
        <v>0</v>
      </c>
      <c r="F19" s="61">
        <f t="shared" si="0"/>
        <v>0</v>
      </c>
      <c r="G19" s="16"/>
      <c r="H19" s="17"/>
    </row>
    <row r="20" spans="1:8" s="1" customFormat="1" ht="32.1" customHeight="1" x14ac:dyDescent="0.25">
      <c r="A20" s="52" t="s">
        <v>19</v>
      </c>
      <c r="B20" s="5" t="s">
        <v>21</v>
      </c>
      <c r="C20" s="109" t="s">
        <v>15</v>
      </c>
      <c r="D20" s="54">
        <v>1</v>
      </c>
      <c r="E20" s="55">
        <v>0</v>
      </c>
      <c r="F20" s="61">
        <f t="shared" si="0"/>
        <v>0</v>
      </c>
      <c r="G20" s="16"/>
      <c r="H20" s="17"/>
    </row>
    <row r="21" spans="1:8" ht="89.65" customHeight="1" x14ac:dyDescent="0.25">
      <c r="A21" s="93">
        <v>2</v>
      </c>
      <c r="B21" s="19" t="s">
        <v>249</v>
      </c>
      <c r="C21" s="110"/>
      <c r="D21" s="75"/>
      <c r="E21" s="75"/>
      <c r="F21" s="77">
        <f>SUBTOTAL(9, F22:F23)</f>
        <v>0</v>
      </c>
      <c r="G21" s="18"/>
      <c r="H21" s="17"/>
    </row>
    <row r="22" spans="1:8" s="1" customFormat="1" ht="32.1" customHeight="1" x14ac:dyDescent="0.25">
      <c r="A22" s="94">
        <v>2.1</v>
      </c>
      <c r="B22" s="5" t="s">
        <v>46</v>
      </c>
      <c r="C22" s="109" t="s">
        <v>15</v>
      </c>
      <c r="D22" s="78">
        <v>1</v>
      </c>
      <c r="E22" s="55">
        <v>0</v>
      </c>
      <c r="F22" s="61">
        <f t="shared" ref="F22:F23" si="1">ROUND(E22*D22,2)</f>
        <v>0</v>
      </c>
      <c r="G22" s="18"/>
      <c r="H22" s="17"/>
    </row>
    <row r="23" spans="1:8" ht="32.1" customHeight="1" x14ac:dyDescent="0.25">
      <c r="A23" s="94">
        <v>2.2000000000000002</v>
      </c>
      <c r="B23" s="5" t="s">
        <v>22</v>
      </c>
      <c r="C23" s="109" t="s">
        <v>15</v>
      </c>
      <c r="D23" s="78">
        <v>1</v>
      </c>
      <c r="E23" s="55">
        <v>0</v>
      </c>
      <c r="F23" s="61">
        <f t="shared" si="1"/>
        <v>0</v>
      </c>
      <c r="G23" s="18"/>
      <c r="H23" s="17"/>
    </row>
    <row r="24" spans="1:8" ht="99" customHeight="1" x14ac:dyDescent="0.25">
      <c r="A24" s="92">
        <v>3</v>
      </c>
      <c r="B24" s="20" t="s">
        <v>251</v>
      </c>
      <c r="C24" s="111"/>
      <c r="D24" s="79"/>
      <c r="E24" s="79"/>
      <c r="F24" s="77">
        <f>SUBTOTAL(9,F25:F34)</f>
        <v>0</v>
      </c>
      <c r="G24" s="17"/>
      <c r="H24" s="17"/>
    </row>
    <row r="25" spans="1:8" ht="165" customHeight="1" x14ac:dyDescent="0.25">
      <c r="A25" s="52" t="s">
        <v>117</v>
      </c>
      <c r="B25" s="26" t="s">
        <v>240</v>
      </c>
      <c r="C25" s="112" t="s">
        <v>23</v>
      </c>
      <c r="D25" s="54">
        <v>1</v>
      </c>
      <c r="E25" s="55">
        <v>0</v>
      </c>
      <c r="F25" s="61">
        <f t="shared" ref="F25:F34" si="2">ROUND(E25*D25,2)</f>
        <v>0</v>
      </c>
      <c r="G25" s="18"/>
      <c r="H25" s="17"/>
    </row>
    <row r="26" spans="1:8" ht="165" customHeight="1" x14ac:dyDescent="0.25">
      <c r="A26" s="52" t="s">
        <v>24</v>
      </c>
      <c r="B26" s="26" t="s">
        <v>241</v>
      </c>
      <c r="C26" s="112" t="s">
        <v>23</v>
      </c>
      <c r="D26" s="54">
        <v>1</v>
      </c>
      <c r="E26" s="55">
        <v>0</v>
      </c>
      <c r="F26" s="61">
        <f t="shared" si="2"/>
        <v>0</v>
      </c>
      <c r="G26" s="18"/>
      <c r="H26" s="17"/>
    </row>
    <row r="27" spans="1:8" ht="165" customHeight="1" x14ac:dyDescent="0.25">
      <c r="A27" s="52" t="s">
        <v>25</v>
      </c>
      <c r="B27" s="26" t="s">
        <v>242</v>
      </c>
      <c r="C27" s="112" t="s">
        <v>23</v>
      </c>
      <c r="D27" s="54">
        <v>1</v>
      </c>
      <c r="E27" s="55">
        <v>0</v>
      </c>
      <c r="F27" s="61">
        <f t="shared" si="2"/>
        <v>0</v>
      </c>
      <c r="G27" s="18"/>
      <c r="H27" s="17"/>
    </row>
    <row r="28" spans="1:8" ht="165" customHeight="1" x14ac:dyDescent="0.25">
      <c r="A28" s="52" t="s">
        <v>26</v>
      </c>
      <c r="B28" s="26" t="s">
        <v>243</v>
      </c>
      <c r="C28" s="112" t="s">
        <v>23</v>
      </c>
      <c r="D28" s="54">
        <v>1</v>
      </c>
      <c r="E28" s="55">
        <v>0</v>
      </c>
      <c r="F28" s="61">
        <f t="shared" si="2"/>
        <v>0</v>
      </c>
      <c r="G28" s="18"/>
      <c r="H28" s="17"/>
    </row>
    <row r="29" spans="1:8" ht="165" customHeight="1" x14ac:dyDescent="0.25">
      <c r="A29" s="52" t="s">
        <v>47</v>
      </c>
      <c r="B29" s="27" t="s">
        <v>244</v>
      </c>
      <c r="C29" s="112" t="s">
        <v>23</v>
      </c>
      <c r="D29" s="54">
        <v>1</v>
      </c>
      <c r="E29" s="55">
        <v>0</v>
      </c>
      <c r="F29" s="61">
        <f t="shared" si="2"/>
        <v>0</v>
      </c>
      <c r="G29" s="18"/>
      <c r="H29" s="17"/>
    </row>
    <row r="30" spans="1:8" ht="135" customHeight="1" x14ac:dyDescent="0.25">
      <c r="A30" s="52" t="s">
        <v>80</v>
      </c>
      <c r="B30" s="26" t="s">
        <v>245</v>
      </c>
      <c r="C30" s="112" t="s">
        <v>23</v>
      </c>
      <c r="D30" s="54">
        <v>1</v>
      </c>
      <c r="E30" s="55">
        <v>0</v>
      </c>
      <c r="F30" s="61">
        <f t="shared" si="2"/>
        <v>0</v>
      </c>
      <c r="G30" s="18"/>
      <c r="H30" s="18"/>
    </row>
    <row r="31" spans="1:8" ht="135" customHeight="1" x14ac:dyDescent="0.25">
      <c r="A31" s="52" t="s">
        <v>118</v>
      </c>
      <c r="B31" s="26" t="s">
        <v>246</v>
      </c>
      <c r="C31" s="112" t="s">
        <v>23</v>
      </c>
      <c r="D31" s="54">
        <v>1</v>
      </c>
      <c r="E31" s="55">
        <v>0</v>
      </c>
      <c r="F31" s="61">
        <f t="shared" si="2"/>
        <v>0</v>
      </c>
      <c r="G31" s="18"/>
      <c r="H31" s="18"/>
    </row>
    <row r="32" spans="1:8" ht="135" customHeight="1" x14ac:dyDescent="0.25">
      <c r="A32" s="52" t="s">
        <v>119</v>
      </c>
      <c r="B32" s="26" t="s">
        <v>234</v>
      </c>
      <c r="C32" s="112" t="s">
        <v>23</v>
      </c>
      <c r="D32" s="54">
        <v>1</v>
      </c>
      <c r="E32" s="55">
        <v>0</v>
      </c>
      <c r="F32" s="61">
        <f t="shared" si="2"/>
        <v>0</v>
      </c>
      <c r="G32" s="18"/>
      <c r="H32" s="18"/>
    </row>
    <row r="33" spans="1:8" ht="135" customHeight="1" x14ac:dyDescent="0.25">
      <c r="A33" s="52" t="s">
        <v>120</v>
      </c>
      <c r="B33" s="26" t="s">
        <v>247</v>
      </c>
      <c r="C33" s="112" t="s">
        <v>23</v>
      </c>
      <c r="D33" s="54">
        <v>1</v>
      </c>
      <c r="E33" s="55">
        <v>0</v>
      </c>
      <c r="F33" s="61">
        <f t="shared" si="2"/>
        <v>0</v>
      </c>
      <c r="G33" s="18"/>
      <c r="H33" s="18"/>
    </row>
    <row r="34" spans="1:8" ht="135" customHeight="1" x14ac:dyDescent="0.25">
      <c r="A34" s="52" t="s">
        <v>121</v>
      </c>
      <c r="B34" s="27" t="s">
        <v>248</v>
      </c>
      <c r="C34" s="112" t="s">
        <v>23</v>
      </c>
      <c r="D34" s="54">
        <v>1</v>
      </c>
      <c r="E34" s="55">
        <v>0</v>
      </c>
      <c r="F34" s="61">
        <f t="shared" si="2"/>
        <v>0</v>
      </c>
      <c r="G34" s="18"/>
      <c r="H34" s="17"/>
    </row>
    <row r="35" spans="1:8" ht="180" customHeight="1" x14ac:dyDescent="0.25">
      <c r="A35" s="92">
        <v>4</v>
      </c>
      <c r="B35" s="20" t="s">
        <v>250</v>
      </c>
      <c r="C35" s="111"/>
      <c r="D35" s="79"/>
      <c r="E35" s="79"/>
      <c r="F35" s="77">
        <f>SUBTOTAL(9,F36:F45)</f>
        <v>0</v>
      </c>
      <c r="G35" s="17"/>
      <c r="H35" s="17"/>
    </row>
    <row r="36" spans="1:8" s="29" customFormat="1" ht="32.1" customHeight="1" x14ac:dyDescent="0.25">
      <c r="A36" s="52" t="s">
        <v>27</v>
      </c>
      <c r="B36" s="56" t="s">
        <v>127</v>
      </c>
      <c r="C36" s="113" t="s">
        <v>23</v>
      </c>
      <c r="D36" s="54">
        <v>1</v>
      </c>
      <c r="E36" s="55">
        <v>0</v>
      </c>
      <c r="F36" s="61">
        <f t="shared" ref="F36:F45" si="3">ROUND(E36*D36,2)</f>
        <v>0</v>
      </c>
      <c r="G36" s="28"/>
      <c r="H36" s="47"/>
    </row>
    <row r="37" spans="1:8" s="29" customFormat="1" ht="32.1" customHeight="1" x14ac:dyDescent="0.25">
      <c r="A37" s="52" t="s">
        <v>28</v>
      </c>
      <c r="B37" s="56" t="s">
        <v>128</v>
      </c>
      <c r="C37" s="113" t="s">
        <v>23</v>
      </c>
      <c r="D37" s="54">
        <v>1</v>
      </c>
      <c r="E37" s="55">
        <v>0</v>
      </c>
      <c r="F37" s="61">
        <f t="shared" si="3"/>
        <v>0</v>
      </c>
      <c r="G37" s="28"/>
      <c r="H37" s="47"/>
    </row>
    <row r="38" spans="1:8" s="29" customFormat="1" ht="32.1" customHeight="1" x14ac:dyDescent="0.25">
      <c r="A38" s="52" t="s">
        <v>29</v>
      </c>
      <c r="B38" s="56" t="s">
        <v>129</v>
      </c>
      <c r="C38" s="113" t="s">
        <v>23</v>
      </c>
      <c r="D38" s="54">
        <v>1</v>
      </c>
      <c r="E38" s="55">
        <v>0</v>
      </c>
      <c r="F38" s="61">
        <f t="shared" si="3"/>
        <v>0</v>
      </c>
      <c r="G38" s="28"/>
      <c r="H38" s="47"/>
    </row>
    <row r="39" spans="1:8" s="29" customFormat="1" ht="32.1" customHeight="1" x14ac:dyDescent="0.25">
      <c r="A39" s="52" t="s">
        <v>30</v>
      </c>
      <c r="B39" s="56" t="s">
        <v>130</v>
      </c>
      <c r="C39" s="113" t="s">
        <v>23</v>
      </c>
      <c r="D39" s="54">
        <v>1</v>
      </c>
      <c r="E39" s="55">
        <v>0</v>
      </c>
      <c r="F39" s="61">
        <f t="shared" si="3"/>
        <v>0</v>
      </c>
      <c r="G39" s="28"/>
      <c r="H39" s="47"/>
    </row>
    <row r="40" spans="1:8" s="29" customFormat="1" ht="32.1" customHeight="1" x14ac:dyDescent="0.25">
      <c r="A40" s="52" t="s">
        <v>114</v>
      </c>
      <c r="B40" s="53" t="s">
        <v>122</v>
      </c>
      <c r="C40" s="113" t="s">
        <v>23</v>
      </c>
      <c r="D40" s="54">
        <v>1</v>
      </c>
      <c r="E40" s="55">
        <v>0</v>
      </c>
      <c r="F40" s="61">
        <f t="shared" si="3"/>
        <v>0</v>
      </c>
      <c r="G40" s="28"/>
      <c r="H40" s="47"/>
    </row>
    <row r="41" spans="1:8" s="29" customFormat="1" ht="32.1" customHeight="1" x14ac:dyDescent="0.25">
      <c r="A41" s="52" t="s">
        <v>115</v>
      </c>
      <c r="B41" s="56" t="s">
        <v>123</v>
      </c>
      <c r="C41" s="113" t="s">
        <v>23</v>
      </c>
      <c r="D41" s="54">
        <v>1</v>
      </c>
      <c r="E41" s="55">
        <v>0</v>
      </c>
      <c r="F41" s="61">
        <f t="shared" si="3"/>
        <v>0</v>
      </c>
      <c r="G41" s="28"/>
      <c r="H41" s="28"/>
    </row>
    <row r="42" spans="1:8" s="29" customFormat="1" ht="32.1" customHeight="1" x14ac:dyDescent="0.25">
      <c r="A42" s="52" t="s">
        <v>131</v>
      </c>
      <c r="B42" s="56" t="s">
        <v>124</v>
      </c>
      <c r="C42" s="113" t="s">
        <v>23</v>
      </c>
      <c r="D42" s="54">
        <v>1</v>
      </c>
      <c r="E42" s="55">
        <v>0</v>
      </c>
      <c r="F42" s="61">
        <f t="shared" si="3"/>
        <v>0</v>
      </c>
      <c r="G42" s="28"/>
      <c r="H42" s="28"/>
    </row>
    <row r="43" spans="1:8" s="29" customFormat="1" ht="32.1" customHeight="1" x14ac:dyDescent="0.25">
      <c r="A43" s="52" t="s">
        <v>132</v>
      </c>
      <c r="B43" s="56" t="s">
        <v>125</v>
      </c>
      <c r="C43" s="113" t="s">
        <v>23</v>
      </c>
      <c r="D43" s="54">
        <v>1</v>
      </c>
      <c r="E43" s="55">
        <v>0</v>
      </c>
      <c r="F43" s="61">
        <f t="shared" si="3"/>
        <v>0</v>
      </c>
      <c r="G43" s="28"/>
      <c r="H43" s="28"/>
    </row>
    <row r="44" spans="1:8" s="29" customFormat="1" ht="32.1" customHeight="1" x14ac:dyDescent="0.25">
      <c r="A44" s="52" t="s">
        <v>133</v>
      </c>
      <c r="B44" s="56" t="s">
        <v>126</v>
      </c>
      <c r="C44" s="113" t="s">
        <v>23</v>
      </c>
      <c r="D44" s="54">
        <v>1</v>
      </c>
      <c r="E44" s="55">
        <v>0</v>
      </c>
      <c r="F44" s="61">
        <f t="shared" si="3"/>
        <v>0</v>
      </c>
      <c r="G44" s="28"/>
      <c r="H44" s="28"/>
    </row>
    <row r="45" spans="1:8" s="29" customFormat="1" ht="32.1" customHeight="1" x14ac:dyDescent="0.25">
      <c r="A45" s="52" t="s">
        <v>134</v>
      </c>
      <c r="B45" s="53" t="s">
        <v>236</v>
      </c>
      <c r="C45" s="113" t="s">
        <v>23</v>
      </c>
      <c r="D45" s="54">
        <v>1</v>
      </c>
      <c r="E45" s="55">
        <v>0</v>
      </c>
      <c r="F45" s="61">
        <f t="shared" si="3"/>
        <v>0</v>
      </c>
      <c r="G45" s="28"/>
      <c r="H45" s="47"/>
    </row>
    <row r="46" spans="1:8" ht="99.95" customHeight="1" x14ac:dyDescent="0.25">
      <c r="A46" s="92">
        <v>5</v>
      </c>
      <c r="B46" s="20" t="s">
        <v>252</v>
      </c>
      <c r="C46" s="111"/>
      <c r="D46" s="79"/>
      <c r="E46" s="79"/>
      <c r="F46" s="77">
        <f>SUBTOTAL(9,F47:F53)</f>
        <v>0</v>
      </c>
      <c r="G46" s="17"/>
      <c r="H46" s="17"/>
    </row>
    <row r="47" spans="1:8" s="29" customFormat="1" ht="39.950000000000003" customHeight="1" x14ac:dyDescent="0.25">
      <c r="A47" s="52" t="s">
        <v>145</v>
      </c>
      <c r="B47" s="56" t="s">
        <v>278</v>
      </c>
      <c r="C47" s="113" t="s">
        <v>23</v>
      </c>
      <c r="D47" s="54">
        <v>25</v>
      </c>
      <c r="E47" s="55">
        <v>0</v>
      </c>
      <c r="F47" s="61">
        <f t="shared" ref="F47:F53" si="4">ROUND(E47*D47,2)</f>
        <v>0</v>
      </c>
      <c r="G47" s="28"/>
      <c r="H47" s="47"/>
    </row>
    <row r="48" spans="1:8" s="29" customFormat="1" ht="39.950000000000003" customHeight="1" x14ac:dyDescent="0.25">
      <c r="A48" s="52" t="s">
        <v>146</v>
      </c>
      <c r="B48" s="56" t="s">
        <v>279</v>
      </c>
      <c r="C48" s="113" t="s">
        <v>23</v>
      </c>
      <c r="D48" s="54">
        <v>25</v>
      </c>
      <c r="E48" s="55">
        <v>0</v>
      </c>
      <c r="F48" s="61">
        <f t="shared" si="4"/>
        <v>0</v>
      </c>
      <c r="G48" s="28"/>
      <c r="H48" s="47"/>
    </row>
    <row r="49" spans="1:8" s="29" customFormat="1" ht="39.950000000000003" customHeight="1" x14ac:dyDescent="0.25">
      <c r="A49" s="52" t="s">
        <v>147</v>
      </c>
      <c r="B49" s="56" t="s">
        <v>280</v>
      </c>
      <c r="C49" s="113" t="s">
        <v>23</v>
      </c>
      <c r="D49" s="54">
        <v>45</v>
      </c>
      <c r="E49" s="55">
        <v>0</v>
      </c>
      <c r="F49" s="61">
        <f t="shared" si="4"/>
        <v>0</v>
      </c>
      <c r="G49" s="28"/>
      <c r="H49" s="47"/>
    </row>
    <row r="50" spans="1:8" s="29" customFormat="1" ht="39.950000000000003" customHeight="1" x14ac:dyDescent="0.25">
      <c r="A50" s="52" t="s">
        <v>148</v>
      </c>
      <c r="B50" s="56" t="s">
        <v>281</v>
      </c>
      <c r="C50" s="113" t="s">
        <v>23</v>
      </c>
      <c r="D50" s="54">
        <v>32</v>
      </c>
      <c r="E50" s="55">
        <v>0</v>
      </c>
      <c r="F50" s="61">
        <f t="shared" si="4"/>
        <v>0</v>
      </c>
      <c r="G50" s="28"/>
      <c r="H50" s="47"/>
    </row>
    <row r="51" spans="1:8" s="29" customFormat="1" ht="39.950000000000003" customHeight="1" x14ac:dyDescent="0.25">
      <c r="A51" s="52" t="s">
        <v>149</v>
      </c>
      <c r="B51" s="56" t="s">
        <v>282</v>
      </c>
      <c r="C51" s="113" t="s">
        <v>23</v>
      </c>
      <c r="D51" s="54">
        <v>32</v>
      </c>
      <c r="E51" s="55">
        <v>0</v>
      </c>
      <c r="F51" s="61">
        <f t="shared" si="4"/>
        <v>0</v>
      </c>
      <c r="G51" s="28"/>
      <c r="H51" s="47"/>
    </row>
    <row r="52" spans="1:8" s="29" customFormat="1" ht="39.950000000000003" customHeight="1" x14ac:dyDescent="0.25">
      <c r="A52" s="52" t="s">
        <v>150</v>
      </c>
      <c r="B52" s="56" t="s">
        <v>283</v>
      </c>
      <c r="C52" s="113" t="s">
        <v>23</v>
      </c>
      <c r="D52" s="54">
        <v>80</v>
      </c>
      <c r="E52" s="55">
        <v>0</v>
      </c>
      <c r="F52" s="61">
        <f t="shared" si="4"/>
        <v>0</v>
      </c>
      <c r="G52" s="28"/>
      <c r="H52" s="47"/>
    </row>
    <row r="53" spans="1:8" s="29" customFormat="1" ht="39.950000000000003" customHeight="1" x14ac:dyDescent="0.25">
      <c r="A53" s="52" t="s">
        <v>151</v>
      </c>
      <c r="B53" s="56" t="s">
        <v>237</v>
      </c>
      <c r="C53" s="113" t="s">
        <v>32</v>
      </c>
      <c r="D53" s="54">
        <v>1</v>
      </c>
      <c r="E53" s="55">
        <v>0</v>
      </c>
      <c r="F53" s="61">
        <f t="shared" si="4"/>
        <v>0</v>
      </c>
      <c r="G53" s="28"/>
      <c r="H53" s="47"/>
    </row>
    <row r="54" spans="1:8" ht="99.95" customHeight="1" x14ac:dyDescent="0.25">
      <c r="A54" s="92">
        <v>6</v>
      </c>
      <c r="B54" s="20" t="s">
        <v>253</v>
      </c>
      <c r="C54" s="111"/>
      <c r="D54" s="79"/>
      <c r="E54" s="79"/>
      <c r="F54" s="77">
        <f>SUBTOTAL(9,F55)</f>
        <v>0</v>
      </c>
      <c r="G54" s="18"/>
      <c r="H54" s="17"/>
    </row>
    <row r="55" spans="1:8" s="29" customFormat="1" ht="32.1" customHeight="1" x14ac:dyDescent="0.25">
      <c r="A55" s="52" t="s">
        <v>152</v>
      </c>
      <c r="B55" s="53" t="s">
        <v>81</v>
      </c>
      <c r="C55" s="113" t="s">
        <v>32</v>
      </c>
      <c r="D55" s="54">
        <v>1</v>
      </c>
      <c r="E55" s="55">
        <v>0</v>
      </c>
      <c r="F55" s="61">
        <f>ROUND(E55*D55,2)</f>
        <v>0</v>
      </c>
      <c r="G55" s="51"/>
      <c r="H55" s="47"/>
    </row>
    <row r="56" spans="1:8" ht="125.1" customHeight="1" x14ac:dyDescent="0.25">
      <c r="A56" s="92">
        <v>7</v>
      </c>
      <c r="B56" s="20" t="s">
        <v>254</v>
      </c>
      <c r="C56" s="111"/>
      <c r="D56" s="79"/>
      <c r="E56" s="79"/>
      <c r="F56" s="77">
        <f>SUBTOTAL(9,F57:F73)</f>
        <v>0</v>
      </c>
      <c r="G56" s="17"/>
      <c r="H56" s="17"/>
    </row>
    <row r="57" spans="1:8" s="62" customFormat="1" ht="39.950000000000003" customHeight="1" x14ac:dyDescent="0.25">
      <c r="A57" s="52" t="s">
        <v>31</v>
      </c>
      <c r="B57" s="59" t="s">
        <v>267</v>
      </c>
      <c r="C57" s="114" t="s">
        <v>49</v>
      </c>
      <c r="D57" s="60">
        <v>3000</v>
      </c>
      <c r="E57" s="55">
        <v>0</v>
      </c>
      <c r="F57" s="61">
        <f t="shared" ref="F57:F73" si="5">ROUND(E57*D57,2)</f>
        <v>0</v>
      </c>
      <c r="G57" s="47"/>
      <c r="H57" s="47"/>
    </row>
    <row r="58" spans="1:8" s="62" customFormat="1" ht="39.950000000000003" customHeight="1" x14ac:dyDescent="0.25">
      <c r="A58" s="52" t="s">
        <v>33</v>
      </c>
      <c r="B58" s="59" t="s">
        <v>268</v>
      </c>
      <c r="C58" s="114" t="s">
        <v>49</v>
      </c>
      <c r="D58" s="60">
        <v>3000</v>
      </c>
      <c r="E58" s="55">
        <v>0</v>
      </c>
      <c r="F58" s="61">
        <f t="shared" si="5"/>
        <v>0</v>
      </c>
      <c r="G58" s="47"/>
      <c r="H58" s="47"/>
    </row>
    <row r="59" spans="1:8" s="62" customFormat="1" ht="39.950000000000003" customHeight="1" x14ac:dyDescent="0.25">
      <c r="A59" s="52" t="s">
        <v>109</v>
      </c>
      <c r="B59" s="59" t="s">
        <v>269</v>
      </c>
      <c r="C59" s="114" t="s">
        <v>49</v>
      </c>
      <c r="D59" s="60">
        <v>2000</v>
      </c>
      <c r="E59" s="55">
        <v>0</v>
      </c>
      <c r="F59" s="61">
        <f t="shared" si="5"/>
        <v>0</v>
      </c>
      <c r="G59" s="63"/>
      <c r="H59" s="47"/>
    </row>
    <row r="60" spans="1:8" s="62" customFormat="1" ht="39.950000000000003" customHeight="1" x14ac:dyDescent="0.25">
      <c r="A60" s="52" t="s">
        <v>110</v>
      </c>
      <c r="B60" s="59" t="s">
        <v>270</v>
      </c>
      <c r="C60" s="114" t="s">
        <v>49</v>
      </c>
      <c r="D60" s="60">
        <v>3000</v>
      </c>
      <c r="E60" s="55">
        <v>0</v>
      </c>
      <c r="F60" s="61">
        <f t="shared" si="5"/>
        <v>0</v>
      </c>
      <c r="G60" s="47"/>
      <c r="H60" s="47"/>
    </row>
    <row r="61" spans="1:8" s="62" customFormat="1" ht="39.950000000000003" customHeight="1" x14ac:dyDescent="0.25">
      <c r="A61" s="52" t="s">
        <v>111</v>
      </c>
      <c r="B61" s="59" t="s">
        <v>271</v>
      </c>
      <c r="C61" s="114" t="s">
        <v>49</v>
      </c>
      <c r="D61" s="60">
        <v>2000</v>
      </c>
      <c r="E61" s="55">
        <v>0</v>
      </c>
      <c r="F61" s="61">
        <f t="shared" si="5"/>
        <v>0</v>
      </c>
      <c r="G61" s="63"/>
      <c r="H61" s="47"/>
    </row>
    <row r="62" spans="1:8" s="62" customFormat="1" ht="39.950000000000003" customHeight="1" x14ac:dyDescent="0.25">
      <c r="A62" s="52" t="s">
        <v>112</v>
      </c>
      <c r="B62" s="59" t="s">
        <v>272</v>
      </c>
      <c r="C62" s="114" t="s">
        <v>49</v>
      </c>
      <c r="D62" s="60">
        <v>3000</v>
      </c>
      <c r="E62" s="55">
        <v>0</v>
      </c>
      <c r="F62" s="61">
        <f t="shared" si="5"/>
        <v>0</v>
      </c>
      <c r="G62" s="47"/>
      <c r="H62" s="47"/>
    </row>
    <row r="63" spans="1:8" s="62" customFormat="1" ht="39.950000000000003" customHeight="1" x14ac:dyDescent="0.25">
      <c r="A63" s="52" t="s">
        <v>113</v>
      </c>
      <c r="B63" s="59" t="s">
        <v>273</v>
      </c>
      <c r="C63" s="114" t="s">
        <v>49</v>
      </c>
      <c r="D63" s="60">
        <v>3000</v>
      </c>
      <c r="E63" s="55">
        <v>0</v>
      </c>
      <c r="F63" s="61">
        <f t="shared" si="5"/>
        <v>0</v>
      </c>
      <c r="G63" s="47"/>
      <c r="H63" s="47"/>
    </row>
    <row r="64" spans="1:8" s="62" customFormat="1" ht="39.950000000000003" customHeight="1" x14ac:dyDescent="0.25">
      <c r="A64" s="52" t="s">
        <v>153</v>
      </c>
      <c r="B64" s="59" t="s">
        <v>274</v>
      </c>
      <c r="C64" s="114" t="s">
        <v>49</v>
      </c>
      <c r="D64" s="60">
        <v>2500</v>
      </c>
      <c r="E64" s="55">
        <v>0</v>
      </c>
      <c r="F64" s="61">
        <f t="shared" si="5"/>
        <v>0</v>
      </c>
      <c r="G64" s="63"/>
      <c r="H64" s="47"/>
    </row>
    <row r="65" spans="1:8" s="62" customFormat="1" ht="39.950000000000003" customHeight="1" x14ac:dyDescent="0.25">
      <c r="A65" s="52" t="s">
        <v>154</v>
      </c>
      <c r="B65" s="59" t="s">
        <v>275</v>
      </c>
      <c r="C65" s="114" t="s">
        <v>49</v>
      </c>
      <c r="D65" s="60">
        <v>3000</v>
      </c>
      <c r="E65" s="55">
        <v>0</v>
      </c>
      <c r="F65" s="61">
        <f t="shared" si="5"/>
        <v>0</v>
      </c>
      <c r="G65" s="47"/>
      <c r="H65" s="47"/>
    </row>
    <row r="66" spans="1:8" s="62" customFormat="1" ht="39.950000000000003" customHeight="1" x14ac:dyDescent="0.25">
      <c r="A66" s="52" t="s">
        <v>155</v>
      </c>
      <c r="B66" s="59" t="s">
        <v>276</v>
      </c>
      <c r="C66" s="114" t="s">
        <v>49</v>
      </c>
      <c r="D66" s="60">
        <v>1000</v>
      </c>
      <c r="E66" s="55">
        <v>0</v>
      </c>
      <c r="F66" s="61">
        <f t="shared" si="5"/>
        <v>0</v>
      </c>
      <c r="G66" s="63"/>
      <c r="H66" s="47"/>
    </row>
    <row r="67" spans="1:8" s="62" customFormat="1" ht="39.950000000000003" customHeight="1" x14ac:dyDescent="0.25">
      <c r="A67" s="52" t="s">
        <v>156</v>
      </c>
      <c r="B67" s="56" t="s">
        <v>277</v>
      </c>
      <c r="C67" s="114" t="s">
        <v>49</v>
      </c>
      <c r="D67" s="60">
        <v>1000</v>
      </c>
      <c r="E67" s="55">
        <v>0</v>
      </c>
      <c r="F67" s="61">
        <f t="shared" si="5"/>
        <v>0</v>
      </c>
      <c r="G67" s="47"/>
      <c r="H67" s="47"/>
    </row>
    <row r="68" spans="1:8" s="62" customFormat="1" ht="39.950000000000003" customHeight="1" x14ac:dyDescent="0.25">
      <c r="A68" s="52" t="s">
        <v>157</v>
      </c>
      <c r="B68" s="56" t="s">
        <v>102</v>
      </c>
      <c r="C68" s="114" t="s">
        <v>49</v>
      </c>
      <c r="D68" s="60">
        <v>1500</v>
      </c>
      <c r="E68" s="55">
        <v>0</v>
      </c>
      <c r="F68" s="61">
        <f t="shared" si="5"/>
        <v>0</v>
      </c>
      <c r="G68" s="47"/>
      <c r="H68" s="47"/>
    </row>
    <row r="69" spans="1:8" s="62" customFormat="1" ht="39.950000000000003" customHeight="1" x14ac:dyDescent="0.25">
      <c r="A69" s="52" t="s">
        <v>158</v>
      </c>
      <c r="B69" s="59" t="s">
        <v>108</v>
      </c>
      <c r="C69" s="114" t="s">
        <v>49</v>
      </c>
      <c r="D69" s="60">
        <v>1500</v>
      </c>
      <c r="E69" s="55">
        <v>0</v>
      </c>
      <c r="F69" s="61">
        <f t="shared" si="5"/>
        <v>0</v>
      </c>
      <c r="G69" s="47"/>
      <c r="H69" s="47"/>
    </row>
    <row r="70" spans="1:8" s="62" customFormat="1" ht="39.950000000000003" customHeight="1" x14ac:dyDescent="0.25">
      <c r="A70" s="52" t="s">
        <v>159</v>
      </c>
      <c r="B70" s="59" t="s">
        <v>99</v>
      </c>
      <c r="C70" s="114" t="s">
        <v>49</v>
      </c>
      <c r="D70" s="60">
        <v>2000</v>
      </c>
      <c r="E70" s="55">
        <v>0</v>
      </c>
      <c r="F70" s="61">
        <f t="shared" si="5"/>
        <v>0</v>
      </c>
      <c r="G70" s="47"/>
      <c r="H70" s="47"/>
    </row>
    <row r="71" spans="1:8" s="62" customFormat="1" ht="39.950000000000003" customHeight="1" x14ac:dyDescent="0.25">
      <c r="A71" s="52" t="s">
        <v>160</v>
      </c>
      <c r="B71" s="59" t="s">
        <v>105</v>
      </c>
      <c r="C71" s="114" t="s">
        <v>49</v>
      </c>
      <c r="D71" s="60">
        <v>1000</v>
      </c>
      <c r="E71" s="55">
        <v>0</v>
      </c>
      <c r="F71" s="61">
        <f t="shared" si="5"/>
        <v>0</v>
      </c>
      <c r="G71" s="47"/>
      <c r="H71" s="47"/>
    </row>
    <row r="72" spans="1:8" s="62" customFormat="1" ht="39.950000000000003" customHeight="1" x14ac:dyDescent="0.25">
      <c r="A72" s="52" t="s">
        <v>161</v>
      </c>
      <c r="B72" s="59" t="s">
        <v>106</v>
      </c>
      <c r="C72" s="114" t="s">
        <v>49</v>
      </c>
      <c r="D72" s="60">
        <v>1000</v>
      </c>
      <c r="E72" s="55">
        <v>0</v>
      </c>
      <c r="F72" s="61">
        <f t="shared" si="5"/>
        <v>0</v>
      </c>
      <c r="G72" s="47"/>
      <c r="H72" s="47"/>
    </row>
    <row r="73" spans="1:8" s="62" customFormat="1" ht="39.950000000000003" customHeight="1" x14ac:dyDescent="0.25">
      <c r="A73" s="52" t="s">
        <v>162</v>
      </c>
      <c r="B73" s="59" t="s">
        <v>107</v>
      </c>
      <c r="C73" s="114" t="s">
        <v>49</v>
      </c>
      <c r="D73" s="54">
        <v>2000</v>
      </c>
      <c r="E73" s="55">
        <v>0</v>
      </c>
      <c r="F73" s="61">
        <f t="shared" si="5"/>
        <v>0</v>
      </c>
      <c r="G73" s="47"/>
      <c r="H73" s="47"/>
    </row>
    <row r="74" spans="1:8" ht="125.1" customHeight="1" x14ac:dyDescent="0.25">
      <c r="A74" s="92">
        <v>8</v>
      </c>
      <c r="B74" s="20" t="s">
        <v>255</v>
      </c>
      <c r="C74" s="111"/>
      <c r="D74" s="79"/>
      <c r="E74" s="79"/>
      <c r="F74" s="77">
        <f>SUBTOTAL(9,F75:F91)</f>
        <v>0</v>
      </c>
      <c r="G74" s="17"/>
      <c r="H74" s="17"/>
    </row>
    <row r="75" spans="1:8" s="62" customFormat="1" ht="39.950000000000003" customHeight="1" x14ac:dyDescent="0.25">
      <c r="A75" s="52" t="s">
        <v>34</v>
      </c>
      <c r="B75" s="59" t="s">
        <v>267</v>
      </c>
      <c r="C75" s="114" t="s">
        <v>49</v>
      </c>
      <c r="D75" s="60">
        <v>3000</v>
      </c>
      <c r="E75" s="55">
        <v>0</v>
      </c>
      <c r="F75" s="61">
        <f t="shared" ref="F75:F91" si="6">ROUND(E75*D75,2)</f>
        <v>0</v>
      </c>
      <c r="G75" s="47"/>
      <c r="H75" s="47"/>
    </row>
    <row r="76" spans="1:8" s="62" customFormat="1" ht="39.950000000000003" customHeight="1" x14ac:dyDescent="0.25">
      <c r="A76" s="52" t="s">
        <v>35</v>
      </c>
      <c r="B76" s="59" t="s">
        <v>268</v>
      </c>
      <c r="C76" s="114" t="s">
        <v>49</v>
      </c>
      <c r="D76" s="60">
        <v>3000</v>
      </c>
      <c r="E76" s="55">
        <v>0</v>
      </c>
      <c r="F76" s="61">
        <f t="shared" si="6"/>
        <v>0</v>
      </c>
      <c r="G76" s="47"/>
      <c r="H76" s="47"/>
    </row>
    <row r="77" spans="1:8" s="62" customFormat="1" ht="39.950000000000003" customHeight="1" x14ac:dyDescent="0.25">
      <c r="A77" s="52" t="s">
        <v>36</v>
      </c>
      <c r="B77" s="59" t="s">
        <v>269</v>
      </c>
      <c r="C77" s="114" t="s">
        <v>49</v>
      </c>
      <c r="D77" s="60">
        <v>2000</v>
      </c>
      <c r="E77" s="55">
        <v>0</v>
      </c>
      <c r="F77" s="61">
        <f t="shared" si="6"/>
        <v>0</v>
      </c>
      <c r="G77" s="63"/>
      <c r="H77" s="47"/>
    </row>
    <row r="78" spans="1:8" s="62" customFormat="1" ht="39.950000000000003" customHeight="1" x14ac:dyDescent="0.25">
      <c r="A78" s="52" t="s">
        <v>37</v>
      </c>
      <c r="B78" s="59" t="s">
        <v>270</v>
      </c>
      <c r="C78" s="114" t="s">
        <v>49</v>
      </c>
      <c r="D78" s="60">
        <v>3000</v>
      </c>
      <c r="E78" s="55">
        <v>0</v>
      </c>
      <c r="F78" s="61">
        <f t="shared" si="6"/>
        <v>0</v>
      </c>
      <c r="G78" s="47"/>
      <c r="H78" s="47"/>
    </row>
    <row r="79" spans="1:8" s="62" customFormat="1" ht="39.950000000000003" customHeight="1" x14ac:dyDescent="0.25">
      <c r="A79" s="52" t="s">
        <v>50</v>
      </c>
      <c r="B79" s="59" t="s">
        <v>271</v>
      </c>
      <c r="C79" s="114" t="s">
        <v>49</v>
      </c>
      <c r="D79" s="60">
        <v>2000</v>
      </c>
      <c r="E79" s="55">
        <v>0</v>
      </c>
      <c r="F79" s="61">
        <f t="shared" si="6"/>
        <v>0</v>
      </c>
      <c r="G79" s="63"/>
      <c r="H79" s="47"/>
    </row>
    <row r="80" spans="1:8" s="62" customFormat="1" ht="39.950000000000003" customHeight="1" x14ac:dyDescent="0.25">
      <c r="A80" s="52" t="s">
        <v>163</v>
      </c>
      <c r="B80" s="59" t="s">
        <v>272</v>
      </c>
      <c r="C80" s="114" t="s">
        <v>49</v>
      </c>
      <c r="D80" s="60">
        <v>3000</v>
      </c>
      <c r="E80" s="55">
        <v>0</v>
      </c>
      <c r="F80" s="61">
        <f t="shared" si="6"/>
        <v>0</v>
      </c>
      <c r="G80" s="47"/>
      <c r="H80" s="47"/>
    </row>
    <row r="81" spans="1:8" s="62" customFormat="1" ht="39.950000000000003" customHeight="1" x14ac:dyDescent="0.25">
      <c r="A81" s="52" t="s">
        <v>164</v>
      </c>
      <c r="B81" s="59" t="s">
        <v>273</v>
      </c>
      <c r="C81" s="114" t="s">
        <v>49</v>
      </c>
      <c r="D81" s="60">
        <v>3000</v>
      </c>
      <c r="E81" s="55">
        <v>0</v>
      </c>
      <c r="F81" s="61">
        <f t="shared" si="6"/>
        <v>0</v>
      </c>
      <c r="G81" s="47"/>
      <c r="H81" s="47"/>
    </row>
    <row r="82" spans="1:8" s="62" customFormat="1" ht="39.950000000000003" customHeight="1" x14ac:dyDescent="0.25">
      <c r="A82" s="52" t="s">
        <v>165</v>
      </c>
      <c r="B82" s="59" t="s">
        <v>274</v>
      </c>
      <c r="C82" s="114" t="s">
        <v>49</v>
      </c>
      <c r="D82" s="60">
        <v>2500</v>
      </c>
      <c r="E82" s="55">
        <v>0</v>
      </c>
      <c r="F82" s="61">
        <f t="shared" si="6"/>
        <v>0</v>
      </c>
      <c r="G82" s="63"/>
      <c r="H82" s="47"/>
    </row>
    <row r="83" spans="1:8" s="62" customFormat="1" ht="39.950000000000003" customHeight="1" x14ac:dyDescent="0.25">
      <c r="A83" s="52" t="s">
        <v>166</v>
      </c>
      <c r="B83" s="59" t="s">
        <v>275</v>
      </c>
      <c r="C83" s="114" t="s">
        <v>49</v>
      </c>
      <c r="D83" s="60">
        <v>3000</v>
      </c>
      <c r="E83" s="55">
        <v>0</v>
      </c>
      <c r="F83" s="61">
        <f t="shared" si="6"/>
        <v>0</v>
      </c>
      <c r="G83" s="47"/>
      <c r="H83" s="47"/>
    </row>
    <row r="84" spans="1:8" s="62" customFormat="1" ht="39.950000000000003" customHeight="1" x14ac:dyDescent="0.25">
      <c r="A84" s="52" t="s">
        <v>167</v>
      </c>
      <c r="B84" s="59" t="s">
        <v>276</v>
      </c>
      <c r="C84" s="114" t="s">
        <v>49</v>
      </c>
      <c r="D84" s="60">
        <v>1000</v>
      </c>
      <c r="E84" s="55">
        <v>0</v>
      </c>
      <c r="F84" s="61">
        <f t="shared" si="6"/>
        <v>0</v>
      </c>
      <c r="G84" s="63"/>
      <c r="H84" s="47"/>
    </row>
    <row r="85" spans="1:8" s="62" customFormat="1" ht="39.950000000000003" customHeight="1" x14ac:dyDescent="0.25">
      <c r="A85" s="52" t="s">
        <v>168</v>
      </c>
      <c r="B85" s="56" t="s">
        <v>277</v>
      </c>
      <c r="C85" s="114" t="s">
        <v>49</v>
      </c>
      <c r="D85" s="60">
        <v>1000</v>
      </c>
      <c r="E85" s="55">
        <v>0</v>
      </c>
      <c r="F85" s="61">
        <f t="shared" si="6"/>
        <v>0</v>
      </c>
      <c r="G85" s="47"/>
      <c r="H85" s="47"/>
    </row>
    <row r="86" spans="1:8" s="62" customFormat="1" ht="39.950000000000003" customHeight="1" x14ac:dyDescent="0.25">
      <c r="A86" s="52" t="s">
        <v>169</v>
      </c>
      <c r="B86" s="56" t="s">
        <v>102</v>
      </c>
      <c r="C86" s="114" t="s">
        <v>49</v>
      </c>
      <c r="D86" s="60">
        <v>1500</v>
      </c>
      <c r="E86" s="55">
        <v>0</v>
      </c>
      <c r="F86" s="61">
        <f t="shared" si="6"/>
        <v>0</v>
      </c>
      <c r="G86" s="47"/>
      <c r="H86" s="47"/>
    </row>
    <row r="87" spans="1:8" s="62" customFormat="1" ht="39.950000000000003" customHeight="1" x14ac:dyDescent="0.25">
      <c r="A87" s="52" t="s">
        <v>170</v>
      </c>
      <c r="B87" s="59" t="s">
        <v>108</v>
      </c>
      <c r="C87" s="114" t="s">
        <v>49</v>
      </c>
      <c r="D87" s="60">
        <v>1500</v>
      </c>
      <c r="E87" s="55">
        <v>0</v>
      </c>
      <c r="F87" s="61">
        <f t="shared" si="6"/>
        <v>0</v>
      </c>
      <c r="G87" s="47"/>
      <c r="H87" s="47"/>
    </row>
    <row r="88" spans="1:8" s="62" customFormat="1" ht="39.950000000000003" customHeight="1" x14ac:dyDescent="0.25">
      <c r="A88" s="52" t="s">
        <v>171</v>
      </c>
      <c r="B88" s="59" t="s">
        <v>99</v>
      </c>
      <c r="C88" s="114" t="s">
        <v>49</v>
      </c>
      <c r="D88" s="60">
        <v>2000</v>
      </c>
      <c r="E88" s="55">
        <v>0</v>
      </c>
      <c r="F88" s="61">
        <f t="shared" si="6"/>
        <v>0</v>
      </c>
      <c r="G88" s="47"/>
      <c r="H88" s="47"/>
    </row>
    <row r="89" spans="1:8" s="62" customFormat="1" ht="39.950000000000003" customHeight="1" x14ac:dyDescent="0.25">
      <c r="A89" s="52" t="s">
        <v>172</v>
      </c>
      <c r="B89" s="59" t="s">
        <v>105</v>
      </c>
      <c r="C89" s="114" t="s">
        <v>49</v>
      </c>
      <c r="D89" s="60">
        <v>1000</v>
      </c>
      <c r="E89" s="55">
        <v>0</v>
      </c>
      <c r="F89" s="61">
        <f t="shared" si="6"/>
        <v>0</v>
      </c>
      <c r="G89" s="47"/>
      <c r="H89" s="47"/>
    </row>
    <row r="90" spans="1:8" s="62" customFormat="1" ht="39.950000000000003" customHeight="1" x14ac:dyDescent="0.25">
      <c r="A90" s="52" t="s">
        <v>173</v>
      </c>
      <c r="B90" s="59" t="s">
        <v>106</v>
      </c>
      <c r="C90" s="114" t="s">
        <v>49</v>
      </c>
      <c r="D90" s="60">
        <v>1000</v>
      </c>
      <c r="E90" s="55">
        <v>0</v>
      </c>
      <c r="F90" s="61">
        <f t="shared" si="6"/>
        <v>0</v>
      </c>
      <c r="G90" s="47"/>
      <c r="H90" s="47"/>
    </row>
    <row r="91" spans="1:8" s="62" customFormat="1" ht="39.950000000000003" customHeight="1" x14ac:dyDescent="0.25">
      <c r="A91" s="52" t="s">
        <v>174</v>
      </c>
      <c r="B91" s="59" t="s">
        <v>107</v>
      </c>
      <c r="C91" s="114" t="s">
        <v>49</v>
      </c>
      <c r="D91" s="54">
        <v>2000</v>
      </c>
      <c r="E91" s="55">
        <v>0</v>
      </c>
      <c r="F91" s="61">
        <f t="shared" si="6"/>
        <v>0</v>
      </c>
      <c r="G91" s="47"/>
      <c r="H91" s="47"/>
    </row>
    <row r="92" spans="1:8" ht="125.1" customHeight="1" x14ac:dyDescent="0.25">
      <c r="A92" s="92">
        <v>9</v>
      </c>
      <c r="B92" s="20" t="s">
        <v>256</v>
      </c>
      <c r="C92" s="111"/>
      <c r="D92" s="79"/>
      <c r="E92" s="79"/>
      <c r="F92" s="77">
        <f>SUBTOTAL(9,F93:F108)</f>
        <v>0</v>
      </c>
      <c r="G92" s="30"/>
      <c r="H92" s="17"/>
    </row>
    <row r="93" spans="1:8" s="62" customFormat="1" ht="39.950000000000003" customHeight="1" x14ac:dyDescent="0.25">
      <c r="A93" s="52" t="s">
        <v>175</v>
      </c>
      <c r="B93" s="59" t="s">
        <v>267</v>
      </c>
      <c r="C93" s="114" t="s">
        <v>23</v>
      </c>
      <c r="D93" s="60">
        <v>150</v>
      </c>
      <c r="E93" s="55">
        <v>0</v>
      </c>
      <c r="F93" s="61">
        <f t="shared" ref="F93:F108" si="7">ROUND(E93*D93,2)</f>
        <v>0</v>
      </c>
      <c r="G93" s="47"/>
      <c r="H93" s="47"/>
    </row>
    <row r="94" spans="1:8" s="62" customFormat="1" ht="39.950000000000003" customHeight="1" x14ac:dyDescent="0.25">
      <c r="A94" s="52" t="s">
        <v>176</v>
      </c>
      <c r="B94" s="59" t="s">
        <v>268</v>
      </c>
      <c r="C94" s="114" t="s">
        <v>23</v>
      </c>
      <c r="D94" s="60">
        <v>150</v>
      </c>
      <c r="E94" s="55">
        <v>0</v>
      </c>
      <c r="F94" s="61">
        <f t="shared" si="7"/>
        <v>0</v>
      </c>
      <c r="G94" s="47"/>
      <c r="H94" s="47"/>
    </row>
    <row r="95" spans="1:8" s="62" customFormat="1" ht="39.950000000000003" customHeight="1" x14ac:dyDescent="0.25">
      <c r="A95" s="52" t="s">
        <v>177</v>
      </c>
      <c r="B95" s="59" t="s">
        <v>269</v>
      </c>
      <c r="C95" s="114" t="s">
        <v>23</v>
      </c>
      <c r="D95" s="60">
        <v>150</v>
      </c>
      <c r="E95" s="55">
        <v>0</v>
      </c>
      <c r="F95" s="61">
        <f t="shared" si="7"/>
        <v>0</v>
      </c>
      <c r="G95" s="47"/>
      <c r="H95" s="47"/>
    </row>
    <row r="96" spans="1:8" s="62" customFormat="1" ht="39.950000000000003" customHeight="1" x14ac:dyDescent="0.25">
      <c r="A96" s="52" t="s">
        <v>178</v>
      </c>
      <c r="B96" s="59" t="s">
        <v>270</v>
      </c>
      <c r="C96" s="114" t="s">
        <v>23</v>
      </c>
      <c r="D96" s="60">
        <v>150</v>
      </c>
      <c r="E96" s="55">
        <v>0</v>
      </c>
      <c r="F96" s="61">
        <f t="shared" si="7"/>
        <v>0</v>
      </c>
      <c r="G96" s="47"/>
      <c r="H96" s="47"/>
    </row>
    <row r="97" spans="1:8" s="62" customFormat="1" ht="39.950000000000003" customHeight="1" x14ac:dyDescent="0.25">
      <c r="A97" s="52" t="s">
        <v>179</v>
      </c>
      <c r="B97" s="59" t="s">
        <v>271</v>
      </c>
      <c r="C97" s="114" t="s">
        <v>23</v>
      </c>
      <c r="D97" s="60">
        <v>150</v>
      </c>
      <c r="E97" s="55">
        <v>0</v>
      </c>
      <c r="F97" s="61">
        <f t="shared" si="7"/>
        <v>0</v>
      </c>
      <c r="G97" s="47"/>
      <c r="H97" s="47"/>
    </row>
    <row r="98" spans="1:8" s="62" customFormat="1" ht="39.950000000000003" customHeight="1" x14ac:dyDescent="0.25">
      <c r="A98" s="52" t="s">
        <v>180</v>
      </c>
      <c r="B98" s="59" t="s">
        <v>272</v>
      </c>
      <c r="C98" s="114" t="s">
        <v>23</v>
      </c>
      <c r="D98" s="60">
        <v>150</v>
      </c>
      <c r="E98" s="55">
        <v>0</v>
      </c>
      <c r="F98" s="61">
        <f t="shared" si="7"/>
        <v>0</v>
      </c>
      <c r="G98" s="47"/>
      <c r="H98" s="47"/>
    </row>
    <row r="99" spans="1:8" s="62" customFormat="1" ht="39.950000000000003" customHeight="1" x14ac:dyDescent="0.25">
      <c r="A99" s="52" t="s">
        <v>181</v>
      </c>
      <c r="B99" s="59" t="s">
        <v>273</v>
      </c>
      <c r="C99" s="114" t="s">
        <v>23</v>
      </c>
      <c r="D99" s="60">
        <v>150</v>
      </c>
      <c r="E99" s="55">
        <v>0</v>
      </c>
      <c r="F99" s="61">
        <f t="shared" si="7"/>
        <v>0</v>
      </c>
      <c r="G99" s="47"/>
      <c r="H99" s="47"/>
    </row>
    <row r="100" spans="1:8" s="62" customFormat="1" ht="39.950000000000003" customHeight="1" x14ac:dyDescent="0.25">
      <c r="A100" s="52" t="s">
        <v>182</v>
      </c>
      <c r="B100" s="59" t="s">
        <v>274</v>
      </c>
      <c r="C100" s="114" t="s">
        <v>23</v>
      </c>
      <c r="D100" s="60">
        <v>150</v>
      </c>
      <c r="E100" s="55">
        <v>0</v>
      </c>
      <c r="F100" s="61">
        <f t="shared" si="7"/>
        <v>0</v>
      </c>
      <c r="G100" s="47"/>
      <c r="H100" s="47"/>
    </row>
    <row r="101" spans="1:8" s="62" customFormat="1" ht="39.950000000000003" customHeight="1" x14ac:dyDescent="0.25">
      <c r="A101" s="52" t="s">
        <v>183</v>
      </c>
      <c r="B101" s="59" t="s">
        <v>275</v>
      </c>
      <c r="C101" s="114" t="s">
        <v>23</v>
      </c>
      <c r="D101" s="60">
        <v>150</v>
      </c>
      <c r="E101" s="55">
        <v>0</v>
      </c>
      <c r="F101" s="61">
        <f t="shared" si="7"/>
        <v>0</v>
      </c>
      <c r="G101" s="47"/>
      <c r="H101" s="47"/>
    </row>
    <row r="102" spans="1:8" s="62" customFormat="1" ht="39.950000000000003" customHeight="1" x14ac:dyDescent="0.25">
      <c r="A102" s="52" t="s">
        <v>184</v>
      </c>
      <c r="B102" s="59" t="s">
        <v>276</v>
      </c>
      <c r="C102" s="114" t="s">
        <v>23</v>
      </c>
      <c r="D102" s="60">
        <v>150</v>
      </c>
      <c r="E102" s="55">
        <v>0</v>
      </c>
      <c r="F102" s="61">
        <f t="shared" si="7"/>
        <v>0</v>
      </c>
      <c r="G102" s="47"/>
      <c r="H102" s="47"/>
    </row>
    <row r="103" spans="1:8" s="62" customFormat="1" ht="39.950000000000003" customHeight="1" x14ac:dyDescent="0.25">
      <c r="A103" s="52" t="s">
        <v>185</v>
      </c>
      <c r="B103" s="56" t="s">
        <v>277</v>
      </c>
      <c r="C103" s="114" t="s">
        <v>23</v>
      </c>
      <c r="D103" s="60">
        <v>150</v>
      </c>
      <c r="E103" s="55">
        <v>0</v>
      </c>
      <c r="F103" s="61">
        <f t="shared" si="7"/>
        <v>0</v>
      </c>
      <c r="G103" s="47"/>
      <c r="H103" s="47"/>
    </row>
    <row r="104" spans="1:8" s="62" customFormat="1" ht="39.950000000000003" customHeight="1" x14ac:dyDescent="0.25">
      <c r="A104" s="52" t="s">
        <v>186</v>
      </c>
      <c r="B104" s="59" t="s">
        <v>108</v>
      </c>
      <c r="C104" s="114" t="s">
        <v>23</v>
      </c>
      <c r="D104" s="60">
        <v>150</v>
      </c>
      <c r="E104" s="55">
        <v>0</v>
      </c>
      <c r="F104" s="61">
        <f t="shared" si="7"/>
        <v>0</v>
      </c>
      <c r="G104" s="47"/>
      <c r="H104" s="47"/>
    </row>
    <row r="105" spans="1:8" s="62" customFormat="1" ht="39.950000000000003" customHeight="1" x14ac:dyDescent="0.25">
      <c r="A105" s="52" t="s">
        <v>187</v>
      </c>
      <c r="B105" s="59" t="s">
        <v>99</v>
      </c>
      <c r="C105" s="114" t="s">
        <v>23</v>
      </c>
      <c r="D105" s="60">
        <v>150</v>
      </c>
      <c r="E105" s="55">
        <v>0</v>
      </c>
      <c r="F105" s="61">
        <f t="shared" si="7"/>
        <v>0</v>
      </c>
      <c r="G105" s="47"/>
      <c r="H105" s="47"/>
    </row>
    <row r="106" spans="1:8" s="62" customFormat="1" ht="39.950000000000003" customHeight="1" x14ac:dyDescent="0.25">
      <c r="A106" s="52" t="s">
        <v>188</v>
      </c>
      <c r="B106" s="59" t="s">
        <v>105</v>
      </c>
      <c r="C106" s="114" t="s">
        <v>23</v>
      </c>
      <c r="D106" s="60">
        <v>150</v>
      </c>
      <c r="E106" s="55">
        <v>0</v>
      </c>
      <c r="F106" s="61">
        <f t="shared" si="7"/>
        <v>0</v>
      </c>
      <c r="G106" s="47"/>
      <c r="H106" s="47"/>
    </row>
    <row r="107" spans="1:8" s="62" customFormat="1" ht="39.950000000000003" customHeight="1" x14ac:dyDescent="0.25">
      <c r="A107" s="52" t="s">
        <v>189</v>
      </c>
      <c r="B107" s="59" t="s">
        <v>106</v>
      </c>
      <c r="C107" s="114" t="s">
        <v>23</v>
      </c>
      <c r="D107" s="60">
        <v>150</v>
      </c>
      <c r="E107" s="55">
        <v>0</v>
      </c>
      <c r="F107" s="61">
        <f t="shared" si="7"/>
        <v>0</v>
      </c>
      <c r="G107" s="47"/>
      <c r="H107" s="47"/>
    </row>
    <row r="108" spans="1:8" s="62" customFormat="1" ht="39.950000000000003" customHeight="1" x14ac:dyDescent="0.25">
      <c r="A108" s="52" t="s">
        <v>190</v>
      </c>
      <c r="B108" s="59" t="s">
        <v>107</v>
      </c>
      <c r="C108" s="114" t="s">
        <v>23</v>
      </c>
      <c r="D108" s="60">
        <v>150</v>
      </c>
      <c r="E108" s="55">
        <v>0</v>
      </c>
      <c r="F108" s="61">
        <f t="shared" si="7"/>
        <v>0</v>
      </c>
      <c r="G108" s="47"/>
      <c r="H108" s="47"/>
    </row>
    <row r="109" spans="1:8" ht="99.95" customHeight="1" x14ac:dyDescent="0.25">
      <c r="A109" s="92">
        <v>10</v>
      </c>
      <c r="B109" s="20" t="s">
        <v>257</v>
      </c>
      <c r="C109" s="111"/>
      <c r="D109" s="79"/>
      <c r="E109" s="79"/>
      <c r="F109" s="77">
        <f>SUBTOTAL(9,F110)</f>
        <v>0</v>
      </c>
      <c r="G109" s="17"/>
      <c r="H109" s="17"/>
    </row>
    <row r="110" spans="1:8" s="29" customFormat="1" ht="32.1" customHeight="1" x14ac:dyDescent="0.25">
      <c r="A110" s="52" t="s">
        <v>48</v>
      </c>
      <c r="B110" s="53" t="s">
        <v>51</v>
      </c>
      <c r="C110" s="113" t="s">
        <v>49</v>
      </c>
      <c r="D110" s="54">
        <v>1200</v>
      </c>
      <c r="E110" s="55">
        <v>0</v>
      </c>
      <c r="F110" s="61">
        <f>ROUND(E110*D110,2)</f>
        <v>0</v>
      </c>
      <c r="G110" s="28"/>
      <c r="H110" s="47"/>
    </row>
    <row r="111" spans="1:8" ht="99.95" customHeight="1" x14ac:dyDescent="0.25">
      <c r="A111" s="92">
        <v>11</v>
      </c>
      <c r="B111" s="20" t="s">
        <v>258</v>
      </c>
      <c r="C111" s="111"/>
      <c r="D111" s="79"/>
      <c r="E111" s="79"/>
      <c r="F111" s="77">
        <f>SUBTOTAL(9,F112)</f>
        <v>0</v>
      </c>
      <c r="G111" s="17"/>
      <c r="H111" s="17"/>
    </row>
    <row r="112" spans="1:8" s="62" customFormat="1" ht="32.1" customHeight="1" x14ac:dyDescent="0.25">
      <c r="A112" s="58" t="s">
        <v>52</v>
      </c>
      <c r="B112" s="59" t="s">
        <v>51</v>
      </c>
      <c r="C112" s="114" t="s">
        <v>49</v>
      </c>
      <c r="D112" s="60">
        <v>1200</v>
      </c>
      <c r="E112" s="98">
        <v>0</v>
      </c>
      <c r="F112" s="61">
        <f>ROUND(E112*D112,2)</f>
        <v>0</v>
      </c>
      <c r="G112" s="47"/>
      <c r="H112" s="47"/>
    </row>
    <row r="113" spans="1:8" ht="120" customHeight="1" x14ac:dyDescent="0.25">
      <c r="A113" s="92">
        <v>12</v>
      </c>
      <c r="B113" s="20" t="s">
        <v>286</v>
      </c>
      <c r="C113" s="111"/>
      <c r="D113" s="79"/>
      <c r="E113" s="79"/>
      <c r="F113" s="77">
        <f>SUBTOTAL(9,F114:F125)</f>
        <v>0</v>
      </c>
      <c r="G113" s="17"/>
      <c r="H113" s="17"/>
    </row>
    <row r="114" spans="1:8" s="29" customFormat="1" ht="32.1" customHeight="1" x14ac:dyDescent="0.25">
      <c r="A114" s="52" t="s">
        <v>53</v>
      </c>
      <c r="B114" s="57" t="s">
        <v>213</v>
      </c>
      <c r="C114" s="113" t="s">
        <v>49</v>
      </c>
      <c r="D114" s="54">
        <v>600</v>
      </c>
      <c r="E114" s="55">
        <v>0</v>
      </c>
      <c r="F114" s="61">
        <f t="shared" ref="F114:F125" si="8">ROUND(E114*D114,2)</f>
        <v>0</v>
      </c>
      <c r="G114" s="28"/>
      <c r="H114" s="47"/>
    </row>
    <row r="115" spans="1:8" s="29" customFormat="1" ht="32.1" customHeight="1" x14ac:dyDescent="0.25">
      <c r="A115" s="52" t="s">
        <v>54</v>
      </c>
      <c r="B115" s="56" t="s">
        <v>214</v>
      </c>
      <c r="C115" s="113" t="s">
        <v>23</v>
      </c>
      <c r="D115" s="54">
        <v>60</v>
      </c>
      <c r="E115" s="55">
        <v>0</v>
      </c>
      <c r="F115" s="61">
        <f t="shared" si="8"/>
        <v>0</v>
      </c>
      <c r="G115" s="28"/>
      <c r="H115" s="47"/>
    </row>
    <row r="116" spans="1:8" s="29" customFormat="1" ht="32.1" customHeight="1" x14ac:dyDescent="0.25">
      <c r="A116" s="52" t="s">
        <v>55</v>
      </c>
      <c r="B116" s="56" t="s">
        <v>215</v>
      </c>
      <c r="C116" s="113" t="s">
        <v>23</v>
      </c>
      <c r="D116" s="54">
        <v>60</v>
      </c>
      <c r="E116" s="55">
        <v>0</v>
      </c>
      <c r="F116" s="61">
        <f t="shared" si="8"/>
        <v>0</v>
      </c>
      <c r="G116" s="28"/>
      <c r="H116" s="47"/>
    </row>
    <row r="117" spans="1:8" s="29" customFormat="1" ht="32.1" customHeight="1" x14ac:dyDescent="0.25">
      <c r="A117" s="52" t="s">
        <v>100</v>
      </c>
      <c r="B117" s="57" t="s">
        <v>209</v>
      </c>
      <c r="C117" s="113" t="s">
        <v>49</v>
      </c>
      <c r="D117" s="54">
        <v>600</v>
      </c>
      <c r="E117" s="55">
        <v>0</v>
      </c>
      <c r="F117" s="61">
        <f t="shared" si="8"/>
        <v>0</v>
      </c>
      <c r="G117" s="28"/>
      <c r="H117" s="47"/>
    </row>
    <row r="118" spans="1:8" s="29" customFormat="1" ht="32.1" customHeight="1" x14ac:dyDescent="0.25">
      <c r="A118" s="52" t="s">
        <v>103</v>
      </c>
      <c r="B118" s="56" t="s">
        <v>210</v>
      </c>
      <c r="C118" s="113" t="s">
        <v>23</v>
      </c>
      <c r="D118" s="54">
        <v>60</v>
      </c>
      <c r="E118" s="55">
        <v>0</v>
      </c>
      <c r="F118" s="61">
        <f t="shared" si="8"/>
        <v>0</v>
      </c>
      <c r="G118" s="28"/>
      <c r="H118" s="47"/>
    </row>
    <row r="119" spans="1:8" s="29" customFormat="1" ht="32.1" customHeight="1" x14ac:dyDescent="0.25">
      <c r="A119" s="52" t="s">
        <v>104</v>
      </c>
      <c r="B119" s="56" t="s">
        <v>216</v>
      </c>
      <c r="C119" s="113" t="s">
        <v>23</v>
      </c>
      <c r="D119" s="54">
        <v>60</v>
      </c>
      <c r="E119" s="55">
        <v>0</v>
      </c>
      <c r="F119" s="61">
        <f t="shared" si="8"/>
        <v>0</v>
      </c>
      <c r="G119" s="28"/>
      <c r="H119" s="47"/>
    </row>
    <row r="120" spans="1:8" s="29" customFormat="1" ht="32.1" customHeight="1" x14ac:dyDescent="0.25">
      <c r="A120" s="52" t="s">
        <v>226</v>
      </c>
      <c r="B120" s="53" t="s">
        <v>211</v>
      </c>
      <c r="C120" s="113" t="s">
        <v>49</v>
      </c>
      <c r="D120" s="54">
        <v>300</v>
      </c>
      <c r="E120" s="55">
        <v>0</v>
      </c>
      <c r="F120" s="61">
        <f t="shared" si="8"/>
        <v>0</v>
      </c>
      <c r="G120" s="28"/>
      <c r="H120" s="47"/>
    </row>
    <row r="121" spans="1:8" s="29" customFormat="1" ht="32.1" customHeight="1" x14ac:dyDescent="0.25">
      <c r="A121" s="52" t="s">
        <v>227</v>
      </c>
      <c r="B121" s="53" t="s">
        <v>212</v>
      </c>
      <c r="C121" s="113" t="s">
        <v>23</v>
      </c>
      <c r="D121" s="54">
        <v>30</v>
      </c>
      <c r="E121" s="55">
        <v>0</v>
      </c>
      <c r="F121" s="61">
        <f t="shared" si="8"/>
        <v>0</v>
      </c>
      <c r="G121" s="28"/>
      <c r="H121" s="47"/>
    </row>
    <row r="122" spans="1:8" s="29" customFormat="1" ht="32.1" customHeight="1" x14ac:dyDescent="0.25">
      <c r="A122" s="52" t="s">
        <v>228</v>
      </c>
      <c r="B122" s="53" t="s">
        <v>217</v>
      </c>
      <c r="C122" s="113" t="s">
        <v>23</v>
      </c>
      <c r="D122" s="54">
        <v>30</v>
      </c>
      <c r="E122" s="55">
        <v>0</v>
      </c>
      <c r="F122" s="61">
        <f t="shared" si="8"/>
        <v>0</v>
      </c>
      <c r="G122" s="28"/>
      <c r="H122" s="47"/>
    </row>
    <row r="123" spans="1:8" s="29" customFormat="1" ht="32.1" customHeight="1" x14ac:dyDescent="0.25">
      <c r="A123" s="52" t="s">
        <v>229</v>
      </c>
      <c r="B123" s="53" t="s">
        <v>218</v>
      </c>
      <c r="C123" s="113" t="s">
        <v>23</v>
      </c>
      <c r="D123" s="54">
        <v>300</v>
      </c>
      <c r="E123" s="55">
        <v>0</v>
      </c>
      <c r="F123" s="61">
        <f t="shared" si="8"/>
        <v>0</v>
      </c>
      <c r="G123" s="47"/>
      <c r="H123" s="47"/>
    </row>
    <row r="124" spans="1:8" s="29" customFormat="1" ht="32.1" customHeight="1" x14ac:dyDescent="0.25">
      <c r="A124" s="52" t="s">
        <v>230</v>
      </c>
      <c r="B124" s="53" t="s">
        <v>219</v>
      </c>
      <c r="C124" s="113" t="s">
        <v>23</v>
      </c>
      <c r="D124" s="54">
        <v>30</v>
      </c>
      <c r="E124" s="55">
        <v>0</v>
      </c>
      <c r="F124" s="61">
        <f t="shared" si="8"/>
        <v>0</v>
      </c>
      <c r="G124" s="47"/>
      <c r="H124" s="47"/>
    </row>
    <row r="125" spans="1:8" s="29" customFormat="1" ht="32.1" customHeight="1" x14ac:dyDescent="0.25">
      <c r="A125" s="52" t="s">
        <v>231</v>
      </c>
      <c r="B125" s="53" t="s">
        <v>56</v>
      </c>
      <c r="C125" s="113" t="s">
        <v>23</v>
      </c>
      <c r="D125" s="54">
        <v>30</v>
      </c>
      <c r="E125" s="55">
        <v>0</v>
      </c>
      <c r="F125" s="61">
        <f t="shared" si="8"/>
        <v>0</v>
      </c>
      <c r="G125" s="47"/>
      <c r="H125" s="47"/>
    </row>
    <row r="126" spans="1:8" ht="99.95" customHeight="1" x14ac:dyDescent="0.25">
      <c r="A126" s="92">
        <v>13</v>
      </c>
      <c r="B126" s="20" t="s">
        <v>285</v>
      </c>
      <c r="C126" s="111"/>
      <c r="D126" s="79"/>
      <c r="E126" s="79"/>
      <c r="F126" s="77">
        <f>SUBTOTAL(9,F127:F138)</f>
        <v>0</v>
      </c>
      <c r="G126" s="17"/>
      <c r="H126" s="17"/>
    </row>
    <row r="127" spans="1:8" s="29" customFormat="1" ht="32.1" customHeight="1" x14ac:dyDescent="0.25">
      <c r="A127" s="52" t="s">
        <v>191</v>
      </c>
      <c r="B127" s="57" t="s">
        <v>213</v>
      </c>
      <c r="C127" s="113" t="s">
        <v>49</v>
      </c>
      <c r="D127" s="54">
        <v>600</v>
      </c>
      <c r="E127" s="55">
        <v>0</v>
      </c>
      <c r="F127" s="61">
        <f t="shared" ref="F127:F138" si="9">ROUND(E127*D127,2)</f>
        <v>0</v>
      </c>
      <c r="G127" s="28"/>
      <c r="H127" s="47"/>
    </row>
    <row r="128" spans="1:8" s="29" customFormat="1" ht="32.1" customHeight="1" x14ac:dyDescent="0.25">
      <c r="A128" s="52" t="s">
        <v>192</v>
      </c>
      <c r="B128" s="56" t="s">
        <v>214</v>
      </c>
      <c r="C128" s="113" t="s">
        <v>23</v>
      </c>
      <c r="D128" s="54">
        <v>60</v>
      </c>
      <c r="E128" s="55">
        <v>0</v>
      </c>
      <c r="F128" s="61">
        <f t="shared" si="9"/>
        <v>0</v>
      </c>
      <c r="G128" s="28"/>
      <c r="H128" s="47"/>
    </row>
    <row r="129" spans="1:8" s="29" customFormat="1" ht="32.1" customHeight="1" x14ac:dyDescent="0.25">
      <c r="A129" s="52" t="s">
        <v>193</v>
      </c>
      <c r="B129" s="56" t="s">
        <v>215</v>
      </c>
      <c r="C129" s="113" t="s">
        <v>23</v>
      </c>
      <c r="D129" s="54">
        <v>60</v>
      </c>
      <c r="E129" s="55">
        <v>0</v>
      </c>
      <c r="F129" s="61">
        <f t="shared" si="9"/>
        <v>0</v>
      </c>
      <c r="G129" s="28"/>
      <c r="H129" s="47"/>
    </row>
    <row r="130" spans="1:8" s="29" customFormat="1" ht="32.1" customHeight="1" x14ac:dyDescent="0.25">
      <c r="A130" s="52" t="s">
        <v>194</v>
      </c>
      <c r="B130" s="57" t="s">
        <v>209</v>
      </c>
      <c r="C130" s="113" t="s">
        <v>49</v>
      </c>
      <c r="D130" s="54">
        <v>600</v>
      </c>
      <c r="E130" s="55">
        <v>0</v>
      </c>
      <c r="F130" s="61">
        <f t="shared" si="9"/>
        <v>0</v>
      </c>
      <c r="G130" s="28"/>
      <c r="H130" s="47"/>
    </row>
    <row r="131" spans="1:8" s="29" customFormat="1" ht="32.1" customHeight="1" x14ac:dyDescent="0.25">
      <c r="A131" s="52" t="s">
        <v>195</v>
      </c>
      <c r="B131" s="56" t="s">
        <v>210</v>
      </c>
      <c r="C131" s="113" t="s">
        <v>23</v>
      </c>
      <c r="D131" s="54">
        <v>60</v>
      </c>
      <c r="E131" s="55">
        <v>0</v>
      </c>
      <c r="F131" s="61">
        <f t="shared" si="9"/>
        <v>0</v>
      </c>
      <c r="G131" s="28"/>
      <c r="H131" s="47"/>
    </row>
    <row r="132" spans="1:8" s="29" customFormat="1" ht="32.1" customHeight="1" x14ac:dyDescent="0.25">
      <c r="A132" s="52" t="s">
        <v>196</v>
      </c>
      <c r="B132" s="56" t="s">
        <v>216</v>
      </c>
      <c r="C132" s="113" t="s">
        <v>23</v>
      </c>
      <c r="D132" s="54">
        <v>60</v>
      </c>
      <c r="E132" s="55">
        <v>0</v>
      </c>
      <c r="F132" s="61">
        <f t="shared" si="9"/>
        <v>0</v>
      </c>
      <c r="G132" s="28"/>
      <c r="H132" s="47"/>
    </row>
    <row r="133" spans="1:8" s="29" customFormat="1" ht="32.1" customHeight="1" x14ac:dyDescent="0.25">
      <c r="A133" s="52" t="s">
        <v>220</v>
      </c>
      <c r="B133" s="53" t="s">
        <v>211</v>
      </c>
      <c r="C133" s="113" t="s">
        <v>49</v>
      </c>
      <c r="D133" s="54">
        <v>300</v>
      </c>
      <c r="E133" s="55">
        <v>0</v>
      </c>
      <c r="F133" s="61">
        <f t="shared" si="9"/>
        <v>0</v>
      </c>
      <c r="G133" s="28"/>
      <c r="H133" s="47"/>
    </row>
    <row r="134" spans="1:8" s="29" customFormat="1" ht="32.1" customHeight="1" x14ac:dyDescent="0.25">
      <c r="A134" s="52" t="s">
        <v>221</v>
      </c>
      <c r="B134" s="53" t="s">
        <v>212</v>
      </c>
      <c r="C134" s="113" t="s">
        <v>23</v>
      </c>
      <c r="D134" s="54">
        <v>30</v>
      </c>
      <c r="E134" s="55">
        <v>0</v>
      </c>
      <c r="F134" s="61">
        <f t="shared" si="9"/>
        <v>0</v>
      </c>
      <c r="G134" s="28"/>
      <c r="H134" s="47"/>
    </row>
    <row r="135" spans="1:8" s="29" customFormat="1" ht="32.1" customHeight="1" x14ac:dyDescent="0.25">
      <c r="A135" s="52" t="s">
        <v>222</v>
      </c>
      <c r="B135" s="53" t="s">
        <v>217</v>
      </c>
      <c r="C135" s="113" t="s">
        <v>23</v>
      </c>
      <c r="D135" s="54">
        <v>30</v>
      </c>
      <c r="E135" s="55">
        <v>0</v>
      </c>
      <c r="F135" s="61">
        <f t="shared" si="9"/>
        <v>0</v>
      </c>
      <c r="G135" s="28"/>
      <c r="H135" s="47"/>
    </row>
    <row r="136" spans="1:8" s="29" customFormat="1" ht="32.1" customHeight="1" x14ac:dyDescent="0.25">
      <c r="A136" s="52" t="s">
        <v>223</v>
      </c>
      <c r="B136" s="53" t="s">
        <v>218</v>
      </c>
      <c r="C136" s="113" t="s">
        <v>23</v>
      </c>
      <c r="D136" s="54">
        <v>300</v>
      </c>
      <c r="E136" s="55">
        <v>0</v>
      </c>
      <c r="F136" s="61">
        <f t="shared" si="9"/>
        <v>0</v>
      </c>
      <c r="G136" s="47"/>
      <c r="H136" s="47"/>
    </row>
    <row r="137" spans="1:8" s="29" customFormat="1" ht="32.1" customHeight="1" x14ac:dyDescent="0.25">
      <c r="A137" s="52" t="s">
        <v>224</v>
      </c>
      <c r="B137" s="53" t="s">
        <v>219</v>
      </c>
      <c r="C137" s="113" t="s">
        <v>23</v>
      </c>
      <c r="D137" s="54">
        <v>30</v>
      </c>
      <c r="E137" s="55">
        <v>0</v>
      </c>
      <c r="F137" s="61">
        <f t="shared" si="9"/>
        <v>0</v>
      </c>
      <c r="G137" s="47"/>
      <c r="H137" s="47"/>
    </row>
    <row r="138" spans="1:8" s="29" customFormat="1" ht="32.1" customHeight="1" x14ac:dyDescent="0.25">
      <c r="A138" s="52" t="s">
        <v>225</v>
      </c>
      <c r="B138" s="53" t="s">
        <v>56</v>
      </c>
      <c r="C138" s="113" t="s">
        <v>23</v>
      </c>
      <c r="D138" s="54">
        <v>30</v>
      </c>
      <c r="E138" s="55">
        <v>0</v>
      </c>
      <c r="F138" s="61">
        <f t="shared" si="9"/>
        <v>0</v>
      </c>
      <c r="G138" s="47"/>
      <c r="H138" s="47"/>
    </row>
    <row r="139" spans="1:8" ht="132" x14ac:dyDescent="0.25">
      <c r="A139" s="92">
        <v>14</v>
      </c>
      <c r="B139" s="20" t="s">
        <v>259</v>
      </c>
      <c r="C139" s="111"/>
      <c r="D139" s="79"/>
      <c r="E139" s="79"/>
      <c r="F139" s="77">
        <f>SUBTOTAL(9,F140:F142)</f>
        <v>0</v>
      </c>
      <c r="G139" s="17"/>
      <c r="H139" s="17"/>
    </row>
    <row r="140" spans="1:8" s="29" customFormat="1" ht="32.1" customHeight="1" x14ac:dyDescent="0.25">
      <c r="A140" s="52" t="s">
        <v>57</v>
      </c>
      <c r="B140" s="56" t="s">
        <v>211</v>
      </c>
      <c r="C140" s="113" t="s">
        <v>49</v>
      </c>
      <c r="D140" s="54">
        <v>300</v>
      </c>
      <c r="E140" s="55">
        <v>0</v>
      </c>
      <c r="F140" s="61">
        <f t="shared" ref="F140:F142" si="10">ROUND(E140*D140,2)</f>
        <v>0</v>
      </c>
      <c r="G140" s="28"/>
      <c r="H140" s="47"/>
    </row>
    <row r="141" spans="1:8" s="29" customFormat="1" ht="32.1" customHeight="1" x14ac:dyDescent="0.25">
      <c r="A141" s="52" t="s">
        <v>197</v>
      </c>
      <c r="B141" s="56" t="s">
        <v>232</v>
      </c>
      <c r="C141" s="113" t="s">
        <v>23</v>
      </c>
      <c r="D141" s="54">
        <v>40</v>
      </c>
      <c r="E141" s="55">
        <v>0</v>
      </c>
      <c r="F141" s="61">
        <f t="shared" si="10"/>
        <v>0</v>
      </c>
      <c r="G141" s="28"/>
      <c r="H141" s="47"/>
    </row>
    <row r="142" spans="1:8" s="29" customFormat="1" ht="32.1" customHeight="1" x14ac:dyDescent="0.25">
      <c r="A142" s="52" t="s">
        <v>198</v>
      </c>
      <c r="B142" s="56" t="s">
        <v>233</v>
      </c>
      <c r="C142" s="113" t="s">
        <v>23</v>
      </c>
      <c r="D142" s="54">
        <v>40</v>
      </c>
      <c r="E142" s="55">
        <v>0</v>
      </c>
      <c r="F142" s="61">
        <f t="shared" si="10"/>
        <v>0</v>
      </c>
      <c r="G142" s="47"/>
      <c r="H142" s="47"/>
    </row>
    <row r="143" spans="1:8" ht="119.65" customHeight="1" x14ac:dyDescent="0.25">
      <c r="A143" s="92">
        <v>15</v>
      </c>
      <c r="B143" s="20" t="s">
        <v>260</v>
      </c>
      <c r="C143" s="111"/>
      <c r="D143" s="79"/>
      <c r="E143" s="79"/>
      <c r="F143" s="77">
        <f>SUBTOTAL(9,F144:F146)</f>
        <v>0</v>
      </c>
      <c r="G143" s="17"/>
      <c r="H143" s="17"/>
    </row>
    <row r="144" spans="1:8" s="29" customFormat="1" ht="32.1" customHeight="1" x14ac:dyDescent="0.25">
      <c r="A144" s="52" t="s">
        <v>58</v>
      </c>
      <c r="B144" s="56" t="s">
        <v>211</v>
      </c>
      <c r="C144" s="113" t="s">
        <v>49</v>
      </c>
      <c r="D144" s="54">
        <v>300</v>
      </c>
      <c r="E144" s="99">
        <v>0</v>
      </c>
      <c r="F144" s="61">
        <f t="shared" ref="F144:F146" si="11">ROUND(E144*D144,2)</f>
        <v>0</v>
      </c>
      <c r="G144" s="28"/>
      <c r="H144" s="47"/>
    </row>
    <row r="145" spans="1:8" s="29" customFormat="1" ht="32.1" customHeight="1" x14ac:dyDescent="0.25">
      <c r="A145" s="52" t="s">
        <v>199</v>
      </c>
      <c r="B145" s="56" t="s">
        <v>232</v>
      </c>
      <c r="C145" s="113" t="s">
        <v>23</v>
      </c>
      <c r="D145" s="54">
        <v>40</v>
      </c>
      <c r="E145" s="99">
        <v>0</v>
      </c>
      <c r="F145" s="61">
        <f t="shared" si="11"/>
        <v>0</v>
      </c>
      <c r="G145" s="28"/>
      <c r="H145" s="47"/>
    </row>
    <row r="146" spans="1:8" s="29" customFormat="1" ht="32.1" customHeight="1" x14ac:dyDescent="0.25">
      <c r="A146" s="52" t="s">
        <v>200</v>
      </c>
      <c r="B146" s="56" t="s">
        <v>233</v>
      </c>
      <c r="C146" s="113" t="s">
        <v>23</v>
      </c>
      <c r="D146" s="54">
        <v>40</v>
      </c>
      <c r="E146" s="99">
        <v>0</v>
      </c>
      <c r="F146" s="61">
        <f t="shared" si="11"/>
        <v>0</v>
      </c>
      <c r="G146" s="47"/>
      <c r="H146" s="47"/>
    </row>
    <row r="147" spans="1:8" ht="37.5" x14ac:dyDescent="0.25">
      <c r="A147" s="92">
        <v>16</v>
      </c>
      <c r="B147" s="43" t="s">
        <v>65</v>
      </c>
      <c r="C147" s="111"/>
      <c r="D147" s="79"/>
      <c r="E147" s="79"/>
      <c r="F147" s="77">
        <f>SUBTOTAL(9,F148)</f>
        <v>0</v>
      </c>
      <c r="G147" s="18"/>
      <c r="H147" s="17"/>
    </row>
    <row r="148" spans="1:8" s="29" customFormat="1" ht="32.1" customHeight="1" x14ac:dyDescent="0.25">
      <c r="A148" s="52" t="s">
        <v>59</v>
      </c>
      <c r="B148" s="53" t="s">
        <v>66</v>
      </c>
      <c r="C148" s="113" t="s">
        <v>266</v>
      </c>
      <c r="D148" s="54">
        <v>2000</v>
      </c>
      <c r="E148" s="55">
        <v>0</v>
      </c>
      <c r="F148" s="61">
        <f>ROUND(E148*D148,2)</f>
        <v>0</v>
      </c>
      <c r="G148" s="51"/>
      <c r="H148" s="47"/>
    </row>
    <row r="149" spans="1:8" ht="170.1" customHeight="1" x14ac:dyDescent="0.25">
      <c r="A149" s="92">
        <v>17</v>
      </c>
      <c r="B149" s="20" t="s">
        <v>261</v>
      </c>
      <c r="C149" s="111"/>
      <c r="D149" s="79"/>
      <c r="E149" s="79"/>
      <c r="F149" s="77">
        <f>SUBTOTAL(9,F150:F162)</f>
        <v>0</v>
      </c>
      <c r="G149" s="17"/>
      <c r="H149" s="17"/>
    </row>
    <row r="150" spans="1:8" s="29" customFormat="1" ht="32.1" customHeight="1" x14ac:dyDescent="0.25">
      <c r="A150" s="52" t="s">
        <v>60</v>
      </c>
      <c r="B150" s="56" t="s">
        <v>127</v>
      </c>
      <c r="C150" s="113" t="s">
        <v>23</v>
      </c>
      <c r="D150" s="54">
        <v>1</v>
      </c>
      <c r="E150" s="55">
        <v>0</v>
      </c>
      <c r="F150" s="61">
        <f t="shared" ref="F150:F162" si="12">ROUND(E150*D150,2)</f>
        <v>0</v>
      </c>
      <c r="G150" s="28"/>
      <c r="H150" s="47"/>
    </row>
    <row r="151" spans="1:8" s="29" customFormat="1" ht="32.1" customHeight="1" x14ac:dyDescent="0.25">
      <c r="A151" s="52" t="s">
        <v>61</v>
      </c>
      <c r="B151" s="56" t="s">
        <v>128</v>
      </c>
      <c r="C151" s="113" t="s">
        <v>23</v>
      </c>
      <c r="D151" s="54">
        <v>1</v>
      </c>
      <c r="E151" s="55">
        <v>0</v>
      </c>
      <c r="F151" s="61">
        <f t="shared" si="12"/>
        <v>0</v>
      </c>
      <c r="G151" s="28"/>
      <c r="H151" s="47"/>
    </row>
    <row r="152" spans="1:8" s="29" customFormat="1" ht="32.1" customHeight="1" x14ac:dyDescent="0.25">
      <c r="A152" s="52" t="s">
        <v>83</v>
      </c>
      <c r="B152" s="56" t="s">
        <v>129</v>
      </c>
      <c r="C152" s="113" t="s">
        <v>23</v>
      </c>
      <c r="D152" s="54">
        <v>1</v>
      </c>
      <c r="E152" s="55">
        <v>0</v>
      </c>
      <c r="F152" s="61">
        <f t="shared" si="12"/>
        <v>0</v>
      </c>
      <c r="G152" s="28"/>
      <c r="H152" s="47"/>
    </row>
    <row r="153" spans="1:8" s="29" customFormat="1" ht="32.1" customHeight="1" x14ac:dyDescent="0.25">
      <c r="A153" s="52" t="s">
        <v>84</v>
      </c>
      <c r="B153" s="56" t="s">
        <v>130</v>
      </c>
      <c r="C153" s="113" t="s">
        <v>23</v>
      </c>
      <c r="D153" s="54">
        <v>1</v>
      </c>
      <c r="E153" s="55">
        <v>0</v>
      </c>
      <c r="F153" s="61">
        <f t="shared" si="12"/>
        <v>0</v>
      </c>
      <c r="G153" s="28"/>
      <c r="H153" s="47"/>
    </row>
    <row r="154" spans="1:8" s="29" customFormat="1" ht="32.1" customHeight="1" x14ac:dyDescent="0.25">
      <c r="A154" s="52" t="s">
        <v>85</v>
      </c>
      <c r="B154" s="53" t="s">
        <v>122</v>
      </c>
      <c r="C154" s="113" t="s">
        <v>23</v>
      </c>
      <c r="D154" s="54">
        <v>1</v>
      </c>
      <c r="E154" s="55">
        <v>0</v>
      </c>
      <c r="F154" s="61">
        <f t="shared" si="12"/>
        <v>0</v>
      </c>
      <c r="G154" s="28"/>
      <c r="H154" s="47"/>
    </row>
    <row r="155" spans="1:8" s="29" customFormat="1" ht="32.1" customHeight="1" x14ac:dyDescent="0.25">
      <c r="A155" s="52" t="s">
        <v>86</v>
      </c>
      <c r="B155" s="56" t="s">
        <v>123</v>
      </c>
      <c r="C155" s="113" t="s">
        <v>23</v>
      </c>
      <c r="D155" s="54">
        <v>1</v>
      </c>
      <c r="E155" s="55">
        <v>0</v>
      </c>
      <c r="F155" s="61">
        <f t="shared" si="12"/>
        <v>0</v>
      </c>
      <c r="G155" s="28"/>
      <c r="H155" s="28"/>
    </row>
    <row r="156" spans="1:8" s="29" customFormat="1" ht="32.1" customHeight="1" x14ac:dyDescent="0.25">
      <c r="A156" s="52" t="s">
        <v>201</v>
      </c>
      <c r="B156" s="56" t="s">
        <v>124</v>
      </c>
      <c r="C156" s="113" t="s">
        <v>23</v>
      </c>
      <c r="D156" s="54">
        <v>1</v>
      </c>
      <c r="E156" s="55">
        <v>0</v>
      </c>
      <c r="F156" s="61">
        <f t="shared" si="12"/>
        <v>0</v>
      </c>
      <c r="G156" s="28"/>
      <c r="H156" s="28"/>
    </row>
    <row r="157" spans="1:8" s="29" customFormat="1" ht="32.1" customHeight="1" x14ac:dyDescent="0.25">
      <c r="A157" s="52" t="s">
        <v>202</v>
      </c>
      <c r="B157" s="56" t="s">
        <v>125</v>
      </c>
      <c r="C157" s="113" t="s">
        <v>23</v>
      </c>
      <c r="D157" s="54">
        <v>1</v>
      </c>
      <c r="E157" s="55">
        <v>0</v>
      </c>
      <c r="F157" s="61">
        <f t="shared" si="12"/>
        <v>0</v>
      </c>
      <c r="G157" s="28"/>
      <c r="H157" s="28"/>
    </row>
    <row r="158" spans="1:8" s="29" customFormat="1" ht="32.1" customHeight="1" x14ac:dyDescent="0.25">
      <c r="A158" s="52" t="s">
        <v>203</v>
      </c>
      <c r="B158" s="56" t="s">
        <v>126</v>
      </c>
      <c r="C158" s="113" t="s">
        <v>23</v>
      </c>
      <c r="D158" s="54">
        <v>1</v>
      </c>
      <c r="E158" s="55">
        <v>0</v>
      </c>
      <c r="F158" s="61">
        <f t="shared" si="12"/>
        <v>0</v>
      </c>
      <c r="G158" s="28"/>
      <c r="H158" s="28"/>
    </row>
    <row r="159" spans="1:8" s="29" customFormat="1" ht="32.1" customHeight="1" x14ac:dyDescent="0.25">
      <c r="A159" s="52" t="s">
        <v>204</v>
      </c>
      <c r="B159" s="53" t="s">
        <v>235</v>
      </c>
      <c r="C159" s="113" t="s">
        <v>23</v>
      </c>
      <c r="D159" s="54">
        <v>1</v>
      </c>
      <c r="E159" s="55">
        <v>0</v>
      </c>
      <c r="F159" s="61">
        <f t="shared" si="12"/>
        <v>0</v>
      </c>
      <c r="G159" s="28"/>
      <c r="H159" s="47"/>
    </row>
    <row r="160" spans="1:8" s="29" customFormat="1" ht="32.1" customHeight="1" x14ac:dyDescent="0.25">
      <c r="A160" s="52" t="s">
        <v>205</v>
      </c>
      <c r="B160" s="53" t="s">
        <v>101</v>
      </c>
      <c r="C160" s="113" t="s">
        <v>32</v>
      </c>
      <c r="D160" s="54">
        <v>1</v>
      </c>
      <c r="E160" s="55">
        <v>0</v>
      </c>
      <c r="F160" s="61">
        <f t="shared" si="12"/>
        <v>0</v>
      </c>
      <c r="G160" s="51"/>
      <c r="H160" s="47"/>
    </row>
    <row r="161" spans="1:8" s="29" customFormat="1" ht="32.1" customHeight="1" x14ac:dyDescent="0.25">
      <c r="A161" s="52" t="s">
        <v>206</v>
      </c>
      <c r="B161" s="53" t="s">
        <v>82</v>
      </c>
      <c r="C161" s="113" t="s">
        <v>32</v>
      </c>
      <c r="D161" s="54">
        <v>1</v>
      </c>
      <c r="E161" s="55">
        <v>0</v>
      </c>
      <c r="F161" s="61">
        <f t="shared" si="12"/>
        <v>0</v>
      </c>
      <c r="G161" s="51"/>
      <c r="H161" s="47"/>
    </row>
    <row r="162" spans="1:8" s="29" customFormat="1" ht="32.1" customHeight="1" x14ac:dyDescent="0.25">
      <c r="A162" s="52" t="s">
        <v>207</v>
      </c>
      <c r="B162" s="53" t="s">
        <v>144</v>
      </c>
      <c r="C162" s="113" t="s">
        <v>23</v>
      </c>
      <c r="D162" s="54">
        <v>20</v>
      </c>
      <c r="E162" s="55">
        <v>0</v>
      </c>
      <c r="F162" s="61">
        <f t="shared" si="12"/>
        <v>0</v>
      </c>
      <c r="G162" s="51"/>
      <c r="H162" s="47"/>
    </row>
    <row r="163" spans="1:8" s="21" customFormat="1" ht="60" customHeight="1" x14ac:dyDescent="0.25">
      <c r="A163" s="95">
        <v>18</v>
      </c>
      <c r="B163" s="20" t="s">
        <v>262</v>
      </c>
      <c r="C163" s="108"/>
      <c r="D163" s="80"/>
      <c r="E163" s="80"/>
      <c r="F163" s="77">
        <f>SUBTOTAL(9,F164:F165)</f>
        <v>0</v>
      </c>
      <c r="G163" s="18"/>
      <c r="H163" s="18"/>
    </row>
    <row r="164" spans="1:8" s="48" customFormat="1" ht="32.1" customHeight="1" x14ac:dyDescent="0.25">
      <c r="A164" s="52" t="s">
        <v>62</v>
      </c>
      <c r="B164" s="53" t="s">
        <v>77</v>
      </c>
      <c r="C164" s="113" t="s">
        <v>32</v>
      </c>
      <c r="D164" s="54">
        <v>1</v>
      </c>
      <c r="E164" s="55">
        <v>0</v>
      </c>
      <c r="F164" s="61">
        <f t="shared" ref="F164:F165" si="13">ROUND(E164*D164,2)</f>
        <v>0</v>
      </c>
      <c r="G164" s="28"/>
      <c r="H164" s="47"/>
    </row>
    <row r="165" spans="1:8" s="48" customFormat="1" ht="32.1" customHeight="1" x14ac:dyDescent="0.25">
      <c r="A165" s="52" t="s">
        <v>87</v>
      </c>
      <c r="B165" s="53" t="s">
        <v>67</v>
      </c>
      <c r="C165" s="113" t="s">
        <v>32</v>
      </c>
      <c r="D165" s="54">
        <v>1</v>
      </c>
      <c r="E165" s="55">
        <v>0</v>
      </c>
      <c r="F165" s="61">
        <f t="shared" si="13"/>
        <v>0</v>
      </c>
      <c r="G165" s="28"/>
      <c r="H165" s="47"/>
    </row>
    <row r="166" spans="1:8" ht="37.5" x14ac:dyDescent="0.25">
      <c r="A166" s="92">
        <v>19</v>
      </c>
      <c r="B166" s="43" t="s">
        <v>137</v>
      </c>
      <c r="C166" s="111"/>
      <c r="D166" s="79"/>
      <c r="E166" s="79"/>
      <c r="F166" s="77">
        <f>SUBTOTAL(9,F167:F169)</f>
        <v>0</v>
      </c>
      <c r="G166" s="18"/>
      <c r="H166" s="17"/>
    </row>
    <row r="167" spans="1:8" s="29" customFormat="1" ht="32.1" customHeight="1" x14ac:dyDescent="0.25">
      <c r="A167" s="52" t="s">
        <v>63</v>
      </c>
      <c r="B167" s="53" t="s">
        <v>135</v>
      </c>
      <c r="C167" s="113" t="s">
        <v>23</v>
      </c>
      <c r="D167" s="54">
        <v>32</v>
      </c>
      <c r="E167" s="55">
        <v>0</v>
      </c>
      <c r="F167" s="61">
        <f t="shared" ref="F167:F169" si="14">ROUND(E167*D167,2)</f>
        <v>0</v>
      </c>
      <c r="G167" s="51"/>
      <c r="H167" s="47"/>
    </row>
    <row r="168" spans="1:8" s="29" customFormat="1" ht="32.1" customHeight="1" x14ac:dyDescent="0.25">
      <c r="A168" s="52" t="s">
        <v>88</v>
      </c>
      <c r="B168" s="53" t="s">
        <v>136</v>
      </c>
      <c r="C168" s="113" t="s">
        <v>23</v>
      </c>
      <c r="D168" s="54">
        <v>32</v>
      </c>
      <c r="E168" s="55">
        <v>0</v>
      </c>
      <c r="F168" s="61">
        <f t="shared" si="14"/>
        <v>0</v>
      </c>
      <c r="G168" s="51"/>
      <c r="H168" s="47"/>
    </row>
    <row r="169" spans="1:8" s="29" customFormat="1" ht="36.75" customHeight="1" x14ac:dyDescent="0.25">
      <c r="A169" s="52" t="s">
        <v>89</v>
      </c>
      <c r="B169" s="53" t="s">
        <v>138</v>
      </c>
      <c r="C169" s="113" t="s">
        <v>23</v>
      </c>
      <c r="D169" s="54">
        <v>120</v>
      </c>
      <c r="E169" s="55">
        <v>0</v>
      </c>
      <c r="F169" s="61">
        <f t="shared" si="14"/>
        <v>0</v>
      </c>
      <c r="G169" s="51"/>
      <c r="H169" s="47"/>
    </row>
    <row r="170" spans="1:8" ht="37.5" x14ac:dyDescent="0.25">
      <c r="A170" s="92">
        <v>20</v>
      </c>
      <c r="B170" s="43" t="s">
        <v>139</v>
      </c>
      <c r="C170" s="111"/>
      <c r="D170" s="79"/>
      <c r="E170" s="79"/>
      <c r="F170" s="77">
        <f>SUBTOTAL(9,F171:F172)</f>
        <v>0</v>
      </c>
      <c r="G170" s="18"/>
      <c r="H170" s="17"/>
    </row>
    <row r="171" spans="1:8" s="29" customFormat="1" ht="39.75" customHeight="1" x14ac:dyDescent="0.25">
      <c r="A171" s="52" t="s">
        <v>64</v>
      </c>
      <c r="B171" s="53" t="s">
        <v>141</v>
      </c>
      <c r="C171" s="113" t="s">
        <v>140</v>
      </c>
      <c r="D171" s="54">
        <v>150</v>
      </c>
      <c r="E171" s="55">
        <v>0</v>
      </c>
      <c r="F171" s="61">
        <f t="shared" ref="F171:F172" si="15">ROUND(E171*D171,2)</f>
        <v>0</v>
      </c>
      <c r="G171" s="51"/>
      <c r="H171" s="47"/>
    </row>
    <row r="172" spans="1:8" s="29" customFormat="1" ht="32.1" customHeight="1" x14ac:dyDescent="0.25">
      <c r="A172" s="52" t="s">
        <v>208</v>
      </c>
      <c r="B172" s="53" t="s">
        <v>143</v>
      </c>
      <c r="C172" s="113" t="s">
        <v>142</v>
      </c>
      <c r="D172" s="54">
        <v>600</v>
      </c>
      <c r="E172" s="55">
        <v>0</v>
      </c>
      <c r="F172" s="61">
        <f t="shared" si="15"/>
        <v>0</v>
      </c>
      <c r="G172" s="51"/>
      <c r="H172" s="47"/>
    </row>
    <row r="173" spans="1:8" s="21" customFormat="1" ht="66" x14ac:dyDescent="0.25">
      <c r="A173" s="95">
        <v>21</v>
      </c>
      <c r="B173" s="20" t="s">
        <v>263</v>
      </c>
      <c r="C173" s="108"/>
      <c r="D173" s="80"/>
      <c r="E173" s="80"/>
      <c r="F173" s="77">
        <f>SUBTOTAL(9, F174:F178)</f>
        <v>0</v>
      </c>
      <c r="G173" s="18"/>
      <c r="H173" s="17"/>
    </row>
    <row r="174" spans="1:8" s="48" customFormat="1" ht="32.1" customHeight="1" x14ac:dyDescent="0.25">
      <c r="A174" s="44" t="s">
        <v>90</v>
      </c>
      <c r="B174" s="100" t="s">
        <v>68</v>
      </c>
      <c r="C174" s="115" t="s">
        <v>239</v>
      </c>
      <c r="D174" s="45">
        <v>1200</v>
      </c>
      <c r="E174" s="46">
        <v>0</v>
      </c>
      <c r="F174" s="61">
        <f t="shared" ref="F174:F178" si="16">ROUND(E174*D174,2)</f>
        <v>0</v>
      </c>
      <c r="G174" s="28"/>
      <c r="H174" s="47"/>
    </row>
    <row r="175" spans="1:8" s="48" customFormat="1" ht="32.1" customHeight="1" x14ac:dyDescent="0.25">
      <c r="A175" s="44" t="s">
        <v>91</v>
      </c>
      <c r="B175" s="100" t="s">
        <v>69</v>
      </c>
      <c r="C175" s="115" t="s">
        <v>239</v>
      </c>
      <c r="D175" s="45">
        <v>1200</v>
      </c>
      <c r="E175" s="46">
        <v>0</v>
      </c>
      <c r="F175" s="61">
        <f t="shared" si="16"/>
        <v>0</v>
      </c>
      <c r="G175" s="28"/>
      <c r="H175" s="47"/>
    </row>
    <row r="176" spans="1:8" s="48" customFormat="1" ht="32.1" customHeight="1" x14ac:dyDescent="0.25">
      <c r="A176" s="44" t="s">
        <v>92</v>
      </c>
      <c r="B176" s="100" t="s">
        <v>70</v>
      </c>
      <c r="C176" s="115" t="s">
        <v>239</v>
      </c>
      <c r="D176" s="45">
        <v>1200</v>
      </c>
      <c r="E176" s="46">
        <v>0</v>
      </c>
      <c r="F176" s="61">
        <f t="shared" si="16"/>
        <v>0</v>
      </c>
      <c r="G176" s="28"/>
      <c r="H176" s="47"/>
    </row>
    <row r="177" spans="1:8" s="48" customFormat="1" ht="32.1" customHeight="1" x14ac:dyDescent="0.25">
      <c r="A177" s="44" t="s">
        <v>93</v>
      </c>
      <c r="B177" s="100" t="s">
        <v>71</v>
      </c>
      <c r="C177" s="115" t="s">
        <v>239</v>
      </c>
      <c r="D177" s="45">
        <v>1200</v>
      </c>
      <c r="E177" s="46">
        <v>0</v>
      </c>
      <c r="F177" s="61">
        <f t="shared" si="16"/>
        <v>0</v>
      </c>
      <c r="G177" s="28"/>
      <c r="H177" s="47"/>
    </row>
    <row r="178" spans="1:8" s="48" customFormat="1" ht="32.1" customHeight="1" x14ac:dyDescent="0.25">
      <c r="A178" s="44" t="s">
        <v>94</v>
      </c>
      <c r="B178" s="100" t="s">
        <v>72</v>
      </c>
      <c r="C178" s="115" t="s">
        <v>239</v>
      </c>
      <c r="D178" s="45">
        <v>1200</v>
      </c>
      <c r="E178" s="46">
        <v>0</v>
      </c>
      <c r="F178" s="61">
        <f t="shared" si="16"/>
        <v>0</v>
      </c>
      <c r="G178" s="28"/>
      <c r="H178" s="47"/>
    </row>
    <row r="179" spans="1:8" s="21" customFormat="1" ht="66.75" customHeight="1" x14ac:dyDescent="0.25">
      <c r="A179" s="95">
        <v>22</v>
      </c>
      <c r="B179" s="20" t="s">
        <v>264</v>
      </c>
      <c r="C179" s="108"/>
      <c r="D179" s="80"/>
      <c r="E179" s="80"/>
      <c r="F179" s="77">
        <f>SUBTOTAL(9, F180)</f>
        <v>0</v>
      </c>
      <c r="G179" s="18"/>
      <c r="H179" s="17"/>
    </row>
    <row r="180" spans="1:8" s="48" customFormat="1" ht="32.1" customHeight="1" x14ac:dyDescent="0.25">
      <c r="A180" s="44" t="s">
        <v>95</v>
      </c>
      <c r="B180" s="100" t="s">
        <v>73</v>
      </c>
      <c r="C180" s="115" t="s">
        <v>74</v>
      </c>
      <c r="D180" s="45">
        <v>40</v>
      </c>
      <c r="E180" s="46">
        <v>0</v>
      </c>
      <c r="F180" s="61">
        <f>ROUND(E180*D180,2)</f>
        <v>0</v>
      </c>
      <c r="G180" s="28"/>
      <c r="H180" s="47"/>
    </row>
    <row r="181" spans="1:8" s="21" customFormat="1" ht="66" x14ac:dyDescent="0.25">
      <c r="A181" s="95">
        <v>23</v>
      </c>
      <c r="B181" s="20" t="s">
        <v>265</v>
      </c>
      <c r="C181" s="108"/>
      <c r="D181" s="80"/>
      <c r="E181" s="80"/>
      <c r="F181" s="77">
        <f>SUBTOTAL(9, F182)</f>
        <v>0</v>
      </c>
      <c r="G181" s="18"/>
      <c r="H181" s="17"/>
    </row>
    <row r="182" spans="1:8" s="48" customFormat="1" ht="32.1" customHeight="1" x14ac:dyDescent="0.25">
      <c r="A182" s="44" t="s">
        <v>96</v>
      </c>
      <c r="B182" s="100" t="s">
        <v>75</v>
      </c>
      <c r="C182" s="115" t="s">
        <v>76</v>
      </c>
      <c r="D182" s="49">
        <v>6000</v>
      </c>
      <c r="E182" s="50">
        <v>0</v>
      </c>
      <c r="F182" s="61">
        <f>ROUND(E182*D182,2)</f>
        <v>0</v>
      </c>
      <c r="G182" s="51"/>
      <c r="H182" s="47"/>
    </row>
    <row r="183" spans="1:8" s="29" customFormat="1" ht="22.15" customHeight="1" x14ac:dyDescent="0.25">
      <c r="A183" s="116" t="s">
        <v>38</v>
      </c>
      <c r="B183" s="116"/>
      <c r="C183" s="116"/>
      <c r="D183" s="116"/>
      <c r="E183" s="116"/>
      <c r="F183" s="35">
        <f>+SUBTOTAL(9,F15:F182)</f>
        <v>0</v>
      </c>
      <c r="G183" s="28"/>
      <c r="H183" s="28"/>
    </row>
    <row r="184" spans="1:8" s="29" customFormat="1" ht="23.45" customHeight="1" x14ac:dyDescent="0.25">
      <c r="A184" s="116" t="s">
        <v>39</v>
      </c>
      <c r="B184" s="116"/>
      <c r="C184" s="116"/>
      <c r="D184" s="116"/>
      <c r="E184" s="116"/>
      <c r="F184" s="36">
        <f>ROUND((F183*15%),2)</f>
        <v>0</v>
      </c>
      <c r="G184" s="28"/>
      <c r="H184" s="28"/>
    </row>
    <row r="185" spans="1:8" s="29" customFormat="1" ht="24" customHeight="1" x14ac:dyDescent="0.25">
      <c r="A185" s="116" t="s">
        <v>40</v>
      </c>
      <c r="B185" s="116"/>
      <c r="C185" s="116"/>
      <c r="D185" s="116"/>
      <c r="E185" s="116"/>
      <c r="F185" s="36">
        <f>ROUND((F183+F184),2)</f>
        <v>0</v>
      </c>
      <c r="G185" s="28"/>
      <c r="H185" s="28"/>
    </row>
    <row r="186" spans="1:8" x14ac:dyDescent="0.25">
      <c r="A186" s="96"/>
      <c r="B186" s="13"/>
      <c r="C186" s="33"/>
      <c r="D186" s="81"/>
      <c r="E186" s="68"/>
      <c r="F186" s="68"/>
      <c r="G186" s="33"/>
      <c r="H186" s="33"/>
    </row>
    <row r="187" spans="1:8" ht="19.5" thickBot="1" x14ac:dyDescent="0.3">
      <c r="A187" s="96"/>
      <c r="B187" s="14"/>
      <c r="C187" s="33"/>
      <c r="D187" s="81"/>
      <c r="E187" s="68"/>
      <c r="F187" s="68"/>
      <c r="G187" s="33"/>
      <c r="H187" s="33"/>
    </row>
    <row r="188" spans="1:8" ht="36.4" customHeight="1" x14ac:dyDescent="0.25">
      <c r="A188" s="96"/>
      <c r="B188" s="117" t="s">
        <v>41</v>
      </c>
      <c r="C188" s="120"/>
      <c r="D188" s="121"/>
      <c r="E188" s="122"/>
      <c r="F188" s="68"/>
      <c r="G188" s="33"/>
      <c r="H188" s="33"/>
    </row>
    <row r="189" spans="1:8" ht="27.4" customHeight="1" x14ac:dyDescent="0.25">
      <c r="A189" s="96"/>
      <c r="B189" s="118"/>
      <c r="C189" s="123" t="s">
        <v>42</v>
      </c>
      <c r="D189" s="124"/>
      <c r="E189" s="125"/>
      <c r="F189" s="68"/>
      <c r="G189" s="33"/>
      <c r="H189" s="33"/>
    </row>
    <row r="190" spans="1:8" ht="34.9" customHeight="1" x14ac:dyDescent="0.25">
      <c r="A190" s="96"/>
      <c r="B190" s="118"/>
      <c r="C190" s="123"/>
      <c r="D190" s="124"/>
      <c r="E190" s="125"/>
      <c r="F190" s="68"/>
      <c r="G190" s="33"/>
      <c r="H190" s="33"/>
    </row>
    <row r="191" spans="1:8" ht="36" customHeight="1" thickBot="1" x14ac:dyDescent="0.3">
      <c r="A191" s="96"/>
      <c r="B191" s="119"/>
      <c r="C191" s="126" t="s">
        <v>43</v>
      </c>
      <c r="D191" s="127"/>
      <c r="E191" s="128"/>
      <c r="F191" s="68"/>
      <c r="G191" s="33"/>
      <c r="H191" s="33"/>
    </row>
    <row r="192" spans="1:8" x14ac:dyDescent="0.25">
      <c r="A192" s="96"/>
      <c r="B192" s="14"/>
      <c r="C192" s="33"/>
      <c r="D192" s="81"/>
      <c r="E192" s="68"/>
      <c r="F192" s="68"/>
      <c r="G192" s="33"/>
      <c r="H192" s="33"/>
    </row>
    <row r="193" spans="1:8" x14ac:dyDescent="0.25">
      <c r="A193" s="96"/>
      <c r="B193" s="14"/>
      <c r="C193" s="33"/>
      <c r="D193" s="81"/>
      <c r="E193" s="68"/>
      <c r="F193" s="68"/>
      <c r="G193" s="33"/>
      <c r="H193" s="33"/>
    </row>
  </sheetData>
  <sheetProtection formatCells="0" formatColumns="0" formatRows="0" insertRows="0" deleteRows="0"/>
  <protectedRanges>
    <protectedRange sqref="C188:E190" name="Range7"/>
    <protectedRange sqref="G183:H185 G159:H159 G15:H29 G34:H40 G45:H53 G150:H154" name="Range6"/>
    <protectedRange sqref="B38:B40 B159 A35:B37 A16:B20 A15:E15 C24:E24 C35:E35 C46:E46 A21:E21 B34 A27:A34 A22:B26 B27:B29 A38:A45 B45 D150:E150 B150:B154 A46:B53 D16:E20 D22:E23 D25:E34 D36:E45 D47:E53 D151:D159 E151:E162" name="Range3"/>
    <protectedRange sqref="B5" name="Range1"/>
    <protectedRange sqref="A150:A162" name="Range3_2"/>
    <protectedRange sqref="G149:H149 G163:H165" name="Range6_3"/>
    <protectedRange sqref="A163:E163 A149:E149 A57:A73 A164:B165 A93:A108 A75:A91 D164:E165" name="Range3_3"/>
    <protectedRange sqref="G92:H102 G104:H146 G56:H57 G69:G73 G58:G66 H58:H73 G74:H75 G87:G91 G76:G84 H76:H91" name="Range6_1_1"/>
    <protectedRange sqref="D110:E110 D112:E112 A109:B110 A111:E111 A74:E74 A56:E56 C143:E143 C126:E126 C109:E109 C139:E139 C113:E113 A92:E92 B69:B73 B104:B108 D76:D84 D57:E57 B57:B66 A112:B146 D58:D66 B87:B91 D75:E75 B75:B84 B93:B102 E58:E73 E76:E91 D93:E108 D114:E125 D127:E138 D140:E142 D144:E146" name="Range3_1_1"/>
    <protectedRange sqref="G147:H148" name="Range6_2_1"/>
    <protectedRange sqref="D148:E148 A148:B148 A147:E147" name="Range3_2_1"/>
    <protectedRange sqref="G166:H169" name="Range6_4"/>
    <protectedRange sqref="A166:E166 A167:B169 D167:E169" name="Range3_4"/>
    <protectedRange sqref="G170:H172" name="Range6_5"/>
    <protectedRange sqref="A170:E170 A171:B172 D171:E172" name="Range3_5"/>
    <protectedRange sqref="G173:H182" name="Range6_1_1_1"/>
    <protectedRange sqref="D180:E180 A180:B180 A182:B182 D182:E182 A181:E181 A179:E179 A173:E173 A174:B178 D174:E178" name="Range3_1_1_1"/>
    <protectedRange sqref="G54:H55 G160:H162" name="Range6_6"/>
    <protectedRange sqref="A54:E54 B160:B162 A55:B55 D55:E55 D160:D162" name="Range3_6"/>
    <protectedRange sqref="G67:G68 G85:G86 G103:H103" name="Range6_1_1_2"/>
    <protectedRange sqref="D67:D68 D85:D86" name="Range3_1_1_2"/>
    <protectedRange sqref="B67:B68 B85:B86 B103" name="Range3_11"/>
    <protectedRange sqref="D69:D72 D87:D90" name="Range3_1_1_3"/>
    <protectedRange sqref="D73 D91" name="Range3_1_2"/>
    <protectedRange sqref="B3:B4" name="Range1_2"/>
    <protectedRange sqref="H30:H33 H41:H44 H155:H158" name="Range6_1"/>
    <protectedRange sqref="B30:B33 B41:B44 B155:B158" name="Range3_1"/>
  </protectedRanges>
  <mergeCells count="8">
    <mergeCell ref="A183:E183"/>
    <mergeCell ref="A184:E184"/>
    <mergeCell ref="A185:E185"/>
    <mergeCell ref="B188:B191"/>
    <mergeCell ref="C188:E188"/>
    <mergeCell ref="C189:E189"/>
    <mergeCell ref="C191:E191"/>
    <mergeCell ref="C190:E190"/>
  </mergeCells>
  <phoneticPr fontId="11" type="noConversion"/>
  <dataValidations disablePrompts="1" count="1">
    <dataValidation type="decimal" operator="greaterThanOrEqual" allowBlank="1" showInputMessage="1" showErrorMessage="1" sqref="D148 D110 D112 D140:D142 D171:D182 D55 D47:D53 D57:D73 D25:D34 D36:D45 D167:D169 D114:D125 D127:D138 D144:D146 D93:D108 D75:D91 D15:D23 D150:D165 E15:E182" xr:uid="{00000000-0002-0000-0000-000000000000}">
      <formula1>0</formula1>
    </dataValidation>
  </dataValidations>
  <pageMargins left="0.70866141732283472" right="0.70866141732283472" top="0.74803149606299213" bottom="0.74803149606299213" header="0.31496062992125984" footer="0.31496062992125984"/>
  <pageSetup paperSize="8" scale="74" fitToHeight="0" orientation="landscape" r:id="rId1"/>
  <ignoredErrors>
    <ignoredError sqref="F180 F110" formula="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item1.xml><?xml version="1.0" encoding="utf-8"?>
<?mso-contentType ?>
<spe:Receivers xmlns:spe="http://schemas.microsoft.com/sharepoint/events">
  <Receiver>
    <Name>Policy Auditing</Name>
    <Synchronization>Synchronous</Synchronization>
    <Type>10001</Type>
    <SequenceNumber>1100</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10002</Type>
    <SequenceNumber>1101</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10004</Type>
    <SequenceNumber>1102</SequenceNumber>
    <Url/>
    <Assembly>Microsoft.Office.Policy, Version=16.0.0.0, Culture=neutral, PublicKeyToken=71e9bce111e9429c</Assembly>
    <Class>Microsoft.Office.RecordsManagement.Internal.AuditHandler</Class>
    <Data/>
    <Filter/>
  </Receiver>
  <Receiver>
    <Name>Policy Auditing</Name>
    <Synchronization>Synchronous</Synchronization>
    <Type>10006</Type>
    <SequenceNumber>1103</SequenceNumber>
    <Url/>
    <Assembly>Microsoft.Office.Policy, Version=16.0.0.0, Culture=neutral, PublicKeyToken=71e9bce111e9429c</Assembly>
    <Class>Microsoft.Office.RecordsManagement.Internal.AuditHandler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Project Document" ma:contentTypeID="0x010100D15AA5D796C2E24885854C77671F680400E9F305B105747F4380309369DB696ED5" ma:contentTypeVersion="5" ma:contentTypeDescription="Base content type for Project Documents" ma:contentTypeScope="" ma:versionID="7d118e7c2a2af90b1d2403ad0503b327">
  <xsd:schema xmlns:xsd="http://www.w3.org/2001/XMLSchema" xmlns:xs="http://www.w3.org/2001/XMLSchema" xmlns:p="http://schemas.microsoft.com/office/2006/metadata/properties" xmlns:ns1="http://schemas.microsoft.com/sharepoint/v3" xmlns:ns2="b587f270-5343-468f-874f-e7b5a707415b" xmlns:ns3="http://schemas.microsoft.com/sharepoint/v3/fields" targetNamespace="http://schemas.microsoft.com/office/2006/metadata/properties" ma:root="true" ma:fieldsID="22f4e72a1b557c69721947378a8d33a7" ns1:_="" ns2:_="" ns3:_="">
    <xsd:import namespace="http://schemas.microsoft.com/sharepoint/v3"/>
    <xsd:import namespace="b587f270-5343-468f-874f-e7b5a707415b"/>
    <xsd:import namespace="http://schemas.microsoft.com/sharepoint/v3/fields"/>
    <xsd:element name="properties">
      <xsd:complexType>
        <xsd:sequence>
          <xsd:element name="documentManagement">
            <xsd:complexType>
              <xsd:all>
                <xsd:element ref="ns2:ProjectNumber" minOccurs="0"/>
                <xsd:element ref="ns2:AreaAssetZone" minOccurs="0"/>
                <xsd:element ref="ns2:SequentialNumber" minOccurs="0"/>
                <xsd:element ref="ns2:SheetNumber" minOccurs="0"/>
                <xsd:element ref="ns3:_Revision" minOccurs="0"/>
                <xsd:element ref="ns2:PolicyOwner" minOccurs="0"/>
                <xsd:element ref="ns2:EngineeringWorkPackage" minOccurs="0"/>
                <xsd:element ref="ns2:PageSize" minOccurs="0"/>
                <xsd:element ref="ns2:TransmittalNumber" minOccurs="0"/>
                <xsd:element ref="ns2:TransmittalDate" minOccurs="0"/>
                <xsd:element ref="ns2:TransmittalPurpose" minOccurs="0"/>
                <xsd:element ref="ns2:lad1fd3da6e341e2a8ac56c4f85583e3" minOccurs="0"/>
                <xsd:element ref="ns2:TaxCatchAll" minOccurs="0"/>
                <xsd:element ref="ns2:TaxCatchAllLabel" minOccurs="0"/>
                <xsd:element ref="ns2:ped0d251ea0f491c884d8282acce22c2" minOccurs="0"/>
                <xsd:element ref="ns1:_dlc_Exemp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5" nillable="true" ma:displayName="Exempt from Policy" ma:hidden="true" ma:internalName="_dlc_Exempt"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587f270-5343-468f-874f-e7b5a707415b" elementFormDefault="qualified">
    <xsd:import namespace="http://schemas.microsoft.com/office/2006/documentManagement/types"/>
    <xsd:import namespace="http://schemas.microsoft.com/office/infopath/2007/PartnerControls"/>
    <xsd:element name="ProjectNumber" ma:index="2" nillable="true" ma:displayName="Project number" ma:internalName="ProjectNumber" ma:readOnly="false">
      <xsd:simpleType>
        <xsd:restriction base="dms:Text">
          <xsd:maxLength value="255"/>
        </xsd:restriction>
      </xsd:simpleType>
    </xsd:element>
    <xsd:element name="AreaAssetZone" ma:index="5" nillable="true" ma:displayName="Area_Asset or Zone" ma:internalName="AreaAssetZone" ma:readOnly="false">
      <xsd:simpleType>
        <xsd:restriction base="dms:Text">
          <xsd:maxLength value="4"/>
        </xsd:restriction>
      </xsd:simpleType>
    </xsd:element>
    <xsd:element name="SequentialNumber" ma:index="6" nillable="true" ma:displayName="Sequential number" ma:internalName="SequentialNumber" ma:readOnly="false">
      <xsd:simpleType>
        <xsd:restriction base="dms:Text">
          <xsd:maxLength value="5"/>
        </xsd:restriction>
      </xsd:simpleType>
    </xsd:element>
    <xsd:element name="SheetNumber" ma:index="7" nillable="true" ma:displayName="Sheet number" ma:internalName="SheetNumber" ma:readOnly="false">
      <xsd:simpleType>
        <xsd:restriction base="dms:Text">
          <xsd:maxLength value="3"/>
        </xsd:restriction>
      </xsd:simpleType>
    </xsd:element>
    <xsd:element name="PolicyOwner" ma:index="9" nillable="true" ma:displayName="Content Owner" ma:description="The owner of the content, responsible for its publication, revision and maintenance." ma:list="UserInfo" ma:SharePointGroup="0" ma:internalName="Policy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ngineeringWorkPackage" ma:index="10" nillable="true" ma:displayName="Engineering work package" ma:internalName="EngineeringWorkPackage" ma:readOnly="false">
      <xsd:simpleType>
        <xsd:restriction base="dms:Text">
          <xsd:maxLength value="255"/>
        </xsd:restriction>
      </xsd:simpleType>
    </xsd:element>
    <xsd:element name="PageSize" ma:index="11" nillable="true" ma:displayName="PageSize" ma:default="A0" ma:format="Dropdown" ma:internalName="PageSize">
      <xsd:simpleType>
        <xsd:restriction base="dms:Choice">
          <xsd:enumeration value="A0"/>
          <xsd:enumeration value="A1"/>
          <xsd:enumeration value="A2"/>
          <xsd:enumeration value="A3"/>
          <xsd:enumeration value="A4"/>
        </xsd:restriction>
      </xsd:simpleType>
    </xsd:element>
    <xsd:element name="TransmittalNumber" ma:index="12" nillable="true" ma:displayName="Transmittal number" ma:internalName="TransmittalNumber" ma:readOnly="false">
      <xsd:simpleType>
        <xsd:restriction base="dms:Text">
          <xsd:maxLength value="255"/>
        </xsd:restriction>
      </xsd:simpleType>
    </xsd:element>
    <xsd:element name="TransmittalDate" ma:index="13" nillable="true" ma:displayName="Transmittal date" ma:format="DateOnly" ma:internalName="TransmittalDate" ma:readOnly="false">
      <xsd:simpleType>
        <xsd:restriction base="dms:DateTime"/>
      </xsd:simpleType>
    </xsd:element>
    <xsd:element name="TransmittalPurpose" ma:index="14" nillable="true" ma:displayName="Transmittal purpose" ma:internalName="TransmittalPurpose" ma:readOnly="false">
      <xsd:simpleType>
        <xsd:restriction base="dms:Text">
          <xsd:maxLength value="255"/>
        </xsd:restriction>
      </xsd:simpleType>
    </xsd:element>
    <xsd:element name="lad1fd3da6e341e2a8ac56c4f85583e3" ma:index="19" nillable="true" ma:taxonomy="true" ma:internalName="lad1fd3da6e341e2a8ac56c4f85583e3" ma:taxonomyFieldName="ZutariDocumentType" ma:displayName="Document Type" ma:readOnly="false" ma:default="" ma:fieldId="{5ad1fd3d-a6e3-41e2-a8ac-56c4f85583e3}" ma:sspId="c02efd5e-dc8e-4eb5-87c0-19f852f5e258" ma:termSetId="2d2c22f9-e412-4e5f-8485-ba36c21506e5" ma:anchorId="00000000-0000-0000-0000-000000000000" ma:open="false" ma:isKeyword="false">
      <xsd:complexType>
        <xsd:sequence>
          <xsd:element ref="pc:Terms" minOccurs="0" maxOccurs="1"/>
        </xsd:sequence>
      </xsd:complexType>
    </xsd:element>
    <xsd:element name="TaxCatchAll" ma:index="20" nillable="true" ma:displayName="Taxonomy Catch All Column" ma:hidden="true" ma:list="{010e606d-fe88-46aa-a9c2-80f74f81831c}" ma:internalName="TaxCatchAll" ma:showField="CatchAllData"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TaxCatchAllLabel" ma:index="21" nillable="true" ma:displayName="Taxonomy Catch All Column1" ma:hidden="true" ma:list="{010e606d-fe88-46aa-a9c2-80f74f81831c}" ma:internalName="TaxCatchAllLabel" ma:readOnly="true" ma:showField="CatchAllDataLabel" ma:web="264f6ece-f0dd-448e-b24a-6255706a2974">
      <xsd:complexType>
        <xsd:complexContent>
          <xsd:extension base="dms:MultiChoiceLookup">
            <xsd:sequence>
              <xsd:element name="Value" type="dms:Lookup" maxOccurs="unbounded" minOccurs="0" nillable="true"/>
            </xsd:sequence>
          </xsd:extension>
        </xsd:complexContent>
      </xsd:complexType>
    </xsd:element>
    <xsd:element name="ped0d251ea0f491c884d8282acce22c2" ma:index="23" nillable="true" ma:taxonomy="true" ma:internalName="ped0d251ea0f491c884d8282acce22c2" ma:taxonomyFieldName="ZutariDiscipline" ma:displayName="Discipline" ma:readOnly="false" ma:default="" ma:fieldId="{9ed0d251-ea0f-491c-884d-8282acce22c2}" ma:taxonomyMulti="true" ma:sspId="c02efd5e-dc8e-4eb5-87c0-19f852f5e258" ma:termSetId="6371e852-3ee0-48e5-b000-019ef7583ed4"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Revision" ma:index="8" nillable="true" ma:displayName="Revision" ma:internalName="_Revision" ma:readOnly="fals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AreaAssetZone xmlns="b587f270-5343-468f-874f-e7b5a707415b" xsi:nil="true"/>
    <TransmittalPurpose xmlns="b587f270-5343-468f-874f-e7b5a707415b" xsi:nil="true"/>
    <lad1fd3da6e341e2a8ac56c4f85583e3 xmlns="b587f270-5343-468f-874f-e7b5a707415b">
      <Terms xmlns="http://schemas.microsoft.com/office/infopath/2007/PartnerControls"/>
    </lad1fd3da6e341e2a8ac56c4f85583e3>
    <ped0d251ea0f491c884d8282acce22c2 xmlns="b587f270-5343-468f-874f-e7b5a707415b">
      <Terms xmlns="http://schemas.microsoft.com/office/infopath/2007/PartnerControls"/>
    </ped0d251ea0f491c884d8282acce22c2>
    <ProjectNumber xmlns="b587f270-5343-468f-874f-e7b5a707415b">1001547</ProjectNumber>
    <_Revision xmlns="http://schemas.microsoft.com/sharepoint/v3/fields" xsi:nil="true"/>
    <PageSize xmlns="b587f270-5343-468f-874f-e7b5a707415b">A0</PageSize>
    <TransmittalNumber xmlns="b587f270-5343-468f-874f-e7b5a707415b" xsi:nil="true"/>
    <SheetNumber xmlns="b587f270-5343-468f-874f-e7b5a707415b" xsi:nil="true"/>
    <TaxCatchAll xmlns="b587f270-5343-468f-874f-e7b5a707415b" xsi:nil="true"/>
    <SequentialNumber xmlns="b587f270-5343-468f-874f-e7b5a707415b" xsi:nil="true"/>
    <PolicyOwner xmlns="b587f270-5343-468f-874f-e7b5a707415b">
      <UserInfo>
        <DisplayName/>
        <AccountId xsi:nil="true"/>
        <AccountType/>
      </UserInfo>
    </PolicyOwner>
    <EngineeringWorkPackage xmlns="b587f270-5343-468f-874f-e7b5a707415b" xsi:nil="true"/>
    <TransmittalDate xmlns="b587f270-5343-468f-874f-e7b5a707415b" xsi:nil="true"/>
  </documentManagement>
</p:properties>
</file>

<file path=customXml/item5.xml><?xml version="1.0" encoding="utf-8"?>
<?mso-contentType ?>
<PolicyDirtyBag xmlns="microsoft.office.server.policy.changes">
  <Microsoft.Office.RecordsManagement.PolicyFeatures.PolicyAudit op="Change"/>
</PolicyDirtyBag>
</file>

<file path=customXml/item6.xml><?xml version="1.0" encoding="utf-8"?>
<?mso-contentType ?>
<p:Policy xmlns:p="office.server.policy" id="" local="true">
  <p:Name>Project Document</p:Name>
  <p:Description>Policy to track changes on the document for reporting and auditing purposes</p:Description>
  <p:Statement>All changes on this document is recorded for auditing purposes</p:Statement>
  <p:PolicyItems>
    <p:PolicyItem featureId="Microsoft.Office.RecordsManagement.PolicyFeatures.PolicyAudit" staticId="0x010100D15AA5D796C2E24885854C77671F6804|-421390505" UniqueId="2417dfdc-5a3a-4a8f-a7fd-97258f20da09">
      <p:Name>Auditing</p:Name>
      <p:Description>Audits user actions on documents and list items to the Audit Log.</p:Description>
      <p:CustomData>
        <Audit>
          <Update/>
          <DeleteRestore/>
        </Audit>
      </p:CustomData>
    </p:PolicyItem>
  </p:PolicyItems>
</p:Policy>
</file>

<file path=customXml/item7.xml><?xml version="1.0" encoding="utf-8"?>
<?mso-contentType ?>
<SharedContentType xmlns="Microsoft.SharePoint.Taxonomy.ContentTypeSync" SourceId="c02efd5e-dc8e-4eb5-87c0-19f852f5e258" ContentTypeId="0x010100D15AA5D796C2E24885854C77671F6804" PreviousValue="false" LastSyncTimeStamp="2021-05-20T07:37:02.753Z"/>
</file>

<file path=customXml/itemProps1.xml><?xml version="1.0" encoding="utf-8"?>
<ds:datastoreItem xmlns:ds="http://schemas.openxmlformats.org/officeDocument/2006/customXml" ds:itemID="{38F72EC0-9E14-42A0-BA3C-F65E4951EB47}">
  <ds:schemaRefs>
    <ds:schemaRef ds:uri="http://schemas.microsoft.com/sharepoint/events"/>
  </ds:schemaRefs>
</ds:datastoreItem>
</file>

<file path=customXml/itemProps2.xml><?xml version="1.0" encoding="utf-8"?>
<ds:datastoreItem xmlns:ds="http://schemas.openxmlformats.org/officeDocument/2006/customXml" ds:itemID="{E7BA234F-8BF9-418B-8368-ADD24AFE71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587f270-5343-468f-874f-e7b5a707415b"/>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FB95932-B095-4B6A-B449-FA3B435ED427}">
  <ds:schemaRefs>
    <ds:schemaRef ds:uri="http://schemas.microsoft.com/sharepoint/v3/contenttype/forms"/>
  </ds:schemaRefs>
</ds:datastoreItem>
</file>

<file path=customXml/itemProps4.xml><?xml version="1.0" encoding="utf-8"?>
<ds:datastoreItem xmlns:ds="http://schemas.openxmlformats.org/officeDocument/2006/customXml" ds:itemID="{82B578D1-3E35-489E-AEC2-5ADC6C8B1A6A}">
  <ds:schemaRefs>
    <ds:schemaRef ds:uri="http://schemas.microsoft.com/office/2006/metadata/properties"/>
    <ds:schemaRef ds:uri="http://purl.org/dc/terms/"/>
    <ds:schemaRef ds:uri="b587f270-5343-468f-874f-e7b5a707415b"/>
    <ds:schemaRef ds:uri="http://schemas.microsoft.com/sharepoint/v3"/>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http://schemas.microsoft.com/sharepoint/v3/fields"/>
    <ds:schemaRef ds:uri="http://www.w3.org/XML/1998/namespace"/>
    <ds:schemaRef ds:uri="http://purl.org/dc/dcmitype/"/>
  </ds:schemaRefs>
</ds:datastoreItem>
</file>

<file path=customXml/itemProps5.xml><?xml version="1.0" encoding="utf-8"?>
<ds:datastoreItem xmlns:ds="http://schemas.openxmlformats.org/officeDocument/2006/customXml" ds:itemID="{4087AF63-21B5-42AF-9FC6-5D3009CC9C5C}">
  <ds:schemaRefs>
    <ds:schemaRef ds:uri="microsoft.office.server.policy.changes"/>
  </ds:schemaRefs>
</ds:datastoreItem>
</file>

<file path=customXml/itemProps6.xml><?xml version="1.0" encoding="utf-8"?>
<ds:datastoreItem xmlns:ds="http://schemas.openxmlformats.org/officeDocument/2006/customXml" ds:itemID="{7117C978-B1CC-4BD4-AED0-6C5DC18EFD89}">
  <ds:schemaRefs>
    <ds:schemaRef ds:uri="office.server.policy"/>
  </ds:schemaRefs>
</ds:datastoreItem>
</file>

<file path=customXml/itemProps7.xml><?xml version="1.0" encoding="utf-8"?>
<ds:datastoreItem xmlns:ds="http://schemas.openxmlformats.org/officeDocument/2006/customXml" ds:itemID="{E3A1BDCE-E5D1-4AD8-848E-D54A9AF47EE0}">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PRICING SCHEDULE</vt:lpstr>
      <vt:lpstr>'PRICING SCHEDULE'!_Hlk191624351</vt:lpstr>
      <vt:lpstr>'PRICING SCHEDULE'!Print_Area</vt:lpstr>
      <vt:lpstr>'PRICING SCHEDULE'!Print_Titles</vt:lpstr>
    </vt:vector>
  </TitlesOfParts>
  <Manager/>
  <Company>Toshiba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Willie Needham</dc:creator>
  <cp:keywords/>
  <dc:description/>
  <cp:lastModifiedBy>Kwena Ramasenya</cp:lastModifiedBy>
  <cp:revision/>
  <cp:lastPrinted>2023-04-25T17:06:15Z</cp:lastPrinted>
  <dcterms:created xsi:type="dcterms:W3CDTF">2017-06-15T23:28:53Z</dcterms:created>
  <dcterms:modified xsi:type="dcterms:W3CDTF">2025-11-19T09:27:54Z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0x010100D15AA5D796C2E24885854C77671F680400E9F305B105747F4380309369DB696ED5</vt:lpwstr>
  </property>
  <property fmtid="{D5CDD505-2E9C-101B-9397-08002B2CF9AE}" pid="3" name="ZutariDocumentType">
    <vt:lpwstr/>
  </property>
  <property fmtid="{D5CDD505-2E9C-101B-9397-08002B2CF9AE}" pid="4" name="ZutariDiscipline">
    <vt:lpwstr/>
  </property>
</Properties>
</file>