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uluTP\AppData\Local\Microsoft\Windows\INetCache\Content.Outlook\9XA4XNE1\"/>
    </mc:Choice>
  </mc:AlternateContent>
  <xr:revisionPtr revIDLastSave="0" documentId="8_{A3F860A3-AAE8-480B-AB70-C7B464F6ECC6}" xr6:coauthVersionLast="47" xr6:coauthVersionMax="47" xr10:uidLastSave="{00000000-0000-0000-0000-000000000000}"/>
  <bookViews>
    <workbookView xWindow="-110" yWindow="-110" windowWidth="19420" windowHeight="10300" xr2:uid="{A9CB6777-D645-4CF5-B03F-E3883EC1A18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1" i="1"/>
  <c r="G47" i="1"/>
  <c r="G16" i="1"/>
  <c r="G15" i="1"/>
  <c r="G14" i="1"/>
  <c r="G13" i="1"/>
  <c r="G8" i="1"/>
  <c r="E45" i="1"/>
  <c r="G45" i="1" s="1"/>
  <c r="E44" i="1"/>
  <c r="G44" i="1" s="1"/>
  <c r="E41" i="1"/>
  <c r="G41" i="1" s="1"/>
  <c r="E40" i="1"/>
  <c r="G40" i="1" s="1"/>
  <c r="E39" i="1"/>
  <c r="G39" i="1" s="1"/>
  <c r="E36" i="1"/>
  <c r="G36" i="1" s="1"/>
  <c r="E35" i="1"/>
  <c r="G35" i="1" s="1"/>
  <c r="E32" i="1"/>
  <c r="G32" i="1" s="1"/>
  <c r="E31" i="1"/>
  <c r="G31" i="1" s="1"/>
  <c r="E28" i="1"/>
  <c r="G28" i="1" s="1"/>
  <c r="E26" i="1"/>
  <c r="G26" i="1" s="1"/>
  <c r="E24" i="1"/>
  <c r="G24" i="1" s="1"/>
  <c r="E23" i="1"/>
  <c r="G23" i="1" s="1"/>
  <c r="E20" i="1"/>
  <c r="G20" i="1" s="1"/>
  <c r="A16" i="1"/>
</calcChain>
</file>

<file path=xl/sharedStrings.xml><?xml version="1.0" encoding="utf-8"?>
<sst xmlns="http://schemas.openxmlformats.org/spreadsheetml/2006/main" count="63" uniqueCount="38">
  <si>
    <t>60 MONTHS</t>
  </si>
  <si>
    <t>UoM</t>
  </si>
  <si>
    <t>QTY /MONTH</t>
  </si>
  <si>
    <t>MONTH</t>
  </si>
  <si>
    <t>RATE</t>
  </si>
  <si>
    <t>DE-ESCALATION</t>
  </si>
  <si>
    <t>1.1 License fees</t>
  </si>
  <si>
    <t>1.1.1 License Fees</t>
  </si>
  <si>
    <t>Rands</t>
  </si>
  <si>
    <t>1.2 Hardware and hosting</t>
  </si>
  <si>
    <t>Hardware</t>
  </si>
  <si>
    <t>No</t>
  </si>
  <si>
    <t>Hosting servers</t>
  </si>
  <si>
    <t>Infrastructure support</t>
  </si>
  <si>
    <t>1.3 Support cost</t>
  </si>
  <si>
    <t>1.3.1 Data issues</t>
  </si>
  <si>
    <t>Hours</t>
  </si>
  <si>
    <t>1.3.3 Base support (SLA)</t>
  </si>
  <si>
    <t>1.3.3a Additional support (SLA) for SSPs and SSA enhancements</t>
  </si>
  <si>
    <t>1.3.4 Improve ability to verify claims</t>
  </si>
  <si>
    <t>1.3.6 Time and attendance data collection</t>
  </si>
  <si>
    <t>1.3.7 Project management</t>
  </si>
  <si>
    <t>1.3.8 Business analysts for data collection and data analysis</t>
  </si>
  <si>
    <t xml:space="preserve">   - BA's</t>
  </si>
  <si>
    <t>1.3.11 Interface developer / programmers</t>
  </si>
  <si>
    <t>1.3.15 Fix biometric devices</t>
  </si>
  <si>
    <t>1.4 Travel and subsistence</t>
  </si>
  <si>
    <t>1.4.1 Travel &amp; Subsistence</t>
  </si>
  <si>
    <t>1.5 Improve network quality</t>
  </si>
  <si>
    <t>1.5.1 Improve network quality</t>
  </si>
  <si>
    <t>Contract Amount</t>
  </si>
  <si>
    <t>Total Cost</t>
  </si>
  <si>
    <t xml:space="preserve">   - Service Provider</t>
  </si>
  <si>
    <t>QTY 60 Months</t>
  </si>
  <si>
    <t xml:space="preserve">WAGE BUREAU ESTIMATE </t>
  </si>
  <si>
    <t xml:space="preserve">   - Senior Business Analyst 1</t>
  </si>
  <si>
    <t xml:space="preserve">   - Senior Business Analyst 2</t>
  </si>
  <si>
    <t xml:space="preserve">   - Time &amp; Attendance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</si>
</sst>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3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9" xfId="0" applyFont="1" applyBorder="1"/>
    <xf numFmtId="9" fontId="0" fillId="0" borderId="10" xfId="2" applyFont="1" applyBorder="1" applyAlignment="1">
      <alignment horizontal="center"/>
    </xf>
    <xf numFmtId="9" fontId="0" fillId="0" borderId="0" xfId="2" applyFont="1" applyBorder="1"/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4" fontId="0" fillId="3" borderId="5" xfId="1" applyFont="1" applyFill="1" applyBorder="1"/>
    <xf numFmtId="44" fontId="2" fillId="3" borderId="6" xfId="0" applyNumberFormat="1" applyFont="1" applyFill="1" applyBorder="1" applyAlignment="1">
      <alignment horizontal="center"/>
    </xf>
    <xf numFmtId="9" fontId="0" fillId="0" borderId="10" xfId="2" applyFont="1" applyFill="1" applyBorder="1" applyAlignment="1">
      <alignment horizontal="center"/>
    </xf>
    <xf numFmtId="9" fontId="0" fillId="0" borderId="0" xfId="2" applyFont="1" applyFill="1" applyBorder="1"/>
    <xf numFmtId="44" fontId="0" fillId="0" borderId="5" xfId="1" applyFont="1" applyFill="1" applyBorder="1"/>
    <xf numFmtId="44" fontId="2" fillId="0" borderId="6" xfId="0" applyNumberFormat="1" applyFont="1" applyBorder="1" applyAlignment="1">
      <alignment horizontal="center"/>
    </xf>
    <xf numFmtId="44" fontId="4" fillId="0" borderId="5" xfId="1" applyFont="1" applyFill="1" applyBorder="1"/>
    <xf numFmtId="44" fontId="0" fillId="0" borderId="6" xfId="1" applyFont="1" applyBorder="1"/>
    <xf numFmtId="0" fontId="0" fillId="0" borderId="5" xfId="0" applyBorder="1"/>
    <xf numFmtId="44" fontId="0" fillId="3" borderId="4" xfId="0" applyNumberFormat="1" applyFill="1" applyBorder="1" applyAlignment="1">
      <alignment horizontal="center"/>
    </xf>
    <xf numFmtId="44" fontId="0" fillId="3" borderId="5" xfId="0" applyNumberFormat="1" applyFill="1" applyBorder="1" applyAlignment="1">
      <alignment horizontal="center"/>
    </xf>
    <xf numFmtId="44" fontId="2" fillId="3" borderId="5" xfId="1" applyFont="1" applyFill="1" applyBorder="1"/>
    <xf numFmtId="44" fontId="0" fillId="0" borderId="4" xfId="0" applyNumberForma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2" fillId="0" borderId="5" xfId="1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3" borderId="5" xfId="0" applyFill="1" applyBorder="1"/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5" fillId="0" borderId="0" xfId="0" applyFont="1"/>
    <xf numFmtId="9" fontId="5" fillId="0" borderId="10" xfId="2" applyFont="1" applyBorder="1" applyAlignment="1">
      <alignment horizontal="center"/>
    </xf>
    <xf numFmtId="9" fontId="5" fillId="0" borderId="0" xfId="2" applyFont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44" fontId="0" fillId="0" borderId="5" xfId="1" applyFont="1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0" fillId="0" borderId="12" xfId="1" applyFont="1" applyBorder="1"/>
    <xf numFmtId="44" fontId="0" fillId="0" borderId="13" xfId="1" applyFont="1" applyBorder="1"/>
    <xf numFmtId="0" fontId="0" fillId="0" borderId="16" xfId="0" applyBorder="1"/>
    <xf numFmtId="9" fontId="0" fillId="0" borderId="0" xfId="2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7" xfId="0" applyBorder="1"/>
    <xf numFmtId="9" fontId="0" fillId="0" borderId="18" xfId="2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44" fontId="0" fillId="0" borderId="19" xfId="1" applyFont="1" applyBorder="1"/>
    <xf numFmtId="44" fontId="0" fillId="0" borderId="20" xfId="1" applyFont="1" applyBorder="1"/>
    <xf numFmtId="0" fontId="0" fillId="4" borderId="14" xfId="0" applyFill="1" applyBorder="1"/>
    <xf numFmtId="9" fontId="0" fillId="4" borderId="15" xfId="2" applyFont="1" applyFill="1" applyBorder="1" applyAlignment="1">
      <alignment horizontal="center"/>
    </xf>
    <xf numFmtId="9" fontId="0" fillId="4" borderId="0" xfId="2" applyFont="1" applyFill="1" applyBorder="1"/>
    <xf numFmtId="0" fontId="0" fillId="4" borderId="0" xfId="0" applyFill="1"/>
    <xf numFmtId="9" fontId="0" fillId="4" borderId="21" xfId="2" applyFont="1" applyFill="1" applyBorder="1" applyAlignment="1">
      <alignment horizontal="center"/>
    </xf>
    <xf numFmtId="9" fontId="0" fillId="4" borderId="22" xfId="2" applyFont="1" applyFill="1" applyBorder="1" applyAlignment="1">
      <alignment horizontal="center"/>
    </xf>
    <xf numFmtId="44" fontId="0" fillId="4" borderId="1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skom-my.sharepoint.com/personal/mashiga_eskom_co_za/Documents/Documents/Group%20Capital%20documents/QS%20Report/60%20MONTHS%20Estimate%20-%20WB%20-%20QS%20Report.xlsx" TargetMode="External"/><Relationship Id="rId1" Type="http://schemas.openxmlformats.org/officeDocument/2006/relationships/externalLinkPath" Target="https://eskom-my.sharepoint.com/personal/mashiga_eskom_co_za/Documents/Documents/Group%20Capital%20documents/QS%20Report/60%20MONTHS%20Estimate%20-%20WB%20-%20QS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imate QS Report"/>
      <sheetName val="Summary"/>
      <sheetName val="1.1 License Fees"/>
      <sheetName val="1.2 Hardware and Hosting"/>
      <sheetName val="Symplexity"/>
      <sheetName val="TDS"/>
      <sheetName val="BA's"/>
      <sheetName val="1.3.8 Fix biometric devices"/>
      <sheetName val="Sym Travel"/>
      <sheetName val="TDS Travel"/>
      <sheetName val="1.5 Improve network quality"/>
    </sheetNames>
    <sheetDataSet>
      <sheetData sheetId="0"/>
      <sheetData sheetId="1"/>
      <sheetData sheetId="2"/>
      <sheetData sheetId="3">
        <row r="27">
          <cell r="N27">
            <v>117564.99999999999</v>
          </cell>
        </row>
        <row r="32">
          <cell r="M32" t="str">
            <v>Secure offline backups</v>
          </cell>
        </row>
      </sheetData>
      <sheetData sheetId="4">
        <row r="3">
          <cell r="L3">
            <v>145.13999999999999</v>
          </cell>
        </row>
        <row r="4">
          <cell r="F4">
            <v>381.03999999999991</v>
          </cell>
        </row>
        <row r="5">
          <cell r="F5">
            <v>138.56</v>
          </cell>
        </row>
        <row r="6">
          <cell r="L6">
            <v>88.362514285714269</v>
          </cell>
        </row>
        <row r="7">
          <cell r="L7">
            <v>98.23</v>
          </cell>
        </row>
        <row r="8">
          <cell r="L8">
            <v>69.322457142857132</v>
          </cell>
        </row>
        <row r="9">
          <cell r="L9">
            <v>74.04000000000002</v>
          </cell>
        </row>
      </sheetData>
      <sheetData sheetId="5">
        <row r="3">
          <cell r="F3">
            <v>138.56</v>
          </cell>
        </row>
        <row r="4">
          <cell r="K4">
            <v>1204.7583999999995</v>
          </cell>
        </row>
        <row r="5">
          <cell r="K5">
            <v>51.620057142857149</v>
          </cell>
        </row>
        <row r="6">
          <cell r="K6">
            <v>55.084971428571407</v>
          </cell>
        </row>
      </sheetData>
      <sheetData sheetId="6">
        <row r="8">
          <cell r="E8">
            <v>536.91999999999996</v>
          </cell>
        </row>
        <row r="16">
          <cell r="E16">
            <v>415.67999999999995</v>
          </cell>
        </row>
        <row r="21">
          <cell r="K21">
            <v>277.8461538461537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7252-415F-4C91-A8DA-DA16F7F140EE}">
  <dimension ref="A1:I58"/>
  <sheetViews>
    <sheetView tabSelected="1" topLeftCell="H1" zoomScale="75" zoomScaleNormal="75" workbookViewId="0">
      <selection activeCell="S7" sqref="S7"/>
    </sheetView>
  </sheetViews>
  <sheetFormatPr defaultRowHeight="14.5" x14ac:dyDescent="0.35"/>
  <cols>
    <col min="1" max="1" width="61.7265625" customWidth="1"/>
    <col min="3" max="3" width="3" customWidth="1"/>
    <col min="4" max="4" width="3.26953125" customWidth="1"/>
    <col min="7" max="7" width="12.90625" customWidth="1"/>
    <col min="8" max="8" width="12.81640625" customWidth="1"/>
    <col min="9" max="9" width="18.90625" customWidth="1"/>
  </cols>
  <sheetData>
    <row r="1" spans="1:9" x14ac:dyDescent="0.35">
      <c r="B1" s="1"/>
      <c r="E1" s="1"/>
      <c r="F1" s="1"/>
      <c r="G1" s="1"/>
      <c r="I1" s="1"/>
    </row>
    <row r="2" spans="1:9" x14ac:dyDescent="0.35">
      <c r="B2" s="1"/>
      <c r="E2" s="72" t="s">
        <v>34</v>
      </c>
      <c r="F2" s="73"/>
      <c r="G2" s="73"/>
      <c r="H2" s="73"/>
      <c r="I2" s="74"/>
    </row>
    <row r="3" spans="1:9" x14ac:dyDescent="0.35">
      <c r="B3" s="1"/>
      <c r="E3" s="75" t="s">
        <v>0</v>
      </c>
      <c r="F3" s="76"/>
      <c r="G3" s="76"/>
      <c r="H3" s="76"/>
      <c r="I3" s="77"/>
    </row>
    <row r="4" spans="1:9" ht="29" x14ac:dyDescent="0.35">
      <c r="A4" s="2"/>
      <c r="B4" s="3" t="s">
        <v>1</v>
      </c>
      <c r="C4" s="4"/>
      <c r="D4" s="5"/>
      <c r="E4" s="6" t="s">
        <v>2</v>
      </c>
      <c r="F4" s="7" t="s">
        <v>3</v>
      </c>
      <c r="G4" s="7" t="s">
        <v>33</v>
      </c>
      <c r="H4" s="8" t="s">
        <v>4</v>
      </c>
      <c r="I4" s="9" t="s">
        <v>30</v>
      </c>
    </row>
    <row r="5" spans="1:9" x14ac:dyDescent="0.35">
      <c r="A5" s="10" t="s">
        <v>5</v>
      </c>
      <c r="B5" s="11"/>
      <c r="E5" s="12"/>
      <c r="F5" s="13"/>
      <c r="G5" s="13"/>
      <c r="H5" s="14"/>
      <c r="I5" s="15"/>
    </row>
    <row r="6" spans="1:9" x14ac:dyDescent="0.35">
      <c r="A6" s="16" t="s">
        <v>6</v>
      </c>
      <c r="B6" s="17"/>
      <c r="C6" s="18"/>
      <c r="E6" s="19"/>
      <c r="F6" s="20"/>
      <c r="G6" s="20"/>
      <c r="H6" s="21"/>
      <c r="I6" s="22"/>
    </row>
    <row r="7" spans="1:9" x14ac:dyDescent="0.35">
      <c r="A7" s="16"/>
      <c r="B7" s="23"/>
      <c r="C7" s="24"/>
      <c r="E7" s="12"/>
      <c r="F7" s="13"/>
      <c r="G7" s="13"/>
      <c r="H7" s="25"/>
      <c r="I7" s="26"/>
    </row>
    <row r="8" spans="1:9" x14ac:dyDescent="0.35">
      <c r="A8" s="10" t="s">
        <v>7</v>
      </c>
      <c r="B8" s="17" t="s">
        <v>8</v>
      </c>
      <c r="C8" s="18"/>
      <c r="E8" s="12">
        <v>1</v>
      </c>
      <c r="F8" s="13">
        <v>60</v>
      </c>
      <c r="G8" s="13">
        <f>E8*F8</f>
        <v>60</v>
      </c>
      <c r="H8" s="27"/>
      <c r="I8" s="28"/>
    </row>
    <row r="9" spans="1:9" x14ac:dyDescent="0.35">
      <c r="A9" s="10"/>
      <c r="B9" s="17"/>
      <c r="C9" s="18"/>
      <c r="E9" s="12"/>
      <c r="F9" s="13"/>
      <c r="G9" s="13"/>
      <c r="H9" s="29"/>
      <c r="I9" s="15"/>
    </row>
    <row r="10" spans="1:9" x14ac:dyDescent="0.35">
      <c r="A10" s="10"/>
      <c r="B10" s="17"/>
      <c r="C10" s="18"/>
      <c r="E10" s="12"/>
      <c r="F10" s="13"/>
      <c r="G10" s="13"/>
      <c r="H10" s="29"/>
      <c r="I10" s="15"/>
    </row>
    <row r="11" spans="1:9" x14ac:dyDescent="0.35">
      <c r="A11" s="16" t="s">
        <v>9</v>
      </c>
      <c r="B11" s="17"/>
      <c r="C11" s="18"/>
      <c r="E11" s="30"/>
      <c r="F11" s="31"/>
      <c r="G11" s="31"/>
      <c r="H11" s="32"/>
      <c r="I11" s="22"/>
    </row>
    <row r="12" spans="1:9" x14ac:dyDescent="0.35">
      <c r="A12" s="16"/>
      <c r="B12" s="23"/>
      <c r="C12" s="24"/>
      <c r="E12" s="33"/>
      <c r="F12" s="34"/>
      <c r="G12" s="34"/>
      <c r="H12" s="35"/>
      <c r="I12" s="26"/>
    </row>
    <row r="13" spans="1:9" x14ac:dyDescent="0.35">
      <c r="A13" s="10" t="s">
        <v>10</v>
      </c>
      <c r="B13" s="17" t="s">
        <v>11</v>
      </c>
      <c r="C13" s="18"/>
      <c r="E13" s="12">
        <v>1</v>
      </c>
      <c r="F13" s="13">
        <v>60</v>
      </c>
      <c r="G13" s="13">
        <f>E13*F13</f>
        <v>60</v>
      </c>
      <c r="H13" s="25"/>
      <c r="I13" s="28"/>
    </row>
    <row r="14" spans="1:9" x14ac:dyDescent="0.35">
      <c r="A14" s="10" t="s">
        <v>12</v>
      </c>
      <c r="B14" s="17" t="s">
        <v>11</v>
      </c>
      <c r="C14" s="18"/>
      <c r="E14" s="12">
        <v>1</v>
      </c>
      <c r="F14" s="13">
        <v>60</v>
      </c>
      <c r="G14" s="13">
        <f>E14*F14</f>
        <v>60</v>
      </c>
      <c r="H14" s="25"/>
      <c r="I14" s="28"/>
    </row>
    <row r="15" spans="1:9" x14ac:dyDescent="0.35">
      <c r="A15" s="10" t="s">
        <v>13</v>
      </c>
      <c r="B15" s="17" t="s">
        <v>11</v>
      </c>
      <c r="C15" s="18"/>
      <c r="E15" s="12">
        <v>1</v>
      </c>
      <c r="F15" s="13">
        <v>60</v>
      </c>
      <c r="G15" s="13">
        <f>E15*F15</f>
        <v>60</v>
      </c>
      <c r="H15" s="25"/>
      <c r="I15" s="28"/>
    </row>
    <row r="16" spans="1:9" x14ac:dyDescent="0.35">
      <c r="A16" s="10" t="str">
        <f>'[1]1.2 Hardware and Hosting'!M32</f>
        <v>Secure offline backups</v>
      </c>
      <c r="B16" s="17" t="s">
        <v>11</v>
      </c>
      <c r="C16" s="18"/>
      <c r="E16" s="12">
        <v>1</v>
      </c>
      <c r="F16" s="13">
        <v>60</v>
      </c>
      <c r="G16" s="13">
        <f>E16*F16</f>
        <v>60</v>
      </c>
      <c r="H16" s="25"/>
      <c r="I16" s="28"/>
    </row>
    <row r="17" spans="1:9" x14ac:dyDescent="0.35">
      <c r="A17" s="10"/>
      <c r="B17" s="17"/>
      <c r="C17" s="18"/>
      <c r="E17" s="36"/>
      <c r="F17" s="37"/>
      <c r="G17" s="37"/>
      <c r="H17" s="29"/>
      <c r="I17" s="15"/>
    </row>
    <row r="18" spans="1:9" x14ac:dyDescent="0.35">
      <c r="A18" s="16" t="s">
        <v>14</v>
      </c>
      <c r="B18" s="17"/>
      <c r="C18" s="18"/>
      <c r="E18" s="38"/>
      <c r="F18" s="39"/>
      <c r="G18" s="39"/>
      <c r="H18" s="40"/>
      <c r="I18" s="22"/>
    </row>
    <row r="19" spans="1:9" x14ac:dyDescent="0.35">
      <c r="A19" s="16"/>
      <c r="B19" s="23"/>
      <c r="C19" s="24"/>
      <c r="E19" s="41"/>
      <c r="F19" s="42"/>
      <c r="G19" s="42"/>
      <c r="H19" s="29"/>
      <c r="I19" s="26"/>
    </row>
    <row r="20" spans="1:9" x14ac:dyDescent="0.35">
      <c r="A20" s="10" t="s">
        <v>15</v>
      </c>
      <c r="B20" s="17" t="s">
        <v>16</v>
      </c>
      <c r="C20" s="18"/>
      <c r="E20" s="43">
        <f>[1]Symplexity!$L$3</f>
        <v>145.13999999999999</v>
      </c>
      <c r="F20" s="13">
        <v>60</v>
      </c>
      <c r="G20" s="56">
        <f>E20*F20</f>
        <v>8708.4</v>
      </c>
      <c r="H20" s="25"/>
      <c r="I20" s="28"/>
    </row>
    <row r="21" spans="1:9" x14ac:dyDescent="0.35">
      <c r="A21" s="10"/>
      <c r="B21" s="17"/>
      <c r="C21" s="18"/>
      <c r="E21" s="43"/>
      <c r="F21" s="37"/>
      <c r="G21" s="37"/>
      <c r="H21" s="25"/>
      <c r="I21" s="28"/>
    </row>
    <row r="22" spans="1:9" x14ac:dyDescent="0.35">
      <c r="A22" s="10" t="s">
        <v>17</v>
      </c>
      <c r="B22" s="17"/>
      <c r="C22" s="18"/>
      <c r="E22" s="41"/>
      <c r="F22" s="42"/>
      <c r="G22" s="42"/>
      <c r="H22" s="25"/>
      <c r="I22" s="28"/>
    </row>
    <row r="23" spans="1:9" x14ac:dyDescent="0.35">
      <c r="A23" s="10" t="s">
        <v>32</v>
      </c>
      <c r="B23" s="17" t="s">
        <v>16</v>
      </c>
      <c r="C23" s="18"/>
      <c r="E23" s="43">
        <f>[1]Symplexity!$F$4</f>
        <v>381.03999999999991</v>
      </c>
      <c r="F23" s="13">
        <v>60</v>
      </c>
      <c r="G23" s="56">
        <f>E23*F23</f>
        <v>22862.399999999994</v>
      </c>
      <c r="H23" s="25"/>
      <c r="I23" s="28"/>
    </row>
    <row r="24" spans="1:9" x14ac:dyDescent="0.35">
      <c r="A24" s="10" t="s">
        <v>37</v>
      </c>
      <c r="B24" s="17" t="s">
        <v>16</v>
      </c>
      <c r="C24" s="18"/>
      <c r="E24" s="43">
        <f>[1]TDS!$F$3</f>
        <v>138.56</v>
      </c>
      <c r="F24" s="13">
        <v>60</v>
      </c>
      <c r="G24" s="56">
        <f>E24*F24</f>
        <v>8313.6</v>
      </c>
      <c r="H24" s="25"/>
      <c r="I24" s="28"/>
    </row>
    <row r="25" spans="1:9" x14ac:dyDescent="0.35">
      <c r="A25" s="10"/>
      <c r="B25" s="17"/>
      <c r="C25" s="18"/>
      <c r="E25" s="43"/>
      <c r="F25" s="37"/>
      <c r="G25" s="37"/>
      <c r="H25" s="25"/>
      <c r="I25" s="28"/>
    </row>
    <row r="26" spans="1:9" x14ac:dyDescent="0.35">
      <c r="A26" s="10" t="s">
        <v>18</v>
      </c>
      <c r="B26" s="17" t="s">
        <v>16</v>
      </c>
      <c r="C26" s="18"/>
      <c r="E26" s="43">
        <f>[1]Symplexity!$L$9</f>
        <v>74.04000000000002</v>
      </c>
      <c r="F26" s="13">
        <v>60</v>
      </c>
      <c r="G26" s="56">
        <f>E26*F26</f>
        <v>4442.4000000000015</v>
      </c>
      <c r="H26" s="25"/>
      <c r="I26" s="28"/>
    </row>
    <row r="27" spans="1:9" x14ac:dyDescent="0.35">
      <c r="A27" s="10"/>
      <c r="B27" s="17"/>
      <c r="C27" s="18"/>
      <c r="E27" s="43"/>
      <c r="F27" s="37"/>
      <c r="G27" s="37"/>
      <c r="H27" s="25"/>
      <c r="I27" s="28"/>
    </row>
    <row r="28" spans="1:9" x14ac:dyDescent="0.35">
      <c r="A28" s="10" t="s">
        <v>19</v>
      </c>
      <c r="B28" s="17" t="s">
        <v>16</v>
      </c>
      <c r="C28" s="18"/>
      <c r="D28" s="44"/>
      <c r="E28" s="43">
        <f>[1]Symplexity!$F$5</f>
        <v>138.56</v>
      </c>
      <c r="F28" s="13">
        <v>60</v>
      </c>
      <c r="G28" s="56">
        <f>E28*F28</f>
        <v>8313.6</v>
      </c>
      <c r="H28" s="25"/>
      <c r="I28" s="28"/>
    </row>
    <row r="29" spans="1:9" x14ac:dyDescent="0.35">
      <c r="A29" s="10"/>
      <c r="B29" s="45"/>
      <c r="C29" s="46"/>
      <c r="D29" s="44"/>
      <c r="E29" s="43"/>
      <c r="F29" s="37"/>
      <c r="G29" s="37"/>
      <c r="H29" s="25"/>
      <c r="I29" s="28"/>
    </row>
    <row r="30" spans="1:9" x14ac:dyDescent="0.35">
      <c r="A30" s="10" t="s">
        <v>20</v>
      </c>
      <c r="B30" s="45"/>
      <c r="C30" s="46"/>
      <c r="D30" s="44"/>
      <c r="E30" s="41"/>
      <c r="F30" s="42"/>
      <c r="G30" s="42"/>
      <c r="H30" s="25"/>
      <c r="I30" s="28"/>
    </row>
    <row r="31" spans="1:9" x14ac:dyDescent="0.35">
      <c r="A31" s="10" t="s">
        <v>32</v>
      </c>
      <c r="B31" s="17" t="s">
        <v>16</v>
      </c>
      <c r="C31" s="18"/>
      <c r="D31" s="44"/>
      <c r="E31" s="43">
        <f>[1]Symplexity!$L$7</f>
        <v>98.23</v>
      </c>
      <c r="F31" s="13">
        <v>60</v>
      </c>
      <c r="G31" s="56">
        <f>E31*F31</f>
        <v>5893.8</v>
      </c>
      <c r="H31" s="25"/>
      <c r="I31" s="28"/>
    </row>
    <row r="32" spans="1:9" x14ac:dyDescent="0.35">
      <c r="A32" s="10" t="s">
        <v>37</v>
      </c>
      <c r="B32" s="17" t="s">
        <v>16</v>
      </c>
      <c r="C32" s="18"/>
      <c r="D32" s="44"/>
      <c r="E32" s="43">
        <f>[1]TDS!$K$4</f>
        <v>1204.7583999999995</v>
      </c>
      <c r="F32" s="13">
        <v>60</v>
      </c>
      <c r="G32" s="56">
        <f>E32*F32</f>
        <v>72285.503999999972</v>
      </c>
      <c r="H32" s="25"/>
      <c r="I32" s="28"/>
    </row>
    <row r="33" spans="1:9" x14ac:dyDescent="0.35">
      <c r="A33" s="10"/>
      <c r="B33" s="45"/>
      <c r="C33" s="46"/>
      <c r="D33" s="44"/>
      <c r="E33" s="41"/>
      <c r="F33" s="42"/>
      <c r="G33" s="42"/>
      <c r="H33" s="25"/>
      <c r="I33" s="28"/>
    </row>
    <row r="34" spans="1:9" x14ac:dyDescent="0.35">
      <c r="A34" s="10" t="s">
        <v>21</v>
      </c>
      <c r="B34" s="17"/>
      <c r="C34" s="18"/>
      <c r="E34" s="41"/>
      <c r="F34" s="42"/>
      <c r="G34" s="42"/>
      <c r="H34" s="25"/>
      <c r="I34" s="28"/>
    </row>
    <row r="35" spans="1:9" x14ac:dyDescent="0.35">
      <c r="A35" s="10" t="s">
        <v>32</v>
      </c>
      <c r="B35" s="17" t="s">
        <v>16</v>
      </c>
      <c r="C35" s="18"/>
      <c r="E35" s="43">
        <f>[1]Symplexity!$L$6</f>
        <v>88.362514285714269</v>
      </c>
      <c r="F35" s="13">
        <v>60</v>
      </c>
      <c r="G35" s="56">
        <f>E35*F35</f>
        <v>5301.7508571428561</v>
      </c>
      <c r="H35" s="25"/>
      <c r="I35" s="28"/>
    </row>
    <row r="36" spans="1:9" x14ac:dyDescent="0.35">
      <c r="A36" s="10" t="s">
        <v>37</v>
      </c>
      <c r="B36" s="17" t="s">
        <v>16</v>
      </c>
      <c r="C36" s="18"/>
      <c r="E36" s="43">
        <f>[1]TDS!$K$5</f>
        <v>51.620057142857149</v>
      </c>
      <c r="F36" s="13">
        <v>60</v>
      </c>
      <c r="G36" s="56">
        <f>E36*F36</f>
        <v>3097.203428571429</v>
      </c>
      <c r="H36" s="25"/>
      <c r="I36" s="28"/>
    </row>
    <row r="37" spans="1:9" x14ac:dyDescent="0.35">
      <c r="A37" s="10"/>
      <c r="B37" s="17"/>
      <c r="C37" s="18"/>
      <c r="E37" s="43"/>
      <c r="F37" s="37"/>
      <c r="G37" s="37"/>
      <c r="H37" s="25"/>
      <c r="I37" s="28"/>
    </row>
    <row r="38" spans="1:9" x14ac:dyDescent="0.35">
      <c r="A38" s="10" t="s">
        <v>22</v>
      </c>
      <c r="B38" s="17"/>
      <c r="C38" s="18"/>
      <c r="E38" s="41"/>
      <c r="F38" s="42"/>
      <c r="G38" s="42"/>
      <c r="H38" s="25"/>
      <c r="I38" s="28"/>
    </row>
    <row r="39" spans="1:9" x14ac:dyDescent="0.35">
      <c r="A39" s="10" t="s">
        <v>23</v>
      </c>
      <c r="B39" s="17" t="s">
        <v>16</v>
      </c>
      <c r="C39" s="18"/>
      <c r="E39" s="43">
        <f>'[1]BA''s'!$E$8</f>
        <v>536.91999999999996</v>
      </c>
      <c r="F39" s="13">
        <v>60</v>
      </c>
      <c r="G39" s="56">
        <f>E39*F39</f>
        <v>32215.199999999997</v>
      </c>
      <c r="H39" s="25"/>
      <c r="I39" s="28"/>
    </row>
    <row r="40" spans="1:9" x14ac:dyDescent="0.35">
      <c r="A40" s="10" t="s">
        <v>35</v>
      </c>
      <c r="B40" s="17" t="s">
        <v>16</v>
      </c>
      <c r="C40" s="18"/>
      <c r="E40" s="43">
        <f>'[1]BA''s'!$E$16</f>
        <v>415.67999999999995</v>
      </c>
      <c r="F40" s="13">
        <v>60</v>
      </c>
      <c r="G40" s="56">
        <f>E40*F40</f>
        <v>24940.799999999996</v>
      </c>
      <c r="H40" s="25"/>
      <c r="I40" s="28"/>
    </row>
    <row r="41" spans="1:9" x14ac:dyDescent="0.35">
      <c r="A41" s="10" t="s">
        <v>36</v>
      </c>
      <c r="B41" s="17" t="s">
        <v>16</v>
      </c>
      <c r="C41" s="18"/>
      <c r="E41" s="43">
        <f>'[1]BA''s'!$K$21</f>
        <v>277.8461538461537</v>
      </c>
      <c r="F41" s="13">
        <v>60</v>
      </c>
      <c r="G41" s="56">
        <f>E41*F41</f>
        <v>16670.769230769223</v>
      </c>
      <c r="H41" s="25"/>
      <c r="I41" s="28"/>
    </row>
    <row r="42" spans="1:9" x14ac:dyDescent="0.35">
      <c r="A42" s="10"/>
      <c r="B42" s="17"/>
      <c r="C42" s="18"/>
      <c r="E42" s="43"/>
      <c r="F42" s="37"/>
      <c r="G42" s="37"/>
      <c r="H42" s="25"/>
      <c r="I42" s="28"/>
    </row>
    <row r="43" spans="1:9" x14ac:dyDescent="0.35">
      <c r="A43" s="10" t="s">
        <v>24</v>
      </c>
      <c r="B43" s="17"/>
      <c r="C43" s="18"/>
      <c r="E43" s="43"/>
      <c r="F43" s="37"/>
      <c r="G43" s="37"/>
      <c r="H43" s="25"/>
      <c r="I43" s="28"/>
    </row>
    <row r="44" spans="1:9" x14ac:dyDescent="0.35">
      <c r="A44" s="10" t="s">
        <v>32</v>
      </c>
      <c r="B44" s="17" t="s">
        <v>16</v>
      </c>
      <c r="C44" s="18"/>
      <c r="E44" s="43">
        <f>[1]Symplexity!$L$8</f>
        <v>69.322457142857132</v>
      </c>
      <c r="F44" s="13">
        <v>60</v>
      </c>
      <c r="G44" s="56">
        <f>E44*F44</f>
        <v>4159.3474285714283</v>
      </c>
      <c r="H44" s="25"/>
      <c r="I44" s="28"/>
    </row>
    <row r="45" spans="1:9" x14ac:dyDescent="0.35">
      <c r="A45" s="10" t="s">
        <v>37</v>
      </c>
      <c r="B45" s="17" t="s">
        <v>16</v>
      </c>
      <c r="C45" s="18"/>
      <c r="E45" s="43">
        <f>[1]TDS!$K$6</f>
        <v>55.084971428571407</v>
      </c>
      <c r="F45" s="13">
        <v>60</v>
      </c>
      <c r="G45" s="56">
        <f>E45*F45</f>
        <v>3305.0982857142844</v>
      </c>
      <c r="H45" s="25"/>
      <c r="I45" s="28"/>
    </row>
    <row r="46" spans="1:9" x14ac:dyDescent="0.35">
      <c r="A46" s="10"/>
      <c r="B46" s="17"/>
      <c r="C46" s="18"/>
      <c r="E46" s="36"/>
      <c r="F46" s="37"/>
      <c r="G46" s="37"/>
      <c r="H46" s="29"/>
      <c r="I46" s="28"/>
    </row>
    <row r="47" spans="1:9" x14ac:dyDescent="0.35">
      <c r="A47" s="10" t="s">
        <v>25</v>
      </c>
      <c r="B47" s="17" t="s">
        <v>8</v>
      </c>
      <c r="C47" s="18"/>
      <c r="E47" s="12">
        <v>1</v>
      </c>
      <c r="F47" s="13">
        <v>60</v>
      </c>
      <c r="G47" s="56">
        <f>E47*F47</f>
        <v>60</v>
      </c>
      <c r="H47" s="25"/>
      <c r="I47" s="28"/>
    </row>
    <row r="48" spans="1:9" x14ac:dyDescent="0.35">
      <c r="A48" s="10"/>
      <c r="B48" s="17"/>
      <c r="C48" s="18"/>
      <c r="E48" s="36"/>
      <c r="F48" s="37"/>
      <c r="G48" s="37"/>
      <c r="H48" s="29"/>
      <c r="I48" s="15"/>
    </row>
    <row r="49" spans="1:9" x14ac:dyDescent="0.35">
      <c r="A49" s="16" t="s">
        <v>26</v>
      </c>
      <c r="B49" s="17"/>
      <c r="C49" s="18"/>
      <c r="E49" s="47"/>
      <c r="F49" s="48"/>
      <c r="G49" s="48"/>
      <c r="H49" s="40"/>
      <c r="I49" s="22"/>
    </row>
    <row r="50" spans="1:9" x14ac:dyDescent="0.35">
      <c r="A50" s="16"/>
      <c r="B50" s="23"/>
      <c r="C50" s="24"/>
      <c r="E50" s="36"/>
      <c r="F50" s="37"/>
      <c r="G50" s="37"/>
      <c r="H50" s="29"/>
      <c r="I50" s="15"/>
    </row>
    <row r="51" spans="1:9" x14ac:dyDescent="0.35">
      <c r="A51" s="10" t="s">
        <v>27</v>
      </c>
      <c r="B51" s="17" t="s">
        <v>8</v>
      </c>
      <c r="C51" s="18"/>
      <c r="E51" s="12">
        <v>1</v>
      </c>
      <c r="F51" s="13">
        <v>60</v>
      </c>
      <c r="G51" s="56">
        <f>E51*F51</f>
        <v>60</v>
      </c>
      <c r="H51" s="49"/>
      <c r="I51" s="28"/>
    </row>
    <row r="52" spans="1:9" x14ac:dyDescent="0.35">
      <c r="A52" s="10"/>
      <c r="B52" s="17"/>
      <c r="C52" s="18"/>
      <c r="E52" s="36"/>
      <c r="F52" s="37"/>
      <c r="G52" s="37"/>
      <c r="H52" s="29"/>
      <c r="I52" s="15"/>
    </row>
    <row r="53" spans="1:9" x14ac:dyDescent="0.35">
      <c r="A53" s="16" t="s">
        <v>28</v>
      </c>
      <c r="B53" s="17"/>
      <c r="C53" s="18"/>
      <c r="E53" s="47"/>
      <c r="F53" s="48"/>
      <c r="G53" s="48"/>
      <c r="H53" s="40"/>
      <c r="I53" s="22"/>
    </row>
    <row r="54" spans="1:9" x14ac:dyDescent="0.35">
      <c r="A54" s="16"/>
      <c r="B54" s="23"/>
      <c r="C54" s="24"/>
      <c r="E54" s="36"/>
      <c r="F54" s="37"/>
      <c r="G54" s="37"/>
      <c r="H54" s="29"/>
      <c r="I54" s="15"/>
    </row>
    <row r="55" spans="1:9" x14ac:dyDescent="0.35">
      <c r="A55" s="10" t="s">
        <v>29</v>
      </c>
      <c r="B55" s="17" t="s">
        <v>8</v>
      </c>
      <c r="C55" s="18"/>
      <c r="E55" s="50">
        <v>1</v>
      </c>
      <c r="F55" s="51">
        <v>60</v>
      </c>
      <c r="G55" s="57">
        <f>E55*F55</f>
        <v>60</v>
      </c>
      <c r="H55" s="52"/>
      <c r="I55" s="53"/>
    </row>
    <row r="56" spans="1:9" x14ac:dyDescent="0.35">
      <c r="A56" s="58"/>
      <c r="B56" s="59"/>
      <c r="C56" s="18"/>
      <c r="E56" s="60"/>
      <c r="F56" s="61"/>
      <c r="G56" s="62"/>
      <c r="H56" s="63"/>
      <c r="I56" s="64"/>
    </row>
    <row r="57" spans="1:9" x14ac:dyDescent="0.35">
      <c r="A57" s="65" t="s">
        <v>31</v>
      </c>
      <c r="B57" s="66"/>
      <c r="C57" s="67"/>
      <c r="D57" s="68"/>
      <c r="E57" s="69"/>
      <c r="F57" s="70"/>
      <c r="G57" s="70"/>
      <c r="H57" s="70"/>
      <c r="I57" s="71"/>
    </row>
    <row r="58" spans="1:9" x14ac:dyDescent="0.35">
      <c r="A58" s="54"/>
      <c r="B58" s="55"/>
      <c r="C58" s="18"/>
      <c r="E58" s="1"/>
      <c r="F58" s="1"/>
      <c r="G58" s="1"/>
      <c r="I58" s="1"/>
    </row>
  </sheetData>
  <mergeCells count="2">
    <mergeCell ref="E2:I2"/>
    <mergeCell ref="E3:I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Mashigo</dc:creator>
  <cp:lastModifiedBy>Thabile Zulu</cp:lastModifiedBy>
  <dcterms:created xsi:type="dcterms:W3CDTF">2026-04-10T06:56:04Z</dcterms:created>
  <dcterms:modified xsi:type="dcterms:W3CDTF">2026-05-29T04:27:02Z</dcterms:modified>
</cp:coreProperties>
</file>