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ylviam\Documents\TENDER DOCS 2023.2024\"/>
    </mc:Choice>
  </mc:AlternateContent>
  <xr:revisionPtr revIDLastSave="0" documentId="8_{8DDB0982-1A12-4B08-B9B6-F43A803C471C}" xr6:coauthVersionLast="47" xr6:coauthVersionMax="47" xr10:uidLastSave="{00000000-0000-0000-0000-000000000000}"/>
  <bookViews>
    <workbookView xWindow="-120" yWindow="-120" windowWidth="29040" windowHeight="15720" tabRatio="953" activeTab="3" xr2:uid="{0B479CCC-1452-4690-A3AA-567B946A5F8E}"/>
  </bookViews>
  <sheets>
    <sheet name="1200A" sheetId="1" r:id="rId1"/>
    <sheet name="1200C" sheetId="2" r:id="rId2"/>
    <sheet name="1200D" sheetId="3" r:id="rId3"/>
    <sheet name="1200DB" sheetId="7" r:id="rId4"/>
    <sheet name="1200DM" sheetId="16" r:id="rId5"/>
    <sheet name="1200G" sheetId="24" r:id="rId6"/>
    <sheet name="1200L" sheetId="10" r:id="rId7"/>
    <sheet name="1200LB" sheetId="11" r:id="rId8"/>
    <sheet name="1200LE" sheetId="14" r:id="rId9"/>
    <sheet name="PD" sheetId="21" r:id="rId10"/>
    <sheet name="Summary" sheetId="23" r:id="rId11"/>
    <sheet name="Sheet1" sheetId="22" state="hidden" r:id="rId12"/>
  </sheets>
  <definedNames>
    <definedName name="_xlnm.Print_Area" localSheetId="0">'1200A'!$A$1:$I$89</definedName>
    <definedName name="_xlnm.Print_Area" localSheetId="1">'1200C'!$A$1:$G$40</definedName>
    <definedName name="_xlnm.Print_Area" localSheetId="2">'1200D'!$A$1:$I$41</definedName>
    <definedName name="_xlnm.Print_Area" localSheetId="3">'1200DB'!$A$1:$J$42</definedName>
    <definedName name="_xlnm.Print_Area" localSheetId="4">'1200DM'!$A$1:$I$42</definedName>
    <definedName name="_xlnm.Print_Area" localSheetId="5">'1200G'!$A$1:$I$171</definedName>
    <definedName name="_xlnm.Print_Area" localSheetId="6">'1200L'!$A$1:$I$43</definedName>
    <definedName name="_xlnm.Print_Area" localSheetId="7">'1200LB'!$A$1:$J$41</definedName>
    <definedName name="_xlnm.Print_Area" localSheetId="8">'1200LE'!$A$1:$I$48</definedName>
    <definedName name="_xlnm.Print_Area" localSheetId="9">PD!$A$1:$I$118</definedName>
    <definedName name="_xlnm.Print_Area" localSheetId="10">Summary!$A$1:$H$89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2" i="21" l="1"/>
  <c r="I60" i="21"/>
  <c r="I61" i="21"/>
  <c r="I62" i="21"/>
  <c r="I63" i="21"/>
  <c r="I64" i="21"/>
  <c r="I65" i="21"/>
  <c r="H66" i="21" s="1"/>
  <c r="I66" i="21" s="1"/>
  <c r="I67" i="21"/>
  <c r="I68" i="21"/>
  <c r="I69" i="21"/>
  <c r="I70" i="21"/>
  <c r="I71" i="21"/>
  <c r="I72" i="21"/>
  <c r="I73" i="21"/>
  <c r="I74" i="21"/>
  <c r="I75" i="21"/>
  <c r="I76" i="21"/>
  <c r="I77" i="21"/>
  <c r="I78" i="21"/>
  <c r="I79" i="21"/>
  <c r="I80" i="21"/>
  <c r="H81" i="21" s="1"/>
  <c r="I81" i="21" s="1"/>
  <c r="I82" i="21"/>
  <c r="I83" i="21"/>
  <c r="I84" i="21"/>
  <c r="I85" i="21"/>
  <c r="I86" i="21"/>
  <c r="I87" i="21"/>
  <c r="I88" i="21"/>
  <c r="I89" i="21"/>
  <c r="I90" i="21"/>
  <c r="I91" i="21"/>
  <c r="I92" i="21"/>
  <c r="I93" i="21"/>
  <c r="I94" i="21"/>
  <c r="I95" i="21"/>
  <c r="I96" i="21"/>
  <c r="I97" i="21"/>
  <c r="I98" i="21"/>
  <c r="I99" i="21"/>
  <c r="I100" i="21"/>
  <c r="I101" i="21"/>
  <c r="I102" i="21"/>
  <c r="I103" i="21"/>
  <c r="I104" i="21"/>
  <c r="I105" i="21"/>
  <c r="I106" i="21"/>
  <c r="I112" i="21"/>
  <c r="I113" i="21"/>
  <c r="I114" i="21"/>
  <c r="I115" i="21"/>
  <c r="I116" i="21"/>
  <c r="I117" i="21"/>
  <c r="I59" i="21"/>
  <c r="I170" i="24"/>
  <c r="I132" i="24"/>
  <c r="I130" i="24"/>
  <c r="I129" i="24"/>
  <c r="I128" i="24"/>
  <c r="I127" i="24"/>
  <c r="I126" i="24"/>
  <c r="G125" i="24"/>
  <c r="I125" i="24" s="1"/>
  <c r="I124" i="24"/>
  <c r="I123" i="24"/>
  <c r="I122" i="24"/>
  <c r="I121" i="24"/>
  <c r="I120" i="24"/>
  <c r="I119" i="24"/>
  <c r="I118" i="24"/>
  <c r="I116" i="24"/>
  <c r="I115" i="24"/>
  <c r="I113" i="24"/>
  <c r="I112" i="24"/>
  <c r="I111" i="24"/>
  <c r="I106" i="24"/>
  <c r="I105" i="24"/>
  <c r="I94" i="24" l="1"/>
  <c r="G88" i="24"/>
  <c r="I88" i="24" s="1"/>
  <c r="I75" i="24"/>
  <c r="I71" i="24"/>
  <c r="I74" i="24"/>
  <c r="I196" i="24"/>
  <c r="I172" i="24"/>
  <c r="I100" i="24"/>
  <c r="I98" i="24"/>
  <c r="I96" i="24"/>
  <c r="I95" i="24"/>
  <c r="I93" i="24"/>
  <c r="I92" i="24"/>
  <c r="I91" i="24"/>
  <c r="I90" i="24"/>
  <c r="I89" i="24"/>
  <c r="I87" i="24"/>
  <c r="I86" i="24"/>
  <c r="I85" i="24"/>
  <c r="I84" i="24"/>
  <c r="I83" i="24"/>
  <c r="I82" i="24"/>
  <c r="I81" i="24"/>
  <c r="I80" i="24"/>
  <c r="I78" i="24"/>
  <c r="I77" i="24"/>
  <c r="I70" i="24"/>
  <c r="I69" i="24"/>
  <c r="I53" i="21"/>
  <c r="I41" i="21"/>
  <c r="I58" i="21" l="1"/>
  <c r="I40" i="21"/>
  <c r="I39" i="21"/>
  <c r="I37" i="21"/>
  <c r="I36" i="21"/>
  <c r="I34" i="21"/>
  <c r="I33" i="21"/>
  <c r="I31" i="21"/>
  <c r="I30" i="21"/>
  <c r="I28" i="21"/>
  <c r="I29" i="21"/>
  <c r="I38" i="21"/>
  <c r="I25" i="21"/>
  <c r="I26" i="21"/>
  <c r="I27" i="21"/>
  <c r="I24" i="21"/>
  <c r="I23" i="21"/>
  <c r="I22" i="21"/>
  <c r="I21" i="21"/>
  <c r="I20" i="21"/>
  <c r="I19" i="21"/>
  <c r="I18" i="21"/>
  <c r="I17" i="21"/>
  <c r="H16" i="7" l="1"/>
  <c r="H17" i="7" s="1"/>
  <c r="I72" i="1" l="1"/>
  <c r="H73" i="1" s="1"/>
  <c r="I73" i="1" s="1"/>
  <c r="I85" i="1"/>
  <c r="I86" i="1"/>
  <c r="I23" i="10"/>
  <c r="I22" i="10"/>
  <c r="I21" i="10"/>
  <c r="I20" i="10"/>
  <c r="I10" i="10" l="1"/>
  <c r="I3" i="24"/>
  <c r="I4" i="24"/>
  <c r="I5" i="24"/>
  <c r="I6" i="24"/>
  <c r="I8" i="24"/>
  <c r="I9" i="24"/>
  <c r="I10" i="24"/>
  <c r="I11" i="24"/>
  <c r="I13" i="24"/>
  <c r="I14" i="24"/>
  <c r="I16" i="24"/>
  <c r="I17" i="24"/>
  <c r="I18" i="24"/>
  <c r="I19" i="24"/>
  <c r="I20" i="24"/>
  <c r="I21" i="24"/>
  <c r="I22" i="24"/>
  <c r="I23" i="24"/>
  <c r="I24" i="24"/>
  <c r="I25" i="24"/>
  <c r="G26" i="24"/>
  <c r="I26" i="24" s="1"/>
  <c r="I27" i="24"/>
  <c r="I28" i="24"/>
  <c r="I29" i="24"/>
  <c r="I30" i="24"/>
  <c r="I31" i="24"/>
  <c r="I32" i="24"/>
  <c r="I33" i="24"/>
  <c r="I34" i="24"/>
  <c r="I37" i="24"/>
  <c r="I48" i="24"/>
  <c r="I53" i="24"/>
  <c r="I55" i="24"/>
  <c r="I56" i="24"/>
  <c r="I57" i="24"/>
  <c r="I58" i="24"/>
  <c r="I59" i="24"/>
  <c r="I60" i="24"/>
  <c r="I61" i="24"/>
  <c r="I62" i="24"/>
  <c r="I63" i="24"/>
  <c r="I64" i="24"/>
  <c r="I65" i="24"/>
  <c r="I66" i="24"/>
  <c r="I16" i="21" l="1"/>
  <c r="I15" i="21"/>
  <c r="I14" i="21"/>
  <c r="I13" i="21"/>
  <c r="I12" i="21"/>
  <c r="I11" i="21"/>
  <c r="I10" i="21"/>
  <c r="I9" i="21"/>
  <c r="I8" i="21"/>
  <c r="I7" i="21"/>
  <c r="I6" i="21"/>
  <c r="I4" i="21"/>
  <c r="I3" i="21"/>
  <c r="I46" i="14"/>
  <c r="I45" i="14"/>
  <c r="I43" i="14"/>
  <c r="I42" i="14"/>
  <c r="I41" i="14"/>
  <c r="I40" i="14"/>
  <c r="I34" i="14"/>
  <c r="I33" i="14"/>
  <c r="I32" i="14"/>
  <c r="I31" i="14"/>
  <c r="I30" i="14"/>
  <c r="I29" i="14"/>
  <c r="I28" i="14"/>
  <c r="I27" i="14"/>
  <c r="I26" i="14"/>
  <c r="I25" i="14"/>
  <c r="I24" i="14"/>
  <c r="I23" i="14"/>
  <c r="I22" i="14"/>
  <c r="I21" i="14"/>
  <c r="I20" i="14"/>
  <c r="I19" i="14"/>
  <c r="I18" i="14"/>
  <c r="I17" i="14"/>
  <c r="I16" i="14"/>
  <c r="I15" i="14"/>
  <c r="I14" i="14"/>
  <c r="I13" i="14"/>
  <c r="I12" i="14"/>
  <c r="I11" i="14"/>
  <c r="I10" i="14"/>
  <c r="I9" i="14"/>
  <c r="I8" i="14"/>
  <c r="I7" i="14"/>
  <c r="I6" i="14"/>
  <c r="I5" i="14"/>
  <c r="I4" i="14"/>
  <c r="I3" i="14"/>
  <c r="J40" i="11"/>
  <c r="J37" i="11"/>
  <c r="J36" i="11"/>
  <c r="J35" i="11"/>
  <c r="J34" i="11"/>
  <c r="J33" i="11"/>
  <c r="J32" i="11"/>
  <c r="J31" i="11"/>
  <c r="J30" i="11"/>
  <c r="J29" i="11"/>
  <c r="J28" i="11"/>
  <c r="J27" i="11"/>
  <c r="J26" i="11"/>
  <c r="J25" i="11"/>
  <c r="J24" i="11"/>
  <c r="J23" i="11"/>
  <c r="J22" i="11"/>
  <c r="J21" i="11"/>
  <c r="J20" i="11"/>
  <c r="J19" i="11"/>
  <c r="J18" i="11"/>
  <c r="J17" i="11"/>
  <c r="J16" i="11"/>
  <c r="J15" i="11"/>
  <c r="J14" i="11"/>
  <c r="J13" i="11"/>
  <c r="J12" i="11"/>
  <c r="J11" i="11"/>
  <c r="J10" i="11"/>
  <c r="J9" i="11"/>
  <c r="J8" i="11"/>
  <c r="J7" i="11"/>
  <c r="J6" i="11"/>
  <c r="J5" i="11"/>
  <c r="J4" i="11"/>
  <c r="J3" i="11"/>
  <c r="I41" i="10"/>
  <c r="I40" i="10"/>
  <c r="I39" i="10"/>
  <c r="I38" i="10"/>
  <c r="I37" i="10"/>
  <c r="I36" i="10"/>
  <c r="I35" i="10"/>
  <c r="I34" i="10"/>
  <c r="I33" i="10"/>
  <c r="I32" i="10"/>
  <c r="I31" i="10"/>
  <c r="I30" i="10"/>
  <c r="I29" i="10"/>
  <c r="I28" i="10"/>
  <c r="I27" i="10"/>
  <c r="I26" i="10"/>
  <c r="I25" i="10"/>
  <c r="I24" i="10"/>
  <c r="I19" i="10"/>
  <c r="I18" i="10"/>
  <c r="I17" i="10"/>
  <c r="I16" i="10"/>
  <c r="I15" i="10"/>
  <c r="I14" i="10"/>
  <c r="I9" i="10"/>
  <c r="I20" i="3"/>
  <c r="I14" i="3"/>
  <c r="G16" i="2"/>
  <c r="I83" i="1"/>
  <c r="I81" i="1"/>
  <c r="I80" i="1"/>
  <c r="I79" i="1"/>
  <c r="I78" i="1"/>
  <c r="I77" i="1"/>
  <c r="I76" i="1"/>
  <c r="I75" i="1"/>
  <c r="I84" i="1"/>
  <c r="I82" i="1"/>
  <c r="I68" i="1"/>
  <c r="H69" i="1" s="1"/>
  <c r="I69" i="1" s="1"/>
  <c r="J22" i="7"/>
  <c r="J21" i="7"/>
  <c r="J15" i="7"/>
  <c r="I17" i="3"/>
  <c r="H63" i="1"/>
  <c r="H61" i="1"/>
  <c r="I63" i="1" l="1"/>
  <c r="I62" i="1"/>
  <c r="I61" i="1"/>
  <c r="I60" i="1"/>
  <c r="H64" i="1" l="1"/>
  <c r="I64" i="1" s="1"/>
  <c r="I38" i="3" l="1"/>
  <c r="I34" i="3"/>
  <c r="I33" i="3"/>
  <c r="J12" i="7" l="1"/>
  <c r="J13" i="7"/>
  <c r="I28" i="3"/>
  <c r="I27" i="3"/>
  <c r="I26" i="3"/>
  <c r="I24" i="3"/>
  <c r="I30" i="3"/>
  <c r="I55" i="1"/>
  <c r="H57" i="1" s="1"/>
  <c r="I57" i="1" s="1"/>
  <c r="J26" i="7" l="1"/>
  <c r="J20" i="7"/>
  <c r="J14" i="7"/>
  <c r="J11" i="7" l="1"/>
  <c r="G11" i="2" l="1"/>
  <c r="I9" i="1" l="1"/>
  <c r="I10" i="1"/>
  <c r="I11" i="1"/>
  <c r="I12" i="1"/>
  <c r="I13" i="1"/>
  <c r="I14" i="1"/>
  <c r="I15" i="1"/>
  <c r="I16" i="1"/>
  <c r="I17" i="1"/>
  <c r="I18" i="1"/>
  <c r="I19" i="1"/>
  <c r="I49" i="1" l="1"/>
  <c r="I38" i="1"/>
  <c r="I36" i="1"/>
  <c r="I35" i="1"/>
  <c r="I34" i="1"/>
  <c r="I33" i="1"/>
  <c r="I30" i="1"/>
  <c r="I29" i="1"/>
  <c r="I28" i="1"/>
  <c r="I27" i="1"/>
  <c r="I31" i="1"/>
  <c r="I32" i="1"/>
  <c r="I37" i="1"/>
  <c r="B19" i="22"/>
  <c r="B18" i="22"/>
  <c r="H51" i="1" l="1"/>
  <c r="I51" i="1" s="1"/>
  <c r="I41" i="16"/>
  <c r="I3" i="16"/>
  <c r="I3" i="10"/>
  <c r="J9" i="7"/>
  <c r="J7" i="7"/>
  <c r="J6" i="7"/>
  <c r="J5" i="7"/>
  <c r="J4" i="7"/>
  <c r="J3" i="7"/>
  <c r="I46" i="1"/>
  <c r="I47" i="1"/>
  <c r="I9" i="3" l="1"/>
  <c r="I7" i="3"/>
  <c r="I6" i="3"/>
  <c r="I5" i="3"/>
  <c r="I4" i="3"/>
  <c r="I3" i="3"/>
  <c r="G39" i="2"/>
  <c r="G10" i="2"/>
  <c r="G8" i="2"/>
  <c r="G7" i="2"/>
  <c r="G6" i="2"/>
  <c r="G5" i="2"/>
  <c r="G4" i="2"/>
  <c r="G3" i="2"/>
  <c r="I44" i="1"/>
  <c r="I45" i="1"/>
  <c r="I4" i="1"/>
  <c r="I5" i="1"/>
  <c r="I6" i="1"/>
  <c r="I7" i="1"/>
  <c r="I8" i="1"/>
  <c r="I20" i="1"/>
  <c r="I21" i="1"/>
  <c r="I22" i="1"/>
  <c r="I23" i="1"/>
  <c r="I24" i="1"/>
  <c r="I26" i="1"/>
  <c r="I3" i="1"/>
</calcChain>
</file>

<file path=xl/sharedStrings.xml><?xml version="1.0" encoding="utf-8"?>
<sst xmlns="http://schemas.openxmlformats.org/spreadsheetml/2006/main" count="919" uniqueCount="442">
  <si>
    <t>8.3.1</t>
  </si>
  <si>
    <t>Contractual requirements</t>
  </si>
  <si>
    <t>Sum</t>
  </si>
  <si>
    <t>SCHEDULED FIXED-CHARGE &amp; VALUE-RELATED ITEMS</t>
  </si>
  <si>
    <t>8.3.2.1</t>
  </si>
  <si>
    <t>8.3.2.2</t>
  </si>
  <si>
    <t>Facilities for Contractor</t>
  </si>
  <si>
    <t>Facilities for Engineer</t>
  </si>
  <si>
    <t>8.3.4</t>
  </si>
  <si>
    <t>Removal of site establishment</t>
  </si>
  <si>
    <t>PAY ITEM</t>
  </si>
  <si>
    <t>DESCRIPTION</t>
  </si>
  <si>
    <t>UNIT</t>
  </si>
  <si>
    <t>QTY</t>
  </si>
  <si>
    <t>RATE</t>
  </si>
  <si>
    <t>AMOUNT</t>
  </si>
  <si>
    <t>SCHEDULED TIME-RELATED ITEMS</t>
  </si>
  <si>
    <t>8.4.1</t>
  </si>
  <si>
    <t>8.4.2.1</t>
  </si>
  <si>
    <t>8.4.2.2</t>
  </si>
  <si>
    <t>TOTAL CARRIED FORWARD</t>
  </si>
  <si>
    <t>8.4.4</t>
  </si>
  <si>
    <t>Company &amp; head office overhead costs</t>
  </si>
  <si>
    <t>TOTAL BROUGHT FORWARD</t>
  </si>
  <si>
    <t>%</t>
  </si>
  <si>
    <r>
      <t>m</t>
    </r>
    <r>
      <rPr>
        <vertAlign val="superscript"/>
        <sz val="10"/>
        <color theme="1"/>
        <rFont val="Arial Nova Cond"/>
        <family val="2"/>
      </rPr>
      <t>3</t>
    </r>
  </si>
  <si>
    <t>TOTAL CARRIED TO SUMMARY</t>
  </si>
  <si>
    <t>SECTION 1200 PART C: SITE CLEARANCE</t>
  </si>
  <si>
    <t>SCHEDULED ITEMS</t>
  </si>
  <si>
    <t>8.2.1</t>
  </si>
  <si>
    <t>Clear and grub</t>
  </si>
  <si>
    <t>ha</t>
  </si>
  <si>
    <t>8.2.3</t>
  </si>
  <si>
    <t>Remove &amp; grub all trees and tree stumps regardless of girth</t>
  </si>
  <si>
    <t>Bulk Excavation</t>
  </si>
  <si>
    <t>8.3.3</t>
  </si>
  <si>
    <t>Importing of materials</t>
  </si>
  <si>
    <t>Excavation</t>
  </si>
  <si>
    <t>SECTION 1200 PART DB: EARTHWORKS (PIPE TRENCHES)</t>
  </si>
  <si>
    <t>SECTION 1200 PART D: EARTHWORKS (BULK)</t>
  </si>
  <si>
    <t>8.3.3.1</t>
  </si>
  <si>
    <t>Makeup deficiency in backfill material</t>
  </si>
  <si>
    <t>8.2.2</t>
  </si>
  <si>
    <t>m</t>
  </si>
  <si>
    <t>SECTION 1200 PART G: CONCRETE (STRUCTURAL)</t>
  </si>
  <si>
    <t>SCHEDULED FORMWORK ITEMS</t>
  </si>
  <si>
    <t>Rough</t>
  </si>
  <si>
    <t>SCHEDULED REINFORCEMENT ITEMS</t>
  </si>
  <si>
    <t>t</t>
  </si>
  <si>
    <t>High tensile welded mesh</t>
  </si>
  <si>
    <t>SCHEDULED CONCRETE ITEMS</t>
  </si>
  <si>
    <t>8.4.2</t>
  </si>
  <si>
    <t>Blinding layer in 15MPa concrete</t>
  </si>
  <si>
    <t>ITEM NO</t>
  </si>
  <si>
    <t>1.1.1</t>
  </si>
  <si>
    <t>1.1.2</t>
  </si>
  <si>
    <t>1.2.1</t>
  </si>
  <si>
    <t>1.2.3</t>
  </si>
  <si>
    <t>1.1.2.1</t>
  </si>
  <si>
    <t>1.1.2.2</t>
  </si>
  <si>
    <t>1.1.3</t>
  </si>
  <si>
    <t>1.2.2</t>
  </si>
  <si>
    <t>8.4.3</t>
  </si>
  <si>
    <t>Supervision for Duration of Contract</t>
  </si>
  <si>
    <t>(a)</t>
  </si>
  <si>
    <t>(b)</t>
  </si>
  <si>
    <t>(c)</t>
  </si>
  <si>
    <t>Telephone</t>
  </si>
  <si>
    <t>(e)</t>
  </si>
  <si>
    <t>(g)</t>
  </si>
  <si>
    <t>(h)</t>
  </si>
  <si>
    <t>Offices &amp; storage sheds</t>
  </si>
  <si>
    <t>Ablution &amp; latrine facilities</t>
  </si>
  <si>
    <t>Water supplies, electric power &amp; communications</t>
  </si>
  <si>
    <t>Dealing with water</t>
  </si>
  <si>
    <t>(d)</t>
  </si>
  <si>
    <t xml:space="preserve"> Survey assistants &amp; materials</t>
  </si>
  <si>
    <t>1)</t>
  </si>
  <si>
    <t>2)</t>
  </si>
  <si>
    <t>1.3.1</t>
  </si>
  <si>
    <t>1.3.2</t>
  </si>
  <si>
    <t>Provision for CLO Salary</t>
  </si>
  <si>
    <t>Provison for CLO Cellular Phone</t>
  </si>
  <si>
    <t>3)</t>
  </si>
  <si>
    <t>Cost of Cellular Phone Usage for CLO</t>
  </si>
  <si>
    <t>4)</t>
  </si>
  <si>
    <t>Community Liaison Officers</t>
  </si>
  <si>
    <t>8.2.10</t>
  </si>
  <si>
    <t>2.1.1</t>
  </si>
  <si>
    <t>2.1.2</t>
  </si>
  <si>
    <t>2.1.3</t>
  </si>
  <si>
    <t>2.1.4</t>
  </si>
  <si>
    <t>m³</t>
  </si>
  <si>
    <t>a)</t>
  </si>
  <si>
    <t>Extra-over for importation of materials from commercial sources or from borrow pits</t>
  </si>
  <si>
    <t>3.1.1</t>
  </si>
  <si>
    <t>3.1.2</t>
  </si>
  <si>
    <t>3.1.3</t>
  </si>
  <si>
    <t>m²</t>
  </si>
  <si>
    <t>4.1.1</t>
  </si>
  <si>
    <t>b)</t>
  </si>
  <si>
    <t>c)</t>
  </si>
  <si>
    <t>4.1.2</t>
  </si>
  <si>
    <t>4.1.2.1</t>
  </si>
  <si>
    <t>Excavation Ancillaries</t>
  </si>
  <si>
    <t>By importation from commercial or off-site sources selected by Contractor</t>
  </si>
  <si>
    <t>8.2.4</t>
  </si>
  <si>
    <t>No</t>
  </si>
  <si>
    <t>6.1.1</t>
  </si>
  <si>
    <t>Pad footings</t>
  </si>
  <si>
    <t>Stub columns</t>
  </si>
  <si>
    <t>High Tensile Steel Bars</t>
  </si>
  <si>
    <t>Ref 245</t>
  </si>
  <si>
    <t>Power-Floated Finish</t>
  </si>
  <si>
    <t>SECTION 1200 PART DM: EARTHWORKS (ROADS,SUBGRADE)</t>
  </si>
  <si>
    <t>SECTION 1200 PART L: MEDIUM PRESSURE PIPELINES</t>
  </si>
  <si>
    <t>SECTION 1200 PART LB: BEDDING (PIPES)</t>
  </si>
  <si>
    <t>SECTION 1200 PART LE: STORMWATER DRAINAGE</t>
  </si>
  <si>
    <t>SECTION PARTICULAR SPECIFICATION PD: BUILDING WORK</t>
  </si>
  <si>
    <t>PD 10</t>
  </si>
  <si>
    <t>MEASUREMENT AND PAYMENT</t>
  </si>
  <si>
    <t>PD 01</t>
  </si>
  <si>
    <t>Brickwork</t>
  </si>
  <si>
    <t>PD 04</t>
  </si>
  <si>
    <t>Doors and Windows</t>
  </si>
  <si>
    <t>Treatment of Road Bed</t>
  </si>
  <si>
    <t>Road-Bed Preparation and Compaction of Material to:</t>
  </si>
  <si>
    <t>7.1.1</t>
  </si>
  <si>
    <t>8.1.1</t>
  </si>
  <si>
    <t>Supply, Lay and Bed Pipes Complete with Couplings</t>
  </si>
  <si>
    <t>d)</t>
  </si>
  <si>
    <t>8.1.2</t>
  </si>
  <si>
    <t>Extra-over 8.2.1 for the supplying, laying, and bedding of specials complete with couplings</t>
  </si>
  <si>
    <t>e)</t>
  </si>
  <si>
    <t>f)</t>
  </si>
  <si>
    <t>g)</t>
  </si>
  <si>
    <t>h)</t>
  </si>
  <si>
    <t>i)</t>
  </si>
  <si>
    <t>Provisional Sum for Miscellaneous Fittings</t>
  </si>
  <si>
    <t>Prov. Sum</t>
  </si>
  <si>
    <t>8.1.3</t>
  </si>
  <si>
    <t>Anchor/Thrust Blocks and Pedestals</t>
  </si>
  <si>
    <t>Concrete</t>
  </si>
  <si>
    <t>Formwork</t>
  </si>
  <si>
    <t>Selected Fill Material</t>
  </si>
  <si>
    <t>Selected Granular material</t>
  </si>
  <si>
    <t>Supply only of bedding by Importation</t>
  </si>
  <si>
    <t>Provision of Bedding from Trench Excavation</t>
  </si>
  <si>
    <t>8.2.2.1</t>
  </si>
  <si>
    <t>From other necessary excavations (Provisional)</t>
  </si>
  <si>
    <t>Encasing of Pipes in Concrete</t>
  </si>
  <si>
    <t>10.1.1</t>
  </si>
  <si>
    <t>10.1.2</t>
  </si>
  <si>
    <t>10.1.4</t>
  </si>
  <si>
    <t>10.1.5</t>
  </si>
  <si>
    <t>Sewer Pipe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</si>
  <si>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</si>
  <si>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</si>
  <si>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</si>
  <si>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</si>
  <si>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</si>
  <si>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</si>
  <si>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</si>
  <si>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</si>
  <si>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</si>
  <si>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</si>
  <si>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</si>
  <si>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</si>
  <si>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</si>
  <si>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P14</t>
  </si>
  <si>
    <t>P15</t>
  </si>
  <si>
    <t>P16</t>
  </si>
  <si>
    <t>Rate Only</t>
  </si>
  <si>
    <t>SUMMARY OF SCHEDULE OF QUANTITIES</t>
  </si>
  <si>
    <t>SANS 1200 A</t>
  </si>
  <si>
    <t>SANS 1200 C</t>
  </si>
  <si>
    <t>SANS 1200 D</t>
  </si>
  <si>
    <t>SANS 1200 DB</t>
  </si>
  <si>
    <t>SANS 1200 DM</t>
  </si>
  <si>
    <t>SANS 1200 G</t>
  </si>
  <si>
    <t>SANS 1200 L</t>
  </si>
  <si>
    <t>SANS 1200 LB</t>
  </si>
  <si>
    <t>SANS 1200 LE</t>
  </si>
  <si>
    <t>PARTICULAR SPECIFICATION PD</t>
  </si>
  <si>
    <t>: SITE CLEARANCE</t>
  </si>
  <si>
    <t>: EARTHWORKS (PIPE TRENCHES)</t>
  </si>
  <si>
    <t>: EARTHWORKS</t>
  </si>
  <si>
    <t>: EARTHWORKS (ROADS, SUBGRADE)</t>
  </si>
  <si>
    <t>: CONCRETE (STRUCTURAL)</t>
  </si>
  <si>
    <t>: MEDIUM-PRESSURE PIPELINES.</t>
  </si>
  <si>
    <t>: BEDDING (PIPES)</t>
  </si>
  <si>
    <t>: STORMWATER DRAINAGE</t>
  </si>
  <si>
    <t>: BUILDING WORK</t>
  </si>
  <si>
    <t>SECTION 1200 PART A: PRELIMINARY AND GENERAL</t>
  </si>
  <si>
    <t>: PRELIMINARY AND GENERAL</t>
  </si>
  <si>
    <t>Operate and maintain facilities on the site for duration of construction excepet where otherwise stated</t>
  </si>
  <si>
    <t>1.2.2.1</t>
  </si>
  <si>
    <t>1.2.2.2</t>
  </si>
  <si>
    <t>1.2.4</t>
  </si>
  <si>
    <t>160 mm Diameter @ 20 Mpa</t>
  </si>
  <si>
    <t>TOTAL FOR SCHEDULE OF QUANTITIES EXCL. VAT</t>
  </si>
  <si>
    <t>ALLOWANCE FOR CONTINGENCIES @ 10%</t>
  </si>
  <si>
    <t>TOTAL CONTRACT VALUE EXCL. VAT</t>
  </si>
  <si>
    <t>VAT @ 15%</t>
  </si>
  <si>
    <t>TOTAL CONTRACT VALUE TO FORM OF OFFER  INCL. VAT</t>
  </si>
  <si>
    <t>PD 03</t>
  </si>
  <si>
    <t>Floor Screeds</t>
  </si>
  <si>
    <t>PD 06</t>
  </si>
  <si>
    <t>30 mm Power Floated Screed</t>
  </si>
  <si>
    <t>PSA 8.3</t>
  </si>
  <si>
    <t>PSA 8.3.1</t>
  </si>
  <si>
    <t>PSA 8.3.2</t>
  </si>
  <si>
    <t>PC.Sum</t>
  </si>
  <si>
    <t>PSA 8.9</t>
  </si>
  <si>
    <t>PSA 8.11</t>
  </si>
  <si>
    <t>COMPLIANCE WITH OHS ACT, CONSTRUCTION REGULATIONS 2014 AND OHS SPECIFICATION</t>
  </si>
  <si>
    <t>PSA 8.12</t>
  </si>
  <si>
    <t>Contract Nameboards</t>
  </si>
  <si>
    <t>PSA 8.13</t>
  </si>
  <si>
    <t>PSA 8.16</t>
  </si>
  <si>
    <t>Provision of Security Personnel</t>
  </si>
  <si>
    <t>PSC 8.2.11</t>
  </si>
  <si>
    <t>Remove topsoil to spoil site furnished by Contractor</t>
  </si>
  <si>
    <t>PSD 8.3.2</t>
  </si>
  <si>
    <t>PSD 8.3.8</t>
  </si>
  <si>
    <t>Existing Services</t>
  </si>
  <si>
    <t>8.3.8.1</t>
  </si>
  <si>
    <t>Hand excavation for locating and exposing existing services:</t>
  </si>
  <si>
    <t>In Roadways</t>
  </si>
  <si>
    <t>In all other areas</t>
  </si>
  <si>
    <t>Excavate in all materials for trenches, backfill, compact and dispose of surplus material for:</t>
  </si>
  <si>
    <t>Backfill stabilized with 5% cement where directed by the Engineer</t>
  </si>
  <si>
    <t>Extra-over for subitem a) for excavating in:</t>
  </si>
  <si>
    <t>Intermediate material</t>
  </si>
  <si>
    <t>Hard rock material</t>
  </si>
  <si>
    <t>Unformed Surface Finishes</t>
  </si>
  <si>
    <t>Connection to existing main supply pipe</t>
  </si>
  <si>
    <t>PSG 8.3.2</t>
  </si>
  <si>
    <t>Furnished offices (1 No.)</t>
  </si>
  <si>
    <t>PSA 8.5</t>
  </si>
  <si>
    <t>SUMS STATED PROVISIONALLY BY THE ENGINEER</t>
  </si>
  <si>
    <t>1.3</t>
  </si>
  <si>
    <t>PSC
8.2.12</t>
  </si>
  <si>
    <t>1.3.3</t>
  </si>
  <si>
    <t>PSDB 8,3</t>
  </si>
  <si>
    <t>4.1</t>
  </si>
  <si>
    <t>PSDB 
8.3.2</t>
  </si>
  <si>
    <t>minimum of 90% MOD AASHTO density</t>
  </si>
  <si>
    <t>Extra-over 8.2.1 for the supplying, fixing, and Bedding Valves</t>
  </si>
  <si>
    <t>Clamp Saddle 110 x 20 mm PN 16</t>
  </si>
  <si>
    <t>a) Reinforced Concrete (0 to 200 mm thick)</t>
  </si>
  <si>
    <t>Demolishing and Removal of Existing Concrete Structures</t>
  </si>
  <si>
    <t>PSD 8.3.4</t>
  </si>
  <si>
    <t>0 to 1m depth</t>
  </si>
  <si>
    <t>PSDM 8.3.3</t>
  </si>
  <si>
    <t>1 to 2m depth</t>
  </si>
  <si>
    <t>2 to 3m depth</t>
  </si>
  <si>
    <t>110 to 300 mm diameter</t>
  </si>
  <si>
    <t>No.</t>
  </si>
  <si>
    <t>8.2.9</t>
  </si>
  <si>
    <t>PSL 8.2.1</t>
  </si>
  <si>
    <t>PSL 8.2.11</t>
  </si>
  <si>
    <t>PSL 8.2.13</t>
  </si>
  <si>
    <t>Valve and hydrant chambers etc.</t>
  </si>
  <si>
    <t>Valve chamber</t>
  </si>
  <si>
    <t>PSL 8.2.16</t>
  </si>
  <si>
    <t xml:space="preserve"> 8.2.1</t>
  </si>
  <si>
    <t>PSL 8.2.17</t>
  </si>
  <si>
    <t>Corobrik Montana Travertine Facebrick Standard or similar approved with flush pointed mortar joints</t>
  </si>
  <si>
    <t>Excavate in all materials and use for embankment, backfill or dispose as ordered</t>
  </si>
  <si>
    <r>
      <t>m</t>
    </r>
    <r>
      <rPr>
        <vertAlign val="superscript"/>
        <sz val="10"/>
        <rFont val="Arial Nova Cond"/>
        <family val="2"/>
      </rPr>
      <t>3</t>
    </r>
  </si>
  <si>
    <r>
      <t>m</t>
    </r>
    <r>
      <rPr>
        <vertAlign val="superscript"/>
        <sz val="10"/>
        <color theme="1"/>
        <rFont val="Arial"/>
        <family val="2"/>
      </rPr>
      <t>2</t>
    </r>
  </si>
  <si>
    <t>ii)</t>
  </si>
  <si>
    <t>iii)</t>
  </si>
  <si>
    <t>from other necessary excavations on site</t>
  </si>
  <si>
    <t>PSDM 8.3</t>
  </si>
  <si>
    <t>Pad footing (including stub column)</t>
  </si>
  <si>
    <t>Edge beam</t>
  </si>
  <si>
    <t>Edge beams</t>
  </si>
  <si>
    <r>
      <t>m</t>
    </r>
    <r>
      <rPr>
        <vertAlign val="superscript"/>
        <sz val="10"/>
        <color theme="1"/>
        <rFont val="Arial"/>
        <family val="2"/>
      </rPr>
      <t>3</t>
    </r>
  </si>
  <si>
    <t>Saw-cut joint (surface bed)</t>
  </si>
  <si>
    <t>Isolation joint (surface bed)</t>
  </si>
  <si>
    <t>Construction joint (between pad &amp; stub column)</t>
  </si>
  <si>
    <t>Under bases (non shrink)</t>
  </si>
  <si>
    <t>HD bolts (Commercial quality M20 bolts embedded 600mm)</t>
  </si>
  <si>
    <t>JOINTS</t>
  </si>
  <si>
    <t>GROUTING</t>
  </si>
  <si>
    <t>Supply and Install Manhole, Catchpits, and the like</t>
  </si>
  <si>
    <t>Accessories</t>
  </si>
  <si>
    <t>PD 05</t>
  </si>
  <si>
    <t>Ramp</t>
  </si>
  <si>
    <t>15mm Plaster</t>
  </si>
  <si>
    <t>Grid Inlet</t>
  </si>
  <si>
    <t>230mm thick Brickwork</t>
  </si>
  <si>
    <t xml:space="preserve">Benching </t>
  </si>
  <si>
    <t>Grid Inlets</t>
  </si>
  <si>
    <t>Grid Inlets including frames (3.2m x 0.456m)</t>
  </si>
  <si>
    <t>15/19 Mpa Concrete</t>
  </si>
  <si>
    <t>Contractual Requirements</t>
  </si>
  <si>
    <t>Establishment of facilities on Site</t>
  </si>
  <si>
    <t>Stated Sum</t>
  </si>
  <si>
    <t>5.1.1</t>
  </si>
  <si>
    <t>6.2.1</t>
  </si>
  <si>
    <t>6.2.2</t>
  </si>
  <si>
    <t>6.3.1</t>
  </si>
  <si>
    <t>6.3.2</t>
  </si>
  <si>
    <t>6.3.3</t>
  </si>
  <si>
    <t>7.1.2</t>
  </si>
  <si>
    <t>7.1.3</t>
  </si>
  <si>
    <t>7.1.4</t>
  </si>
  <si>
    <t>7.1.5</t>
  </si>
  <si>
    <t>7.1.6</t>
  </si>
  <si>
    <t>8.1.2.1</t>
  </si>
  <si>
    <t>9.1.4</t>
  </si>
  <si>
    <t>9.1.5</t>
  </si>
  <si>
    <t>Access</t>
  </si>
  <si>
    <t>(i)</t>
  </si>
  <si>
    <t>4ML Package plant</t>
  </si>
  <si>
    <t>Water Use License</t>
  </si>
  <si>
    <t>Nominated sub-contractor for the supply, installation &amp; commissioning of the package plant</t>
  </si>
  <si>
    <t>Nominated service provider for the screening, investigation, application &amp; obtaining a record of decision for the WUL</t>
  </si>
  <si>
    <t>Extension to package plant house</t>
  </si>
  <si>
    <t>G7 Under surface bed</t>
  </si>
  <si>
    <t>Extension to package plant room</t>
  </si>
  <si>
    <t>Surfacebed</t>
  </si>
  <si>
    <t>25/19 Mpa Concrete</t>
  </si>
  <si>
    <t>Extension to package plant building</t>
  </si>
  <si>
    <t>160 mm diameter uPVC PN 16</t>
  </si>
  <si>
    <t>160 mm Diameter Gate Valve PN 16</t>
  </si>
  <si>
    <t>160x160 mm diameter Tee PN 16 uPVC</t>
  </si>
  <si>
    <t>160 mm diameter 22.5° Bend PN 16</t>
  </si>
  <si>
    <t>160 mm diameter 45° Bend PN 16</t>
  </si>
  <si>
    <t>160 mm diameter 90° Bend PN 16</t>
  </si>
  <si>
    <t>160 mm diameter End Cap PN 16</t>
  </si>
  <si>
    <t>160 x 80 mm Fire Hydrant Tee</t>
  </si>
  <si>
    <t>10.1.3</t>
  </si>
  <si>
    <t>Supply of a chlorination tank with all associated dosing fittings &amp; pipework</t>
  </si>
  <si>
    <t>Portal frames &amp; sheeting material</t>
  </si>
  <si>
    <t>Portal frames to match existing for the extension of the package plant building, including insulation &amp; sheeting</t>
  </si>
  <si>
    <t>Awnings</t>
  </si>
  <si>
    <t>Awnings on existing package plant building doors</t>
  </si>
  <si>
    <t>Electrical control panel</t>
  </si>
  <si>
    <t>Repairing the electrical control panel for the package plant in the existing building</t>
  </si>
  <si>
    <t>Wayleave</t>
  </si>
  <si>
    <t xml:space="preserve">Environmental Management </t>
  </si>
  <si>
    <t>Overheads, charges &amp; profit on a)1) above max limit 2.5%.</t>
  </si>
  <si>
    <t>SETA Accredited skills training and student in-service training</t>
  </si>
  <si>
    <t xml:space="preserve">Training </t>
  </si>
  <si>
    <t>Overheads, charges &amp; profit on e)1) above</t>
  </si>
  <si>
    <t>j)</t>
  </si>
  <si>
    <t>k)</t>
  </si>
  <si>
    <t>l)</t>
  </si>
  <si>
    <t>200 mm diameter 11.25° Bend PN 16</t>
  </si>
  <si>
    <t>200 mm diameter uPVC PN 16</t>
  </si>
  <si>
    <t>200 mm diameter 22.5° Bend PN 16</t>
  </si>
  <si>
    <t>200 mm diameter 45° Bend PN 16</t>
  </si>
  <si>
    <t>200 mm diameter 90° Bend PN 16</t>
  </si>
  <si>
    <t>200 mm Diameter @ 20 Mpa</t>
  </si>
  <si>
    <t>Overheads, charges &amp; profit on d)1) above</t>
  </si>
  <si>
    <t>Overheads, charges &amp; profit on c)1),2) and 3) above</t>
  </si>
  <si>
    <t>Overheads, charges &amp; profit on b)1) above</t>
  </si>
  <si>
    <t>PD 07</t>
  </si>
  <si>
    <t>10.1.6</t>
  </si>
  <si>
    <t>PSA 8.17</t>
  </si>
  <si>
    <t>A. NEW PACKAGE PLANT BUILDING</t>
  </si>
  <si>
    <t>B. OLD PLANT BUILDING</t>
  </si>
  <si>
    <t>C. GUARDHOUSE</t>
  </si>
  <si>
    <t>D. PUMP STATION HOUSE</t>
  </si>
  <si>
    <t>Telemetry System</t>
  </si>
  <si>
    <t>Supply and Installation of new telematics/scada system</t>
  </si>
  <si>
    <t>10.1.7</t>
  </si>
  <si>
    <t>10.1.8</t>
  </si>
  <si>
    <t>10.1.9</t>
  </si>
  <si>
    <t>PD 02</t>
  </si>
  <si>
    <t>Plasterwork</t>
  </si>
  <si>
    <t>10.1.10</t>
  </si>
  <si>
    <t>One coat cement plaster steel trowelled on brickwork (Min 15mm thick)</t>
  </si>
  <si>
    <t>10.1.11</t>
  </si>
  <si>
    <t>10.1.12</t>
  </si>
  <si>
    <t>PD 08</t>
  </si>
  <si>
    <t>Painting</t>
  </si>
  <si>
    <t>PD 09</t>
  </si>
  <si>
    <t>10.1.13</t>
  </si>
  <si>
    <t>10.1.14</t>
  </si>
  <si>
    <t>10.1.15</t>
  </si>
  <si>
    <t>10.1.16</t>
  </si>
  <si>
    <t>Installation of 2 X WKLn 80/3 pumps, 5.5kW Motor, Electrical Works, Control Panel &amp; All Associated Pipework</t>
  </si>
  <si>
    <t xml:space="preserve">One coat professional plaster primer and two coats acrylic paint </t>
  </si>
  <si>
    <t>NEW PACKAGE PLANT BUILDING WORKS</t>
  </si>
  <si>
    <t>PUMP HOUSE</t>
  </si>
  <si>
    <t>GUARD HOUSE</t>
  </si>
  <si>
    <t>Plinths</t>
  </si>
  <si>
    <t>Surface bed</t>
  </si>
  <si>
    <t>Smooth</t>
  </si>
  <si>
    <t xml:space="preserve">Pad footing </t>
  </si>
  <si>
    <t>Roof Slab</t>
  </si>
  <si>
    <t>Pad Footings</t>
  </si>
  <si>
    <t>Surface Bed</t>
  </si>
  <si>
    <t>Strip Footing</t>
  </si>
  <si>
    <t>Strip footings</t>
  </si>
  <si>
    <t>6.6.1</t>
  </si>
  <si>
    <t>6.6.2</t>
  </si>
  <si>
    <t>6.7.1</t>
  </si>
  <si>
    <t>6.7.2</t>
  </si>
  <si>
    <t>6.8.1</t>
  </si>
  <si>
    <t>6.8.2</t>
  </si>
  <si>
    <t>6.8.3</t>
  </si>
  <si>
    <t>6.12.1</t>
  </si>
  <si>
    <t>PSG 8.9</t>
  </si>
  <si>
    <t>4mm Torch on Derbigum</t>
  </si>
  <si>
    <t xml:space="preserve">WATERPROOFING </t>
  </si>
  <si>
    <t>6.13.1</t>
  </si>
  <si>
    <t>6.13.2</t>
  </si>
  <si>
    <t>6.14.1</t>
  </si>
  <si>
    <t>6.14.2</t>
  </si>
  <si>
    <t>6.14.3</t>
  </si>
  <si>
    <t>PD 11</t>
  </si>
  <si>
    <t>PD 12</t>
  </si>
  <si>
    <t>Plumbing and Drainage</t>
  </si>
  <si>
    <t>Sink</t>
  </si>
  <si>
    <t>Water Closet</t>
  </si>
  <si>
    <t>10.1.17</t>
  </si>
  <si>
    <t>PD 13</t>
  </si>
  <si>
    <t>Furniture</t>
  </si>
  <si>
    <t>Plumbing Works</t>
  </si>
  <si>
    <t xml:space="preserve">D1 Doors </t>
  </si>
  <si>
    <t>i) W1 Windows</t>
  </si>
  <si>
    <t>ii) W2 Windows</t>
  </si>
  <si>
    <t>Roofing</t>
  </si>
  <si>
    <t>Electrical Installation</t>
  </si>
  <si>
    <t>Supply and Install standard ceramic white stand alone basin and pedestal 570 x 480 x 860 mm</t>
  </si>
  <si>
    <t>Supply and Install 400mm high, of white glazed fireclay or vitreous china close coupled suite and chromium plated brass thief proof toilet roll holder fitted to wall</t>
  </si>
  <si>
    <t xml:space="preserve">Overheads, charges &amp; profit on a)1) above max limit 10%. </t>
  </si>
  <si>
    <t>Overheads, charges &amp; profit on a)1) above max limit 10%.</t>
  </si>
  <si>
    <t>Prov Sum</t>
  </si>
  <si>
    <t>Plaster-Board Ceiling 9mm Thick</t>
  </si>
  <si>
    <t>Ceilings</t>
  </si>
  <si>
    <t>Suspended Ceiling</t>
  </si>
  <si>
    <t>PD 14</t>
  </si>
  <si>
    <t>Crawl Beam</t>
  </si>
  <si>
    <t>203 x 133  x 25 I- Section</t>
  </si>
  <si>
    <t>D2 Doors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</si>
</sst>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[$R-1C09]* #,##0.00_-;\-[$R-1C09]* #,##0.00_-;_-[$R-1C09]* &quot;-&quot;??_-;_-@_-"/>
    <numFmt numFmtId="165" formatCode="0.0"/>
    <numFmt numFmtId="166" formatCode="0.0%"/>
  </numFmts>
  <fonts count="17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 Nova Cond"/>
      <family val="2"/>
    </font>
    <font>
      <b/>
      <sz val="10"/>
      <color theme="1"/>
      <name val="Arial Nova Cond"/>
      <family val="2"/>
    </font>
    <font>
      <b/>
      <u/>
      <sz val="10"/>
      <color theme="1"/>
      <name val="Arial Nova Cond"/>
      <family val="2"/>
    </font>
    <font>
      <vertAlign val="superscript"/>
      <sz val="10"/>
      <color theme="1"/>
      <name val="Arial Nova Cond"/>
      <family val="2"/>
    </font>
    <font>
      <sz val="8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 Nova Cond"/>
      <family val="2"/>
    </font>
    <font>
      <sz val="10"/>
      <name val="Arial Nova Cond"/>
      <family val="2"/>
    </font>
    <font>
      <vertAlign val="superscript"/>
      <sz val="10"/>
      <name val="Arial Nova Cond"/>
      <family val="2"/>
    </font>
    <font>
      <vertAlign val="superscript"/>
      <sz val="10"/>
      <color theme="1"/>
      <name val="Arial"/>
      <family val="2"/>
    </font>
    <font>
      <b/>
      <u/>
      <sz val="10"/>
      <color rgb="FF0070C0"/>
      <name val="Arial Nova Cond"/>
      <family val="2"/>
    </font>
    <font>
      <b/>
      <u/>
      <sz val="10"/>
      <color rgb="FF00B0F0"/>
      <name val="Arial Nova Cond"/>
      <family val="2"/>
    </font>
    <font>
      <b/>
      <u/>
      <sz val="10"/>
      <name val="Arial Nova Cond"/>
      <family val="2"/>
    </font>
    <font>
      <b/>
      <sz val="10"/>
      <color rgb="FFFF0000"/>
      <name val="Arial Nova Cond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224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vertical="center"/>
    </xf>
    <xf numFmtId="164" fontId="3" fillId="0" borderId="3" xfId="0" applyNumberFormat="1" applyFont="1" applyBorder="1" applyAlignment="1">
      <alignment vertical="center"/>
    </xf>
    <xf numFmtId="9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4" fontId="0" fillId="0" borderId="0" xfId="0" applyNumberFormat="1"/>
    <xf numFmtId="164" fontId="0" fillId="0" borderId="18" xfId="0" applyNumberFormat="1" applyBorder="1"/>
    <xf numFmtId="9" fontId="3" fillId="0" borderId="2" xfId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164" fontId="3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vertical="center"/>
    </xf>
    <xf numFmtId="165" fontId="3" fillId="0" borderId="0" xfId="0" applyNumberFormat="1" applyFont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164" fontId="3" fillId="0" borderId="5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165" fontId="3" fillId="0" borderId="2" xfId="0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  <xf numFmtId="0" fontId="0" fillId="0" borderId="17" xfId="0" applyBorder="1" applyAlignment="1">
      <alignment horizontal="left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3" fillId="0" borderId="2" xfId="1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3" fillId="0" borderId="2" xfId="1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3" fillId="0" borderId="11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164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2" fontId="3" fillId="0" borderId="2" xfId="0" applyNumberFormat="1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164" fontId="9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164" fontId="3" fillId="0" borderId="10" xfId="0" applyNumberFormat="1" applyFont="1" applyBorder="1" applyAlignment="1">
      <alignment vertical="center"/>
    </xf>
    <xf numFmtId="0" fontId="14" fillId="0" borderId="11" xfId="0" applyFont="1" applyBorder="1" applyAlignment="1">
      <alignment vertical="center"/>
    </xf>
    <xf numFmtId="9" fontId="10" fillId="0" borderId="2" xfId="1" applyFont="1" applyBorder="1" applyAlignment="1">
      <alignment horizontal="center" vertical="center"/>
    </xf>
    <xf numFmtId="164" fontId="3" fillId="0" borderId="8" xfId="0" applyNumberFormat="1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9" fontId="3" fillId="0" borderId="2" xfId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5" fillId="0" borderId="1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7" xfId="0" applyBorder="1" applyAlignment="1">
      <alignment horizontal="left"/>
    </xf>
    <xf numFmtId="0" fontId="0" fillId="0" borderId="0" xfId="0" applyAlignment="1">
      <alignment horizontal="left"/>
    </xf>
    <xf numFmtId="164" fontId="0" fillId="0" borderId="22" xfId="0" applyNumberFormat="1" applyBorder="1" applyAlignment="1">
      <alignment horizontal="center"/>
    </xf>
    <xf numFmtId="164" fontId="0" fillId="0" borderId="23" xfId="0" applyNumberForma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0" fillId="0" borderId="18" xfId="0" applyBorder="1" applyAlignment="1">
      <alignment horizontal="center"/>
    </xf>
  </cellXfs>
  <cellStyles count="3">
    <cellStyle name="Normal" xfId="0" builtinId="0"/>
    <cellStyle name="Normal 2" xfId="2" xr:uid="{96460C06-A92D-4248-BA6C-79B493480E1B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29B13-F286-4475-8A72-56B033947015}">
  <sheetPr>
    <tabColor rgb="FF92D050"/>
  </sheetPr>
  <dimension ref="A1:K90"/>
  <sheetViews>
    <sheetView view="pageLayout" zoomScale="140" zoomScaleNormal="100" zoomScaleSheetLayoutView="130" zoomScalePageLayoutView="140" workbookViewId="0">
      <selection activeCell="I89" sqref="I89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4" width="3.28515625" style="2" customWidth="1"/>
    <col min="5" max="5" width="32.7109375" style="2" customWidth="1"/>
    <col min="6" max="6" width="8.7109375" style="1" customWidth="1"/>
    <col min="7" max="7" width="7.28515625" style="1" customWidth="1"/>
    <col min="8" max="8" width="16" style="3" customWidth="1"/>
    <col min="9" max="9" width="16.7109375" style="4" customWidth="1"/>
    <col min="10" max="10" width="9.140625" style="2"/>
    <col min="11" max="11" width="13.7109375" style="2" bestFit="1" customWidth="1"/>
    <col min="12" max="16384" width="9.140625" style="2"/>
  </cols>
  <sheetData>
    <row r="1" spans="1:9" ht="18" customHeight="1" x14ac:dyDescent="0.2">
      <c r="A1" s="150" t="s">
        <v>193</v>
      </c>
      <c r="B1" s="151"/>
      <c r="C1" s="151"/>
      <c r="D1" s="151"/>
      <c r="E1" s="151"/>
      <c r="F1" s="151"/>
      <c r="G1" s="151"/>
      <c r="H1" s="151"/>
      <c r="I1" s="152"/>
    </row>
    <row r="2" spans="1:9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9" ht="18" customHeight="1" x14ac:dyDescent="0.2">
      <c r="A3" s="17"/>
      <c r="B3" s="5"/>
      <c r="C3" s="26"/>
      <c r="D3" s="27"/>
      <c r="E3" s="23"/>
      <c r="F3" s="6"/>
      <c r="G3" s="6"/>
      <c r="H3" s="15"/>
      <c r="I3" s="7" t="str">
        <f>+IF(H3*G3=0,"",H3*G3)</f>
        <v/>
      </c>
    </row>
    <row r="4" spans="1:9" ht="25.5" customHeight="1" x14ac:dyDescent="0.2">
      <c r="A4" s="16">
        <v>1.1000000000000001</v>
      </c>
      <c r="B4" s="12" t="s">
        <v>209</v>
      </c>
      <c r="C4" s="163" t="s">
        <v>3</v>
      </c>
      <c r="D4" s="164"/>
      <c r="E4" s="164"/>
      <c r="F4" s="13"/>
      <c r="G4" s="6"/>
      <c r="H4" s="15"/>
      <c r="I4" s="7" t="str">
        <f t="shared" ref="I4:I26" si="0">+IF(H4*G4=0,"",H4*G4)</f>
        <v/>
      </c>
    </row>
    <row r="5" spans="1:9" ht="18" customHeight="1" x14ac:dyDescent="0.2">
      <c r="A5" s="16"/>
      <c r="B5" s="5"/>
      <c r="C5" s="32"/>
      <c r="D5" s="33"/>
      <c r="E5" s="24"/>
      <c r="F5" s="6"/>
      <c r="G5" s="6"/>
      <c r="H5" s="15"/>
      <c r="I5" s="7" t="str">
        <f t="shared" si="0"/>
        <v/>
      </c>
    </row>
    <row r="6" spans="1:9" ht="18" customHeight="1" x14ac:dyDescent="0.2">
      <c r="A6" s="16" t="s">
        <v>54</v>
      </c>
      <c r="B6" s="5" t="s">
        <v>210</v>
      </c>
      <c r="C6" s="140" t="s">
        <v>298</v>
      </c>
      <c r="D6" s="141"/>
      <c r="E6" s="142"/>
      <c r="F6" s="6" t="s">
        <v>2</v>
      </c>
      <c r="G6" s="6">
        <v>1</v>
      </c>
      <c r="H6" s="15"/>
      <c r="I6" s="7" t="str">
        <f t="shared" si="0"/>
        <v/>
      </c>
    </row>
    <row r="7" spans="1:9" ht="18" customHeight="1" x14ac:dyDescent="0.2">
      <c r="A7" s="16"/>
      <c r="B7" s="5"/>
      <c r="C7" s="28"/>
      <c r="E7" s="23"/>
      <c r="F7" s="6"/>
      <c r="G7" s="6"/>
      <c r="H7" s="15"/>
      <c r="I7" s="7" t="str">
        <f t="shared" si="0"/>
        <v/>
      </c>
    </row>
    <row r="8" spans="1:9" ht="18" customHeight="1" x14ac:dyDescent="0.2">
      <c r="A8" s="16" t="s">
        <v>55</v>
      </c>
      <c r="B8" s="5" t="s">
        <v>211</v>
      </c>
      <c r="C8" s="140" t="s">
        <v>299</v>
      </c>
      <c r="D8" s="141"/>
      <c r="E8" s="142"/>
      <c r="F8" s="6"/>
      <c r="G8" s="6"/>
      <c r="H8" s="15"/>
      <c r="I8" s="7" t="str">
        <f t="shared" si="0"/>
        <v/>
      </c>
    </row>
    <row r="9" spans="1:9" ht="18" customHeight="1" x14ac:dyDescent="0.2">
      <c r="A9" s="16" t="s">
        <v>58</v>
      </c>
      <c r="B9" s="5" t="s">
        <v>4</v>
      </c>
      <c r="C9" s="140" t="s">
        <v>7</v>
      </c>
      <c r="D9" s="141"/>
      <c r="E9" s="142"/>
      <c r="F9" s="6"/>
      <c r="G9" s="6"/>
      <c r="H9" s="15"/>
      <c r="I9" s="7" t="str">
        <f t="shared" si="0"/>
        <v/>
      </c>
    </row>
    <row r="10" spans="1:9" ht="18" customHeight="1" x14ac:dyDescent="0.2">
      <c r="A10" s="16"/>
      <c r="B10" s="5"/>
      <c r="C10" s="28" t="s">
        <v>64</v>
      </c>
      <c r="D10" s="141" t="s">
        <v>238</v>
      </c>
      <c r="E10" s="142"/>
      <c r="F10" s="6" t="s">
        <v>2</v>
      </c>
      <c r="G10" s="6">
        <v>1</v>
      </c>
      <c r="H10" s="15"/>
      <c r="I10" s="7" t="str">
        <f t="shared" si="0"/>
        <v/>
      </c>
    </row>
    <row r="11" spans="1:9" ht="18" customHeight="1" x14ac:dyDescent="0.2">
      <c r="A11" s="16"/>
      <c r="B11" s="5"/>
      <c r="C11" s="28" t="s">
        <v>65</v>
      </c>
      <c r="D11" s="141" t="s">
        <v>67</v>
      </c>
      <c r="E11" s="142"/>
      <c r="F11" s="6" t="s">
        <v>2</v>
      </c>
      <c r="G11" s="6">
        <v>1</v>
      </c>
      <c r="H11" s="15"/>
      <c r="I11" s="7" t="str">
        <f t="shared" si="0"/>
        <v/>
      </c>
    </row>
    <row r="12" spans="1:9" ht="18" customHeight="1" x14ac:dyDescent="0.2">
      <c r="A12" s="16"/>
      <c r="B12" s="5"/>
      <c r="C12" s="28"/>
      <c r="E12" s="23"/>
      <c r="F12" s="6"/>
      <c r="G12" s="6"/>
      <c r="H12" s="15"/>
      <c r="I12" s="7" t="str">
        <f t="shared" si="0"/>
        <v/>
      </c>
    </row>
    <row r="13" spans="1:9" ht="18" customHeight="1" x14ac:dyDescent="0.2">
      <c r="A13" s="16" t="s">
        <v>59</v>
      </c>
      <c r="B13" s="5" t="s">
        <v>5</v>
      </c>
      <c r="C13" s="140" t="s">
        <v>6</v>
      </c>
      <c r="D13" s="141"/>
      <c r="E13" s="142"/>
      <c r="F13" s="6"/>
      <c r="G13" s="6"/>
      <c r="H13" s="15"/>
      <c r="I13" s="7" t="str">
        <f t="shared" si="0"/>
        <v/>
      </c>
    </row>
    <row r="14" spans="1:9" ht="18" customHeight="1" x14ac:dyDescent="0.2">
      <c r="A14" s="16"/>
      <c r="B14" s="5"/>
      <c r="C14" s="28" t="s">
        <v>64</v>
      </c>
      <c r="D14" s="141" t="s">
        <v>71</v>
      </c>
      <c r="E14" s="142"/>
      <c r="F14" s="6" t="s">
        <v>2</v>
      </c>
      <c r="G14" s="6">
        <v>1</v>
      </c>
      <c r="H14" s="15"/>
      <c r="I14" s="7" t="str">
        <f t="shared" si="0"/>
        <v/>
      </c>
    </row>
    <row r="15" spans="1:9" ht="18" customHeight="1" x14ac:dyDescent="0.2">
      <c r="A15" s="16"/>
      <c r="B15" s="5"/>
      <c r="C15" s="28" t="s">
        <v>68</v>
      </c>
      <c r="D15" s="141" t="s">
        <v>72</v>
      </c>
      <c r="E15" s="142"/>
      <c r="F15" s="6" t="s">
        <v>2</v>
      </c>
      <c r="G15" s="6">
        <v>1</v>
      </c>
      <c r="H15" s="15"/>
      <c r="I15" s="7" t="str">
        <f t="shared" si="0"/>
        <v/>
      </c>
    </row>
    <row r="16" spans="1:9" ht="27" customHeight="1" x14ac:dyDescent="0.2">
      <c r="A16" s="16"/>
      <c r="B16" s="5"/>
      <c r="C16" s="28" t="s">
        <v>69</v>
      </c>
      <c r="D16" s="143" t="s">
        <v>73</v>
      </c>
      <c r="E16" s="144"/>
      <c r="F16" s="6" t="s">
        <v>2</v>
      </c>
      <c r="G16" s="6">
        <v>1</v>
      </c>
      <c r="H16" s="15"/>
      <c r="I16" s="7" t="str">
        <f t="shared" si="0"/>
        <v/>
      </c>
    </row>
    <row r="17" spans="1:9" ht="18" customHeight="1" x14ac:dyDescent="0.2">
      <c r="A17" s="16"/>
      <c r="B17" s="5"/>
      <c r="C17" s="28" t="s">
        <v>70</v>
      </c>
      <c r="D17" s="141" t="s">
        <v>74</v>
      </c>
      <c r="E17" s="142"/>
      <c r="F17" s="6" t="s">
        <v>2</v>
      </c>
      <c r="G17" s="6">
        <v>1</v>
      </c>
      <c r="H17" s="15"/>
      <c r="I17" s="7" t="str">
        <f t="shared" si="0"/>
        <v/>
      </c>
    </row>
    <row r="18" spans="1:9" ht="18" customHeight="1" x14ac:dyDescent="0.2">
      <c r="A18" s="16"/>
      <c r="B18" s="5"/>
      <c r="C18" s="28"/>
      <c r="E18" s="23"/>
      <c r="F18" s="6"/>
      <c r="G18" s="6"/>
      <c r="H18" s="15"/>
      <c r="I18" s="7" t="str">
        <f t="shared" si="0"/>
        <v/>
      </c>
    </row>
    <row r="19" spans="1:9" ht="18" customHeight="1" x14ac:dyDescent="0.2">
      <c r="A19" s="16" t="s">
        <v>60</v>
      </c>
      <c r="B19" s="5" t="s">
        <v>8</v>
      </c>
      <c r="C19" s="140" t="s">
        <v>9</v>
      </c>
      <c r="D19" s="141"/>
      <c r="E19" s="142"/>
      <c r="F19" s="6" t="s">
        <v>2</v>
      </c>
      <c r="G19" s="6">
        <v>1</v>
      </c>
      <c r="H19" s="15"/>
      <c r="I19" s="7" t="str">
        <f t="shared" si="0"/>
        <v/>
      </c>
    </row>
    <row r="20" spans="1:9" ht="18" customHeight="1" x14ac:dyDescent="0.2">
      <c r="A20" s="16"/>
      <c r="B20" s="5"/>
      <c r="C20" s="28"/>
      <c r="E20" s="23"/>
      <c r="F20" s="6"/>
      <c r="G20" s="6"/>
      <c r="H20" s="15"/>
      <c r="I20" s="7" t="str">
        <f t="shared" si="0"/>
        <v/>
      </c>
    </row>
    <row r="21" spans="1:9" ht="18" customHeight="1" x14ac:dyDescent="0.2">
      <c r="A21" s="16">
        <v>1.2</v>
      </c>
      <c r="B21" s="12">
        <v>8.4</v>
      </c>
      <c r="C21" s="147" t="s">
        <v>16</v>
      </c>
      <c r="D21" s="148"/>
      <c r="E21" s="149"/>
      <c r="F21" s="6"/>
      <c r="G21" s="6"/>
      <c r="H21" s="15"/>
      <c r="I21" s="7" t="str">
        <f t="shared" si="0"/>
        <v/>
      </c>
    </row>
    <row r="22" spans="1:9" ht="18" customHeight="1" x14ac:dyDescent="0.2">
      <c r="A22" s="16"/>
      <c r="B22" s="5"/>
      <c r="C22" s="28"/>
      <c r="E22" s="23"/>
      <c r="F22" s="6"/>
      <c r="G22" s="6"/>
      <c r="H22" s="15"/>
      <c r="I22" s="7" t="str">
        <f t="shared" si="0"/>
        <v/>
      </c>
    </row>
    <row r="23" spans="1:9" ht="18" customHeight="1" x14ac:dyDescent="0.2">
      <c r="A23" s="16" t="s">
        <v>56</v>
      </c>
      <c r="B23" s="5" t="s">
        <v>17</v>
      </c>
      <c r="C23" s="140" t="s">
        <v>1</v>
      </c>
      <c r="D23" s="141"/>
      <c r="E23" s="142"/>
      <c r="F23" s="6" t="s">
        <v>2</v>
      </c>
      <c r="G23" s="6">
        <v>1</v>
      </c>
      <c r="H23" s="15"/>
      <c r="I23" s="7" t="str">
        <f t="shared" si="0"/>
        <v/>
      </c>
    </row>
    <row r="24" spans="1:9" ht="18" customHeight="1" x14ac:dyDescent="0.2">
      <c r="A24" s="16"/>
      <c r="B24" s="5"/>
      <c r="C24" s="28"/>
      <c r="E24" s="23"/>
      <c r="F24" s="6"/>
      <c r="G24" s="6"/>
      <c r="H24" s="15"/>
      <c r="I24" s="7" t="str">
        <f t="shared" si="0"/>
        <v/>
      </c>
    </row>
    <row r="25" spans="1:9" ht="18" customHeight="1" x14ac:dyDescent="0.2">
      <c r="A25" s="156" t="s">
        <v>61</v>
      </c>
      <c r="B25" s="156" t="s">
        <v>51</v>
      </c>
      <c r="C25" s="162" t="s">
        <v>195</v>
      </c>
      <c r="D25" s="143"/>
      <c r="E25" s="144"/>
      <c r="F25" s="6"/>
      <c r="G25" s="6"/>
      <c r="H25" s="15"/>
      <c r="I25" s="7"/>
    </row>
    <row r="26" spans="1:9" ht="18" customHeight="1" x14ac:dyDescent="0.2">
      <c r="A26" s="156"/>
      <c r="B26" s="156"/>
      <c r="C26" s="162"/>
      <c r="D26" s="143"/>
      <c r="E26" s="144"/>
      <c r="F26" s="6"/>
      <c r="G26" s="6"/>
      <c r="H26" s="15"/>
      <c r="I26" s="7" t="str">
        <f t="shared" si="0"/>
        <v/>
      </c>
    </row>
    <row r="27" spans="1:9" ht="18" customHeight="1" x14ac:dyDescent="0.2">
      <c r="A27" s="16" t="s">
        <v>196</v>
      </c>
      <c r="B27" s="5" t="s">
        <v>18</v>
      </c>
      <c r="C27" s="140" t="s">
        <v>7</v>
      </c>
      <c r="D27" s="141"/>
      <c r="E27" s="142"/>
      <c r="F27" s="6"/>
      <c r="G27" s="6"/>
      <c r="H27" s="15"/>
      <c r="I27" s="7" t="str">
        <f t="shared" ref="I27:I38" si="1">+IF(H27*G27=0,"",H27*G27)</f>
        <v/>
      </c>
    </row>
    <row r="28" spans="1:9" ht="18" customHeight="1" x14ac:dyDescent="0.2">
      <c r="A28" s="16"/>
      <c r="B28" s="5"/>
      <c r="C28" s="28" t="s">
        <v>64</v>
      </c>
      <c r="D28" s="34" t="s">
        <v>238</v>
      </c>
      <c r="E28" s="35"/>
      <c r="F28" s="6" t="s">
        <v>2</v>
      </c>
      <c r="G28" s="6">
        <v>1</v>
      </c>
      <c r="H28" s="15"/>
      <c r="I28" s="7" t="str">
        <f t="shared" si="1"/>
        <v/>
      </c>
    </row>
    <row r="29" spans="1:9" ht="18" customHeight="1" x14ac:dyDescent="0.2">
      <c r="A29" s="16"/>
      <c r="B29" s="5"/>
      <c r="C29" s="28" t="s">
        <v>65</v>
      </c>
      <c r="D29" s="34" t="s">
        <v>67</v>
      </c>
      <c r="E29" s="35"/>
      <c r="F29" s="6" t="s">
        <v>2</v>
      </c>
      <c r="G29" s="6">
        <v>1</v>
      </c>
      <c r="H29" s="15"/>
      <c r="I29" s="7" t="str">
        <f t="shared" si="1"/>
        <v/>
      </c>
    </row>
    <row r="30" spans="1:9" ht="18" customHeight="1" x14ac:dyDescent="0.2">
      <c r="A30" s="16"/>
      <c r="B30" s="5"/>
      <c r="C30" s="28" t="s">
        <v>75</v>
      </c>
      <c r="D30" s="34" t="s">
        <v>76</v>
      </c>
      <c r="E30" s="35"/>
      <c r="F30" s="6" t="s">
        <v>2</v>
      </c>
      <c r="G30" s="6">
        <v>1</v>
      </c>
      <c r="H30" s="15"/>
      <c r="I30" s="7" t="str">
        <f t="shared" si="1"/>
        <v/>
      </c>
    </row>
    <row r="31" spans="1:9" ht="18" customHeight="1" x14ac:dyDescent="0.2">
      <c r="A31" s="16"/>
      <c r="B31" s="5"/>
      <c r="C31" s="28"/>
      <c r="E31" s="23"/>
      <c r="F31" s="6"/>
      <c r="G31" s="6"/>
      <c r="H31" s="15"/>
      <c r="I31" s="7" t="str">
        <f t="shared" si="1"/>
        <v/>
      </c>
    </row>
    <row r="32" spans="1:9" ht="18" customHeight="1" x14ac:dyDescent="0.2">
      <c r="A32" s="16" t="s">
        <v>197</v>
      </c>
      <c r="B32" s="5" t="s">
        <v>19</v>
      </c>
      <c r="C32" s="30" t="s">
        <v>6</v>
      </c>
      <c r="D32" s="34"/>
      <c r="E32" s="35"/>
      <c r="F32" s="6"/>
      <c r="G32" s="6"/>
      <c r="H32" s="15"/>
      <c r="I32" s="7" t="str">
        <f t="shared" si="1"/>
        <v/>
      </c>
    </row>
    <row r="33" spans="1:9" ht="18" customHeight="1" x14ac:dyDescent="0.2">
      <c r="A33" s="16"/>
      <c r="B33" s="5"/>
      <c r="C33" s="28" t="s">
        <v>64</v>
      </c>
      <c r="D33" s="34" t="s">
        <v>71</v>
      </c>
      <c r="E33" s="35"/>
      <c r="F33" s="6" t="s">
        <v>2</v>
      </c>
      <c r="G33" s="6">
        <v>1</v>
      </c>
      <c r="H33" s="15"/>
      <c r="I33" s="7" t="str">
        <f t="shared" si="1"/>
        <v/>
      </c>
    </row>
    <row r="34" spans="1:9" ht="18" customHeight="1" x14ac:dyDescent="0.2">
      <c r="A34" s="16"/>
      <c r="B34" s="5"/>
      <c r="C34" s="28" t="s">
        <v>68</v>
      </c>
      <c r="D34" s="34" t="s">
        <v>72</v>
      </c>
      <c r="E34" s="35"/>
      <c r="F34" s="6" t="s">
        <v>2</v>
      </c>
      <c r="G34" s="6">
        <v>1</v>
      </c>
      <c r="H34" s="15"/>
      <c r="I34" s="7" t="str">
        <f t="shared" si="1"/>
        <v/>
      </c>
    </row>
    <row r="35" spans="1:9" ht="24.75" customHeight="1" x14ac:dyDescent="0.2">
      <c r="A35" s="16"/>
      <c r="B35" s="5"/>
      <c r="C35" s="28" t="s">
        <v>69</v>
      </c>
      <c r="D35" s="143" t="s">
        <v>73</v>
      </c>
      <c r="E35" s="144"/>
      <c r="F35" s="6" t="s">
        <v>2</v>
      </c>
      <c r="G35" s="6">
        <v>1</v>
      </c>
      <c r="H35" s="15"/>
      <c r="I35" s="7" t="str">
        <f t="shared" si="1"/>
        <v/>
      </c>
    </row>
    <row r="36" spans="1:9" ht="18" customHeight="1" x14ac:dyDescent="0.2">
      <c r="A36" s="16"/>
      <c r="B36" s="5"/>
      <c r="C36" s="28" t="s">
        <v>316</v>
      </c>
      <c r="D36" s="34" t="s">
        <v>315</v>
      </c>
      <c r="E36" s="35"/>
      <c r="F36" s="6" t="s">
        <v>2</v>
      </c>
      <c r="G36" s="6">
        <v>1</v>
      </c>
      <c r="H36" s="15"/>
      <c r="I36" s="7" t="str">
        <f t="shared" si="1"/>
        <v/>
      </c>
    </row>
    <row r="37" spans="1:9" ht="18" customHeight="1" x14ac:dyDescent="0.2">
      <c r="A37" s="16"/>
      <c r="B37" s="5"/>
      <c r="C37" s="28"/>
      <c r="E37" s="23"/>
      <c r="F37" s="6"/>
      <c r="G37"/>
      <c r="H37" s="15"/>
      <c r="I37" s="7" t="str">
        <f t="shared" si="1"/>
        <v/>
      </c>
    </row>
    <row r="38" spans="1:9" ht="18" customHeight="1" x14ac:dyDescent="0.2">
      <c r="A38" s="30" t="s">
        <v>57</v>
      </c>
      <c r="B38" s="5" t="s">
        <v>62</v>
      </c>
      <c r="C38" s="34" t="s">
        <v>63</v>
      </c>
      <c r="D38" s="34"/>
      <c r="E38" s="35"/>
      <c r="F38" s="6" t="s">
        <v>2</v>
      </c>
      <c r="G38" s="6">
        <v>1</v>
      </c>
      <c r="H38" s="15"/>
      <c r="I38" s="7" t="str">
        <f t="shared" si="1"/>
        <v/>
      </c>
    </row>
    <row r="39" spans="1:9" ht="12" customHeight="1" x14ac:dyDescent="0.2">
      <c r="A39" s="30"/>
      <c r="B39" s="20"/>
      <c r="C39" s="34"/>
      <c r="D39" s="34"/>
      <c r="E39" s="80"/>
      <c r="F39" s="21"/>
      <c r="G39" s="21"/>
      <c r="H39" s="79"/>
      <c r="I39" s="7"/>
    </row>
    <row r="40" spans="1:9" ht="18" customHeight="1" x14ac:dyDescent="0.2">
      <c r="A40" s="150" t="s">
        <v>20</v>
      </c>
      <c r="B40" s="151"/>
      <c r="C40" s="151"/>
      <c r="D40" s="151"/>
      <c r="E40" s="151"/>
      <c r="F40" s="151"/>
      <c r="G40" s="151"/>
      <c r="H40" s="152"/>
      <c r="I40" s="11"/>
    </row>
    <row r="41" spans="1:9" ht="18" customHeight="1" x14ac:dyDescent="0.2">
      <c r="A41" s="150" t="s">
        <v>193</v>
      </c>
      <c r="B41" s="151"/>
      <c r="C41" s="151"/>
      <c r="D41" s="151"/>
      <c r="E41" s="151"/>
      <c r="F41" s="151"/>
      <c r="G41" s="151"/>
      <c r="H41" s="151"/>
      <c r="I41" s="152"/>
    </row>
    <row r="42" spans="1:9" ht="18" customHeight="1" x14ac:dyDescent="0.2">
      <c r="A42" s="22" t="s">
        <v>53</v>
      </c>
      <c r="B42" s="9" t="s">
        <v>10</v>
      </c>
      <c r="C42" s="153" t="s">
        <v>11</v>
      </c>
      <c r="D42" s="154"/>
      <c r="E42" s="155"/>
      <c r="F42" s="9" t="s">
        <v>12</v>
      </c>
      <c r="G42" s="9" t="s">
        <v>13</v>
      </c>
      <c r="H42" s="10" t="s">
        <v>14</v>
      </c>
      <c r="I42" s="10" t="s">
        <v>15</v>
      </c>
    </row>
    <row r="43" spans="1:9" ht="18" customHeight="1" x14ac:dyDescent="0.2">
      <c r="A43" s="150" t="s">
        <v>23</v>
      </c>
      <c r="B43" s="151"/>
      <c r="C43" s="151"/>
      <c r="D43" s="151"/>
      <c r="E43" s="151"/>
      <c r="F43" s="151"/>
      <c r="G43" s="151"/>
      <c r="H43" s="152"/>
      <c r="I43" s="11"/>
    </row>
    <row r="44" spans="1:9" ht="18" customHeight="1" x14ac:dyDescent="0.2">
      <c r="A44" s="16" t="s">
        <v>198</v>
      </c>
      <c r="B44" s="5" t="s">
        <v>21</v>
      </c>
      <c r="C44" s="140" t="s">
        <v>22</v>
      </c>
      <c r="D44" s="141"/>
      <c r="E44" s="142"/>
      <c r="F44" s="6" t="s">
        <v>2</v>
      </c>
      <c r="G44" s="6">
        <v>1</v>
      </c>
      <c r="H44" s="15"/>
      <c r="I44" s="7" t="str">
        <f t="shared" ref="I44:I51" si="2">+IF(H44*G44=0,"",H44*G44)</f>
        <v/>
      </c>
    </row>
    <row r="45" spans="1:9" ht="18" customHeight="1" x14ac:dyDescent="0.2">
      <c r="A45" s="16"/>
      <c r="B45" s="5"/>
      <c r="C45" s="28"/>
      <c r="E45" s="23"/>
      <c r="F45" s="6"/>
      <c r="G45" s="6"/>
      <c r="H45" s="15"/>
      <c r="I45" s="7" t="str">
        <f t="shared" si="2"/>
        <v/>
      </c>
    </row>
    <row r="46" spans="1:9" ht="22.9" customHeight="1" x14ac:dyDescent="0.2">
      <c r="A46" s="16" t="s">
        <v>241</v>
      </c>
      <c r="B46" s="12" t="s">
        <v>239</v>
      </c>
      <c r="C46" s="145" t="s">
        <v>240</v>
      </c>
      <c r="D46" s="146"/>
      <c r="E46" s="146"/>
      <c r="F46" s="13"/>
      <c r="G46" s="6"/>
      <c r="H46" s="15"/>
      <c r="I46" s="7" t="str">
        <f t="shared" si="2"/>
        <v/>
      </c>
    </row>
    <row r="47" spans="1:9" ht="6" customHeight="1" x14ac:dyDescent="0.2">
      <c r="A47" s="16"/>
      <c r="B47" s="5"/>
      <c r="C47" s="28"/>
      <c r="E47" s="23"/>
      <c r="F47" s="6"/>
      <c r="G47" s="6"/>
      <c r="H47" s="15"/>
      <c r="I47" s="7" t="str">
        <f t="shared" si="2"/>
        <v/>
      </c>
    </row>
    <row r="48" spans="1:9" ht="18" customHeight="1" x14ac:dyDescent="0.2">
      <c r="A48" s="16" t="s">
        <v>79</v>
      </c>
      <c r="B48" s="5"/>
      <c r="C48" s="28" t="s">
        <v>64</v>
      </c>
      <c r="D48" s="143" t="s">
        <v>317</v>
      </c>
      <c r="E48" s="144"/>
      <c r="F48" s="6"/>
      <c r="G48" s="6"/>
      <c r="H48" s="15"/>
      <c r="I48" s="7"/>
    </row>
    <row r="49" spans="1:9" ht="18" customHeight="1" x14ac:dyDescent="0.2">
      <c r="A49" s="16"/>
      <c r="B49" s="5"/>
      <c r="C49" s="28"/>
      <c r="D49" s="68" t="s">
        <v>77</v>
      </c>
      <c r="E49" s="144" t="s">
        <v>319</v>
      </c>
      <c r="F49" s="158" t="s">
        <v>300</v>
      </c>
      <c r="G49" s="159">
        <v>1</v>
      </c>
      <c r="H49" s="157">
        <v>25000000</v>
      </c>
      <c r="I49" s="157">
        <f>H49*G49</f>
        <v>25000000</v>
      </c>
    </row>
    <row r="50" spans="1:9" ht="18" customHeight="1" x14ac:dyDescent="0.2">
      <c r="A50" s="16"/>
      <c r="B50" s="5"/>
      <c r="C50" s="28"/>
      <c r="D50" s="29"/>
      <c r="E50" s="144"/>
      <c r="F50" s="158"/>
      <c r="G50" s="159"/>
      <c r="H50" s="157"/>
      <c r="I50" s="157"/>
    </row>
    <row r="51" spans="1:9" ht="18" customHeight="1" x14ac:dyDescent="0.2">
      <c r="A51" s="16"/>
      <c r="B51" s="5"/>
      <c r="C51" s="28"/>
      <c r="D51" s="165" t="s">
        <v>78</v>
      </c>
      <c r="E51" s="144" t="s">
        <v>345</v>
      </c>
      <c r="F51" s="159" t="s">
        <v>24</v>
      </c>
      <c r="G51" s="166"/>
      <c r="H51" s="161">
        <f>I49</f>
        <v>25000000</v>
      </c>
      <c r="I51" s="157" t="str">
        <f t="shared" si="2"/>
        <v/>
      </c>
    </row>
    <row r="52" spans="1:9" ht="12" customHeight="1" x14ac:dyDescent="0.2">
      <c r="A52" s="16"/>
      <c r="B52" s="5"/>
      <c r="C52" s="28"/>
      <c r="D52" s="165"/>
      <c r="E52" s="144"/>
      <c r="F52" s="159"/>
      <c r="G52" s="166"/>
      <c r="H52" s="161"/>
      <c r="I52" s="157"/>
    </row>
    <row r="53" spans="1:9" ht="4.1500000000000004" customHeight="1" x14ac:dyDescent="0.2">
      <c r="A53" s="16"/>
      <c r="B53" s="5"/>
      <c r="C53" s="28"/>
      <c r="D53" s="29"/>
      <c r="E53" s="25"/>
      <c r="F53" s="6"/>
      <c r="G53" s="6"/>
      <c r="H53" s="15"/>
      <c r="I53" s="7"/>
    </row>
    <row r="54" spans="1:9" ht="18" customHeight="1" x14ac:dyDescent="0.2">
      <c r="A54" s="16" t="s">
        <v>80</v>
      </c>
      <c r="B54" s="5"/>
      <c r="C54" s="28" t="s">
        <v>65</v>
      </c>
      <c r="D54" s="143" t="s">
        <v>318</v>
      </c>
      <c r="E54" s="144"/>
      <c r="F54" s="6"/>
      <c r="G54" s="6"/>
      <c r="H54" s="15"/>
      <c r="I54" s="7"/>
    </row>
    <row r="55" spans="1:9" ht="18" customHeight="1" x14ac:dyDescent="0.2">
      <c r="A55" s="16"/>
      <c r="B55" s="5"/>
      <c r="C55" s="28"/>
      <c r="D55" s="68" t="s">
        <v>77</v>
      </c>
      <c r="E55" s="144" t="s">
        <v>320</v>
      </c>
      <c r="F55" s="158" t="s">
        <v>300</v>
      </c>
      <c r="G55" s="159">
        <v>1</v>
      </c>
      <c r="H55" s="157">
        <v>300000</v>
      </c>
      <c r="I55" s="157">
        <f>H55*G55</f>
        <v>300000</v>
      </c>
    </row>
    <row r="56" spans="1:9" ht="18" customHeight="1" x14ac:dyDescent="0.2">
      <c r="A56" s="16"/>
      <c r="B56" s="5"/>
      <c r="C56" s="28"/>
      <c r="D56" s="29"/>
      <c r="E56" s="144"/>
      <c r="F56" s="158"/>
      <c r="G56" s="159"/>
      <c r="H56" s="157"/>
      <c r="I56" s="157"/>
    </row>
    <row r="57" spans="1:9" x14ac:dyDescent="0.2">
      <c r="A57" s="16"/>
      <c r="B57" s="5"/>
      <c r="C57" s="28"/>
      <c r="D57" s="165" t="s">
        <v>78</v>
      </c>
      <c r="E57" s="144" t="s">
        <v>360</v>
      </c>
      <c r="F57" s="159" t="s">
        <v>24</v>
      </c>
      <c r="G57" s="160"/>
      <c r="H57" s="161">
        <f>I55</f>
        <v>300000</v>
      </c>
      <c r="I57" s="157" t="str">
        <f t="shared" ref="I57" si="3">+IF(H57*G57=0,"",H57*G57)</f>
        <v/>
      </c>
    </row>
    <row r="58" spans="1:9" x14ac:dyDescent="0.2">
      <c r="A58" s="16"/>
      <c r="B58" s="5"/>
      <c r="C58" s="28"/>
      <c r="D58" s="165"/>
      <c r="E58" s="144"/>
      <c r="F58" s="159"/>
      <c r="G58" s="160"/>
      <c r="H58" s="161"/>
      <c r="I58" s="157"/>
    </row>
    <row r="59" spans="1:9" ht="3.6" customHeight="1" x14ac:dyDescent="0.2">
      <c r="A59" s="16"/>
      <c r="B59" s="5"/>
      <c r="C59" s="28"/>
      <c r="E59" s="23"/>
      <c r="F59" s="6"/>
      <c r="G59" s="6"/>
      <c r="H59" s="15"/>
      <c r="I59" s="7"/>
    </row>
    <row r="60" spans="1:9" ht="18" customHeight="1" x14ac:dyDescent="0.2">
      <c r="A60" s="16" t="s">
        <v>243</v>
      </c>
      <c r="B60" s="5"/>
      <c r="C60" s="28" t="s">
        <v>66</v>
      </c>
      <c r="D60" s="2" t="s">
        <v>86</v>
      </c>
      <c r="E60" s="23"/>
      <c r="F60" s="6"/>
      <c r="G60" s="6"/>
      <c r="H60" s="15"/>
      <c r="I60" s="7" t="str">
        <f>+IF(H60*G60=0,"",H60*G60)</f>
        <v/>
      </c>
    </row>
    <row r="61" spans="1:9" ht="18" customHeight="1" x14ac:dyDescent="0.2">
      <c r="A61" s="16"/>
      <c r="B61" s="5"/>
      <c r="C61" s="28"/>
      <c r="D61" s="2" t="s">
        <v>77</v>
      </c>
      <c r="E61" s="23" t="s">
        <v>81</v>
      </c>
      <c r="F61" s="6" t="s">
        <v>212</v>
      </c>
      <c r="G61" s="6">
        <v>1</v>
      </c>
      <c r="H61" s="15">
        <f>10000*12</f>
        <v>120000</v>
      </c>
      <c r="I61" s="7">
        <f>+IF(H61*G61=0,"",H61*G61)</f>
        <v>120000</v>
      </c>
    </row>
    <row r="62" spans="1:9" ht="18" customHeight="1" x14ac:dyDescent="0.2">
      <c r="A62" s="16"/>
      <c r="B62" s="5"/>
      <c r="C62" s="28"/>
      <c r="D62" s="2" t="s">
        <v>78</v>
      </c>
      <c r="E62" s="23" t="s">
        <v>82</v>
      </c>
      <c r="F62" s="6" t="s">
        <v>212</v>
      </c>
      <c r="G62" s="6">
        <v>1</v>
      </c>
      <c r="H62" s="15">
        <v>10000</v>
      </c>
      <c r="I62" s="7">
        <f>H62*G62</f>
        <v>10000</v>
      </c>
    </row>
    <row r="63" spans="1:9" ht="18" customHeight="1" x14ac:dyDescent="0.2">
      <c r="A63" s="16"/>
      <c r="B63" s="5"/>
      <c r="C63" s="28"/>
      <c r="D63" s="2" t="s">
        <v>83</v>
      </c>
      <c r="E63" s="23" t="s">
        <v>84</v>
      </c>
      <c r="F63" s="6" t="s">
        <v>212</v>
      </c>
      <c r="G63" s="6">
        <v>1</v>
      </c>
      <c r="H63" s="15">
        <f>2000*12</f>
        <v>24000</v>
      </c>
      <c r="I63" s="7">
        <f>H63*G63</f>
        <v>24000</v>
      </c>
    </row>
    <row r="64" spans="1:9" ht="18" customHeight="1" x14ac:dyDescent="0.2">
      <c r="A64" s="16"/>
      <c r="B64" s="5"/>
      <c r="C64" s="28"/>
      <c r="D64" s="2" t="s">
        <v>85</v>
      </c>
      <c r="E64" s="144" t="s">
        <v>359</v>
      </c>
      <c r="F64" s="6" t="s">
        <v>24</v>
      </c>
      <c r="G64" s="44"/>
      <c r="H64" s="45">
        <f>SUM(I61:I63)</f>
        <v>154000</v>
      </c>
      <c r="I64" s="7" t="str">
        <f t="shared" ref="I64" si="4">+IF(H64*G64=0,"",H64*G64)</f>
        <v/>
      </c>
    </row>
    <row r="65" spans="1:11" ht="18" customHeight="1" x14ac:dyDescent="0.2">
      <c r="A65" s="16"/>
      <c r="B65" s="5"/>
      <c r="C65" s="28"/>
      <c r="D65" s="56"/>
      <c r="E65" s="144"/>
      <c r="F65" s="8"/>
      <c r="G65" s="6"/>
      <c r="H65" s="45"/>
      <c r="I65" s="15"/>
    </row>
    <row r="66" spans="1:11" ht="3.6" customHeight="1" x14ac:dyDescent="0.2">
      <c r="A66" s="16"/>
      <c r="B66" s="5"/>
      <c r="C66" s="28"/>
      <c r="D66" s="56"/>
      <c r="E66" s="58"/>
      <c r="F66" s="8"/>
      <c r="G66" s="6"/>
      <c r="H66" s="45"/>
      <c r="I66" s="15"/>
    </row>
    <row r="67" spans="1:11" ht="18" customHeight="1" x14ac:dyDescent="0.2">
      <c r="A67" s="16"/>
      <c r="B67" s="5"/>
      <c r="C67" s="67" t="s">
        <v>75</v>
      </c>
      <c r="D67" s="143" t="s">
        <v>337</v>
      </c>
      <c r="E67" s="144"/>
      <c r="F67" s="8"/>
      <c r="G67" s="6"/>
      <c r="H67" s="45"/>
      <c r="I67" s="15"/>
    </row>
    <row r="68" spans="1:11" ht="43.9" customHeight="1" x14ac:dyDescent="0.2">
      <c r="A68" s="16"/>
      <c r="B68" s="5"/>
      <c r="C68" s="28"/>
      <c r="D68" s="68" t="s">
        <v>77</v>
      </c>
      <c r="E68" s="58" t="s">
        <v>338</v>
      </c>
      <c r="F68" s="69" t="s">
        <v>300</v>
      </c>
      <c r="G68" s="6">
        <v>1</v>
      </c>
      <c r="H68" s="45">
        <v>120000</v>
      </c>
      <c r="I68" s="15">
        <f t="shared" ref="I68:I86" si="5">+IF(H68*G68=0,"",H68*G68)</f>
        <v>120000</v>
      </c>
    </row>
    <row r="69" spans="1:11" ht="23.45" customHeight="1" x14ac:dyDescent="0.2">
      <c r="A69" s="16"/>
      <c r="B69" s="5"/>
      <c r="C69" s="28"/>
      <c r="D69" s="68" t="s">
        <v>78</v>
      </c>
      <c r="E69" s="25" t="s">
        <v>358</v>
      </c>
      <c r="F69" s="69" t="s">
        <v>24</v>
      </c>
      <c r="G69" s="19"/>
      <c r="H69" s="45">
        <f>+I68</f>
        <v>120000</v>
      </c>
      <c r="I69" s="15" t="str">
        <f t="shared" si="5"/>
        <v/>
      </c>
    </row>
    <row r="70" spans="1:11" ht="8.4499999999999993" customHeight="1" x14ac:dyDescent="0.2">
      <c r="A70" s="16"/>
      <c r="B70" s="5"/>
      <c r="C70" s="28"/>
      <c r="D70" s="68"/>
      <c r="E70" s="25"/>
      <c r="F70" s="69"/>
      <c r="G70" s="19"/>
      <c r="H70" s="45"/>
      <c r="I70" s="15"/>
    </row>
    <row r="71" spans="1:11" ht="18" customHeight="1" x14ac:dyDescent="0.2">
      <c r="A71" s="16"/>
      <c r="B71" s="5"/>
      <c r="C71" s="99" t="s">
        <v>68</v>
      </c>
      <c r="D71" s="169" t="s">
        <v>347</v>
      </c>
      <c r="E71" s="170"/>
      <c r="F71" s="69"/>
      <c r="G71" s="19"/>
      <c r="H71" s="45"/>
      <c r="I71" s="15"/>
    </row>
    <row r="72" spans="1:11" ht="24.6" customHeight="1" x14ac:dyDescent="0.2">
      <c r="A72" s="16"/>
      <c r="B72" s="5"/>
      <c r="C72" s="100"/>
      <c r="D72" s="104" t="s">
        <v>77</v>
      </c>
      <c r="E72" s="95" t="s">
        <v>346</v>
      </c>
      <c r="F72" s="69" t="s">
        <v>300</v>
      </c>
      <c r="G72" s="101">
        <v>1</v>
      </c>
      <c r="H72" s="45">
        <v>200000</v>
      </c>
      <c r="I72" s="15">
        <f>H72*G72</f>
        <v>200000</v>
      </c>
    </row>
    <row r="73" spans="1:11" ht="24" customHeight="1" x14ac:dyDescent="0.2">
      <c r="A73" s="16"/>
      <c r="B73" s="5"/>
      <c r="C73" s="100"/>
      <c r="D73" s="104" t="s">
        <v>78</v>
      </c>
      <c r="E73" s="72" t="s">
        <v>348</v>
      </c>
      <c r="F73" s="69" t="s">
        <v>24</v>
      </c>
      <c r="G73" s="19"/>
      <c r="H73" s="45">
        <f>I72</f>
        <v>200000</v>
      </c>
      <c r="I73" s="15" t="str">
        <f>+IF(H73*G73=0,"",H73*G73)</f>
        <v/>
      </c>
    </row>
    <row r="74" spans="1:11" ht="9.4" customHeight="1" x14ac:dyDescent="0.2">
      <c r="A74" s="16"/>
      <c r="B74" s="5"/>
      <c r="C74" s="28"/>
      <c r="D74" s="56"/>
      <c r="E74" s="25"/>
      <c r="F74" s="6"/>
      <c r="G74" s="6"/>
      <c r="H74" s="45"/>
      <c r="I74" s="15"/>
    </row>
    <row r="75" spans="1:11" ht="18" customHeight="1" x14ac:dyDescent="0.2">
      <c r="A75" s="16">
        <v>1.4</v>
      </c>
      <c r="B75" s="49" t="s">
        <v>213</v>
      </c>
      <c r="C75" s="50" t="s">
        <v>343</v>
      </c>
      <c r="D75" s="51"/>
      <c r="E75" s="52"/>
      <c r="F75" s="6" t="s">
        <v>2</v>
      </c>
      <c r="G75" s="6">
        <v>1</v>
      </c>
      <c r="H75" s="45"/>
      <c r="I75" s="7" t="str">
        <f t="shared" si="5"/>
        <v/>
      </c>
    </row>
    <row r="76" spans="1:11" ht="4.9000000000000004" customHeight="1" x14ac:dyDescent="0.2">
      <c r="A76" s="16"/>
      <c r="B76" s="5"/>
      <c r="C76" s="46"/>
      <c r="D76" s="47"/>
      <c r="E76" s="48"/>
      <c r="F76" s="6"/>
      <c r="G76" s="6"/>
      <c r="H76" s="45"/>
      <c r="I76" s="15" t="str">
        <f t="shared" si="5"/>
        <v/>
      </c>
    </row>
    <row r="77" spans="1:11" ht="18" customHeight="1" x14ac:dyDescent="0.2">
      <c r="A77" s="156">
        <v>1.5</v>
      </c>
      <c r="B77" s="168" t="s">
        <v>214</v>
      </c>
      <c r="C77" s="163" t="s">
        <v>215</v>
      </c>
      <c r="D77" s="164"/>
      <c r="E77" s="167"/>
      <c r="F77" s="159" t="s">
        <v>2</v>
      </c>
      <c r="G77" s="159">
        <v>1</v>
      </c>
      <c r="H77" s="161"/>
      <c r="I77" s="157" t="str">
        <f t="shared" si="5"/>
        <v/>
      </c>
    </row>
    <row r="78" spans="1:11" ht="18" customHeight="1" x14ac:dyDescent="0.2">
      <c r="A78" s="156"/>
      <c r="B78" s="168"/>
      <c r="C78" s="163"/>
      <c r="D78" s="164"/>
      <c r="E78" s="167"/>
      <c r="F78" s="159"/>
      <c r="G78" s="159"/>
      <c r="H78" s="161"/>
      <c r="I78" s="157" t="str">
        <f t="shared" si="5"/>
        <v/>
      </c>
    </row>
    <row r="79" spans="1:11" ht="4.9000000000000004" customHeight="1" x14ac:dyDescent="0.2">
      <c r="A79" s="16"/>
      <c r="B79" s="5"/>
      <c r="C79" s="28"/>
      <c r="D79" s="29"/>
      <c r="E79" s="25"/>
      <c r="F79" s="5"/>
      <c r="G79" s="5"/>
      <c r="H79" s="15"/>
      <c r="I79" s="7" t="str">
        <f t="shared" si="5"/>
        <v/>
      </c>
      <c r="K79" s="4"/>
    </row>
    <row r="80" spans="1:11" ht="18" customHeight="1" x14ac:dyDescent="0.2">
      <c r="A80" s="16">
        <v>1.6</v>
      </c>
      <c r="B80" s="49" t="s">
        <v>216</v>
      </c>
      <c r="C80" s="50" t="s">
        <v>217</v>
      </c>
      <c r="D80" s="51"/>
      <c r="E80" s="52"/>
      <c r="F80" s="6" t="s">
        <v>2</v>
      </c>
      <c r="G80" s="6">
        <v>1</v>
      </c>
      <c r="H80" s="45"/>
      <c r="I80" s="15" t="str">
        <f t="shared" si="5"/>
        <v/>
      </c>
    </row>
    <row r="81" spans="1:9" ht="4.1500000000000004" customHeight="1" x14ac:dyDescent="0.2">
      <c r="A81" s="16"/>
      <c r="B81" s="5"/>
      <c r="C81" s="28"/>
      <c r="E81" s="23"/>
      <c r="F81" s="6"/>
      <c r="G81" s="6"/>
      <c r="H81" s="45"/>
      <c r="I81" s="7" t="str">
        <f t="shared" si="5"/>
        <v/>
      </c>
    </row>
    <row r="82" spans="1:9" ht="28.5" customHeight="1" x14ac:dyDescent="0.2">
      <c r="A82" s="16">
        <v>1.7</v>
      </c>
      <c r="B82" s="49" t="s">
        <v>218</v>
      </c>
      <c r="C82" s="163" t="s">
        <v>344</v>
      </c>
      <c r="D82" s="164"/>
      <c r="E82" s="167"/>
      <c r="F82" s="6" t="s">
        <v>2</v>
      </c>
      <c r="G82" s="6">
        <v>1</v>
      </c>
      <c r="H82" s="45"/>
      <c r="I82" s="15" t="str">
        <f t="shared" si="5"/>
        <v/>
      </c>
    </row>
    <row r="83" spans="1:9" ht="5.45" customHeight="1" x14ac:dyDescent="0.2">
      <c r="A83" s="16"/>
      <c r="B83" s="5"/>
      <c r="C83" s="31"/>
      <c r="D83" s="29"/>
      <c r="E83" s="25"/>
      <c r="F83" s="5"/>
      <c r="G83" s="5"/>
      <c r="H83" s="45"/>
      <c r="I83" s="15" t="str">
        <f t="shared" si="5"/>
        <v/>
      </c>
    </row>
    <row r="84" spans="1:9" ht="18" customHeight="1" x14ac:dyDescent="0.2">
      <c r="A84" s="16">
        <v>1.8</v>
      </c>
      <c r="B84" s="49" t="s">
        <v>219</v>
      </c>
      <c r="C84" s="50" t="s">
        <v>220</v>
      </c>
      <c r="D84" s="51"/>
      <c r="E84" s="52"/>
      <c r="F84" s="6" t="s">
        <v>2</v>
      </c>
      <c r="G84" s="6">
        <v>1</v>
      </c>
      <c r="H84" s="45"/>
      <c r="I84" s="7" t="str">
        <f t="shared" si="5"/>
        <v/>
      </c>
    </row>
    <row r="85" spans="1:9" ht="7.9" customHeight="1" x14ac:dyDescent="0.2">
      <c r="A85" s="16"/>
      <c r="B85" s="5"/>
      <c r="C85" s="28"/>
      <c r="E85" s="25"/>
      <c r="F85" s="6"/>
      <c r="G85" s="44"/>
      <c r="H85" s="45"/>
      <c r="I85" s="7" t="str">
        <f t="shared" si="5"/>
        <v/>
      </c>
    </row>
    <row r="86" spans="1:9" ht="39.6" customHeight="1" x14ac:dyDescent="0.2">
      <c r="A86" s="16">
        <v>1.9</v>
      </c>
      <c r="B86" s="49" t="s">
        <v>363</v>
      </c>
      <c r="C86" s="163" t="s">
        <v>386</v>
      </c>
      <c r="D86" s="164"/>
      <c r="E86" s="167"/>
      <c r="F86" s="6" t="s">
        <v>2</v>
      </c>
      <c r="G86" s="103">
        <v>1</v>
      </c>
      <c r="H86" s="45"/>
      <c r="I86" s="7" t="str">
        <f t="shared" si="5"/>
        <v/>
      </c>
    </row>
    <row r="87" spans="1:9" ht="18" customHeight="1" x14ac:dyDescent="0.2">
      <c r="A87" s="16"/>
      <c r="B87" s="5"/>
      <c r="C87" s="28"/>
      <c r="E87" s="25"/>
      <c r="F87" s="6"/>
      <c r="G87" s="6"/>
      <c r="H87" s="15"/>
      <c r="I87" s="7"/>
    </row>
    <row r="88" spans="1:9" ht="18" customHeight="1" x14ac:dyDescent="0.2">
      <c r="A88" s="150" t="s">
        <v>26</v>
      </c>
      <c r="B88" s="151"/>
      <c r="C88" s="151"/>
      <c r="D88" s="151"/>
      <c r="E88" s="151"/>
      <c r="F88" s="151"/>
      <c r="G88" s="151"/>
      <c r="H88" s="152"/>
      <c r="I88" s="11"/>
    </row>
    <row r="89" spans="1:9" ht="18" customHeight="1" x14ac:dyDescent="0.2">
      <c r="F89" s="2"/>
      <c r="G89" s="2"/>
      <c r="H89" s="2"/>
      <c r="I89" s="139"/>
    </row>
    <row r="90" spans="1:9" ht="18" customHeight="1" x14ac:dyDescent="0.2"/>
  </sheetData>
  <mergeCells count="64">
    <mergeCell ref="I77:I78"/>
    <mergeCell ref="B77:B78"/>
    <mergeCell ref="A77:A78"/>
    <mergeCell ref="D67:E67"/>
    <mergeCell ref="I57:I58"/>
    <mergeCell ref="C77:E78"/>
    <mergeCell ref="D71:E71"/>
    <mergeCell ref="A88:H88"/>
    <mergeCell ref="D51:D52"/>
    <mergeCell ref="F51:F52"/>
    <mergeCell ref="G51:G52"/>
    <mergeCell ref="H51:H52"/>
    <mergeCell ref="D57:D58"/>
    <mergeCell ref="C82:E82"/>
    <mergeCell ref="F77:F78"/>
    <mergeCell ref="G77:G78"/>
    <mergeCell ref="H77:H78"/>
    <mergeCell ref="C86:E86"/>
    <mergeCell ref="A1:I1"/>
    <mergeCell ref="A40:H40"/>
    <mergeCell ref="A41:I41"/>
    <mergeCell ref="C23:E23"/>
    <mergeCell ref="C27:E27"/>
    <mergeCell ref="C25:E26"/>
    <mergeCell ref="D35:E35"/>
    <mergeCell ref="D10:E10"/>
    <mergeCell ref="D11:E11"/>
    <mergeCell ref="C2:E2"/>
    <mergeCell ref="C6:E6"/>
    <mergeCell ref="C8:E8"/>
    <mergeCell ref="C9:E9"/>
    <mergeCell ref="C13:E13"/>
    <mergeCell ref="B25:B26"/>
    <mergeCell ref="C4:E4"/>
    <mergeCell ref="I49:I50"/>
    <mergeCell ref="F49:F50"/>
    <mergeCell ref="E64:E65"/>
    <mergeCell ref="H55:H56"/>
    <mergeCell ref="I55:I56"/>
    <mergeCell ref="E57:E58"/>
    <mergeCell ref="G55:G56"/>
    <mergeCell ref="E49:E50"/>
    <mergeCell ref="G49:G50"/>
    <mergeCell ref="H49:H50"/>
    <mergeCell ref="I51:I52"/>
    <mergeCell ref="F57:F58"/>
    <mergeCell ref="G57:G58"/>
    <mergeCell ref="H57:H58"/>
    <mergeCell ref="F55:F56"/>
    <mergeCell ref="C46:E46"/>
    <mergeCell ref="E51:E52"/>
    <mergeCell ref="D54:E54"/>
    <mergeCell ref="E55:E56"/>
    <mergeCell ref="C21:E21"/>
    <mergeCell ref="C44:E44"/>
    <mergeCell ref="D48:E48"/>
    <mergeCell ref="A43:H43"/>
    <mergeCell ref="C42:E42"/>
    <mergeCell ref="A25:A26"/>
    <mergeCell ref="C19:E19"/>
    <mergeCell ref="D14:E14"/>
    <mergeCell ref="D15:E15"/>
    <mergeCell ref="D16:E16"/>
    <mergeCell ref="D17:E17"/>
  </mergeCells>
  <pageMargins left="0.23622047244094491" right="0.23622047244094491" top="0.74803149606299213" bottom="0.74803149606299213" header="0.31496062992125984" footer="0.31496062992125984"/>
  <pageSetup paperSize="9" scale="93" firstPageNumber="89" orientation="portrait" useFirstPageNumber="1" r:id="rId1"/>
  <headerFooter>
    <oddHeader>&amp;C&amp;"Arial,Bold"&amp;9&amp;P</oddHeader>
    <oddFooter>&amp;C&amp;G</oddFooter>
  </headerFooter>
  <rowBreaks count="2" manualBreakCount="2">
    <brk id="40" max="16383" man="1"/>
    <brk id="89" max="8" man="1"/>
  </rowBreak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E34FE-8A03-46CE-8947-06857C1BFB3B}">
  <dimension ref="A1:Q118"/>
  <sheetViews>
    <sheetView showWhiteSpace="0" view="pageLayout" zoomScale="80" zoomScaleNormal="100" zoomScaleSheetLayoutView="100" zoomScalePageLayoutView="80" workbookViewId="0">
      <selection activeCell="L10" sqref="L10"/>
    </sheetView>
  </sheetViews>
  <sheetFormatPr defaultColWidth="9.140625" defaultRowHeight="12.75" x14ac:dyDescent="0.2"/>
  <cols>
    <col min="1" max="1" width="7.7109375" style="2" customWidth="1"/>
    <col min="2" max="2" width="8.5703125" style="2" bestFit="1" customWidth="1"/>
    <col min="3" max="4" width="3.28515625" style="2" customWidth="1"/>
    <col min="5" max="5" width="32.7109375" style="2" customWidth="1"/>
    <col min="6" max="6" width="11.7109375" style="1" customWidth="1"/>
    <col min="7" max="7" width="15.7109375" style="1" customWidth="1"/>
    <col min="8" max="8" width="25.28515625" style="3" customWidth="1"/>
    <col min="9" max="9" width="32.85546875" style="4" customWidth="1"/>
    <col min="10" max="14" width="9.140625" style="2" customWidth="1"/>
    <col min="15" max="15" width="12.140625" style="2" customWidth="1"/>
    <col min="16" max="27" width="9.140625" style="2" customWidth="1"/>
    <col min="28" max="16384" width="9.140625" style="2"/>
  </cols>
  <sheetData>
    <row r="1" spans="1:14" ht="18" customHeight="1" x14ac:dyDescent="0.2">
      <c r="A1" s="150" t="s">
        <v>118</v>
      </c>
      <c r="B1" s="151"/>
      <c r="C1" s="151"/>
      <c r="D1" s="151"/>
      <c r="E1" s="151"/>
      <c r="F1" s="151"/>
      <c r="G1" s="151"/>
      <c r="H1" s="151"/>
      <c r="I1" s="152"/>
    </row>
    <row r="2" spans="1:14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14" ht="18" customHeight="1" x14ac:dyDescent="0.2">
      <c r="A3" s="17"/>
      <c r="B3" s="5"/>
      <c r="C3" s="26"/>
      <c r="D3" s="27"/>
      <c r="E3" s="23"/>
      <c r="F3" s="6"/>
      <c r="G3" s="6"/>
      <c r="H3" s="15"/>
      <c r="I3" s="7" t="str">
        <f t="shared" ref="I3:I15" si="0">+IF(H3*G3=0,"",H3*G3)</f>
        <v/>
      </c>
    </row>
    <row r="4" spans="1:14" ht="18" customHeight="1" x14ac:dyDescent="0.2">
      <c r="A4" s="16">
        <v>10.1</v>
      </c>
      <c r="B4" s="12" t="s">
        <v>119</v>
      </c>
      <c r="C4" s="176" t="s">
        <v>120</v>
      </c>
      <c r="D4" s="177"/>
      <c r="E4" s="178"/>
      <c r="F4" s="6"/>
      <c r="G4" s="6"/>
      <c r="H4" s="15"/>
      <c r="I4" s="7" t="str">
        <f t="shared" si="0"/>
        <v/>
      </c>
    </row>
    <row r="5" spans="1:14" ht="18" customHeight="1" x14ac:dyDescent="0.2">
      <c r="A5" s="16"/>
      <c r="B5" s="12"/>
      <c r="C5" s="96"/>
      <c r="D5" s="97"/>
      <c r="E5" s="98"/>
      <c r="F5" s="6"/>
      <c r="G5" s="6"/>
      <c r="H5" s="15"/>
      <c r="I5" s="7"/>
    </row>
    <row r="6" spans="1:14" ht="18" customHeight="1" x14ac:dyDescent="0.2">
      <c r="A6" s="16"/>
      <c r="B6" s="5"/>
      <c r="C6" s="201" t="s">
        <v>364</v>
      </c>
      <c r="D6" s="202"/>
      <c r="E6" s="203"/>
      <c r="F6" s="6"/>
      <c r="G6" s="6"/>
      <c r="H6" s="15"/>
      <c r="I6" s="7" t="str">
        <f t="shared" si="0"/>
        <v/>
      </c>
      <c r="K6" s="4"/>
    </row>
    <row r="7" spans="1:14" ht="18" customHeight="1" x14ac:dyDescent="0.2">
      <c r="A7" s="16" t="s">
        <v>151</v>
      </c>
      <c r="B7" s="5" t="s">
        <v>121</v>
      </c>
      <c r="C7" s="28" t="s">
        <v>122</v>
      </c>
      <c r="E7" s="23"/>
      <c r="F7" s="6"/>
      <c r="G7" s="6"/>
      <c r="H7" s="15"/>
      <c r="I7" s="7" t="str">
        <f t="shared" si="0"/>
        <v/>
      </c>
      <c r="K7" s="4"/>
    </row>
    <row r="8" spans="1:14" ht="39.6" customHeight="1" x14ac:dyDescent="0.2">
      <c r="A8" s="16"/>
      <c r="B8" s="5"/>
      <c r="C8" s="28" t="s">
        <v>64</v>
      </c>
      <c r="D8" s="143" t="s">
        <v>268</v>
      </c>
      <c r="E8" s="144"/>
      <c r="F8" s="6" t="s">
        <v>98</v>
      </c>
      <c r="G8" s="59">
        <v>300</v>
      </c>
      <c r="H8" s="15"/>
      <c r="I8" s="15" t="str">
        <f t="shared" si="0"/>
        <v/>
      </c>
      <c r="K8" s="4"/>
      <c r="N8" s="4"/>
    </row>
    <row r="9" spans="1:14" ht="18" customHeight="1" x14ac:dyDescent="0.2">
      <c r="A9" s="16"/>
      <c r="B9" s="5"/>
      <c r="C9" s="28"/>
      <c r="D9" s="29"/>
      <c r="E9" s="25"/>
      <c r="F9" s="5"/>
      <c r="G9" s="75"/>
      <c r="H9" s="7"/>
      <c r="I9" s="7" t="str">
        <f t="shared" si="0"/>
        <v/>
      </c>
      <c r="K9" s="4"/>
      <c r="N9" s="4"/>
    </row>
    <row r="10" spans="1:14" ht="18" customHeight="1" x14ac:dyDescent="0.2">
      <c r="A10" s="16" t="s">
        <v>152</v>
      </c>
      <c r="B10" s="5" t="s">
        <v>205</v>
      </c>
      <c r="C10" s="30" t="s">
        <v>206</v>
      </c>
      <c r="D10" s="34"/>
      <c r="E10" s="35"/>
      <c r="F10" s="5"/>
      <c r="G10" s="59"/>
      <c r="H10" s="15"/>
      <c r="I10" s="7" t="str">
        <f t="shared" si="0"/>
        <v/>
      </c>
      <c r="K10" s="4"/>
      <c r="N10" s="4"/>
    </row>
    <row r="11" spans="1:14" ht="18" customHeight="1" x14ac:dyDescent="0.2">
      <c r="A11" s="16"/>
      <c r="B11" s="5"/>
      <c r="C11" s="28" t="s">
        <v>93</v>
      </c>
      <c r="D11" s="143" t="s">
        <v>208</v>
      </c>
      <c r="E11" s="144"/>
      <c r="F11" s="6" t="s">
        <v>98</v>
      </c>
      <c r="G11" s="59">
        <v>150</v>
      </c>
      <c r="H11" s="15"/>
      <c r="I11" s="7" t="str">
        <f t="shared" si="0"/>
        <v/>
      </c>
      <c r="K11" s="4"/>
    </row>
    <row r="12" spans="1:14" ht="18" customHeight="1" x14ac:dyDescent="0.2">
      <c r="A12" s="16"/>
      <c r="B12" s="5"/>
      <c r="C12" s="30"/>
      <c r="D12" s="34"/>
      <c r="E12" s="35"/>
      <c r="F12" s="5"/>
      <c r="G12" s="59"/>
      <c r="H12" s="7"/>
      <c r="I12" s="7" t="str">
        <f t="shared" si="0"/>
        <v/>
      </c>
      <c r="K12" s="4"/>
    </row>
    <row r="13" spans="1:14" ht="18" customHeight="1" x14ac:dyDescent="0.2">
      <c r="A13" s="16" t="s">
        <v>335</v>
      </c>
      <c r="B13" s="5" t="s">
        <v>123</v>
      </c>
      <c r="C13" s="30" t="s">
        <v>124</v>
      </c>
      <c r="D13" s="34"/>
      <c r="E13" s="35"/>
      <c r="F13" s="5"/>
      <c r="G13" s="59"/>
      <c r="H13" s="15"/>
      <c r="I13" s="7" t="str">
        <f t="shared" si="0"/>
        <v/>
      </c>
      <c r="K13" s="4"/>
    </row>
    <row r="14" spans="1:14" ht="18" customHeight="1" x14ac:dyDescent="0.2">
      <c r="A14" s="16"/>
      <c r="B14" s="5"/>
      <c r="C14" s="28" t="s">
        <v>64</v>
      </c>
      <c r="D14" s="143" t="s">
        <v>441</v>
      </c>
      <c r="E14" s="144"/>
      <c r="F14" s="6" t="s">
        <v>258</v>
      </c>
      <c r="G14" s="59">
        <v>2</v>
      </c>
      <c r="H14" s="7"/>
      <c r="I14" s="7" t="str">
        <f t="shared" si="0"/>
        <v/>
      </c>
      <c r="K14" s="4"/>
      <c r="N14" s="4"/>
    </row>
    <row r="15" spans="1:14" ht="18" customHeight="1" x14ac:dyDescent="0.2">
      <c r="A15" s="16"/>
      <c r="B15" s="5"/>
      <c r="C15" s="31"/>
      <c r="D15" s="29"/>
      <c r="E15" s="25"/>
      <c r="F15" s="5"/>
      <c r="G15" s="59"/>
      <c r="H15" s="7"/>
      <c r="I15" s="7" t="str">
        <f t="shared" si="0"/>
        <v/>
      </c>
      <c r="N15" s="4"/>
    </row>
    <row r="16" spans="1:14" ht="18" customHeight="1" x14ac:dyDescent="0.2">
      <c r="A16" s="16"/>
      <c r="B16" s="5"/>
      <c r="C16" s="201" t="s">
        <v>365</v>
      </c>
      <c r="D16" s="202"/>
      <c r="E16" s="203"/>
      <c r="F16" s="6"/>
      <c r="G16" s="6"/>
      <c r="H16" s="7"/>
      <c r="I16" s="7" t="str">
        <f t="shared" ref="I16:I28" si="1">+IF(H16*G16=0,"",H16*G16)</f>
        <v/>
      </c>
    </row>
    <row r="17" spans="1:17" ht="28.9" customHeight="1" x14ac:dyDescent="0.2">
      <c r="A17" s="16" t="s">
        <v>153</v>
      </c>
      <c r="B17" s="5" t="s">
        <v>123</v>
      </c>
      <c r="C17" s="30" t="s">
        <v>124</v>
      </c>
      <c r="D17" s="34"/>
      <c r="E17" s="35"/>
      <c r="F17" s="5"/>
      <c r="G17" s="59"/>
      <c r="H17" s="15"/>
      <c r="I17" s="7" t="str">
        <f t="shared" si="1"/>
        <v/>
      </c>
    </row>
    <row r="18" spans="1:17" ht="18" customHeight="1" x14ac:dyDescent="0.2">
      <c r="A18" s="16"/>
      <c r="B18" s="5"/>
      <c r="C18" s="28" t="s">
        <v>64</v>
      </c>
      <c r="D18" s="143" t="s">
        <v>441</v>
      </c>
      <c r="E18" s="144"/>
      <c r="F18" s="6" t="s">
        <v>258</v>
      </c>
      <c r="G18" s="59">
        <v>2</v>
      </c>
      <c r="H18" s="7"/>
      <c r="I18" s="7" t="str">
        <f t="shared" si="1"/>
        <v/>
      </c>
      <c r="Q18" s="4"/>
    </row>
    <row r="19" spans="1:17" ht="18" customHeight="1" x14ac:dyDescent="0.2">
      <c r="A19" s="16"/>
      <c r="B19" s="5"/>
      <c r="C19" s="31"/>
      <c r="D19" s="29"/>
      <c r="E19" s="25"/>
      <c r="F19" s="5"/>
      <c r="G19" s="59"/>
      <c r="H19" s="7"/>
      <c r="I19" s="7" t="str">
        <f t="shared" si="1"/>
        <v/>
      </c>
      <c r="Q19" s="4"/>
    </row>
    <row r="20" spans="1:17" ht="28.15" customHeight="1" x14ac:dyDescent="0.2">
      <c r="A20" s="74" t="s">
        <v>154</v>
      </c>
      <c r="B20" s="75" t="s">
        <v>289</v>
      </c>
      <c r="C20" s="92" t="s">
        <v>339</v>
      </c>
      <c r="D20" s="93"/>
      <c r="E20" s="94"/>
      <c r="F20" s="5"/>
      <c r="G20" s="59"/>
      <c r="H20" s="7"/>
      <c r="I20" s="7" t="str">
        <f t="shared" si="1"/>
        <v/>
      </c>
      <c r="Q20" s="4"/>
    </row>
    <row r="21" spans="1:17" ht="26.45" customHeight="1" x14ac:dyDescent="0.2">
      <c r="A21" s="74"/>
      <c r="B21" s="75"/>
      <c r="C21" s="73" t="s">
        <v>64</v>
      </c>
      <c r="D21" s="169" t="s">
        <v>340</v>
      </c>
      <c r="E21" s="170"/>
      <c r="F21" s="6" t="s">
        <v>258</v>
      </c>
      <c r="G21" s="59">
        <v>6</v>
      </c>
      <c r="H21" s="7"/>
      <c r="I21" s="7" t="str">
        <f t="shared" si="1"/>
        <v/>
      </c>
      <c r="Q21" s="4"/>
    </row>
    <row r="22" spans="1:17" ht="18" customHeight="1" x14ac:dyDescent="0.2">
      <c r="A22" s="16"/>
      <c r="B22" s="5"/>
      <c r="C22" s="30"/>
      <c r="D22" s="34"/>
      <c r="E22" s="35"/>
      <c r="F22" s="5"/>
      <c r="G22" s="102"/>
      <c r="H22" s="15"/>
      <c r="I22" s="7" t="str">
        <f t="shared" si="1"/>
        <v/>
      </c>
    </row>
    <row r="23" spans="1:17" ht="18" customHeight="1" x14ac:dyDescent="0.2">
      <c r="A23" s="16" t="s">
        <v>362</v>
      </c>
      <c r="B23" s="5" t="s">
        <v>207</v>
      </c>
      <c r="C23" s="30" t="s">
        <v>341</v>
      </c>
      <c r="D23" s="34"/>
      <c r="E23" s="35"/>
      <c r="F23" s="5"/>
      <c r="G23" s="102"/>
      <c r="H23" s="15"/>
      <c r="I23" s="7" t="str">
        <f t="shared" si="1"/>
        <v/>
      </c>
    </row>
    <row r="24" spans="1:17" ht="27" customHeight="1" x14ac:dyDescent="0.2">
      <c r="A24" s="16"/>
      <c r="B24" s="5"/>
      <c r="C24" s="28" t="s">
        <v>64</v>
      </c>
      <c r="D24" s="143" t="s">
        <v>342</v>
      </c>
      <c r="E24" s="144"/>
      <c r="F24" s="6" t="s">
        <v>258</v>
      </c>
      <c r="G24" s="59">
        <v>1</v>
      </c>
      <c r="H24" s="15"/>
      <c r="I24" s="7" t="str">
        <f t="shared" si="1"/>
        <v/>
      </c>
    </row>
    <row r="25" spans="1:17" ht="18" customHeight="1" x14ac:dyDescent="0.2">
      <c r="A25" s="16"/>
      <c r="B25" s="5"/>
      <c r="C25" s="28"/>
      <c r="D25" s="56"/>
      <c r="E25" s="58"/>
      <c r="F25" s="6"/>
      <c r="G25" s="59"/>
      <c r="H25" s="15"/>
      <c r="I25" s="7" t="str">
        <f t="shared" si="1"/>
        <v/>
      </c>
    </row>
    <row r="26" spans="1:17" ht="18" customHeight="1" x14ac:dyDescent="0.2">
      <c r="A26" s="16" t="s">
        <v>370</v>
      </c>
      <c r="B26" s="5" t="s">
        <v>361</v>
      </c>
      <c r="C26" s="140" t="s">
        <v>368</v>
      </c>
      <c r="D26" s="141"/>
      <c r="E26" s="142"/>
      <c r="F26" s="6"/>
      <c r="G26" s="59"/>
      <c r="H26" s="15"/>
      <c r="I26" s="7" t="str">
        <f t="shared" si="1"/>
        <v/>
      </c>
    </row>
    <row r="27" spans="1:17" ht="27.6" customHeight="1" x14ac:dyDescent="0.2">
      <c r="A27" s="16"/>
      <c r="B27" s="5"/>
      <c r="C27" s="28" t="s">
        <v>64</v>
      </c>
      <c r="D27" s="143" t="s">
        <v>369</v>
      </c>
      <c r="E27" s="144"/>
      <c r="F27" s="6" t="s">
        <v>258</v>
      </c>
      <c r="G27" s="59">
        <v>1</v>
      </c>
      <c r="H27" s="15"/>
      <c r="I27" s="7" t="str">
        <f t="shared" si="1"/>
        <v/>
      </c>
    </row>
    <row r="28" spans="1:17" ht="18" customHeight="1" x14ac:dyDescent="0.2">
      <c r="A28" s="16"/>
      <c r="B28" s="5"/>
      <c r="C28" s="28"/>
      <c r="D28" s="56"/>
      <c r="E28" s="58"/>
      <c r="F28" s="6"/>
      <c r="G28" s="6"/>
      <c r="H28" s="15"/>
      <c r="I28" s="7" t="str">
        <f t="shared" si="1"/>
        <v/>
      </c>
    </row>
    <row r="29" spans="1:17" ht="18" customHeight="1" x14ac:dyDescent="0.2">
      <c r="A29" s="16"/>
      <c r="B29" s="16"/>
      <c r="C29" s="108" t="s">
        <v>366</v>
      </c>
      <c r="D29" s="109"/>
      <c r="E29" s="110"/>
      <c r="F29" s="5"/>
      <c r="G29" s="5"/>
      <c r="H29" s="7"/>
      <c r="I29" s="7" t="str">
        <f>+IF(H29*G29=0,"",H29*G29)</f>
        <v/>
      </c>
    </row>
    <row r="30" spans="1:17" ht="21" customHeight="1" x14ac:dyDescent="0.2">
      <c r="A30" s="16" t="s">
        <v>371</v>
      </c>
      <c r="B30" s="5" t="s">
        <v>121</v>
      </c>
      <c r="C30" s="28" t="s">
        <v>122</v>
      </c>
      <c r="E30" s="23"/>
      <c r="F30" s="6"/>
      <c r="G30" s="6"/>
      <c r="H30" s="15"/>
      <c r="I30" s="7" t="str">
        <f>+IF(H30*G30=0,"",H30*G30)</f>
        <v/>
      </c>
    </row>
    <row r="31" spans="1:17" ht="26.45" customHeight="1" x14ac:dyDescent="0.2">
      <c r="A31" s="16"/>
      <c r="B31" s="5"/>
      <c r="C31" s="28" t="s">
        <v>64</v>
      </c>
      <c r="D31" s="143" t="s">
        <v>268</v>
      </c>
      <c r="E31" s="144"/>
      <c r="F31" s="6" t="s">
        <v>98</v>
      </c>
      <c r="G31" s="59">
        <v>60</v>
      </c>
      <c r="H31" s="15"/>
      <c r="I31" s="15" t="str">
        <f>+IF(H31*G31=0,"",H31*G31)</f>
        <v/>
      </c>
    </row>
    <row r="32" spans="1:17" ht="17.45" customHeight="1" x14ac:dyDescent="0.2">
      <c r="A32" s="23"/>
      <c r="B32" s="5"/>
      <c r="E32" s="23"/>
      <c r="F32" s="6"/>
      <c r="G32" s="6"/>
      <c r="H32" s="15"/>
    </row>
    <row r="33" spans="1:9" ht="26.45" customHeight="1" x14ac:dyDescent="0.2">
      <c r="A33" s="16" t="s">
        <v>372</v>
      </c>
      <c r="B33" s="5" t="s">
        <v>373</v>
      </c>
      <c r="C33" s="30" t="s">
        <v>374</v>
      </c>
      <c r="D33" s="34"/>
      <c r="E33" s="35"/>
      <c r="F33" s="5"/>
      <c r="G33" s="59"/>
      <c r="H33" s="15"/>
      <c r="I33" s="7" t="str">
        <f t="shared" ref="I33:I34" si="2">+IF(H33*G33=0,"",H33*G33)</f>
        <v/>
      </c>
    </row>
    <row r="34" spans="1:9" ht="27.6" customHeight="1" x14ac:dyDescent="0.2">
      <c r="A34" s="16"/>
      <c r="B34" s="5"/>
      <c r="C34" s="28" t="s">
        <v>93</v>
      </c>
      <c r="D34" s="169" t="s">
        <v>376</v>
      </c>
      <c r="E34" s="170"/>
      <c r="F34" s="6" t="s">
        <v>98</v>
      </c>
      <c r="G34" s="59">
        <v>70</v>
      </c>
      <c r="H34" s="15"/>
      <c r="I34" s="7" t="str">
        <f t="shared" si="2"/>
        <v/>
      </c>
    </row>
    <row r="35" spans="1:9" ht="16.149999999999999" customHeight="1" x14ac:dyDescent="0.2">
      <c r="A35" s="23"/>
      <c r="B35" s="5"/>
      <c r="E35" s="23"/>
      <c r="F35" s="6"/>
      <c r="G35" s="6"/>
      <c r="H35" s="15"/>
    </row>
    <row r="36" spans="1:9" ht="18" customHeight="1" x14ac:dyDescent="0.2">
      <c r="A36" s="16" t="s">
        <v>375</v>
      </c>
      <c r="B36" s="5" t="s">
        <v>205</v>
      </c>
      <c r="C36" s="30" t="s">
        <v>206</v>
      </c>
      <c r="D36" s="34"/>
      <c r="E36" s="35"/>
      <c r="F36" s="5"/>
      <c r="G36" s="59"/>
      <c r="H36" s="15"/>
      <c r="I36" s="7" t="str">
        <f t="shared" ref="I36:I37" si="3">+IF(H36*G36=0,"",H36*G36)</f>
        <v/>
      </c>
    </row>
    <row r="37" spans="1:9" ht="18" customHeight="1" x14ac:dyDescent="0.2">
      <c r="A37" s="16"/>
      <c r="B37" s="5"/>
      <c r="C37" s="28" t="s">
        <v>93</v>
      </c>
      <c r="D37" s="143" t="s">
        <v>208</v>
      </c>
      <c r="E37" s="144"/>
      <c r="F37" s="6" t="s">
        <v>98</v>
      </c>
      <c r="G37" s="59">
        <v>15</v>
      </c>
      <c r="H37" s="15"/>
      <c r="I37" s="7" t="str">
        <f t="shared" si="3"/>
        <v/>
      </c>
    </row>
    <row r="38" spans="1:9" ht="18" customHeight="1" x14ac:dyDescent="0.2">
      <c r="A38" s="16"/>
      <c r="B38" s="16"/>
      <c r="C38" s="105"/>
      <c r="D38" s="106"/>
      <c r="E38" s="107"/>
      <c r="F38" s="5"/>
      <c r="G38" s="5"/>
      <c r="H38" s="7"/>
      <c r="I38" s="7" t="str">
        <f>+IF(H38*G38=0,"",H38*G38)</f>
        <v/>
      </c>
    </row>
    <row r="39" spans="1:9" ht="18" customHeight="1" x14ac:dyDescent="0.2">
      <c r="A39" s="16" t="s">
        <v>377</v>
      </c>
      <c r="B39" s="5" t="s">
        <v>123</v>
      </c>
      <c r="C39" s="30" t="s">
        <v>124</v>
      </c>
      <c r="D39" s="34"/>
      <c r="E39" s="35"/>
      <c r="F39" s="5"/>
      <c r="G39" s="59"/>
      <c r="H39" s="15"/>
      <c r="I39" s="7" t="str">
        <f>+IF(H39*G39=0,"",H39*G39)</f>
        <v/>
      </c>
    </row>
    <row r="40" spans="1:9" ht="18" customHeight="1" x14ac:dyDescent="0.2">
      <c r="A40" s="16"/>
      <c r="B40" s="5"/>
      <c r="C40" s="28" t="s">
        <v>64</v>
      </c>
      <c r="D40" s="143" t="s">
        <v>425</v>
      </c>
      <c r="E40" s="144"/>
      <c r="F40" s="6" t="s">
        <v>258</v>
      </c>
      <c r="G40" s="59">
        <v>2</v>
      </c>
      <c r="H40" s="7"/>
      <c r="I40" s="7" t="str">
        <f>+IF(H40*G40=0,"",H40*G40)</f>
        <v/>
      </c>
    </row>
    <row r="41" spans="1:9" ht="18" customHeight="1" x14ac:dyDescent="0.2">
      <c r="B41" s="5"/>
      <c r="C41" s="28" t="s">
        <v>65</v>
      </c>
      <c r="D41" s="141" t="s">
        <v>426</v>
      </c>
      <c r="E41" s="141"/>
      <c r="F41" s="67" t="s">
        <v>258</v>
      </c>
      <c r="G41" s="67">
        <v>1</v>
      </c>
      <c r="H41" s="113"/>
      <c r="I41" s="7" t="str">
        <f>+IF(H41*G41=0,"",H41*G41)</f>
        <v/>
      </c>
    </row>
    <row r="42" spans="1:9" ht="18" customHeight="1" x14ac:dyDescent="0.2">
      <c r="B42" s="5"/>
      <c r="C42" s="28"/>
      <c r="D42" s="141" t="s">
        <v>427</v>
      </c>
      <c r="E42" s="142"/>
      <c r="F42" s="67" t="s">
        <v>258</v>
      </c>
      <c r="G42" s="67">
        <v>1</v>
      </c>
      <c r="H42" s="113"/>
      <c r="I42" s="7" t="str">
        <f>+IF(H42*G42=0,"",H42*G42)</f>
        <v/>
      </c>
    </row>
    <row r="43" spans="1:9" ht="18" customHeight="1" x14ac:dyDescent="0.2">
      <c r="B43" s="5"/>
      <c r="C43" s="28"/>
      <c r="D43" s="34"/>
      <c r="E43" s="35"/>
      <c r="F43" s="67"/>
      <c r="G43" s="67"/>
      <c r="H43" s="113"/>
      <c r="I43" s="7"/>
    </row>
    <row r="44" spans="1:9" ht="18" customHeight="1" x14ac:dyDescent="0.2">
      <c r="B44" s="5"/>
      <c r="C44" s="28"/>
      <c r="D44" s="34"/>
      <c r="E44" s="35"/>
      <c r="F44" s="67"/>
      <c r="G44" s="67"/>
      <c r="H44" s="113"/>
      <c r="I44" s="7"/>
    </row>
    <row r="45" spans="1:9" ht="18" customHeight="1" x14ac:dyDescent="0.2">
      <c r="B45" s="5"/>
      <c r="C45" s="28"/>
      <c r="D45" s="34"/>
      <c r="E45" s="35"/>
      <c r="F45" s="67"/>
      <c r="G45" s="67"/>
      <c r="H45" s="113"/>
      <c r="I45" s="7"/>
    </row>
    <row r="46" spans="1:9" ht="18" customHeight="1" x14ac:dyDescent="0.2">
      <c r="B46" s="5"/>
      <c r="C46" s="28"/>
      <c r="D46" s="34"/>
      <c r="E46" s="35"/>
      <c r="F46" s="67"/>
      <c r="G46" s="67"/>
      <c r="H46" s="113"/>
      <c r="I46" s="7"/>
    </row>
    <row r="47" spans="1:9" ht="18" customHeight="1" x14ac:dyDescent="0.2">
      <c r="B47" s="5"/>
      <c r="C47" s="28"/>
      <c r="D47" s="34"/>
      <c r="E47" s="35"/>
      <c r="F47" s="67"/>
      <c r="G47" s="67"/>
      <c r="H47" s="113"/>
      <c r="I47" s="7"/>
    </row>
    <row r="48" spans="1:9" ht="18" customHeight="1" x14ac:dyDescent="0.2">
      <c r="B48" s="5"/>
      <c r="C48" s="28"/>
      <c r="D48" s="34"/>
      <c r="E48" s="35"/>
      <c r="F48" s="67"/>
      <c r="G48" s="67"/>
      <c r="H48" s="113"/>
      <c r="I48" s="7"/>
    </row>
    <row r="49" spans="1:15" ht="18" customHeight="1" x14ac:dyDescent="0.2">
      <c r="B49" s="5"/>
      <c r="C49" s="28"/>
      <c r="D49" s="34"/>
      <c r="E49" s="35"/>
      <c r="F49" s="67"/>
      <c r="G49" s="67"/>
      <c r="H49" s="113"/>
      <c r="I49" s="7"/>
    </row>
    <row r="50" spans="1:15" ht="18" customHeight="1" x14ac:dyDescent="0.2">
      <c r="B50" s="5"/>
      <c r="C50" s="28"/>
      <c r="D50" s="34"/>
      <c r="E50" s="35"/>
      <c r="F50" s="67"/>
      <c r="G50" s="67"/>
      <c r="H50" s="113"/>
      <c r="I50" s="7"/>
    </row>
    <row r="51" spans="1:15" ht="18" customHeight="1" x14ac:dyDescent="0.2">
      <c r="B51" s="5"/>
      <c r="C51" s="28"/>
      <c r="D51" s="34"/>
      <c r="E51" s="35"/>
      <c r="F51" s="67"/>
      <c r="G51" s="67"/>
      <c r="H51" s="113"/>
      <c r="I51" s="7"/>
    </row>
    <row r="52" spans="1:15" ht="18" customHeight="1" x14ac:dyDescent="0.2">
      <c r="B52" s="5"/>
      <c r="C52" s="28"/>
      <c r="D52" s="34"/>
      <c r="E52" s="35"/>
      <c r="F52" s="67"/>
      <c r="G52" s="67"/>
      <c r="H52" s="113"/>
      <c r="I52" s="7"/>
    </row>
    <row r="53" spans="1:15" ht="18" customHeight="1" x14ac:dyDescent="0.2">
      <c r="A53" s="16"/>
      <c r="B53" s="16"/>
      <c r="C53" s="30"/>
      <c r="D53" s="207"/>
      <c r="E53" s="208"/>
      <c r="F53" s="6"/>
      <c r="G53" s="6"/>
      <c r="H53" s="7"/>
      <c r="I53" s="7" t="str">
        <f>+IF(H53*G53=0,"",H53*G53)</f>
        <v/>
      </c>
    </row>
    <row r="54" spans="1:15" ht="18" customHeight="1" x14ac:dyDescent="0.2">
      <c r="A54" s="150" t="s">
        <v>20</v>
      </c>
      <c r="B54" s="151"/>
      <c r="C54" s="151"/>
      <c r="D54" s="151"/>
      <c r="E54" s="151"/>
      <c r="F54" s="151"/>
      <c r="G54" s="151"/>
      <c r="H54" s="152"/>
      <c r="I54" s="11"/>
    </row>
    <row r="55" spans="1:15" ht="18" customHeight="1" x14ac:dyDescent="0.2">
      <c r="A55" s="150" t="s">
        <v>118</v>
      </c>
      <c r="B55" s="151"/>
      <c r="C55" s="151"/>
      <c r="D55" s="151"/>
      <c r="E55" s="151"/>
      <c r="F55" s="151"/>
      <c r="G55" s="151"/>
      <c r="H55" s="151"/>
      <c r="I55" s="152"/>
    </row>
    <row r="56" spans="1:15" ht="18" customHeight="1" x14ac:dyDescent="0.2">
      <c r="A56" s="22" t="s">
        <v>53</v>
      </c>
      <c r="B56" s="9" t="s">
        <v>10</v>
      </c>
      <c r="C56" s="153" t="s">
        <v>11</v>
      </c>
      <c r="D56" s="154"/>
      <c r="E56" s="155"/>
      <c r="F56" s="9" t="s">
        <v>12</v>
      </c>
      <c r="G56" s="9" t="s">
        <v>13</v>
      </c>
      <c r="H56" s="10" t="s">
        <v>14</v>
      </c>
      <c r="I56" s="10" t="s">
        <v>15</v>
      </c>
    </row>
    <row r="57" spans="1:15" ht="18" customHeight="1" x14ac:dyDescent="0.2">
      <c r="A57" s="150" t="s">
        <v>23</v>
      </c>
      <c r="B57" s="151"/>
      <c r="C57" s="151"/>
      <c r="D57" s="151"/>
      <c r="E57" s="151"/>
      <c r="F57" s="151"/>
      <c r="G57" s="151"/>
      <c r="H57" s="152"/>
      <c r="I57" s="11"/>
    </row>
    <row r="58" spans="1:15" ht="18" customHeight="1" x14ac:dyDescent="0.2">
      <c r="A58" s="16" t="s">
        <v>378</v>
      </c>
      <c r="B58" s="5" t="s">
        <v>379</v>
      </c>
      <c r="C58" s="204" t="s">
        <v>380</v>
      </c>
      <c r="D58" s="205"/>
      <c r="E58" s="206"/>
      <c r="F58" s="5"/>
      <c r="G58" s="59"/>
      <c r="H58" s="15"/>
      <c r="I58" s="7" t="str">
        <f t="shared" ref="I58" si="4">+IF(H58*G58=0,"",H58*G58)</f>
        <v/>
      </c>
    </row>
    <row r="59" spans="1:15" ht="25.9" customHeight="1" x14ac:dyDescent="0.2">
      <c r="A59" s="16"/>
      <c r="B59" s="5"/>
      <c r="C59" s="28" t="s">
        <v>64</v>
      </c>
      <c r="D59" s="169" t="s">
        <v>387</v>
      </c>
      <c r="E59" s="170"/>
      <c r="F59" s="6" t="s">
        <v>98</v>
      </c>
      <c r="G59" s="59">
        <v>70</v>
      </c>
      <c r="H59" s="7"/>
      <c r="I59" s="7" t="str">
        <f>+IF(H59*G59=0,"",H59*G59)</f>
        <v/>
      </c>
    </row>
    <row r="60" spans="1:15" ht="18" customHeight="1" x14ac:dyDescent="0.2">
      <c r="A60" s="16"/>
      <c r="B60" s="5"/>
      <c r="C60" s="28"/>
      <c r="D60" s="29"/>
      <c r="E60" s="25"/>
      <c r="F60" s="6"/>
      <c r="G60" s="6"/>
      <c r="H60" s="15"/>
      <c r="I60" s="7" t="str">
        <f t="shared" ref="I60:I117" si="5">+IF(H60*G60=0,"",H60*G60)</f>
        <v/>
      </c>
    </row>
    <row r="61" spans="1:15" ht="18" customHeight="1" x14ac:dyDescent="0.2">
      <c r="A61" s="16" t="s">
        <v>382</v>
      </c>
      <c r="B61" s="5" t="s">
        <v>381</v>
      </c>
      <c r="C61" s="140" t="s">
        <v>436</v>
      </c>
      <c r="D61" s="141"/>
      <c r="E61" s="142"/>
      <c r="F61" s="5"/>
      <c r="G61" s="59"/>
      <c r="H61" s="15"/>
      <c r="I61" s="7" t="str">
        <f t="shared" si="5"/>
        <v/>
      </c>
    </row>
    <row r="62" spans="1:15" ht="27" customHeight="1" x14ac:dyDescent="0.2">
      <c r="A62" s="16"/>
      <c r="B62" s="5"/>
      <c r="C62" s="28" t="s">
        <v>64</v>
      </c>
      <c r="D62" s="143" t="s">
        <v>435</v>
      </c>
      <c r="E62" s="144"/>
      <c r="F62" s="6"/>
      <c r="G62" s="59"/>
      <c r="H62" s="7"/>
      <c r="I62" s="7" t="str">
        <f t="shared" si="5"/>
        <v/>
      </c>
    </row>
    <row r="63" spans="1:15" ht="17.45" customHeight="1" x14ac:dyDescent="0.2">
      <c r="A63" s="34"/>
      <c r="B63" s="28"/>
      <c r="C63" s="31"/>
      <c r="D63" s="29" t="s">
        <v>316</v>
      </c>
      <c r="E63" s="25" t="s">
        <v>437</v>
      </c>
      <c r="F63" s="67" t="s">
        <v>98</v>
      </c>
      <c r="G63" s="99">
        <v>20</v>
      </c>
      <c r="H63" s="115"/>
      <c r="I63" s="7" t="str">
        <f t="shared" si="5"/>
        <v/>
      </c>
    </row>
    <row r="64" spans="1:15" ht="20.45" customHeight="1" x14ac:dyDescent="0.2">
      <c r="A64" s="23" t="s">
        <v>383</v>
      </c>
      <c r="B64" s="5" t="s">
        <v>119</v>
      </c>
      <c r="C64" s="173" t="s">
        <v>428</v>
      </c>
      <c r="D64" s="174"/>
      <c r="E64" s="175"/>
      <c r="F64" s="6"/>
      <c r="G64" s="6"/>
      <c r="H64" s="15"/>
      <c r="I64" s="7" t="str">
        <f t="shared" si="5"/>
        <v/>
      </c>
      <c r="O64" s="4"/>
    </row>
    <row r="65" spans="1:15" ht="20.45" customHeight="1" x14ac:dyDescent="0.2">
      <c r="A65" s="23"/>
      <c r="B65" s="5"/>
      <c r="C65" s="92" t="s">
        <v>64</v>
      </c>
      <c r="D65" s="174" t="s">
        <v>428</v>
      </c>
      <c r="E65" s="175"/>
      <c r="F65" s="6" t="s">
        <v>434</v>
      </c>
      <c r="G65" s="6">
        <v>1</v>
      </c>
      <c r="H65" s="15">
        <v>18000</v>
      </c>
      <c r="I65" s="7">
        <f t="shared" si="5"/>
        <v>18000</v>
      </c>
      <c r="O65" s="4"/>
    </row>
    <row r="66" spans="1:15" ht="35.450000000000003" customHeight="1" x14ac:dyDescent="0.2">
      <c r="A66" s="23"/>
      <c r="B66" s="5"/>
      <c r="C66" s="92" t="s">
        <v>65</v>
      </c>
      <c r="D66" s="169" t="s">
        <v>433</v>
      </c>
      <c r="E66" s="170"/>
      <c r="F66" s="6" t="s">
        <v>24</v>
      </c>
      <c r="G66" s="19"/>
      <c r="H66" s="15">
        <f>I65</f>
        <v>18000</v>
      </c>
      <c r="I66" s="7" t="str">
        <f t="shared" si="5"/>
        <v/>
      </c>
      <c r="O66" s="4"/>
    </row>
    <row r="67" spans="1:15" ht="18" customHeight="1" x14ac:dyDescent="0.2">
      <c r="A67" s="16"/>
      <c r="B67" s="5"/>
      <c r="C67" s="28"/>
      <c r="E67" s="23"/>
      <c r="F67" s="6"/>
      <c r="G67" s="6"/>
      <c r="H67" s="15"/>
      <c r="I67" s="7" t="str">
        <f t="shared" si="5"/>
        <v/>
      </c>
    </row>
    <row r="68" spans="1:15" ht="15.6" customHeight="1" x14ac:dyDescent="0.2">
      <c r="A68" s="16" t="s">
        <v>384</v>
      </c>
      <c r="B68" s="5" t="s">
        <v>416</v>
      </c>
      <c r="C68" s="173" t="s">
        <v>418</v>
      </c>
      <c r="D68" s="174"/>
      <c r="E68" s="175"/>
      <c r="F68" s="6"/>
      <c r="G68" s="59"/>
      <c r="H68" s="15"/>
      <c r="I68" s="7" t="str">
        <f t="shared" si="5"/>
        <v/>
      </c>
    </row>
    <row r="69" spans="1:15" ht="16.899999999999999" customHeight="1" x14ac:dyDescent="0.2">
      <c r="A69" s="23"/>
      <c r="B69" s="5"/>
      <c r="C69" s="2" t="s">
        <v>64</v>
      </c>
      <c r="D69" s="143" t="s">
        <v>419</v>
      </c>
      <c r="E69" s="144"/>
      <c r="F69" s="6"/>
      <c r="G69" s="6"/>
      <c r="H69" s="15"/>
      <c r="I69" s="7" t="str">
        <f t="shared" si="5"/>
        <v/>
      </c>
    </row>
    <row r="70" spans="1:15" ht="39" customHeight="1" x14ac:dyDescent="0.2">
      <c r="A70" s="16"/>
      <c r="B70" s="5"/>
      <c r="C70" s="31"/>
      <c r="D70" s="29" t="s">
        <v>137</v>
      </c>
      <c r="E70" s="29" t="s">
        <v>430</v>
      </c>
      <c r="F70" s="6" t="s">
        <v>258</v>
      </c>
      <c r="G70" s="6">
        <v>1</v>
      </c>
      <c r="H70" s="15"/>
      <c r="I70" s="7" t="str">
        <f t="shared" si="5"/>
        <v/>
      </c>
    </row>
    <row r="71" spans="1:15" ht="19.149999999999999" customHeight="1" x14ac:dyDescent="0.2">
      <c r="A71" s="16"/>
      <c r="B71" s="5"/>
      <c r="C71" s="31"/>
      <c r="D71" s="29"/>
      <c r="E71" s="29"/>
      <c r="F71" s="6"/>
      <c r="G71" s="59"/>
      <c r="H71" s="15"/>
      <c r="I71" s="7" t="str">
        <f t="shared" si="5"/>
        <v/>
      </c>
    </row>
    <row r="72" spans="1:15" ht="18" customHeight="1" x14ac:dyDescent="0.2">
      <c r="A72" s="16"/>
      <c r="B72" s="5"/>
      <c r="C72" s="31" t="s">
        <v>65</v>
      </c>
      <c r="D72" s="143" t="s">
        <v>420</v>
      </c>
      <c r="E72" s="144"/>
      <c r="F72" s="6"/>
      <c r="G72" s="59"/>
      <c r="H72" s="15"/>
      <c r="I72" s="7" t="str">
        <f t="shared" si="5"/>
        <v/>
      </c>
    </row>
    <row r="73" spans="1:15" ht="62.45" customHeight="1" x14ac:dyDescent="0.2">
      <c r="A73" s="16"/>
      <c r="B73" s="5"/>
      <c r="C73" s="31"/>
      <c r="D73" s="56" t="s">
        <v>137</v>
      </c>
      <c r="E73" s="58" t="s">
        <v>431</v>
      </c>
      <c r="F73" s="6" t="s">
        <v>107</v>
      </c>
      <c r="G73" s="59">
        <v>1</v>
      </c>
      <c r="H73" s="15"/>
      <c r="I73" s="7" t="str">
        <f t="shared" si="5"/>
        <v/>
      </c>
    </row>
    <row r="74" spans="1:15" ht="19.149999999999999" customHeight="1" x14ac:dyDescent="0.2">
      <c r="A74" s="16"/>
      <c r="B74" s="5"/>
      <c r="C74" s="31"/>
      <c r="D74" s="56"/>
      <c r="E74" s="58"/>
      <c r="F74" s="6"/>
      <c r="G74" s="59"/>
      <c r="H74" s="15"/>
      <c r="I74" s="7" t="str">
        <f t="shared" si="5"/>
        <v/>
      </c>
    </row>
    <row r="75" spans="1:15" ht="19.149999999999999" customHeight="1" x14ac:dyDescent="0.2">
      <c r="A75" s="16"/>
      <c r="B75" s="5"/>
      <c r="C75" s="31" t="s">
        <v>66</v>
      </c>
      <c r="D75" s="143" t="s">
        <v>424</v>
      </c>
      <c r="E75" s="144"/>
      <c r="F75" s="6" t="s">
        <v>2</v>
      </c>
      <c r="G75" s="59">
        <v>1</v>
      </c>
      <c r="H75" s="15"/>
      <c r="I75" s="7" t="str">
        <f t="shared" si="5"/>
        <v/>
      </c>
    </row>
    <row r="76" spans="1:15" ht="19.149999999999999" customHeight="1" x14ac:dyDescent="0.2">
      <c r="A76" s="16"/>
      <c r="B76" s="5"/>
      <c r="C76" s="31"/>
      <c r="D76" s="56"/>
      <c r="E76" s="58"/>
      <c r="F76" s="6"/>
      <c r="G76" s="59"/>
      <c r="H76" s="15"/>
      <c r="I76" s="7" t="str">
        <f t="shared" si="5"/>
        <v/>
      </c>
    </row>
    <row r="77" spans="1:15" ht="19.149999999999999" customHeight="1" x14ac:dyDescent="0.2">
      <c r="A77" s="16" t="s">
        <v>385</v>
      </c>
      <c r="B77" s="5" t="s">
        <v>417</v>
      </c>
      <c r="C77" s="162" t="s">
        <v>429</v>
      </c>
      <c r="D77" s="143"/>
      <c r="E77" s="144"/>
      <c r="F77" s="6" t="s">
        <v>2</v>
      </c>
      <c r="G77" s="59">
        <v>1</v>
      </c>
      <c r="H77" s="15"/>
      <c r="I77" s="7" t="str">
        <f t="shared" si="5"/>
        <v/>
      </c>
    </row>
    <row r="78" spans="1:15" ht="19.149999999999999" customHeight="1" x14ac:dyDescent="0.2">
      <c r="A78" s="16"/>
      <c r="B78" s="5"/>
      <c r="C78" s="31"/>
      <c r="D78" s="56"/>
      <c r="E78" s="58"/>
      <c r="F78" s="6"/>
      <c r="G78" s="59"/>
      <c r="H78" s="15"/>
      <c r="I78" s="7" t="str">
        <f t="shared" si="5"/>
        <v/>
      </c>
    </row>
    <row r="79" spans="1:15" ht="19.149999999999999" customHeight="1" x14ac:dyDescent="0.2">
      <c r="A79" s="16" t="s">
        <v>421</v>
      </c>
      <c r="B79" s="5" t="s">
        <v>422</v>
      </c>
      <c r="C79" s="162" t="s">
        <v>423</v>
      </c>
      <c r="D79" s="143"/>
      <c r="E79" s="144"/>
      <c r="F79" s="6"/>
      <c r="G79" s="59"/>
      <c r="H79" s="15"/>
      <c r="I79" s="7" t="str">
        <f t="shared" si="5"/>
        <v/>
      </c>
    </row>
    <row r="80" spans="1:15" ht="19.149999999999999" customHeight="1" x14ac:dyDescent="0.2">
      <c r="A80" s="16"/>
      <c r="B80" s="5"/>
      <c r="C80" s="57" t="s">
        <v>64</v>
      </c>
      <c r="D80" s="143" t="s">
        <v>423</v>
      </c>
      <c r="E80" s="144"/>
      <c r="F80" s="6" t="s">
        <v>139</v>
      </c>
      <c r="G80" s="59">
        <v>1</v>
      </c>
      <c r="H80" s="15">
        <v>9000</v>
      </c>
      <c r="I80" s="7">
        <f t="shared" si="5"/>
        <v>9000</v>
      </c>
    </row>
    <row r="81" spans="1:9" ht="28.15" customHeight="1" x14ac:dyDescent="0.2">
      <c r="A81" s="16"/>
      <c r="B81" s="5"/>
      <c r="C81" s="31" t="s">
        <v>65</v>
      </c>
      <c r="D81" s="143" t="s">
        <v>432</v>
      </c>
      <c r="E81" s="144"/>
      <c r="F81" s="6" t="s">
        <v>24</v>
      </c>
      <c r="G81" s="138"/>
      <c r="H81" s="15">
        <f>I80</f>
        <v>9000</v>
      </c>
      <c r="I81" s="7" t="str">
        <f t="shared" si="5"/>
        <v/>
      </c>
    </row>
    <row r="82" spans="1:9" ht="18.600000000000001" customHeight="1" x14ac:dyDescent="0.2">
      <c r="A82" s="16"/>
      <c r="B82" s="5"/>
      <c r="C82" s="28"/>
      <c r="D82" s="143"/>
      <c r="E82" s="144"/>
      <c r="F82" s="6"/>
      <c r="G82" s="59"/>
      <c r="H82" s="15"/>
      <c r="I82" s="7" t="str">
        <f t="shared" si="5"/>
        <v/>
      </c>
    </row>
    <row r="83" spans="1:9" ht="18" customHeight="1" x14ac:dyDescent="0.2">
      <c r="A83" s="23"/>
      <c r="B83" s="5"/>
      <c r="C83" s="108" t="s">
        <v>367</v>
      </c>
      <c r="D83" s="109"/>
      <c r="E83" s="110"/>
      <c r="F83" s="6"/>
      <c r="G83" s="6"/>
      <c r="H83" s="15"/>
      <c r="I83" s="7" t="str">
        <f t="shared" si="5"/>
        <v/>
      </c>
    </row>
    <row r="84" spans="1:9" x14ac:dyDescent="0.2">
      <c r="A84" s="16" t="s">
        <v>383</v>
      </c>
      <c r="B84" s="5" t="s">
        <v>121</v>
      </c>
      <c r="C84" s="28" t="s">
        <v>122</v>
      </c>
      <c r="E84" s="23"/>
      <c r="F84" s="6"/>
      <c r="G84" s="6"/>
      <c r="H84" s="15"/>
      <c r="I84" s="7" t="str">
        <f t="shared" si="5"/>
        <v/>
      </c>
    </row>
    <row r="85" spans="1:9" ht="39.6" customHeight="1" x14ac:dyDescent="0.2">
      <c r="A85" s="16"/>
      <c r="B85" s="5"/>
      <c r="C85" s="28" t="s">
        <v>64</v>
      </c>
      <c r="D85" s="143" t="s">
        <v>268</v>
      </c>
      <c r="E85" s="144"/>
      <c r="F85" s="6" t="s">
        <v>98</v>
      </c>
      <c r="G85" s="59">
        <v>60</v>
      </c>
      <c r="H85" s="15"/>
      <c r="I85" s="7" t="str">
        <f t="shared" si="5"/>
        <v/>
      </c>
    </row>
    <row r="86" spans="1:9" x14ac:dyDescent="0.2">
      <c r="A86" s="23"/>
      <c r="B86" s="5"/>
      <c r="E86" s="23"/>
      <c r="F86" s="6"/>
      <c r="G86" s="6"/>
      <c r="H86" s="15"/>
      <c r="I86" s="7" t="str">
        <f t="shared" si="5"/>
        <v/>
      </c>
    </row>
    <row r="87" spans="1:9" x14ac:dyDescent="0.2">
      <c r="A87" s="16" t="s">
        <v>384</v>
      </c>
      <c r="B87" s="5" t="s">
        <v>205</v>
      </c>
      <c r="C87" s="30" t="s">
        <v>206</v>
      </c>
      <c r="D87" s="34"/>
      <c r="E87" s="35"/>
      <c r="F87" s="5"/>
      <c r="G87" s="59"/>
      <c r="H87" s="15"/>
      <c r="I87" s="7" t="str">
        <f t="shared" si="5"/>
        <v/>
      </c>
    </row>
    <row r="88" spans="1:9" x14ac:dyDescent="0.2">
      <c r="A88" s="16"/>
      <c r="B88" s="5"/>
      <c r="C88" s="28" t="s">
        <v>93</v>
      </c>
      <c r="D88" s="143" t="s">
        <v>208</v>
      </c>
      <c r="E88" s="144"/>
      <c r="F88" s="6" t="s">
        <v>98</v>
      </c>
      <c r="G88" s="59">
        <v>20</v>
      </c>
      <c r="H88" s="15"/>
      <c r="I88" s="7" t="str">
        <f t="shared" si="5"/>
        <v/>
      </c>
    </row>
    <row r="89" spans="1:9" x14ac:dyDescent="0.2">
      <c r="A89" s="16"/>
      <c r="B89" s="16"/>
      <c r="C89" s="105"/>
      <c r="D89" s="106"/>
      <c r="E89" s="107"/>
      <c r="F89" s="5"/>
      <c r="G89" s="5"/>
      <c r="H89" s="7"/>
      <c r="I89" s="7" t="str">
        <f t="shared" si="5"/>
        <v/>
      </c>
    </row>
    <row r="90" spans="1:9" x14ac:dyDescent="0.2">
      <c r="A90" s="16" t="s">
        <v>385</v>
      </c>
      <c r="B90" s="5" t="s">
        <v>123</v>
      </c>
      <c r="C90" s="30" t="s">
        <v>124</v>
      </c>
      <c r="D90" s="34"/>
      <c r="E90" s="35"/>
      <c r="F90" s="5"/>
      <c r="G90" s="59"/>
      <c r="H90" s="15"/>
      <c r="I90" s="7" t="str">
        <f t="shared" si="5"/>
        <v/>
      </c>
    </row>
    <row r="91" spans="1:9" x14ac:dyDescent="0.2">
      <c r="A91" s="16"/>
      <c r="B91" s="5"/>
      <c r="C91" s="28" t="s">
        <v>64</v>
      </c>
      <c r="D91" s="143" t="s">
        <v>441</v>
      </c>
      <c r="E91" s="144"/>
      <c r="F91" s="6" t="s">
        <v>258</v>
      </c>
      <c r="G91" s="59">
        <v>1</v>
      </c>
      <c r="H91" s="7"/>
      <c r="I91" s="7" t="str">
        <f t="shared" si="5"/>
        <v/>
      </c>
    </row>
    <row r="92" spans="1:9" x14ac:dyDescent="0.2">
      <c r="A92" s="23"/>
      <c r="B92" s="5"/>
      <c r="E92" s="23"/>
      <c r="F92" s="6"/>
      <c r="G92" s="6"/>
      <c r="H92" s="15"/>
      <c r="I92" s="7" t="str">
        <f t="shared" si="5"/>
        <v/>
      </c>
    </row>
    <row r="93" spans="1:9" x14ac:dyDescent="0.2">
      <c r="A93" s="23" t="s">
        <v>421</v>
      </c>
      <c r="B93" s="5" t="s">
        <v>438</v>
      </c>
      <c r="C93" s="140" t="s">
        <v>439</v>
      </c>
      <c r="D93" s="141"/>
      <c r="E93" s="142"/>
      <c r="F93" s="6"/>
      <c r="G93" s="6"/>
      <c r="H93" s="15"/>
      <c r="I93" s="7" t="str">
        <f t="shared" si="5"/>
        <v/>
      </c>
    </row>
    <row r="94" spans="1:9" x14ac:dyDescent="0.2">
      <c r="A94" s="23"/>
      <c r="B94" s="5"/>
      <c r="C94" s="92" t="s">
        <v>64</v>
      </c>
      <c r="D94" s="174" t="s">
        <v>440</v>
      </c>
      <c r="E94" s="175"/>
      <c r="F94" s="6" t="s">
        <v>2</v>
      </c>
      <c r="G94" s="6">
        <v>1</v>
      </c>
      <c r="H94" s="15"/>
      <c r="I94" s="7" t="str">
        <f t="shared" si="5"/>
        <v/>
      </c>
    </row>
    <row r="95" spans="1:9" x14ac:dyDescent="0.2">
      <c r="A95" s="16"/>
      <c r="B95" s="5"/>
      <c r="C95" s="28"/>
      <c r="E95" s="23"/>
      <c r="F95" s="6"/>
      <c r="G95" s="6"/>
      <c r="H95" s="15"/>
      <c r="I95" s="7" t="str">
        <f t="shared" si="5"/>
        <v/>
      </c>
    </row>
    <row r="96" spans="1:9" x14ac:dyDescent="0.2">
      <c r="A96" s="16"/>
      <c r="B96" s="5"/>
      <c r="C96" s="28"/>
      <c r="D96" s="143"/>
      <c r="E96" s="144"/>
      <c r="F96" s="6"/>
      <c r="G96" s="59"/>
      <c r="H96" s="15"/>
      <c r="I96" s="7" t="str">
        <f t="shared" si="5"/>
        <v/>
      </c>
    </row>
    <row r="97" spans="1:9" x14ac:dyDescent="0.2">
      <c r="A97" s="23"/>
      <c r="B97" s="5"/>
      <c r="E97" s="23"/>
      <c r="F97" s="6"/>
      <c r="G97" s="6"/>
      <c r="H97" s="15"/>
      <c r="I97" s="7" t="str">
        <f t="shared" si="5"/>
        <v/>
      </c>
    </row>
    <row r="98" spans="1:9" x14ac:dyDescent="0.2">
      <c r="A98" s="16"/>
      <c r="B98" s="5"/>
      <c r="C98" s="30"/>
      <c r="D98" s="34"/>
      <c r="E98" s="35"/>
      <c r="F98" s="5"/>
      <c r="G98" s="59"/>
      <c r="H98" s="15"/>
      <c r="I98" s="7" t="str">
        <f t="shared" si="5"/>
        <v/>
      </c>
    </row>
    <row r="99" spans="1:9" x14ac:dyDescent="0.2">
      <c r="A99" s="16"/>
      <c r="B99" s="5"/>
      <c r="C99" s="28"/>
      <c r="D99" s="143"/>
      <c r="E99" s="144"/>
      <c r="F99" s="6"/>
      <c r="G99" s="59"/>
      <c r="H99" s="15"/>
      <c r="I99" s="7" t="str">
        <f t="shared" si="5"/>
        <v/>
      </c>
    </row>
    <row r="100" spans="1:9" x14ac:dyDescent="0.2">
      <c r="A100" s="16"/>
      <c r="B100" s="16"/>
      <c r="C100" s="105"/>
      <c r="D100" s="106"/>
      <c r="E100" s="107"/>
      <c r="F100" s="5"/>
      <c r="G100" s="5"/>
      <c r="H100" s="7"/>
      <c r="I100" s="7" t="str">
        <f t="shared" si="5"/>
        <v/>
      </c>
    </row>
    <row r="101" spans="1:9" x14ac:dyDescent="0.2">
      <c r="A101" s="16"/>
      <c r="B101" s="5"/>
      <c r="C101" s="30"/>
      <c r="D101" s="34"/>
      <c r="E101" s="35"/>
      <c r="F101" s="5"/>
      <c r="G101" s="59"/>
      <c r="H101" s="15"/>
      <c r="I101" s="7" t="str">
        <f t="shared" si="5"/>
        <v/>
      </c>
    </row>
    <row r="102" spans="1:9" x14ac:dyDescent="0.2">
      <c r="A102" s="16"/>
      <c r="B102" s="5"/>
      <c r="C102" s="28"/>
      <c r="D102" s="143"/>
      <c r="E102" s="144"/>
      <c r="F102" s="6"/>
      <c r="G102" s="59"/>
      <c r="H102" s="7"/>
      <c r="I102" s="7" t="str">
        <f t="shared" si="5"/>
        <v/>
      </c>
    </row>
    <row r="103" spans="1:9" x14ac:dyDescent="0.2">
      <c r="A103" s="23"/>
      <c r="B103" s="5"/>
      <c r="E103" s="23"/>
      <c r="F103" s="6"/>
      <c r="G103" s="6"/>
      <c r="H103" s="15"/>
      <c r="I103" s="7" t="str">
        <f t="shared" si="5"/>
        <v/>
      </c>
    </row>
    <row r="104" spans="1:9" x14ac:dyDescent="0.2">
      <c r="A104" s="16"/>
      <c r="B104" s="5"/>
      <c r="C104" s="28"/>
      <c r="D104" s="56"/>
      <c r="E104" s="58"/>
      <c r="F104" s="6"/>
      <c r="G104" s="59"/>
      <c r="H104" s="15"/>
      <c r="I104" s="7" t="str">
        <f t="shared" si="5"/>
        <v/>
      </c>
    </row>
    <row r="105" spans="1:9" x14ac:dyDescent="0.2">
      <c r="A105" s="23"/>
      <c r="B105" s="5"/>
      <c r="E105" s="23"/>
      <c r="F105" s="6"/>
      <c r="G105" s="6"/>
      <c r="H105" s="15"/>
      <c r="I105" s="7" t="str">
        <f t="shared" si="5"/>
        <v/>
      </c>
    </row>
    <row r="106" spans="1:9" x14ac:dyDescent="0.2">
      <c r="A106" s="23"/>
      <c r="B106" s="5"/>
      <c r="E106" s="23"/>
      <c r="F106" s="6"/>
      <c r="G106" s="6"/>
      <c r="H106" s="15"/>
      <c r="I106" s="7" t="str">
        <f t="shared" si="5"/>
        <v/>
      </c>
    </row>
    <row r="107" spans="1:9" x14ac:dyDescent="0.2">
      <c r="A107" s="23"/>
      <c r="B107" s="5"/>
      <c r="E107" s="23"/>
      <c r="F107" s="6"/>
      <c r="G107" s="6"/>
      <c r="H107" s="15"/>
      <c r="I107" s="7"/>
    </row>
    <row r="108" spans="1:9" x14ac:dyDescent="0.2">
      <c r="A108" s="23"/>
      <c r="B108" s="5"/>
      <c r="E108" s="23"/>
      <c r="F108" s="6"/>
      <c r="G108" s="6"/>
      <c r="H108" s="15"/>
      <c r="I108" s="7"/>
    </row>
    <row r="109" spans="1:9" x14ac:dyDescent="0.2">
      <c r="A109" s="23"/>
      <c r="B109" s="5"/>
      <c r="E109" s="23"/>
      <c r="F109" s="6"/>
      <c r="G109" s="6"/>
      <c r="H109" s="15"/>
      <c r="I109" s="7"/>
    </row>
    <row r="110" spans="1:9" x14ac:dyDescent="0.2">
      <c r="A110" s="23"/>
      <c r="B110" s="5"/>
      <c r="E110" s="23"/>
      <c r="F110" s="6"/>
      <c r="G110" s="6"/>
      <c r="H110" s="15"/>
      <c r="I110" s="7"/>
    </row>
    <row r="111" spans="1:9" x14ac:dyDescent="0.2">
      <c r="A111" s="23"/>
      <c r="B111" s="5"/>
      <c r="E111" s="23"/>
      <c r="F111" s="6"/>
      <c r="G111" s="6"/>
      <c r="H111" s="15"/>
      <c r="I111" s="7"/>
    </row>
    <row r="112" spans="1:9" x14ac:dyDescent="0.2">
      <c r="A112" s="23"/>
      <c r="B112" s="5"/>
      <c r="E112" s="23"/>
      <c r="F112" s="6"/>
      <c r="G112" s="6"/>
      <c r="H112" s="15"/>
      <c r="I112" s="7" t="str">
        <f t="shared" si="5"/>
        <v/>
      </c>
    </row>
    <row r="113" spans="1:9" x14ac:dyDescent="0.2">
      <c r="A113" s="23"/>
      <c r="B113" s="5"/>
      <c r="E113" s="23"/>
      <c r="F113" s="6"/>
      <c r="G113" s="6"/>
      <c r="H113" s="15"/>
      <c r="I113" s="7" t="str">
        <f t="shared" si="5"/>
        <v/>
      </c>
    </row>
    <row r="114" spans="1:9" x14ac:dyDescent="0.2">
      <c r="A114" s="23"/>
      <c r="B114" s="5"/>
      <c r="E114" s="23"/>
      <c r="F114" s="6"/>
      <c r="G114" s="6"/>
      <c r="H114" s="15"/>
      <c r="I114" s="7" t="str">
        <f t="shared" si="5"/>
        <v/>
      </c>
    </row>
    <row r="115" spans="1:9" x14ac:dyDescent="0.2">
      <c r="A115" s="23"/>
      <c r="B115" s="5"/>
      <c r="E115" s="23"/>
      <c r="F115" s="6"/>
      <c r="G115" s="6"/>
      <c r="H115" s="15"/>
      <c r="I115" s="7" t="str">
        <f t="shared" si="5"/>
        <v/>
      </c>
    </row>
    <row r="116" spans="1:9" x14ac:dyDescent="0.2">
      <c r="A116" s="23"/>
      <c r="B116" s="5"/>
      <c r="E116" s="23"/>
      <c r="F116" s="6"/>
      <c r="G116" s="6"/>
      <c r="H116" s="15"/>
      <c r="I116" s="7" t="str">
        <f t="shared" si="5"/>
        <v/>
      </c>
    </row>
    <row r="117" spans="1:9" x14ac:dyDescent="0.2">
      <c r="A117" s="5"/>
      <c r="B117" s="5"/>
      <c r="C117" s="28"/>
      <c r="E117" s="25"/>
      <c r="F117" s="6"/>
      <c r="G117" s="6"/>
      <c r="H117" s="15"/>
      <c r="I117" s="7" t="str">
        <f t="shared" si="5"/>
        <v/>
      </c>
    </row>
    <row r="118" spans="1:9" x14ac:dyDescent="0.2">
      <c r="A118" s="53" t="s">
        <v>26</v>
      </c>
      <c r="B118" s="54"/>
      <c r="C118" s="54"/>
      <c r="D118" s="54"/>
      <c r="E118" s="54"/>
      <c r="F118" s="54"/>
      <c r="G118" s="54"/>
      <c r="H118" s="55"/>
      <c r="I118" s="11"/>
    </row>
  </sheetData>
  <mergeCells count="48">
    <mergeCell ref="C68:E68"/>
    <mergeCell ref="C64:E64"/>
    <mergeCell ref="D72:E72"/>
    <mergeCell ref="D69:E69"/>
    <mergeCell ref="D65:E65"/>
    <mergeCell ref="D66:E66"/>
    <mergeCell ref="D40:E40"/>
    <mergeCell ref="C58:E58"/>
    <mergeCell ref="A54:H54"/>
    <mergeCell ref="A55:I55"/>
    <mergeCell ref="C56:E56"/>
    <mergeCell ref="A57:H57"/>
    <mergeCell ref="D41:E41"/>
    <mergeCell ref="D53:E53"/>
    <mergeCell ref="D42:E42"/>
    <mergeCell ref="D59:E59"/>
    <mergeCell ref="D62:E62"/>
    <mergeCell ref="C61:E61"/>
    <mergeCell ref="A1:I1"/>
    <mergeCell ref="C2:E2"/>
    <mergeCell ref="C4:E4"/>
    <mergeCell ref="D14:E14"/>
    <mergeCell ref="D24:E24"/>
    <mergeCell ref="D21:E21"/>
    <mergeCell ref="D11:E11"/>
    <mergeCell ref="C16:E16"/>
    <mergeCell ref="C6:E6"/>
    <mergeCell ref="D18:E18"/>
    <mergeCell ref="D8:E8"/>
    <mergeCell ref="C26:E26"/>
    <mergeCell ref="D27:E27"/>
    <mergeCell ref="D31:E31"/>
    <mergeCell ref="D34:E34"/>
    <mergeCell ref="D37:E37"/>
    <mergeCell ref="D102:E102"/>
    <mergeCell ref="D82:E82"/>
    <mergeCell ref="D96:E96"/>
    <mergeCell ref="D99:E99"/>
    <mergeCell ref="D75:E75"/>
    <mergeCell ref="C77:E77"/>
    <mergeCell ref="C79:E79"/>
    <mergeCell ref="D88:E88"/>
    <mergeCell ref="D91:E91"/>
    <mergeCell ref="D80:E80"/>
    <mergeCell ref="D81:E81"/>
    <mergeCell ref="D85:E85"/>
    <mergeCell ref="C93:E93"/>
    <mergeCell ref="D94:E9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68" firstPageNumber="101" orientation="portrait" useFirstPageNumber="1" r:id="rId1"/>
  <headerFooter>
    <oddHeader>&amp;C&amp;"Arial,Bold"&amp;9&amp;P</oddHeader>
    <oddFooter>&amp;C&amp;G</oddFooter>
  </headerFooter>
  <rowBreaks count="1" manualBreakCount="1">
    <brk id="54" max="8" man="1"/>
  </row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1C4B9-70B1-41B2-96AF-19DCD54082BD}">
  <dimension ref="A1:K89"/>
  <sheetViews>
    <sheetView view="pageBreakPreview" zoomScale="130" zoomScaleNormal="100" zoomScaleSheetLayoutView="130" workbookViewId="0">
      <selection activeCell="D20" sqref="D20"/>
    </sheetView>
  </sheetViews>
  <sheetFormatPr defaultRowHeight="12.75" x14ac:dyDescent="0.2"/>
  <cols>
    <col min="6" max="6" width="24" customWidth="1"/>
    <col min="8" max="8" width="9.7109375" customWidth="1"/>
    <col min="9" max="11" width="15.28515625" bestFit="1" customWidth="1"/>
  </cols>
  <sheetData>
    <row r="1" spans="1:9" x14ac:dyDescent="0.2">
      <c r="A1" s="213" t="s">
        <v>173</v>
      </c>
      <c r="B1" s="214"/>
      <c r="C1" s="214"/>
      <c r="D1" s="214"/>
      <c r="E1" s="214"/>
      <c r="F1" s="214"/>
      <c r="G1" s="214"/>
      <c r="H1" s="215"/>
    </row>
    <row r="2" spans="1:9" x14ac:dyDescent="0.2">
      <c r="A2" s="216"/>
      <c r="B2" s="217"/>
      <c r="C2" s="217"/>
      <c r="D2" s="217"/>
      <c r="E2" s="217"/>
      <c r="F2" s="217"/>
      <c r="G2" s="217"/>
      <c r="H2" s="218"/>
    </row>
    <row r="3" spans="1:9" ht="13.5" thickBot="1" x14ac:dyDescent="0.25">
      <c r="A3" s="219"/>
      <c r="B3" s="220"/>
      <c r="C3" s="220"/>
      <c r="D3" s="220"/>
      <c r="E3" s="220"/>
      <c r="F3" s="220"/>
      <c r="G3" s="220"/>
      <c r="H3" s="221"/>
    </row>
    <row r="4" spans="1:9" ht="15" x14ac:dyDescent="0.2">
      <c r="A4" s="85"/>
      <c r="B4" s="86"/>
      <c r="C4" s="86"/>
      <c r="D4" s="86"/>
      <c r="E4" s="86"/>
      <c r="F4" s="86"/>
      <c r="G4" s="86"/>
      <c r="H4" s="87"/>
    </row>
    <row r="5" spans="1:9" x14ac:dyDescent="0.2">
      <c r="A5" s="209" t="s">
        <v>174</v>
      </c>
      <c r="B5" s="210"/>
      <c r="C5" t="s">
        <v>194</v>
      </c>
      <c r="G5" s="211"/>
      <c r="H5" s="212"/>
    </row>
    <row r="6" spans="1:9" x14ac:dyDescent="0.2">
      <c r="A6" s="37"/>
      <c r="G6" s="42"/>
      <c r="H6" s="43"/>
      <c r="I6" s="42"/>
    </row>
    <row r="7" spans="1:9" x14ac:dyDescent="0.2">
      <c r="A7" s="37"/>
      <c r="G7" s="42"/>
      <c r="H7" s="43"/>
    </row>
    <row r="8" spans="1:9" x14ac:dyDescent="0.2">
      <c r="A8" s="209" t="s">
        <v>175</v>
      </c>
      <c r="B8" s="210"/>
      <c r="C8" t="s">
        <v>184</v>
      </c>
      <c r="G8" s="211"/>
      <c r="H8" s="212"/>
    </row>
    <row r="9" spans="1:9" x14ac:dyDescent="0.2">
      <c r="A9" s="37"/>
      <c r="G9" s="42"/>
      <c r="H9" s="43"/>
    </row>
    <row r="10" spans="1:9" x14ac:dyDescent="0.2">
      <c r="A10" s="37"/>
      <c r="G10" s="42"/>
      <c r="H10" s="43"/>
    </row>
    <row r="11" spans="1:9" x14ac:dyDescent="0.2">
      <c r="A11" s="209" t="s">
        <v>176</v>
      </c>
      <c r="B11" s="210"/>
      <c r="C11" t="s">
        <v>186</v>
      </c>
      <c r="G11" s="211"/>
      <c r="H11" s="212"/>
    </row>
    <row r="12" spans="1:9" x14ac:dyDescent="0.2">
      <c r="A12" s="37"/>
      <c r="G12" s="42"/>
      <c r="H12" s="43"/>
    </row>
    <row r="13" spans="1:9" x14ac:dyDescent="0.2">
      <c r="A13" s="37"/>
      <c r="G13" s="42"/>
      <c r="H13" s="43"/>
    </row>
    <row r="14" spans="1:9" x14ac:dyDescent="0.2">
      <c r="A14" s="209" t="s">
        <v>177</v>
      </c>
      <c r="B14" s="210"/>
      <c r="C14" t="s">
        <v>185</v>
      </c>
      <c r="G14" s="211"/>
      <c r="H14" s="212"/>
    </row>
    <row r="15" spans="1:9" x14ac:dyDescent="0.2">
      <c r="A15" s="37"/>
      <c r="G15" s="42"/>
      <c r="H15" s="43"/>
    </row>
    <row r="16" spans="1:9" x14ac:dyDescent="0.2">
      <c r="A16" s="37"/>
      <c r="G16" s="42"/>
      <c r="H16" s="43"/>
    </row>
    <row r="17" spans="1:10" x14ac:dyDescent="0.2">
      <c r="A17" s="209" t="s">
        <v>178</v>
      </c>
      <c r="B17" s="210"/>
      <c r="C17" t="s">
        <v>187</v>
      </c>
      <c r="G17" s="211"/>
      <c r="H17" s="212"/>
    </row>
    <row r="18" spans="1:10" x14ac:dyDescent="0.2">
      <c r="A18" s="37"/>
      <c r="G18" s="42"/>
      <c r="H18" s="43"/>
    </row>
    <row r="19" spans="1:10" x14ac:dyDescent="0.2">
      <c r="A19" s="37"/>
      <c r="G19" s="42"/>
      <c r="H19" s="43"/>
    </row>
    <row r="20" spans="1:10" x14ac:dyDescent="0.2">
      <c r="A20" s="209" t="s">
        <v>179</v>
      </c>
      <c r="B20" s="210"/>
      <c r="C20" t="s">
        <v>188</v>
      </c>
      <c r="G20" s="211"/>
      <c r="H20" s="212"/>
    </row>
    <row r="21" spans="1:10" x14ac:dyDescent="0.2">
      <c r="A21" s="37"/>
      <c r="G21" s="42"/>
      <c r="H21" s="43"/>
    </row>
    <row r="22" spans="1:10" x14ac:dyDescent="0.2">
      <c r="A22" s="37"/>
      <c r="G22" s="42"/>
      <c r="H22" s="43"/>
    </row>
    <row r="23" spans="1:10" x14ac:dyDescent="0.2">
      <c r="A23" s="209" t="s">
        <v>180</v>
      </c>
      <c r="B23" s="210"/>
      <c r="C23" t="s">
        <v>189</v>
      </c>
      <c r="G23" s="211"/>
      <c r="H23" s="212"/>
    </row>
    <row r="24" spans="1:10" x14ac:dyDescent="0.2">
      <c r="A24" s="37"/>
      <c r="G24" s="42"/>
      <c r="H24" s="43"/>
      <c r="J24" s="42"/>
    </row>
    <row r="25" spans="1:10" x14ac:dyDescent="0.2">
      <c r="A25" s="37"/>
      <c r="G25" s="42"/>
      <c r="H25" s="43"/>
    </row>
    <row r="26" spans="1:10" x14ac:dyDescent="0.2">
      <c r="A26" s="209" t="s">
        <v>181</v>
      </c>
      <c r="B26" s="210"/>
      <c r="C26" t="s">
        <v>190</v>
      </c>
      <c r="G26" s="211"/>
      <c r="H26" s="212"/>
      <c r="J26" s="42"/>
    </row>
    <row r="27" spans="1:10" x14ac:dyDescent="0.2">
      <c r="A27" s="37"/>
      <c r="G27" s="42"/>
      <c r="H27" s="43"/>
    </row>
    <row r="28" spans="1:10" x14ac:dyDescent="0.2">
      <c r="A28" s="37"/>
      <c r="G28" s="42"/>
      <c r="H28" s="43"/>
    </row>
    <row r="29" spans="1:10" x14ac:dyDescent="0.2">
      <c r="A29" s="209" t="s">
        <v>182</v>
      </c>
      <c r="B29" s="210"/>
      <c r="C29" t="s">
        <v>191</v>
      </c>
      <c r="G29" s="211"/>
      <c r="H29" s="212"/>
      <c r="J29" s="42"/>
    </row>
    <row r="30" spans="1:10" x14ac:dyDescent="0.2">
      <c r="A30" s="37"/>
      <c r="G30" s="42"/>
      <c r="H30" s="43"/>
    </row>
    <row r="31" spans="1:10" x14ac:dyDescent="0.2">
      <c r="A31" s="37"/>
      <c r="G31" s="42"/>
      <c r="H31" s="43"/>
    </row>
    <row r="32" spans="1:10" x14ac:dyDescent="0.2">
      <c r="A32" s="84" t="s">
        <v>183</v>
      </c>
      <c r="B32" s="78"/>
      <c r="C32" s="78"/>
      <c r="D32" s="78"/>
      <c r="E32" t="s">
        <v>192</v>
      </c>
      <c r="G32" s="211"/>
      <c r="H32" s="212"/>
    </row>
    <row r="33" spans="1:11" ht="13.5" thickBot="1" x14ac:dyDescent="0.25">
      <c r="A33" s="88"/>
      <c r="B33" s="89"/>
      <c r="C33" s="89"/>
      <c r="D33" s="89"/>
      <c r="E33" s="40"/>
      <c r="F33" s="40"/>
      <c r="G33" s="90"/>
      <c r="H33" s="91"/>
    </row>
    <row r="34" spans="1:11" x14ac:dyDescent="0.2">
      <c r="A34" s="213" t="s">
        <v>173</v>
      </c>
      <c r="B34" s="214"/>
      <c r="C34" s="214"/>
      <c r="D34" s="214"/>
      <c r="E34" s="214"/>
      <c r="F34" s="214"/>
      <c r="G34" s="214"/>
      <c r="H34" s="215"/>
    </row>
    <row r="35" spans="1:11" x14ac:dyDescent="0.2">
      <c r="A35" s="216"/>
      <c r="B35" s="217"/>
      <c r="C35" s="217"/>
      <c r="D35" s="217"/>
      <c r="E35" s="217"/>
      <c r="F35" s="217"/>
      <c r="G35" s="217"/>
      <c r="H35" s="218"/>
    </row>
    <row r="36" spans="1:11" ht="13.5" thickBot="1" x14ac:dyDescent="0.25">
      <c r="A36" s="219"/>
      <c r="B36" s="220"/>
      <c r="C36" s="220"/>
      <c r="D36" s="220"/>
      <c r="E36" s="220"/>
      <c r="F36" s="220"/>
      <c r="G36" s="220"/>
      <c r="H36" s="221"/>
    </row>
    <row r="37" spans="1:11" x14ac:dyDescent="0.2">
      <c r="A37" s="37"/>
      <c r="H37" s="38"/>
    </row>
    <row r="38" spans="1:11" x14ac:dyDescent="0.2">
      <c r="A38" s="37" t="s">
        <v>200</v>
      </c>
      <c r="G38" s="211"/>
      <c r="H38" s="212"/>
      <c r="J38" s="42"/>
      <c r="K38" s="42"/>
    </row>
    <row r="39" spans="1:11" x14ac:dyDescent="0.2">
      <c r="A39" s="37"/>
      <c r="H39" s="38"/>
      <c r="J39" s="42"/>
      <c r="K39" s="42"/>
    </row>
    <row r="40" spans="1:11" x14ac:dyDescent="0.2">
      <c r="A40" s="37"/>
      <c r="G40" s="222"/>
      <c r="H40" s="223"/>
      <c r="K40" s="42"/>
    </row>
    <row r="41" spans="1:11" x14ac:dyDescent="0.2">
      <c r="A41" s="209" t="s">
        <v>201</v>
      </c>
      <c r="B41" s="210"/>
      <c r="C41" s="210"/>
      <c r="D41" s="210"/>
      <c r="E41" s="210"/>
      <c r="G41" s="211"/>
      <c r="H41" s="212"/>
      <c r="K41" s="42"/>
    </row>
    <row r="42" spans="1:11" x14ac:dyDescent="0.2">
      <c r="A42" s="37"/>
      <c r="H42" s="38"/>
      <c r="K42" s="42"/>
    </row>
    <row r="43" spans="1:11" x14ac:dyDescent="0.2">
      <c r="A43" s="37"/>
      <c r="H43" s="38"/>
      <c r="K43" s="42"/>
    </row>
    <row r="44" spans="1:11" x14ac:dyDescent="0.2">
      <c r="A44" s="37" t="s">
        <v>202</v>
      </c>
      <c r="G44" s="211"/>
      <c r="H44" s="212"/>
      <c r="K44" s="42"/>
    </row>
    <row r="45" spans="1:11" x14ac:dyDescent="0.2">
      <c r="A45" s="37"/>
      <c r="H45" s="38"/>
      <c r="K45" s="42"/>
    </row>
    <row r="46" spans="1:11" x14ac:dyDescent="0.2">
      <c r="A46" s="37"/>
      <c r="H46" s="38"/>
      <c r="K46" s="42"/>
    </row>
    <row r="47" spans="1:11" x14ac:dyDescent="0.2">
      <c r="A47" s="37" t="s">
        <v>203</v>
      </c>
      <c r="G47" s="211"/>
      <c r="H47" s="212"/>
      <c r="K47" s="42"/>
    </row>
    <row r="48" spans="1:11" x14ac:dyDescent="0.2">
      <c r="A48" s="37"/>
      <c r="H48" s="38"/>
    </row>
    <row r="49" spans="1:9" x14ac:dyDescent="0.2">
      <c r="A49" s="37"/>
      <c r="H49" s="38"/>
    </row>
    <row r="50" spans="1:9" x14ac:dyDescent="0.2">
      <c r="A50" s="37" t="s">
        <v>204</v>
      </c>
      <c r="G50" s="211"/>
      <c r="H50" s="212"/>
      <c r="I50" s="42"/>
    </row>
    <row r="51" spans="1:9" x14ac:dyDescent="0.2">
      <c r="A51" s="37"/>
      <c r="G51" s="82"/>
      <c r="H51" s="83"/>
      <c r="I51" s="42"/>
    </row>
    <row r="52" spans="1:9" x14ac:dyDescent="0.2">
      <c r="A52" s="37"/>
      <c r="G52" s="82"/>
      <c r="H52" s="83"/>
      <c r="I52" s="42"/>
    </row>
    <row r="53" spans="1:9" x14ac:dyDescent="0.2">
      <c r="A53" s="37"/>
      <c r="G53" s="82"/>
      <c r="H53" s="83"/>
      <c r="I53" s="42"/>
    </row>
    <row r="54" spans="1:9" x14ac:dyDescent="0.2">
      <c r="A54" s="37"/>
      <c r="G54" s="82"/>
      <c r="H54" s="83"/>
      <c r="I54" s="42"/>
    </row>
    <row r="55" spans="1:9" x14ac:dyDescent="0.2">
      <c r="A55" s="37"/>
      <c r="G55" s="82"/>
      <c r="H55" s="83"/>
      <c r="I55" s="42"/>
    </row>
    <row r="56" spans="1:9" x14ac:dyDescent="0.2">
      <c r="A56" s="37"/>
      <c r="G56" s="82"/>
      <c r="H56" s="83"/>
      <c r="I56" s="42"/>
    </row>
    <row r="57" spans="1:9" x14ac:dyDescent="0.2">
      <c r="A57" s="37"/>
      <c r="G57" s="82"/>
      <c r="H57" s="83"/>
      <c r="I57" s="42"/>
    </row>
    <row r="58" spans="1:9" x14ac:dyDescent="0.2">
      <c r="A58" s="37"/>
      <c r="G58" s="82"/>
      <c r="H58" s="83"/>
      <c r="I58" s="42"/>
    </row>
    <row r="59" spans="1:9" x14ac:dyDescent="0.2">
      <c r="A59" s="37"/>
      <c r="G59" s="82"/>
      <c r="H59" s="83"/>
      <c r="I59" s="42"/>
    </row>
    <row r="60" spans="1:9" x14ac:dyDescent="0.2">
      <c r="A60" s="37"/>
      <c r="G60" s="82"/>
      <c r="H60" s="83"/>
      <c r="I60" s="42"/>
    </row>
    <row r="61" spans="1:9" x14ac:dyDescent="0.2">
      <c r="A61" s="37"/>
      <c r="G61" s="82"/>
      <c r="H61" s="83"/>
      <c r="I61" s="42"/>
    </row>
    <row r="62" spans="1:9" x14ac:dyDescent="0.2">
      <c r="A62" s="37"/>
      <c r="G62" s="82"/>
      <c r="H62" s="83"/>
      <c r="I62" s="42"/>
    </row>
    <row r="63" spans="1:9" x14ac:dyDescent="0.2">
      <c r="A63" s="37"/>
      <c r="G63" s="82"/>
      <c r="H63" s="83"/>
      <c r="I63" s="42"/>
    </row>
    <row r="64" spans="1:9" x14ac:dyDescent="0.2">
      <c r="A64" s="37"/>
      <c r="G64" s="82"/>
      <c r="H64" s="83"/>
      <c r="I64" s="42"/>
    </row>
    <row r="65" spans="1:9" x14ac:dyDescent="0.2">
      <c r="A65" s="37"/>
      <c r="G65" s="82"/>
      <c r="H65" s="83"/>
      <c r="I65" s="42"/>
    </row>
    <row r="66" spans="1:9" x14ac:dyDescent="0.2">
      <c r="A66" s="37"/>
      <c r="G66" s="82"/>
      <c r="H66" s="83"/>
      <c r="I66" s="42"/>
    </row>
    <row r="67" spans="1:9" x14ac:dyDescent="0.2">
      <c r="A67" s="37"/>
      <c r="G67" s="82"/>
      <c r="H67" s="83"/>
      <c r="I67" s="42"/>
    </row>
    <row r="68" spans="1:9" x14ac:dyDescent="0.2">
      <c r="A68" s="37"/>
      <c r="G68" s="82"/>
      <c r="H68" s="83"/>
      <c r="I68" s="42"/>
    </row>
    <row r="69" spans="1:9" x14ac:dyDescent="0.2">
      <c r="A69" s="37"/>
      <c r="G69" s="82"/>
      <c r="H69" s="83"/>
      <c r="I69" s="42"/>
    </row>
    <row r="70" spans="1:9" x14ac:dyDescent="0.2">
      <c r="A70" s="37"/>
      <c r="G70" s="82"/>
      <c r="H70" s="83"/>
      <c r="I70" s="42"/>
    </row>
    <row r="71" spans="1:9" x14ac:dyDescent="0.2">
      <c r="A71" s="37"/>
      <c r="G71" s="82"/>
      <c r="H71" s="83"/>
      <c r="I71" s="42"/>
    </row>
    <row r="72" spans="1:9" x14ac:dyDescent="0.2">
      <c r="A72" s="37"/>
      <c r="G72" s="82"/>
      <c r="H72" s="83"/>
      <c r="I72" s="42"/>
    </row>
    <row r="73" spans="1:9" x14ac:dyDescent="0.2">
      <c r="A73" s="37"/>
      <c r="G73" s="82"/>
      <c r="H73" s="83"/>
      <c r="I73" s="42"/>
    </row>
    <row r="74" spans="1:9" x14ac:dyDescent="0.2">
      <c r="A74" s="37"/>
      <c r="G74" s="82"/>
      <c r="H74" s="83"/>
      <c r="I74" s="42"/>
    </row>
    <row r="75" spans="1:9" x14ac:dyDescent="0.2">
      <c r="A75" s="37"/>
      <c r="G75" s="82"/>
      <c r="H75" s="83"/>
      <c r="I75" s="42"/>
    </row>
    <row r="76" spans="1:9" x14ac:dyDescent="0.2">
      <c r="A76" s="37"/>
      <c r="G76" s="82"/>
      <c r="H76" s="83"/>
      <c r="I76" s="42"/>
    </row>
    <row r="77" spans="1:9" x14ac:dyDescent="0.2">
      <c r="A77" s="37"/>
      <c r="G77" s="82"/>
      <c r="H77" s="83"/>
      <c r="I77" s="42"/>
    </row>
    <row r="78" spans="1:9" x14ac:dyDescent="0.2">
      <c r="A78" s="37"/>
      <c r="G78" s="82"/>
      <c r="H78" s="83"/>
      <c r="I78" s="42"/>
    </row>
    <row r="79" spans="1:9" x14ac:dyDescent="0.2">
      <c r="A79" s="37"/>
      <c r="G79" s="82"/>
      <c r="H79" s="83"/>
      <c r="I79" s="42"/>
    </row>
    <row r="80" spans="1:9" x14ac:dyDescent="0.2">
      <c r="A80" s="37"/>
      <c r="G80" s="82"/>
      <c r="H80" s="83"/>
      <c r="I80" s="42"/>
    </row>
    <row r="81" spans="1:9" x14ac:dyDescent="0.2">
      <c r="A81" s="37"/>
      <c r="G81" s="82"/>
      <c r="H81" s="83"/>
      <c r="I81" s="42"/>
    </row>
    <row r="82" spans="1:9" x14ac:dyDescent="0.2">
      <c r="A82" s="37"/>
      <c r="G82" s="82"/>
      <c r="H82" s="83"/>
      <c r="I82" s="42"/>
    </row>
    <row r="83" spans="1:9" x14ac:dyDescent="0.2">
      <c r="A83" s="37"/>
      <c r="G83" s="82"/>
      <c r="H83" s="83"/>
      <c r="I83" s="42"/>
    </row>
    <row r="84" spans="1:9" x14ac:dyDescent="0.2">
      <c r="A84" s="37"/>
      <c r="G84" s="82"/>
      <c r="H84" s="83"/>
      <c r="I84" s="42"/>
    </row>
    <row r="85" spans="1:9" x14ac:dyDescent="0.2">
      <c r="A85" s="37"/>
      <c r="G85" s="82"/>
      <c r="H85" s="83"/>
      <c r="I85" s="42"/>
    </row>
    <row r="86" spans="1:9" x14ac:dyDescent="0.2">
      <c r="A86" s="37"/>
      <c r="G86" s="82"/>
      <c r="H86" s="83"/>
      <c r="I86" s="42"/>
    </row>
    <row r="87" spans="1:9" x14ac:dyDescent="0.2">
      <c r="A87" s="37"/>
      <c r="G87" s="82"/>
      <c r="H87" s="83"/>
      <c r="I87" s="42"/>
    </row>
    <row r="88" spans="1:9" x14ac:dyDescent="0.2">
      <c r="A88" s="37"/>
      <c r="G88" s="82"/>
      <c r="H88" s="83"/>
      <c r="I88" s="42"/>
    </row>
    <row r="89" spans="1:9" ht="13.5" thickBot="1" x14ac:dyDescent="0.25">
      <c r="A89" s="39"/>
      <c r="B89" s="40"/>
      <c r="C89" s="40"/>
      <c r="D89" s="40"/>
      <c r="E89" s="40"/>
      <c r="F89" s="40"/>
      <c r="G89" s="40"/>
      <c r="H89" s="41"/>
    </row>
  </sheetData>
  <mergeCells count="28">
    <mergeCell ref="A41:E41"/>
    <mergeCell ref="G50:H50"/>
    <mergeCell ref="G47:H47"/>
    <mergeCell ref="G40:H40"/>
    <mergeCell ref="G38:H38"/>
    <mergeCell ref="G41:H41"/>
    <mergeCell ref="G44:H44"/>
    <mergeCell ref="A34:H36"/>
    <mergeCell ref="G32:H32"/>
    <mergeCell ref="A29:B29"/>
    <mergeCell ref="G29:H29"/>
    <mergeCell ref="G23:H23"/>
    <mergeCell ref="A26:B26"/>
    <mergeCell ref="G26:H26"/>
    <mergeCell ref="A23:B23"/>
    <mergeCell ref="A11:B11"/>
    <mergeCell ref="G11:H11"/>
    <mergeCell ref="A1:H3"/>
    <mergeCell ref="A5:B5"/>
    <mergeCell ref="G5:H5"/>
    <mergeCell ref="A8:B8"/>
    <mergeCell ref="G8:H8"/>
    <mergeCell ref="A14:B14"/>
    <mergeCell ref="G14:H14"/>
    <mergeCell ref="A17:B17"/>
    <mergeCell ref="G17:H17"/>
    <mergeCell ref="A20:B20"/>
    <mergeCell ref="G20:H20"/>
  </mergeCells>
  <pageMargins left="0.70866141732283472" right="0.70866141732283472" top="0.74803149606299213" bottom="0.74803149606299213" header="0.31496062992125984" footer="0.31496062992125984"/>
  <pageSetup paperSize="9" firstPageNumber="103" orientation="portrait" useFirstPageNumber="1" r:id="rId1"/>
  <headerFooter>
    <oddHeader>&amp;C&amp;"Arial,Bold"&amp;9&amp;P</oddHeader>
    <oddFooter>&amp;C&amp;G</oddFooter>
  </headerFooter>
  <rowBreaks count="1" manualBreakCount="1">
    <brk id="33" max="8" man="1"/>
  </row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4BF6C-18EB-42BD-8CBA-0CDC5F8004AD}">
  <dimension ref="A1:B19"/>
  <sheetViews>
    <sheetView workbookViewId="0">
      <selection activeCell="B20" sqref="B20"/>
    </sheetView>
  </sheetViews>
  <sheetFormatPr defaultRowHeight="12.75" x14ac:dyDescent="0.2"/>
  <cols>
    <col min="1" max="1" width="10.28515625" bestFit="1" customWidth="1"/>
  </cols>
  <sheetData>
    <row r="1" spans="1:2" x14ac:dyDescent="0.2">
      <c r="A1" t="s">
        <v>155</v>
      </c>
    </row>
    <row r="2" spans="1:2" x14ac:dyDescent="0.2">
      <c r="A2" t="s">
        <v>156</v>
      </c>
      <c r="B2">
        <v>3.4220000000000002</v>
      </c>
    </row>
    <row r="3" spans="1:2" x14ac:dyDescent="0.2">
      <c r="A3" t="s">
        <v>157</v>
      </c>
      <c r="B3">
        <v>1.508</v>
      </c>
    </row>
    <row r="4" spans="1:2" x14ac:dyDescent="0.2">
      <c r="A4" t="s">
        <v>158</v>
      </c>
      <c r="B4">
        <v>68.739000000000004</v>
      </c>
    </row>
    <row r="5" spans="1:2" x14ac:dyDescent="0.2">
      <c r="A5" t="s">
        <v>159</v>
      </c>
      <c r="B5">
        <v>0.65300000000000002</v>
      </c>
    </row>
    <row r="6" spans="1:2" x14ac:dyDescent="0.2">
      <c r="A6" t="s">
        <v>160</v>
      </c>
      <c r="B6">
        <v>27.382999999999999</v>
      </c>
    </row>
    <row r="7" spans="1:2" x14ac:dyDescent="0.2">
      <c r="A7" t="s">
        <v>161</v>
      </c>
      <c r="B7">
        <v>0.66200000000000003</v>
      </c>
    </row>
    <row r="8" spans="1:2" x14ac:dyDescent="0.2">
      <c r="A8" t="s">
        <v>162</v>
      </c>
      <c r="B8">
        <v>10.872</v>
      </c>
    </row>
    <row r="9" spans="1:2" x14ac:dyDescent="0.2">
      <c r="A9" t="s">
        <v>163</v>
      </c>
      <c r="B9">
        <v>0.41899999999999998</v>
      </c>
    </row>
    <row r="10" spans="1:2" x14ac:dyDescent="0.2">
      <c r="A10" t="s">
        <v>164</v>
      </c>
      <c r="B10">
        <v>5.5449999999999999</v>
      </c>
    </row>
    <row r="11" spans="1:2" x14ac:dyDescent="0.2">
      <c r="A11" t="s">
        <v>165</v>
      </c>
      <c r="B11">
        <v>0.20799999999999999</v>
      </c>
    </row>
    <row r="12" spans="1:2" x14ac:dyDescent="0.2">
      <c r="A12" t="s">
        <v>166</v>
      </c>
      <c r="B12">
        <v>0.33100000000000002</v>
      </c>
    </row>
    <row r="13" spans="1:2" x14ac:dyDescent="0.2">
      <c r="A13" t="s">
        <v>167</v>
      </c>
      <c r="B13">
        <v>7.9109999999999996</v>
      </c>
    </row>
    <row r="14" spans="1:2" x14ac:dyDescent="0.2">
      <c r="A14" t="s">
        <v>168</v>
      </c>
      <c r="B14">
        <v>0.66200000000000003</v>
      </c>
    </row>
    <row r="15" spans="1:2" x14ac:dyDescent="0.2">
      <c r="A15" t="s">
        <v>169</v>
      </c>
      <c r="B15">
        <v>10.72</v>
      </c>
    </row>
    <row r="16" spans="1:2" x14ac:dyDescent="0.2">
      <c r="A16" t="s">
        <v>170</v>
      </c>
      <c r="B16">
        <v>0.66200000000000003</v>
      </c>
    </row>
    <row r="17" spans="1:2" x14ac:dyDescent="0.2">
      <c r="A17" t="s">
        <v>171</v>
      </c>
      <c r="B17">
        <v>4.9509999999999996</v>
      </c>
    </row>
    <row r="18" spans="1:2" x14ac:dyDescent="0.2">
      <c r="B18">
        <f>SUM(B2:B17)</f>
        <v>144.64800000000002</v>
      </c>
    </row>
    <row r="19" spans="1:2" x14ac:dyDescent="0.2">
      <c r="B19">
        <f>B18*1.1</f>
        <v>159.11280000000005</v>
      </c>
    </row>
  </sheetData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5ABAD-E1FD-4EE8-B8ED-ED6BE8A9EB5C}">
  <sheetPr>
    <tabColor rgb="FF92D050"/>
  </sheetPr>
  <dimension ref="A1:G48"/>
  <sheetViews>
    <sheetView view="pageLayout" topLeftCell="A37" zoomScaleNormal="100" zoomScaleSheetLayoutView="115" workbookViewId="0">
      <selection activeCell="C41" sqref="C41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3" width="37.7109375" style="2" customWidth="1"/>
    <col min="4" max="4" width="8.7109375" style="1" customWidth="1"/>
    <col min="5" max="5" width="7.28515625" style="1" customWidth="1"/>
    <col min="6" max="6" width="14.7109375" style="3" customWidth="1"/>
    <col min="7" max="7" width="14.7109375" style="4" customWidth="1"/>
    <col min="8" max="16384" width="9.140625" style="2"/>
  </cols>
  <sheetData>
    <row r="1" spans="1:7" ht="18" customHeight="1" x14ac:dyDescent="0.2">
      <c r="A1" s="150" t="s">
        <v>27</v>
      </c>
      <c r="B1" s="151"/>
      <c r="C1" s="151"/>
      <c r="D1" s="151"/>
      <c r="E1" s="151"/>
      <c r="F1" s="151"/>
      <c r="G1" s="152"/>
    </row>
    <row r="2" spans="1:7" ht="18" customHeight="1" x14ac:dyDescent="0.2">
      <c r="A2" s="22" t="s">
        <v>53</v>
      </c>
      <c r="B2" s="9" t="s">
        <v>10</v>
      </c>
      <c r="C2" s="9" t="s">
        <v>11</v>
      </c>
      <c r="D2" s="9" t="s">
        <v>12</v>
      </c>
      <c r="E2" s="9" t="s">
        <v>13</v>
      </c>
      <c r="F2" s="10" t="s">
        <v>14</v>
      </c>
      <c r="G2" s="10" t="s">
        <v>15</v>
      </c>
    </row>
    <row r="3" spans="1:7" ht="18" customHeight="1" x14ac:dyDescent="0.2">
      <c r="A3" s="17"/>
      <c r="B3" s="5"/>
      <c r="C3" s="5"/>
      <c r="D3" s="6"/>
      <c r="E3" s="6"/>
      <c r="F3" s="15"/>
      <c r="G3" s="7" t="str">
        <f t="shared" ref="G3:G10" si="0">+IF(F3*E3=0,"",F3*E3)</f>
        <v/>
      </c>
    </row>
    <row r="4" spans="1:7" ht="18" customHeight="1" x14ac:dyDescent="0.2">
      <c r="A4" s="16">
        <v>2.1</v>
      </c>
      <c r="B4" s="12">
        <v>8.1999999999999993</v>
      </c>
      <c r="C4" s="13" t="s">
        <v>28</v>
      </c>
      <c r="D4" s="6"/>
      <c r="E4" s="6"/>
      <c r="F4" s="15"/>
      <c r="G4" s="7" t="str">
        <f t="shared" si="0"/>
        <v/>
      </c>
    </row>
    <row r="5" spans="1:7" ht="18" customHeight="1" x14ac:dyDescent="0.2">
      <c r="A5" s="5"/>
      <c r="B5" s="5"/>
      <c r="C5" s="5"/>
      <c r="D5" s="6"/>
      <c r="E5" s="6"/>
      <c r="F5" s="15"/>
      <c r="G5" s="7" t="str">
        <f t="shared" si="0"/>
        <v/>
      </c>
    </row>
    <row r="6" spans="1:7" ht="18" customHeight="1" x14ac:dyDescent="0.2">
      <c r="A6" s="5" t="s">
        <v>88</v>
      </c>
      <c r="B6" s="5" t="s">
        <v>29</v>
      </c>
      <c r="C6" s="5" t="s">
        <v>30</v>
      </c>
      <c r="D6" s="6" t="s">
        <v>31</v>
      </c>
      <c r="E6" s="59">
        <v>0.3</v>
      </c>
      <c r="F6" s="15"/>
      <c r="G6" s="7" t="str">
        <f t="shared" si="0"/>
        <v/>
      </c>
    </row>
    <row r="7" spans="1:7" ht="18" customHeight="1" x14ac:dyDescent="0.2">
      <c r="A7" s="5"/>
      <c r="B7" s="5"/>
      <c r="C7" s="5"/>
      <c r="D7" s="6"/>
      <c r="E7" s="59"/>
      <c r="F7" s="15"/>
      <c r="G7" s="7" t="str">
        <f t="shared" si="0"/>
        <v/>
      </c>
    </row>
    <row r="8" spans="1:7" ht="18" customHeight="1" x14ac:dyDescent="0.2">
      <c r="A8" s="5" t="s">
        <v>89</v>
      </c>
      <c r="B8" s="5" t="s">
        <v>32</v>
      </c>
      <c r="C8" s="172" t="s">
        <v>33</v>
      </c>
      <c r="D8" s="6" t="s">
        <v>31</v>
      </c>
      <c r="E8" s="59">
        <v>0.3</v>
      </c>
      <c r="F8" s="15"/>
      <c r="G8" s="7" t="str">
        <f t="shared" si="0"/>
        <v/>
      </c>
    </row>
    <row r="9" spans="1:7" ht="18" customHeight="1" x14ac:dyDescent="0.2">
      <c r="A9" s="5"/>
      <c r="B9" s="5"/>
      <c r="C9" s="172"/>
      <c r="D9" s="6"/>
      <c r="E9" s="6"/>
      <c r="F9" s="15"/>
      <c r="G9" s="7"/>
    </row>
    <row r="10" spans="1:7" ht="18" customHeight="1" x14ac:dyDescent="0.2">
      <c r="A10" s="5"/>
      <c r="B10" s="5"/>
      <c r="C10" s="5"/>
      <c r="D10" s="6"/>
      <c r="E10" s="6"/>
      <c r="F10" s="15"/>
      <c r="G10" s="7" t="str">
        <f t="shared" si="0"/>
        <v/>
      </c>
    </row>
    <row r="11" spans="1:7" ht="18" customHeight="1" x14ac:dyDescent="0.2">
      <c r="A11" s="156" t="s">
        <v>90</v>
      </c>
      <c r="B11" s="171" t="s">
        <v>221</v>
      </c>
      <c r="C11" s="171" t="s">
        <v>222</v>
      </c>
      <c r="D11" s="159" t="s">
        <v>92</v>
      </c>
      <c r="E11" s="159">
        <v>50</v>
      </c>
      <c r="F11" s="157"/>
      <c r="G11" s="157" t="str">
        <f t="shared" ref="G11" si="1">+IF(F11*E11=0,"",F11*E11)</f>
        <v/>
      </c>
    </row>
    <row r="12" spans="1:7" ht="18" customHeight="1" x14ac:dyDescent="0.2">
      <c r="A12" s="156"/>
      <c r="B12" s="171"/>
      <c r="C12" s="171"/>
      <c r="D12" s="159"/>
      <c r="E12" s="159"/>
      <c r="F12" s="157"/>
      <c r="G12" s="157"/>
    </row>
    <row r="13" spans="1:7" ht="18" customHeight="1" x14ac:dyDescent="0.2">
      <c r="A13" s="5"/>
      <c r="B13" s="5"/>
      <c r="C13" s="8"/>
      <c r="D13" s="6"/>
      <c r="E13" s="6"/>
      <c r="F13" s="15"/>
      <c r="G13" s="7"/>
    </row>
    <row r="14" spans="1:7" ht="18" customHeight="1" x14ac:dyDescent="0.2">
      <c r="A14" s="5" t="s">
        <v>91</v>
      </c>
      <c r="B14" s="171" t="s">
        <v>242</v>
      </c>
      <c r="C14" s="171" t="s">
        <v>251</v>
      </c>
      <c r="D14" s="159"/>
      <c r="E14" s="159"/>
      <c r="F14" s="157"/>
      <c r="G14" s="157"/>
    </row>
    <row r="15" spans="1:7" ht="18" customHeight="1" x14ac:dyDescent="0.2">
      <c r="A15" s="5"/>
      <c r="B15" s="171"/>
      <c r="C15" s="171"/>
      <c r="D15" s="159"/>
      <c r="E15" s="159"/>
      <c r="F15" s="157"/>
      <c r="G15" s="157"/>
    </row>
    <row r="16" spans="1:7" ht="18" customHeight="1" x14ac:dyDescent="0.2">
      <c r="A16" s="5"/>
      <c r="B16" s="5"/>
      <c r="C16" s="8" t="s">
        <v>250</v>
      </c>
      <c r="D16" s="6" t="s">
        <v>92</v>
      </c>
      <c r="E16" s="6">
        <v>50</v>
      </c>
      <c r="F16" s="7"/>
      <c r="G16" s="7" t="str">
        <f t="shared" ref="G16" si="2">+IF(F16*E16=0,"",F16*E16)</f>
        <v/>
      </c>
    </row>
    <row r="17" spans="1:7" ht="18" customHeight="1" x14ac:dyDescent="0.2">
      <c r="A17" s="5"/>
      <c r="B17" s="5"/>
      <c r="C17" s="8"/>
      <c r="D17" s="6"/>
      <c r="E17" s="6"/>
      <c r="F17" s="15"/>
      <c r="G17" s="7"/>
    </row>
    <row r="18" spans="1:7" ht="18" customHeight="1" x14ac:dyDescent="0.2">
      <c r="A18" s="5"/>
      <c r="B18" s="5"/>
      <c r="C18" s="8"/>
      <c r="D18" s="6"/>
      <c r="E18" s="6"/>
      <c r="F18" s="15"/>
      <c r="G18" s="7"/>
    </row>
    <row r="19" spans="1:7" ht="18" customHeight="1" x14ac:dyDescent="0.2">
      <c r="A19" s="5"/>
      <c r="B19" s="5"/>
      <c r="C19" s="5"/>
      <c r="D19" s="6"/>
      <c r="E19" s="6"/>
      <c r="F19" s="15"/>
      <c r="G19" s="7"/>
    </row>
    <row r="20" spans="1:7" ht="18" customHeight="1" x14ac:dyDescent="0.2">
      <c r="A20" s="5"/>
      <c r="B20" s="5"/>
      <c r="C20" s="5"/>
      <c r="D20" s="6"/>
      <c r="E20" s="6"/>
      <c r="F20" s="15"/>
      <c r="G20" s="7"/>
    </row>
    <row r="21" spans="1:7" ht="18" customHeight="1" x14ac:dyDescent="0.2">
      <c r="A21" s="5"/>
      <c r="B21" s="5"/>
      <c r="C21" s="5"/>
      <c r="D21" s="6"/>
      <c r="E21" s="6"/>
      <c r="F21" s="15"/>
      <c r="G21" s="7"/>
    </row>
    <row r="22" spans="1:7" ht="18" customHeight="1" x14ac:dyDescent="0.2">
      <c r="A22" s="5"/>
      <c r="B22" s="12"/>
      <c r="C22" s="14"/>
      <c r="D22" s="6"/>
      <c r="E22" s="6"/>
      <c r="F22" s="15"/>
      <c r="G22" s="7"/>
    </row>
    <row r="23" spans="1:7" ht="18" customHeight="1" x14ac:dyDescent="0.2">
      <c r="A23" s="5"/>
      <c r="B23" s="5"/>
      <c r="C23" s="5"/>
      <c r="D23" s="6"/>
      <c r="E23" s="6"/>
      <c r="F23" s="15"/>
      <c r="G23" s="7"/>
    </row>
    <row r="24" spans="1:7" ht="18" customHeight="1" x14ac:dyDescent="0.2">
      <c r="A24" s="5"/>
      <c r="B24" s="5"/>
      <c r="C24" s="5"/>
      <c r="D24" s="6"/>
      <c r="E24" s="6"/>
      <c r="F24" s="15"/>
      <c r="G24" s="7"/>
    </row>
    <row r="25" spans="1:7" ht="18" customHeight="1" x14ac:dyDescent="0.2">
      <c r="A25" s="5"/>
      <c r="B25" s="5"/>
      <c r="C25" s="5"/>
      <c r="D25" s="6"/>
      <c r="E25" s="6"/>
      <c r="F25" s="15"/>
      <c r="G25" s="7"/>
    </row>
    <row r="26" spans="1:7" ht="18" customHeight="1" x14ac:dyDescent="0.2">
      <c r="A26" s="5"/>
      <c r="B26" s="5"/>
      <c r="C26" s="5"/>
      <c r="D26" s="6"/>
      <c r="E26" s="6"/>
      <c r="F26" s="15"/>
      <c r="G26" s="7"/>
    </row>
    <row r="27" spans="1:7" ht="18" customHeight="1" x14ac:dyDescent="0.2">
      <c r="A27" s="5"/>
      <c r="B27" s="5"/>
      <c r="C27" s="5"/>
      <c r="D27" s="6"/>
      <c r="E27" s="6"/>
      <c r="F27" s="15"/>
      <c r="G27" s="7"/>
    </row>
    <row r="28" spans="1:7" ht="18" customHeight="1" x14ac:dyDescent="0.2">
      <c r="A28" s="5"/>
      <c r="B28" s="5"/>
      <c r="C28" s="5"/>
      <c r="D28" s="6"/>
      <c r="E28" s="6"/>
      <c r="F28" s="15"/>
      <c r="G28" s="7"/>
    </row>
    <row r="29" spans="1:7" ht="18" customHeight="1" x14ac:dyDescent="0.2">
      <c r="A29" s="5"/>
      <c r="B29" s="5"/>
      <c r="C29" s="5"/>
      <c r="D29" s="6"/>
      <c r="E29" s="6"/>
      <c r="F29" s="15"/>
      <c r="G29" s="7"/>
    </row>
    <row r="30" spans="1:7" ht="18" customHeight="1" x14ac:dyDescent="0.2">
      <c r="A30" s="5"/>
      <c r="B30" s="5"/>
      <c r="C30" s="5"/>
      <c r="D30" s="6"/>
      <c r="E30" s="6"/>
      <c r="F30" s="15"/>
      <c r="G30" s="7"/>
    </row>
    <row r="31" spans="1:7" ht="18" customHeight="1" x14ac:dyDescent="0.2">
      <c r="A31" s="5"/>
      <c r="B31" s="5"/>
      <c r="C31" s="5"/>
      <c r="D31" s="6"/>
      <c r="E31" s="6"/>
      <c r="F31" s="15"/>
      <c r="G31" s="7"/>
    </row>
    <row r="32" spans="1:7" ht="18" customHeight="1" x14ac:dyDescent="0.2">
      <c r="A32" s="5"/>
      <c r="B32" s="5"/>
      <c r="C32" s="5"/>
      <c r="D32" s="6"/>
      <c r="E32" s="6"/>
      <c r="F32" s="15"/>
      <c r="G32" s="7"/>
    </row>
    <row r="33" spans="1:7" ht="18" customHeight="1" x14ac:dyDescent="0.2">
      <c r="A33" s="5"/>
      <c r="B33" s="5"/>
      <c r="C33" s="5"/>
      <c r="D33" s="6"/>
      <c r="E33" s="6"/>
      <c r="F33" s="15"/>
      <c r="G33" s="7"/>
    </row>
    <row r="34" spans="1:7" ht="18" customHeight="1" x14ac:dyDescent="0.2">
      <c r="A34" s="5"/>
      <c r="B34" s="5"/>
      <c r="C34" s="5"/>
      <c r="D34" s="6"/>
      <c r="E34" s="6"/>
      <c r="F34" s="15"/>
      <c r="G34" s="7"/>
    </row>
    <row r="35" spans="1:7" ht="18" customHeight="1" x14ac:dyDescent="0.2">
      <c r="A35" s="5"/>
      <c r="B35" s="5"/>
      <c r="C35" s="5"/>
      <c r="D35" s="6"/>
      <c r="E35" s="6"/>
      <c r="F35" s="15"/>
      <c r="G35" s="7"/>
    </row>
    <row r="36" spans="1:7" ht="18" customHeight="1" x14ac:dyDescent="0.2">
      <c r="A36" s="5"/>
      <c r="B36" s="5"/>
      <c r="C36" s="5"/>
      <c r="D36" s="6"/>
      <c r="E36" s="6"/>
      <c r="F36" s="15"/>
      <c r="G36" s="7"/>
    </row>
    <row r="37" spans="1:7" ht="18" customHeight="1" x14ac:dyDescent="0.2">
      <c r="A37" s="5"/>
      <c r="B37" s="5"/>
      <c r="C37" s="5"/>
      <c r="D37" s="6"/>
      <c r="E37" s="6"/>
      <c r="F37" s="15"/>
      <c r="G37" s="7"/>
    </row>
    <row r="38" spans="1:7" ht="18" customHeight="1" x14ac:dyDescent="0.2">
      <c r="A38" s="5"/>
      <c r="B38" s="5"/>
      <c r="C38" s="8"/>
      <c r="D38" s="6"/>
      <c r="E38" s="6"/>
      <c r="F38" s="15"/>
      <c r="G38" s="7"/>
    </row>
    <row r="39" spans="1:7" ht="18" customHeight="1" x14ac:dyDescent="0.2">
      <c r="A39" s="20"/>
      <c r="B39" s="5"/>
      <c r="C39" s="5"/>
      <c r="D39" s="6"/>
      <c r="E39" s="6"/>
      <c r="F39" s="15"/>
      <c r="G39" s="7" t="str">
        <f>+IF(F39*E39=0,"",F39*E39)</f>
        <v/>
      </c>
    </row>
    <row r="40" spans="1:7" ht="18" customHeight="1" x14ac:dyDescent="0.2">
      <c r="A40" s="150" t="s">
        <v>26</v>
      </c>
      <c r="B40" s="151"/>
      <c r="C40" s="151"/>
      <c r="D40" s="151"/>
      <c r="E40" s="151"/>
      <c r="F40" s="152"/>
      <c r="G40" s="11"/>
    </row>
    <row r="41" spans="1:7" ht="18" customHeight="1" x14ac:dyDescent="0.2"/>
    <row r="42" spans="1:7" ht="18" customHeight="1" x14ac:dyDescent="0.2"/>
    <row r="43" spans="1:7" ht="18" customHeight="1" x14ac:dyDescent="0.2"/>
    <row r="44" spans="1:7" ht="18" customHeight="1" x14ac:dyDescent="0.2"/>
    <row r="45" spans="1:7" ht="18" customHeight="1" x14ac:dyDescent="0.2"/>
    <row r="46" spans="1:7" ht="18" customHeight="1" x14ac:dyDescent="0.2"/>
    <row r="47" spans="1:7" ht="18" customHeight="1" x14ac:dyDescent="0.2"/>
    <row r="48" spans="1:7" ht="18" customHeight="1" x14ac:dyDescent="0.2"/>
  </sheetData>
  <mergeCells count="16">
    <mergeCell ref="A1:G1"/>
    <mergeCell ref="A40:F40"/>
    <mergeCell ref="A11:A12"/>
    <mergeCell ref="B11:B12"/>
    <mergeCell ref="C11:C12"/>
    <mergeCell ref="D11:D12"/>
    <mergeCell ref="E11:E12"/>
    <mergeCell ref="F11:F12"/>
    <mergeCell ref="G11:G12"/>
    <mergeCell ref="G14:G15"/>
    <mergeCell ref="B14:B15"/>
    <mergeCell ref="C14:C15"/>
    <mergeCell ref="D14:D15"/>
    <mergeCell ref="E14:E15"/>
    <mergeCell ref="F14:F15"/>
    <mergeCell ref="C8:C9"/>
  </mergeCells>
  <pageMargins left="0.23622047244094491" right="0.23622047244094491" top="0.74803149606299213" bottom="0.74803149606299213" header="0.31496062992125984" footer="0.31496062992125984"/>
  <pageSetup paperSize="9" firstPageNumber="91" orientation="portrait" useFirstPageNumber="1" r:id="rId1"/>
  <headerFooter>
    <oddHeader>&amp;C&amp;"Arial,Bold"&amp;9&amp;P</oddHeader>
    <oddFooter>&amp;C&amp;G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13C6B-CA37-4D4D-9EC6-AF0F53996C95}">
  <sheetPr>
    <tabColor rgb="FF92D050"/>
  </sheetPr>
  <dimension ref="A1:I75"/>
  <sheetViews>
    <sheetView view="pageLayout" topLeftCell="A17" zoomScaleNormal="100" zoomScaleSheetLayoutView="115" workbookViewId="0">
      <selection activeCell="A35" sqref="A35:XFD35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4" width="3.28515625" style="2" customWidth="1"/>
    <col min="5" max="5" width="32.7109375" style="2" customWidth="1"/>
    <col min="6" max="6" width="8.7109375" style="1" customWidth="1"/>
    <col min="7" max="7" width="7.28515625" style="1" customWidth="1"/>
    <col min="8" max="8" width="13.7109375" style="3" customWidth="1"/>
    <col min="9" max="9" width="14.7109375" style="4" customWidth="1"/>
    <col min="10" max="16384" width="9.140625" style="2"/>
  </cols>
  <sheetData>
    <row r="1" spans="1:9" ht="18" customHeight="1" x14ac:dyDescent="0.2">
      <c r="A1" s="150" t="s">
        <v>39</v>
      </c>
      <c r="B1" s="151"/>
      <c r="C1" s="151"/>
      <c r="D1" s="151"/>
      <c r="E1" s="151"/>
      <c r="F1" s="151"/>
      <c r="G1" s="151"/>
      <c r="H1" s="151"/>
      <c r="I1" s="152"/>
    </row>
    <row r="2" spans="1:9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9" ht="18" customHeight="1" x14ac:dyDescent="0.2">
      <c r="A3" s="17"/>
      <c r="B3" s="5"/>
      <c r="C3" s="26"/>
      <c r="D3" s="27"/>
      <c r="E3" s="23"/>
      <c r="F3" s="6"/>
      <c r="G3" s="6"/>
      <c r="H3" s="15"/>
      <c r="I3" s="7" t="str">
        <f>+IF(H3*G3=0,"",H3*G3)</f>
        <v/>
      </c>
    </row>
    <row r="4" spans="1:9" ht="18" customHeight="1" x14ac:dyDescent="0.2">
      <c r="A4" s="16">
        <v>3.1</v>
      </c>
      <c r="B4" s="12">
        <v>8.3000000000000007</v>
      </c>
      <c r="C4" s="176" t="s">
        <v>28</v>
      </c>
      <c r="D4" s="177"/>
      <c r="E4" s="178"/>
      <c r="F4" s="6"/>
      <c r="G4" s="6"/>
      <c r="H4" s="15"/>
      <c r="I4" s="7" t="str">
        <f t="shared" ref="I4:I9" si="0">+IF(H4*G4=0,"",H4*G4)</f>
        <v/>
      </c>
    </row>
    <row r="5" spans="1:9" ht="18" customHeight="1" x14ac:dyDescent="0.2">
      <c r="A5" s="16"/>
      <c r="B5" s="5"/>
      <c r="C5" s="28"/>
      <c r="E5" s="23"/>
      <c r="F5" s="6"/>
      <c r="G5" s="6"/>
      <c r="H5" s="15"/>
      <c r="I5" s="7" t="str">
        <f t="shared" si="0"/>
        <v/>
      </c>
    </row>
    <row r="6" spans="1:9" ht="18" customHeight="1" x14ac:dyDescent="0.2">
      <c r="A6" s="16" t="s">
        <v>95</v>
      </c>
      <c r="B6" s="5" t="s">
        <v>223</v>
      </c>
      <c r="C6" s="140" t="s">
        <v>34</v>
      </c>
      <c r="D6" s="141"/>
      <c r="E6" s="142"/>
      <c r="F6" s="6"/>
      <c r="G6" s="6"/>
      <c r="H6" s="15"/>
      <c r="I6" s="7" t="str">
        <f t="shared" si="0"/>
        <v/>
      </c>
    </row>
    <row r="7" spans="1:9" ht="18" customHeight="1" x14ac:dyDescent="0.2">
      <c r="A7" s="16"/>
      <c r="B7" s="5"/>
      <c r="C7" s="179" t="s">
        <v>64</v>
      </c>
      <c r="D7" s="169" t="s">
        <v>269</v>
      </c>
      <c r="E7" s="170"/>
      <c r="F7" s="59"/>
      <c r="G7" s="59"/>
      <c r="H7" s="60"/>
      <c r="I7" s="61" t="str">
        <f t="shared" si="0"/>
        <v/>
      </c>
    </row>
    <row r="8" spans="1:9" ht="18" customHeight="1" x14ac:dyDescent="0.2">
      <c r="A8" s="16"/>
      <c r="B8" s="5"/>
      <c r="C8" s="179"/>
      <c r="D8" s="169"/>
      <c r="E8" s="170"/>
      <c r="F8" s="59"/>
      <c r="G8" s="59"/>
      <c r="H8" s="60"/>
      <c r="I8" s="61"/>
    </row>
    <row r="9" spans="1:9" ht="18" customHeight="1" x14ac:dyDescent="0.2">
      <c r="A9" s="16"/>
      <c r="B9" s="5"/>
      <c r="C9" s="73"/>
      <c r="D9" s="70" t="s">
        <v>77</v>
      </c>
      <c r="E9" s="71" t="s">
        <v>321</v>
      </c>
      <c r="F9" s="59" t="s">
        <v>270</v>
      </c>
      <c r="G9" s="59">
        <v>50</v>
      </c>
      <c r="H9" s="60"/>
      <c r="I9" s="61" t="str">
        <f t="shared" si="0"/>
        <v/>
      </c>
    </row>
    <row r="10" spans="1:9" ht="18" customHeight="1" x14ac:dyDescent="0.2">
      <c r="A10" s="16"/>
      <c r="B10" s="5"/>
      <c r="C10" s="73"/>
      <c r="D10" s="70"/>
      <c r="E10" s="71"/>
      <c r="F10" s="59"/>
      <c r="G10" s="59"/>
      <c r="H10" s="60"/>
      <c r="I10" s="61"/>
    </row>
    <row r="11" spans="1:9" ht="18" customHeight="1" x14ac:dyDescent="0.2">
      <c r="A11" s="74" t="s">
        <v>96</v>
      </c>
      <c r="B11" s="74" t="s">
        <v>252</v>
      </c>
      <c r="C11" s="173" t="s">
        <v>36</v>
      </c>
      <c r="D11" s="174"/>
      <c r="E11" s="175"/>
      <c r="F11" s="59"/>
      <c r="G11" s="59"/>
      <c r="H11" s="60"/>
      <c r="I11" s="61"/>
    </row>
    <row r="12" spans="1:9" ht="18" customHeight="1" x14ac:dyDescent="0.2">
      <c r="A12" s="75"/>
      <c r="B12" s="75"/>
      <c r="C12" s="73" t="s">
        <v>64</v>
      </c>
      <c r="D12" s="169" t="s">
        <v>94</v>
      </c>
      <c r="E12" s="170"/>
      <c r="F12" s="59"/>
      <c r="G12" s="59"/>
      <c r="H12" s="60"/>
      <c r="I12" s="61"/>
    </row>
    <row r="13" spans="1:9" ht="18" customHeight="1" x14ac:dyDescent="0.2">
      <c r="A13" s="75"/>
      <c r="B13" s="75"/>
      <c r="C13" s="73"/>
      <c r="D13" s="169"/>
      <c r="E13" s="170"/>
      <c r="F13" s="59"/>
      <c r="G13" s="59"/>
      <c r="H13" s="60"/>
      <c r="I13" s="61"/>
    </row>
    <row r="14" spans="1:9" ht="18" customHeight="1" x14ac:dyDescent="0.2">
      <c r="A14" s="75"/>
      <c r="B14" s="75"/>
      <c r="C14" s="73"/>
      <c r="D14" s="70" t="s">
        <v>77</v>
      </c>
      <c r="E14" s="72" t="s">
        <v>322</v>
      </c>
      <c r="F14" s="59" t="s">
        <v>92</v>
      </c>
      <c r="G14" s="59">
        <v>50</v>
      </c>
      <c r="H14" s="60"/>
      <c r="I14" s="61" t="str">
        <f t="shared" ref="I14" si="1">+IF(H14*G14=0,"",H14*G14)</f>
        <v/>
      </c>
    </row>
    <row r="15" spans="1:9" ht="18" customHeight="1" x14ac:dyDescent="0.2">
      <c r="A15" s="16"/>
      <c r="B15" s="5"/>
      <c r="C15" s="73"/>
      <c r="D15" s="70"/>
      <c r="E15" s="71"/>
      <c r="F15" s="59"/>
      <c r="G15" s="59"/>
      <c r="H15" s="60"/>
      <c r="I15" s="61"/>
    </row>
    <row r="16" spans="1:9" ht="18" customHeight="1" x14ac:dyDescent="0.2">
      <c r="A16" s="5" t="s">
        <v>97</v>
      </c>
      <c r="B16" s="5" t="s">
        <v>224</v>
      </c>
      <c r="C16" s="162" t="s">
        <v>225</v>
      </c>
      <c r="D16" s="143"/>
      <c r="E16" s="144"/>
      <c r="F16" s="6"/>
      <c r="G16" s="6"/>
      <c r="H16" s="15"/>
      <c r="I16" s="7"/>
    </row>
    <row r="17" spans="1:9" ht="18" customHeight="1" x14ac:dyDescent="0.2">
      <c r="A17" s="5"/>
      <c r="B17" s="5" t="s">
        <v>226</v>
      </c>
      <c r="C17" s="162" t="s">
        <v>227</v>
      </c>
      <c r="D17" s="143"/>
      <c r="E17" s="144"/>
      <c r="F17" s="6"/>
      <c r="G17" s="6"/>
      <c r="H17" s="15"/>
      <c r="I17" s="7" t="str">
        <f>+IF(H17*G17=0,"",H17*G17)</f>
        <v/>
      </c>
    </row>
    <row r="18" spans="1:9" ht="18" customHeight="1" x14ac:dyDescent="0.2">
      <c r="A18" s="5"/>
      <c r="B18" s="5"/>
      <c r="C18" s="162"/>
      <c r="D18" s="143"/>
      <c r="E18" s="144"/>
      <c r="F18" s="6"/>
      <c r="G18" s="6"/>
      <c r="H18" s="15"/>
      <c r="I18" s="7"/>
    </row>
    <row r="19" spans="1:9" ht="18" customHeight="1" x14ac:dyDescent="0.2">
      <c r="A19" s="5"/>
      <c r="B19" s="5"/>
      <c r="C19" s="28" t="s">
        <v>64</v>
      </c>
      <c r="D19" s="141" t="s">
        <v>228</v>
      </c>
      <c r="E19" s="142"/>
      <c r="F19" s="6" t="s">
        <v>92</v>
      </c>
      <c r="G19" s="6">
        <v>50</v>
      </c>
      <c r="H19" s="15"/>
      <c r="I19" s="64" t="s">
        <v>172</v>
      </c>
    </row>
    <row r="20" spans="1:9" ht="18" customHeight="1" x14ac:dyDescent="0.2">
      <c r="A20" s="5"/>
      <c r="B20" s="5"/>
      <c r="C20" s="28" t="s">
        <v>65</v>
      </c>
      <c r="D20" s="141" t="s">
        <v>229</v>
      </c>
      <c r="E20" s="142"/>
      <c r="F20" s="6" t="s">
        <v>92</v>
      </c>
      <c r="G20" s="6">
        <v>50</v>
      </c>
      <c r="H20" s="15"/>
      <c r="I20" s="7" t="str">
        <f t="shared" ref="I20" si="2">+IF(H20*G20=0,"",H20*G20)</f>
        <v/>
      </c>
    </row>
    <row r="21" spans="1:9" ht="18" customHeight="1" x14ac:dyDescent="0.2">
      <c r="A21" s="62"/>
      <c r="B21" s="63"/>
      <c r="C21" s="28"/>
      <c r="E21" s="23"/>
      <c r="F21" s="6"/>
      <c r="G21" s="6"/>
      <c r="H21" s="15"/>
      <c r="I21" s="64"/>
    </row>
    <row r="22" spans="1:9" ht="18" customHeight="1" x14ac:dyDescent="0.2">
      <c r="A22" s="5"/>
      <c r="B22" s="5"/>
      <c r="C22" s="31"/>
      <c r="D22" s="29"/>
      <c r="E22" s="25"/>
      <c r="F22" s="6"/>
      <c r="G22" s="6"/>
      <c r="H22" s="15"/>
      <c r="I22" s="7"/>
    </row>
    <row r="23" spans="1:9" ht="18" customHeight="1" x14ac:dyDescent="0.2">
      <c r="A23" s="74"/>
      <c r="B23" s="74"/>
      <c r="C23" s="173"/>
      <c r="D23" s="174"/>
      <c r="E23" s="175"/>
      <c r="F23" s="59"/>
      <c r="G23" s="59"/>
      <c r="H23" s="60"/>
      <c r="I23" s="61"/>
    </row>
    <row r="24" spans="1:9" ht="18" customHeight="1" x14ac:dyDescent="0.2">
      <c r="A24" s="75"/>
      <c r="B24" s="75"/>
      <c r="C24" s="73"/>
      <c r="D24" s="169"/>
      <c r="E24" s="170"/>
      <c r="F24" s="59"/>
      <c r="G24" s="59"/>
      <c r="H24" s="60"/>
      <c r="I24" s="61" t="str">
        <f t="shared" ref="I24" si="3">+IF(H24*G24=0,"",H24*G24)</f>
        <v/>
      </c>
    </row>
    <row r="25" spans="1:9" ht="18" customHeight="1" x14ac:dyDescent="0.2">
      <c r="A25" s="75"/>
      <c r="B25" s="75"/>
      <c r="C25" s="73"/>
      <c r="D25" s="169"/>
      <c r="E25" s="170"/>
      <c r="F25" s="59"/>
      <c r="G25" s="59"/>
      <c r="H25" s="60"/>
      <c r="I25" s="61"/>
    </row>
    <row r="26" spans="1:9" ht="18" customHeight="1" x14ac:dyDescent="0.2">
      <c r="A26" s="75"/>
      <c r="B26" s="75"/>
      <c r="C26" s="73"/>
      <c r="D26" s="70"/>
      <c r="E26" s="72"/>
      <c r="F26" s="59"/>
      <c r="G26" s="59"/>
      <c r="H26" s="60"/>
      <c r="I26" s="61" t="str">
        <f t="shared" ref="I26:I28" si="4">+IF(H26*G26=0,"",H26*G26)</f>
        <v/>
      </c>
    </row>
    <row r="27" spans="1:9" ht="18" customHeight="1" x14ac:dyDescent="0.2">
      <c r="A27" s="5"/>
      <c r="B27" s="5"/>
      <c r="C27" s="28"/>
      <c r="E27" s="23"/>
      <c r="F27" s="59"/>
      <c r="G27" s="59"/>
      <c r="H27" s="60"/>
      <c r="I27" s="61" t="str">
        <f t="shared" si="4"/>
        <v/>
      </c>
    </row>
    <row r="28" spans="1:9" ht="18" customHeight="1" x14ac:dyDescent="0.2">
      <c r="A28" s="5"/>
      <c r="B28" s="5"/>
      <c r="C28" s="28"/>
      <c r="E28" s="23"/>
      <c r="F28" s="59"/>
      <c r="G28" s="59"/>
      <c r="H28" s="60"/>
      <c r="I28" s="61" t="str">
        <f t="shared" si="4"/>
        <v/>
      </c>
    </row>
    <row r="29" spans="1:9" ht="18" customHeight="1" x14ac:dyDescent="0.2">
      <c r="A29" s="5"/>
      <c r="B29" s="5"/>
      <c r="C29" s="28"/>
      <c r="E29" s="23"/>
      <c r="F29" s="6"/>
      <c r="G29" s="6"/>
      <c r="H29" s="15"/>
      <c r="I29" s="7"/>
    </row>
    <row r="30" spans="1:9" ht="18" customHeight="1" x14ac:dyDescent="0.2">
      <c r="A30" s="5"/>
      <c r="B30" s="5"/>
      <c r="C30" s="162"/>
      <c r="D30" s="143"/>
      <c r="E30" s="144"/>
      <c r="F30" s="6"/>
      <c r="G30" s="6"/>
      <c r="H30" s="15"/>
      <c r="I30" s="7" t="str">
        <f t="shared" ref="I30" si="5">+IF(H30*G30=0,"",H30*G30)</f>
        <v/>
      </c>
    </row>
    <row r="31" spans="1:9" ht="18" customHeight="1" x14ac:dyDescent="0.2">
      <c r="A31" s="5"/>
      <c r="B31" s="5"/>
      <c r="C31" s="162"/>
      <c r="D31" s="143"/>
      <c r="E31" s="144"/>
      <c r="F31" s="6"/>
      <c r="G31" s="6"/>
      <c r="H31" s="15"/>
      <c r="I31" s="7"/>
    </row>
    <row r="32" spans="1:9" ht="18" customHeight="1" x14ac:dyDescent="0.2">
      <c r="A32" s="5"/>
      <c r="B32" s="5"/>
      <c r="C32" s="57"/>
      <c r="D32" s="143"/>
      <c r="E32" s="144"/>
      <c r="F32" s="6"/>
      <c r="G32" s="6"/>
      <c r="H32" s="15"/>
      <c r="I32" s="7"/>
    </row>
    <row r="33" spans="1:9" ht="18" customHeight="1" x14ac:dyDescent="0.2">
      <c r="A33" s="5"/>
      <c r="B33" s="5"/>
      <c r="C33" s="57"/>
      <c r="D33" s="56"/>
      <c r="E33" s="58"/>
      <c r="F33" s="76"/>
      <c r="G33" s="6"/>
      <c r="H33" s="15"/>
      <c r="I33" s="7" t="str">
        <f t="shared" ref="I33:I34" si="6">+IF(H33*G33=0,"",H33*G33)</f>
        <v/>
      </c>
    </row>
    <row r="34" spans="1:9" ht="18" customHeight="1" x14ac:dyDescent="0.2">
      <c r="A34" s="5"/>
      <c r="B34" s="5"/>
      <c r="C34" s="57"/>
      <c r="D34" s="56"/>
      <c r="E34" s="58"/>
      <c r="F34" s="76"/>
      <c r="G34" s="6"/>
      <c r="H34" s="15"/>
      <c r="I34" s="7" t="str">
        <f t="shared" si="6"/>
        <v/>
      </c>
    </row>
    <row r="35" spans="1:9" ht="18" customHeight="1" x14ac:dyDescent="0.2">
      <c r="A35" s="5"/>
      <c r="B35" s="5"/>
      <c r="C35" s="57"/>
      <c r="D35" s="56"/>
      <c r="E35" s="58"/>
      <c r="F35" s="76"/>
      <c r="G35" s="6"/>
      <c r="H35" s="15"/>
      <c r="I35" s="7"/>
    </row>
    <row r="36" spans="1:9" ht="18" customHeight="1" x14ac:dyDescent="0.2">
      <c r="A36" s="5"/>
      <c r="B36" s="5"/>
      <c r="C36" s="57"/>
      <c r="D36" s="56"/>
      <c r="E36" s="58"/>
      <c r="F36" s="6"/>
      <c r="G36" s="6"/>
      <c r="H36" s="15"/>
      <c r="I36" s="7"/>
    </row>
    <row r="37" spans="1:9" ht="18" customHeight="1" x14ac:dyDescent="0.2">
      <c r="A37" s="5"/>
      <c r="B37" s="5"/>
      <c r="C37" s="57"/>
      <c r="D37" s="143"/>
      <c r="E37" s="144"/>
      <c r="F37" s="6"/>
      <c r="G37" s="6"/>
      <c r="H37" s="15"/>
      <c r="I37" s="7"/>
    </row>
    <row r="38" spans="1:9" ht="18" customHeight="1" x14ac:dyDescent="0.2">
      <c r="A38" s="5"/>
      <c r="B38" s="5"/>
      <c r="C38" s="57"/>
      <c r="D38" s="56"/>
      <c r="E38" s="58"/>
      <c r="F38" s="76"/>
      <c r="G38" s="6"/>
      <c r="H38" s="15"/>
      <c r="I38" s="7" t="str">
        <f t="shared" ref="I38" si="7">+IF(H38*G38=0,"",H38*G38)</f>
        <v/>
      </c>
    </row>
    <row r="39" spans="1:9" ht="18" customHeight="1" x14ac:dyDescent="0.2">
      <c r="A39" s="5"/>
      <c r="B39" s="5"/>
      <c r="C39" s="57"/>
      <c r="D39" s="56"/>
      <c r="E39" s="58"/>
      <c r="F39" s="76"/>
      <c r="G39" s="6"/>
      <c r="H39" s="15"/>
      <c r="I39" s="7"/>
    </row>
    <row r="40" spans="1:9" ht="18" customHeight="1" x14ac:dyDescent="0.2">
      <c r="A40" s="5"/>
      <c r="B40" s="5"/>
      <c r="C40" s="57"/>
      <c r="D40" s="56"/>
      <c r="E40" s="58"/>
      <c r="F40" s="6"/>
      <c r="G40" s="6"/>
      <c r="H40" s="15"/>
      <c r="I40" s="7"/>
    </row>
    <row r="41" spans="1:9" ht="18" customHeight="1" x14ac:dyDescent="0.2">
      <c r="A41" s="150" t="s">
        <v>26</v>
      </c>
      <c r="B41" s="151"/>
      <c r="C41" s="151"/>
      <c r="D41" s="151"/>
      <c r="E41" s="151"/>
      <c r="F41" s="151"/>
      <c r="G41" s="151"/>
      <c r="H41" s="152"/>
      <c r="I41" s="11"/>
    </row>
    <row r="42" spans="1:9" ht="18" customHeight="1" x14ac:dyDescent="0.2"/>
    <row r="43" spans="1:9" ht="18" customHeight="1" x14ac:dyDescent="0.2"/>
    <row r="44" spans="1:9" ht="18" customHeight="1" x14ac:dyDescent="0.2"/>
    <row r="45" spans="1:9" ht="18" customHeight="1" x14ac:dyDescent="0.2"/>
    <row r="46" spans="1:9" ht="18" customHeight="1" x14ac:dyDescent="0.2"/>
    <row r="47" spans="1:9" ht="18" customHeight="1" x14ac:dyDescent="0.2"/>
    <row r="48" spans="1:9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  <row r="60" ht="18" customHeight="1" x14ac:dyDescent="0.2"/>
    <row r="61" ht="18" customHeight="1" x14ac:dyDescent="0.2"/>
    <row r="62" ht="18" customHeight="1" x14ac:dyDescent="0.2"/>
    <row r="63" ht="18" customHeight="1" x14ac:dyDescent="0.2"/>
    <row r="64" ht="18" customHeight="1" x14ac:dyDescent="0.2"/>
    <row r="65" ht="18" customHeight="1" x14ac:dyDescent="0.2"/>
    <row r="66" ht="18" customHeight="1" x14ac:dyDescent="0.2"/>
    <row r="67" ht="18" customHeight="1" x14ac:dyDescent="0.2"/>
    <row r="68" ht="18" customHeight="1" x14ac:dyDescent="0.2"/>
    <row r="69" ht="18" customHeight="1" x14ac:dyDescent="0.2"/>
    <row r="70" ht="18" customHeight="1" x14ac:dyDescent="0.2"/>
    <row r="71" ht="18" customHeight="1" x14ac:dyDescent="0.2"/>
    <row r="72" ht="18" customHeight="1" x14ac:dyDescent="0.2"/>
    <row r="73" ht="18" customHeight="1" x14ac:dyDescent="0.2"/>
    <row r="74" ht="18" customHeight="1" x14ac:dyDescent="0.2"/>
    <row r="75" ht="18" customHeight="1" x14ac:dyDescent="0.2"/>
  </sheetData>
  <mergeCells count="18">
    <mergeCell ref="D32:E32"/>
    <mergeCell ref="A41:H41"/>
    <mergeCell ref="D37:E37"/>
    <mergeCell ref="A1:I1"/>
    <mergeCell ref="C2:E2"/>
    <mergeCell ref="C30:E31"/>
    <mergeCell ref="C11:E11"/>
    <mergeCell ref="D12:E13"/>
    <mergeCell ref="C16:E16"/>
    <mergeCell ref="C17:E18"/>
    <mergeCell ref="D20:E20"/>
    <mergeCell ref="C4:E4"/>
    <mergeCell ref="C6:E6"/>
    <mergeCell ref="D7:E8"/>
    <mergeCell ref="C7:C8"/>
    <mergeCell ref="C23:E23"/>
    <mergeCell ref="D24:E25"/>
    <mergeCell ref="D19:E19"/>
  </mergeCells>
  <pageMargins left="0.23622047244094491" right="0.23622047244094491" top="0.74803149606299213" bottom="0.74803149606299213" header="0.31496062992125984" footer="0.31496062992125984"/>
  <pageSetup paperSize="9" firstPageNumber="92" orientation="portrait" useFirstPageNumber="1" r:id="rId1"/>
  <headerFooter>
    <oddHeader>&amp;C&amp;"Arial,Bold"&amp;9&amp;P</oddHeader>
    <oddFooter>&amp;C&amp;G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051A7-957F-4ED5-AE84-DDE825025513}">
  <sheetPr>
    <tabColor rgb="FF92D050"/>
  </sheetPr>
  <dimension ref="A1:N42"/>
  <sheetViews>
    <sheetView tabSelected="1" view="pageLayout" zoomScaleNormal="100" zoomScaleSheetLayoutView="100" workbookViewId="0">
      <selection activeCell="F16" sqref="F16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4" width="3.28515625" style="2" customWidth="1"/>
    <col min="5" max="5" width="3.28515625" style="2" bestFit="1" customWidth="1"/>
    <col min="6" max="6" width="30.28515625" style="2" customWidth="1"/>
    <col min="7" max="7" width="7" style="1" customWidth="1"/>
    <col min="8" max="8" width="7.28515625" style="1" customWidth="1"/>
    <col min="9" max="9" width="13.7109375" style="3" customWidth="1"/>
    <col min="10" max="10" width="14.7109375" style="4" customWidth="1"/>
    <col min="11" max="13" width="9.140625" style="2" customWidth="1"/>
    <col min="14" max="14" width="11.140625" style="2" customWidth="1"/>
    <col min="15" max="22" width="9.140625" style="2" customWidth="1"/>
    <col min="23" max="16384" width="9.140625" style="2"/>
  </cols>
  <sheetData>
    <row r="1" spans="1:10" ht="18" customHeight="1" x14ac:dyDescent="0.2">
      <c r="A1" s="150" t="s">
        <v>38</v>
      </c>
      <c r="B1" s="151"/>
      <c r="C1" s="151"/>
      <c r="D1" s="151"/>
      <c r="E1" s="151"/>
      <c r="F1" s="151"/>
      <c r="G1" s="151"/>
      <c r="H1" s="151"/>
      <c r="I1" s="151"/>
      <c r="J1" s="152"/>
    </row>
    <row r="2" spans="1:10" ht="18" customHeight="1" x14ac:dyDescent="0.2">
      <c r="A2" s="22" t="s">
        <v>53</v>
      </c>
      <c r="B2" s="9" t="s">
        <v>10</v>
      </c>
      <c r="C2" s="153" t="s">
        <v>11</v>
      </c>
      <c r="D2" s="154"/>
      <c r="E2" s="154"/>
      <c r="F2" s="155"/>
      <c r="G2" s="9" t="s">
        <v>12</v>
      </c>
      <c r="H2" s="9" t="s">
        <v>13</v>
      </c>
      <c r="I2" s="10" t="s">
        <v>14</v>
      </c>
      <c r="J2" s="10" t="s">
        <v>15</v>
      </c>
    </row>
    <row r="3" spans="1:10" ht="18" customHeight="1" x14ac:dyDescent="0.2">
      <c r="A3" s="17"/>
      <c r="B3" s="5"/>
      <c r="C3" s="26"/>
      <c r="D3" s="27"/>
      <c r="F3" s="23"/>
      <c r="G3" s="6"/>
      <c r="H3" s="6"/>
      <c r="I3" s="15"/>
      <c r="J3" s="7" t="str">
        <f>+IF(I3*H3=0,"",I3*H3)</f>
        <v/>
      </c>
    </row>
    <row r="4" spans="1:10" ht="18" customHeight="1" x14ac:dyDescent="0.2">
      <c r="A4" s="16" t="s">
        <v>245</v>
      </c>
      <c r="B4" s="12" t="s">
        <v>244</v>
      </c>
      <c r="C4" s="176" t="s">
        <v>28</v>
      </c>
      <c r="D4" s="177"/>
      <c r="E4" s="177"/>
      <c r="F4" s="178"/>
      <c r="G4" s="6"/>
      <c r="H4" s="6"/>
      <c r="I4" s="15"/>
      <c r="J4" s="7" t="str">
        <f t="shared" ref="J4:J9" si="0">+IF(I4*H4=0,"",I4*H4)</f>
        <v/>
      </c>
    </row>
    <row r="5" spans="1:10" ht="18" customHeight="1" x14ac:dyDescent="0.2">
      <c r="A5" s="16"/>
      <c r="B5" s="5"/>
      <c r="C5" s="28"/>
      <c r="F5" s="23"/>
      <c r="G5" s="6"/>
      <c r="H5" s="6"/>
      <c r="I5" s="15"/>
      <c r="J5" s="7" t="str">
        <f t="shared" si="0"/>
        <v/>
      </c>
    </row>
    <row r="6" spans="1:10" ht="18" customHeight="1" x14ac:dyDescent="0.2">
      <c r="A6" s="16" t="s">
        <v>99</v>
      </c>
      <c r="B6" s="158" t="s">
        <v>246</v>
      </c>
      <c r="C6" s="5" t="s">
        <v>37</v>
      </c>
      <c r="F6" s="23"/>
      <c r="G6" s="6"/>
      <c r="H6" s="6"/>
      <c r="I6" s="15"/>
      <c r="J6" s="7" t="str">
        <f t="shared" si="0"/>
        <v/>
      </c>
    </row>
    <row r="7" spans="1:10" ht="18" customHeight="1" x14ac:dyDescent="0.2">
      <c r="A7" s="16"/>
      <c r="B7" s="158"/>
      <c r="C7" s="28" t="s">
        <v>93</v>
      </c>
      <c r="D7" s="143" t="s">
        <v>230</v>
      </c>
      <c r="E7" s="143"/>
      <c r="F7" s="144"/>
      <c r="G7" s="6"/>
      <c r="H7" s="6"/>
      <c r="I7" s="15"/>
      <c r="J7" s="7" t="str">
        <f t="shared" si="0"/>
        <v/>
      </c>
    </row>
    <row r="8" spans="1:10" ht="18" customHeight="1" x14ac:dyDescent="0.2">
      <c r="A8" s="16"/>
      <c r="B8" s="5"/>
      <c r="C8" s="28"/>
      <c r="D8" s="143"/>
      <c r="E8" s="143"/>
      <c r="F8" s="144"/>
      <c r="G8" s="6"/>
      <c r="H8" s="6"/>
      <c r="I8" s="15"/>
      <c r="J8" s="7"/>
    </row>
    <row r="9" spans="1:10" ht="18" customHeight="1" x14ac:dyDescent="0.2">
      <c r="A9" s="16"/>
      <c r="B9" s="5"/>
      <c r="C9" s="28"/>
      <c r="D9" s="29"/>
      <c r="E9" s="29"/>
      <c r="F9" s="25"/>
      <c r="G9" s="6"/>
      <c r="H9" s="6"/>
      <c r="I9" s="15"/>
      <c r="J9" s="7" t="str">
        <f t="shared" si="0"/>
        <v/>
      </c>
    </row>
    <row r="10" spans="1:10" ht="18" customHeight="1" x14ac:dyDescent="0.2">
      <c r="A10" s="16"/>
      <c r="B10" s="5"/>
      <c r="D10" s="2" t="s">
        <v>77</v>
      </c>
      <c r="E10" s="141" t="s">
        <v>257</v>
      </c>
      <c r="F10" s="142"/>
      <c r="G10" s="6"/>
      <c r="H10" s="6"/>
      <c r="I10" s="15"/>
      <c r="J10" s="7"/>
    </row>
    <row r="11" spans="1:10" ht="18" customHeight="1" x14ac:dyDescent="0.2">
      <c r="A11" s="16"/>
      <c r="B11" s="5"/>
      <c r="C11" s="28"/>
      <c r="E11" s="66" t="s">
        <v>137</v>
      </c>
      <c r="F11" s="23" t="s">
        <v>253</v>
      </c>
      <c r="G11" s="6" t="s">
        <v>25</v>
      </c>
      <c r="H11" s="59">
        <v>150</v>
      </c>
      <c r="I11" s="15"/>
      <c r="J11" s="7" t="str">
        <f t="shared" ref="J11:J15" si="1">+IF(I11*H11=0,"",I11*H11)</f>
        <v/>
      </c>
    </row>
    <row r="12" spans="1:10" ht="18" customHeight="1" x14ac:dyDescent="0.2">
      <c r="A12" s="16"/>
      <c r="B12" s="5"/>
      <c r="E12" s="66" t="s">
        <v>272</v>
      </c>
      <c r="F12" s="23" t="s">
        <v>255</v>
      </c>
      <c r="G12" s="6" t="s">
        <v>25</v>
      </c>
      <c r="H12" s="59">
        <v>2800</v>
      </c>
      <c r="I12" s="15"/>
      <c r="J12" s="7" t="str">
        <f t="shared" si="1"/>
        <v/>
      </c>
    </row>
    <row r="13" spans="1:10" ht="18" customHeight="1" x14ac:dyDescent="0.2">
      <c r="A13" s="16"/>
      <c r="B13" s="5"/>
      <c r="E13" s="2" t="s">
        <v>273</v>
      </c>
      <c r="F13" s="23" t="s">
        <v>256</v>
      </c>
      <c r="G13" s="6" t="s">
        <v>25</v>
      </c>
      <c r="H13" s="59">
        <v>20</v>
      </c>
      <c r="I13" s="15"/>
      <c r="J13" s="7" t="str">
        <f t="shared" si="1"/>
        <v/>
      </c>
    </row>
    <row r="14" spans="1:10" ht="18" customHeight="1" x14ac:dyDescent="0.2">
      <c r="A14" s="16"/>
      <c r="B14" s="5"/>
      <c r="C14" s="28"/>
      <c r="E14" s="66"/>
      <c r="F14" s="23"/>
      <c r="G14" s="6"/>
      <c r="H14" s="102"/>
      <c r="I14" s="15"/>
      <c r="J14" s="7" t="str">
        <f t="shared" si="1"/>
        <v/>
      </c>
    </row>
    <row r="15" spans="1:10" ht="18" customHeight="1" x14ac:dyDescent="0.2">
      <c r="A15" s="16"/>
      <c r="B15" s="5"/>
      <c r="C15" s="28" t="s">
        <v>100</v>
      </c>
      <c r="D15" s="34" t="s">
        <v>232</v>
      </c>
      <c r="E15" s="34"/>
      <c r="F15" s="35"/>
      <c r="G15" s="6"/>
      <c r="H15" s="102"/>
      <c r="I15" s="15"/>
      <c r="J15" s="7" t="str">
        <f t="shared" si="1"/>
        <v/>
      </c>
    </row>
    <row r="16" spans="1:10" ht="18" customHeight="1" x14ac:dyDescent="0.2">
      <c r="A16" s="16"/>
      <c r="B16" s="5"/>
      <c r="C16" s="28"/>
      <c r="D16" s="2" t="s">
        <v>77</v>
      </c>
      <c r="F16" s="23" t="s">
        <v>233</v>
      </c>
      <c r="G16" s="6" t="s">
        <v>25</v>
      </c>
      <c r="H16" s="59">
        <f>SUM(H11:H13)*0.2</f>
        <v>594</v>
      </c>
      <c r="I16" s="15"/>
      <c r="J16" s="15" t="s">
        <v>172</v>
      </c>
    </row>
    <row r="17" spans="1:14" ht="18" customHeight="1" x14ac:dyDescent="0.2">
      <c r="A17" s="16"/>
      <c r="B17" s="5"/>
      <c r="C17" s="28"/>
      <c r="D17" s="29" t="s">
        <v>78</v>
      </c>
      <c r="E17" s="29"/>
      <c r="F17" s="23" t="s">
        <v>234</v>
      </c>
      <c r="G17" s="6" t="s">
        <v>25</v>
      </c>
      <c r="H17" s="59">
        <f>0.5*H16</f>
        <v>297</v>
      </c>
      <c r="I17" s="15"/>
      <c r="J17" s="15" t="s">
        <v>172</v>
      </c>
    </row>
    <row r="18" spans="1:14" ht="18" customHeight="1" x14ac:dyDescent="0.2">
      <c r="A18" s="16"/>
      <c r="B18" s="5"/>
      <c r="C18" s="28"/>
      <c r="D18" s="143" t="s">
        <v>83</v>
      </c>
      <c r="E18" s="56"/>
      <c r="F18" s="144" t="s">
        <v>231</v>
      </c>
      <c r="G18" s="159" t="s">
        <v>92</v>
      </c>
      <c r="H18" s="180">
        <v>100</v>
      </c>
      <c r="I18" s="157"/>
      <c r="J18" s="157" t="s">
        <v>172</v>
      </c>
    </row>
    <row r="19" spans="1:14" ht="18" customHeight="1" x14ac:dyDescent="0.2">
      <c r="A19" s="16"/>
      <c r="B19" s="5"/>
      <c r="C19" s="28"/>
      <c r="D19" s="143"/>
      <c r="E19" s="56"/>
      <c r="F19" s="144"/>
      <c r="G19" s="159"/>
      <c r="H19" s="180"/>
      <c r="I19" s="157"/>
      <c r="J19" s="157"/>
    </row>
    <row r="20" spans="1:14" ht="18" customHeight="1" x14ac:dyDescent="0.2">
      <c r="A20" s="16"/>
      <c r="B20" s="5"/>
      <c r="C20" s="28"/>
      <c r="F20" s="23"/>
      <c r="G20" s="6"/>
      <c r="H20" s="102"/>
      <c r="I20" s="15"/>
      <c r="J20" s="7" t="str">
        <f t="shared" ref="J20:J26" si="2">+IF(I20*H20=0,"",I20*H20)</f>
        <v/>
      </c>
    </row>
    <row r="21" spans="1:14" ht="18" customHeight="1" x14ac:dyDescent="0.2">
      <c r="A21" s="16" t="s">
        <v>102</v>
      </c>
      <c r="B21" s="5" t="s">
        <v>35</v>
      </c>
      <c r="C21" s="30" t="s">
        <v>104</v>
      </c>
      <c r="D21" s="34"/>
      <c r="E21" s="34"/>
      <c r="F21" s="35"/>
      <c r="G21" s="6"/>
      <c r="H21" s="102"/>
      <c r="I21" s="15"/>
      <c r="J21" s="7" t="str">
        <f t="shared" si="2"/>
        <v/>
      </c>
      <c r="N21" s="4"/>
    </row>
    <row r="22" spans="1:14" ht="18" customHeight="1" x14ac:dyDescent="0.2">
      <c r="A22" s="16" t="s">
        <v>103</v>
      </c>
      <c r="B22" s="5" t="s">
        <v>40</v>
      </c>
      <c r="C22" s="30" t="s">
        <v>41</v>
      </c>
      <c r="D22" s="34"/>
      <c r="E22" s="34"/>
      <c r="F22" s="35"/>
      <c r="G22" s="6"/>
      <c r="H22" s="102"/>
      <c r="I22" s="15"/>
      <c r="J22" s="7" t="str">
        <f t="shared" si="2"/>
        <v/>
      </c>
      <c r="N22" s="4"/>
    </row>
    <row r="23" spans="1:14" ht="18" customHeight="1" x14ac:dyDescent="0.2">
      <c r="A23" s="16"/>
      <c r="B23" s="5"/>
      <c r="C23" s="30" t="s">
        <v>64</v>
      </c>
      <c r="D23" s="34" t="s">
        <v>274</v>
      </c>
      <c r="E23" s="34"/>
      <c r="F23" s="35"/>
      <c r="G23" s="6" t="s">
        <v>92</v>
      </c>
      <c r="H23" s="59">
        <v>100</v>
      </c>
      <c r="I23" s="15"/>
      <c r="J23" s="15" t="s">
        <v>172</v>
      </c>
    </row>
    <row r="24" spans="1:14" ht="18" customHeight="1" x14ac:dyDescent="0.2">
      <c r="A24" s="16"/>
      <c r="B24" s="5"/>
      <c r="C24" s="30" t="s">
        <v>66</v>
      </c>
      <c r="D24" s="143" t="s">
        <v>105</v>
      </c>
      <c r="E24" s="143"/>
      <c r="F24" s="144"/>
      <c r="G24" s="6" t="s">
        <v>92</v>
      </c>
      <c r="H24" s="59">
        <v>100</v>
      </c>
      <c r="I24" s="15"/>
      <c r="J24" s="15" t="s">
        <v>172</v>
      </c>
    </row>
    <row r="25" spans="1:14" ht="18" customHeight="1" x14ac:dyDescent="0.2">
      <c r="A25" s="16"/>
      <c r="B25" s="16"/>
      <c r="C25" s="30"/>
      <c r="D25" s="143"/>
      <c r="E25" s="143"/>
      <c r="F25" s="144"/>
      <c r="G25" s="6"/>
      <c r="H25" s="6"/>
      <c r="I25" s="15"/>
      <c r="J25" s="15"/>
    </row>
    <row r="26" spans="1:14" ht="18" customHeight="1" x14ac:dyDescent="0.2">
      <c r="A26" s="16"/>
      <c r="B26" s="5"/>
      <c r="C26" s="28"/>
      <c r="F26" s="23"/>
      <c r="G26" s="6"/>
      <c r="H26" s="6"/>
      <c r="I26" s="15"/>
      <c r="J26" s="7" t="str">
        <f t="shared" si="2"/>
        <v/>
      </c>
    </row>
    <row r="27" spans="1:14" ht="18" customHeight="1" x14ac:dyDescent="0.2">
      <c r="A27" s="16"/>
      <c r="B27" s="5"/>
      <c r="C27" s="28"/>
      <c r="F27" s="23"/>
      <c r="G27" s="6"/>
      <c r="H27" s="6"/>
      <c r="I27" s="15"/>
      <c r="J27" s="7"/>
    </row>
    <row r="28" spans="1:14" ht="18" customHeight="1" x14ac:dyDescent="0.2">
      <c r="A28" s="16"/>
      <c r="B28" s="5"/>
      <c r="C28" s="28"/>
      <c r="D28" s="34"/>
      <c r="E28" s="34"/>
      <c r="F28" s="35"/>
      <c r="G28" s="6"/>
      <c r="H28" s="6"/>
      <c r="I28" s="15"/>
      <c r="J28" s="7"/>
    </row>
    <row r="29" spans="1:14" ht="18" customHeight="1" x14ac:dyDescent="0.2">
      <c r="A29" s="16"/>
      <c r="B29" s="5"/>
      <c r="C29" s="28"/>
      <c r="F29" s="23"/>
      <c r="G29" s="6"/>
      <c r="H29" s="6"/>
      <c r="I29" s="15"/>
      <c r="J29" s="15"/>
    </row>
    <row r="30" spans="1:14" ht="18" customHeight="1" x14ac:dyDescent="0.2">
      <c r="A30" s="16"/>
      <c r="B30" s="5"/>
      <c r="C30" s="28"/>
      <c r="D30" s="29"/>
      <c r="E30" s="29"/>
      <c r="F30" s="23"/>
      <c r="G30" s="6"/>
      <c r="H30" s="6"/>
      <c r="I30" s="15"/>
      <c r="J30" s="15"/>
    </row>
    <row r="31" spans="1:14" ht="18" customHeight="1" x14ac:dyDescent="0.2">
      <c r="A31" s="16"/>
      <c r="B31" s="5"/>
      <c r="C31" s="28"/>
      <c r="D31" s="143"/>
      <c r="E31" s="56"/>
      <c r="F31" s="144"/>
      <c r="G31" s="159"/>
      <c r="H31" s="159"/>
      <c r="I31" s="157"/>
      <c r="J31" s="157"/>
    </row>
    <row r="32" spans="1:14" ht="18" customHeight="1" x14ac:dyDescent="0.2">
      <c r="A32" s="16"/>
      <c r="B32" s="5"/>
      <c r="C32" s="28"/>
      <c r="D32" s="143"/>
      <c r="E32" s="56"/>
      <c r="F32" s="144"/>
      <c r="G32" s="159"/>
      <c r="H32" s="159"/>
      <c r="I32" s="157"/>
      <c r="J32" s="157"/>
    </row>
    <row r="33" spans="1:10" ht="18" customHeight="1" x14ac:dyDescent="0.2">
      <c r="A33" s="16"/>
      <c r="B33" s="5"/>
      <c r="C33" s="28"/>
      <c r="D33" s="143"/>
      <c r="E33" s="56"/>
      <c r="F33" s="144"/>
      <c r="G33" s="159"/>
      <c r="H33" s="159"/>
      <c r="I33" s="157"/>
      <c r="J33" s="157"/>
    </row>
    <row r="34" spans="1:10" ht="18" customHeight="1" x14ac:dyDescent="0.2">
      <c r="A34" s="16"/>
      <c r="B34" s="5"/>
      <c r="C34" s="28"/>
      <c r="D34" s="143"/>
      <c r="E34" s="56"/>
      <c r="F34" s="144"/>
      <c r="G34" s="159"/>
      <c r="H34" s="159"/>
      <c r="I34" s="157"/>
      <c r="J34" s="157"/>
    </row>
    <row r="35" spans="1:10" ht="18" customHeight="1" x14ac:dyDescent="0.2">
      <c r="A35" s="16"/>
      <c r="B35" s="5"/>
      <c r="C35" s="28"/>
      <c r="D35" s="143"/>
      <c r="E35" s="56"/>
      <c r="F35" s="144"/>
      <c r="G35" s="159"/>
      <c r="H35" s="159"/>
      <c r="I35" s="157"/>
      <c r="J35" s="157"/>
    </row>
    <row r="36" spans="1:10" ht="18" customHeight="1" x14ac:dyDescent="0.2">
      <c r="A36" s="16"/>
      <c r="B36" s="5"/>
      <c r="C36" s="28"/>
      <c r="D36" s="56"/>
      <c r="E36" s="56"/>
      <c r="F36" s="58"/>
      <c r="G36" s="6"/>
      <c r="H36" s="6"/>
      <c r="I36" s="15"/>
      <c r="J36" s="15"/>
    </row>
    <row r="37" spans="1:10" ht="18" customHeight="1" x14ac:dyDescent="0.2">
      <c r="A37" s="16"/>
      <c r="B37" s="5"/>
      <c r="C37" s="28"/>
      <c r="D37" s="56"/>
      <c r="E37" s="56"/>
      <c r="F37" s="58"/>
      <c r="G37" s="6"/>
      <c r="H37" s="6"/>
      <c r="I37" s="15"/>
      <c r="J37" s="15"/>
    </row>
    <row r="38" spans="1:10" ht="18" customHeight="1" x14ac:dyDescent="0.2">
      <c r="A38" s="16"/>
      <c r="B38" s="5"/>
      <c r="C38" s="28"/>
      <c r="D38" s="56"/>
      <c r="E38" s="56"/>
      <c r="F38" s="58"/>
      <c r="G38" s="6"/>
      <c r="H38" s="6"/>
      <c r="I38" s="15"/>
      <c r="J38" s="15"/>
    </row>
    <row r="39" spans="1:10" ht="18" customHeight="1" x14ac:dyDescent="0.2">
      <c r="A39" s="16"/>
      <c r="B39" s="5"/>
      <c r="C39" s="28"/>
      <c r="D39" s="56"/>
      <c r="E39" s="56"/>
      <c r="F39" s="58"/>
      <c r="G39" s="6"/>
      <c r="H39" s="6"/>
      <c r="I39" s="15"/>
      <c r="J39" s="15"/>
    </row>
    <row r="40" spans="1:10" ht="18" customHeight="1" x14ac:dyDescent="0.2">
      <c r="A40" s="16"/>
      <c r="B40" s="5"/>
      <c r="C40" s="28"/>
      <c r="D40" s="56"/>
      <c r="E40" s="56"/>
      <c r="F40" s="58"/>
      <c r="G40" s="6"/>
      <c r="H40" s="6"/>
      <c r="I40" s="15"/>
      <c r="J40" s="15"/>
    </row>
    <row r="41" spans="1:10" ht="18" customHeight="1" x14ac:dyDescent="0.2">
      <c r="A41" s="16"/>
      <c r="B41" s="5"/>
      <c r="C41" s="28"/>
      <c r="D41" s="56"/>
      <c r="E41" s="56"/>
      <c r="F41" s="58"/>
      <c r="G41" s="6"/>
      <c r="H41" s="6"/>
      <c r="I41" s="15"/>
      <c r="J41" s="15"/>
    </row>
    <row r="42" spans="1:10" ht="18" customHeight="1" x14ac:dyDescent="0.2">
      <c r="A42" s="150" t="s">
        <v>26</v>
      </c>
      <c r="B42" s="151"/>
      <c r="C42" s="151"/>
      <c r="D42" s="151"/>
      <c r="E42" s="151"/>
      <c r="F42" s="151"/>
      <c r="G42" s="151"/>
      <c r="H42" s="151"/>
      <c r="I42" s="152"/>
      <c r="J42" s="11"/>
    </row>
  </sheetData>
  <mergeCells count="20">
    <mergeCell ref="J18:J19"/>
    <mergeCell ref="D24:F25"/>
    <mergeCell ref="J31:J35"/>
    <mergeCell ref="F31:F35"/>
    <mergeCell ref="D31:D35"/>
    <mergeCell ref="A42:I42"/>
    <mergeCell ref="I31:I35"/>
    <mergeCell ref="G31:G35"/>
    <mergeCell ref="H31:H35"/>
    <mergeCell ref="D18:D19"/>
    <mergeCell ref="F18:F19"/>
    <mergeCell ref="G18:G19"/>
    <mergeCell ref="H18:H19"/>
    <mergeCell ref="I18:I19"/>
    <mergeCell ref="B6:B7"/>
    <mergeCell ref="E10:F10"/>
    <mergeCell ref="A1:J1"/>
    <mergeCell ref="C2:F2"/>
    <mergeCell ref="C4:F4"/>
    <mergeCell ref="D7:F8"/>
  </mergeCells>
  <phoneticPr fontId="7" type="noConversion"/>
  <pageMargins left="0.23622047244094491" right="0.23622047244094491" top="0.74803149606299213" bottom="0.74803149606299213" header="0.31496062992125984" footer="0.31496062992125984"/>
  <pageSetup paperSize="9" firstPageNumber="93" orientation="portrait" useFirstPageNumber="1" r:id="rId1"/>
  <headerFooter>
    <oddHeader>&amp;C&amp;"Arial,Bold"&amp;9&amp;P</oddHeader>
    <oddFooter>&amp;C&amp;G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EAC06-1599-4D0A-9042-05ED9E5D49ED}">
  <sheetPr>
    <tabColor rgb="FF92D050"/>
  </sheetPr>
  <dimension ref="A1:I42"/>
  <sheetViews>
    <sheetView view="pageLayout" topLeftCell="A17" zoomScaleNormal="100" zoomScaleSheetLayoutView="115" workbookViewId="0">
      <selection activeCell="I43" sqref="I43"/>
    </sheetView>
  </sheetViews>
  <sheetFormatPr defaultColWidth="9.140625" defaultRowHeight="12.75" x14ac:dyDescent="0.2"/>
  <cols>
    <col min="1" max="1" width="7.7109375" style="2" customWidth="1"/>
    <col min="2" max="2" width="9" style="2" customWidth="1"/>
    <col min="3" max="4" width="3.28515625" style="2" customWidth="1"/>
    <col min="5" max="5" width="32.7109375" style="2" customWidth="1"/>
    <col min="6" max="6" width="8.7109375" style="1" customWidth="1"/>
    <col min="7" max="7" width="7.28515625" style="1" customWidth="1"/>
    <col min="8" max="8" width="12.7109375" style="3" customWidth="1"/>
    <col min="9" max="9" width="14.7109375" style="4" customWidth="1"/>
    <col min="10" max="16384" width="9.140625" style="2"/>
  </cols>
  <sheetData>
    <row r="1" spans="1:9" ht="18" customHeight="1" x14ac:dyDescent="0.2">
      <c r="A1" s="150" t="s">
        <v>114</v>
      </c>
      <c r="B1" s="151"/>
      <c r="C1" s="151"/>
      <c r="D1" s="151"/>
      <c r="E1" s="151"/>
      <c r="F1" s="151"/>
      <c r="G1" s="151"/>
      <c r="H1" s="151"/>
      <c r="I1" s="152"/>
    </row>
    <row r="2" spans="1:9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9" ht="18" customHeight="1" x14ac:dyDescent="0.2">
      <c r="A3" s="17"/>
      <c r="B3" s="5"/>
      <c r="C3" s="26"/>
      <c r="D3" s="27"/>
      <c r="E3" s="23"/>
      <c r="F3" s="6"/>
      <c r="G3" s="6"/>
      <c r="H3" s="15"/>
      <c r="I3" s="7" t="str">
        <f>+IF(H3*G3=0,"",H3*G3)</f>
        <v/>
      </c>
    </row>
    <row r="4" spans="1:9" ht="18" customHeight="1" x14ac:dyDescent="0.2">
      <c r="A4" s="16">
        <v>5.0999999999999996</v>
      </c>
      <c r="B4" s="12" t="s">
        <v>275</v>
      </c>
      <c r="C4" s="176" t="s">
        <v>28</v>
      </c>
      <c r="D4" s="177"/>
      <c r="E4" s="178"/>
      <c r="F4" s="6"/>
      <c r="G4" s="6"/>
      <c r="H4" s="15"/>
      <c r="I4" s="7"/>
    </row>
    <row r="5" spans="1:9" ht="18" customHeight="1" x14ac:dyDescent="0.2">
      <c r="A5" s="16"/>
      <c r="B5" s="5"/>
      <c r="C5" s="28"/>
      <c r="E5" s="23"/>
      <c r="F5" s="6"/>
      <c r="G5" s="6"/>
      <c r="H5" s="15"/>
      <c r="I5" s="7"/>
    </row>
    <row r="6" spans="1:9" ht="18" customHeight="1" x14ac:dyDescent="0.2">
      <c r="A6" s="16" t="s">
        <v>301</v>
      </c>
      <c r="B6" s="158" t="s">
        <v>254</v>
      </c>
      <c r="C6" s="28" t="s">
        <v>125</v>
      </c>
      <c r="E6" s="23"/>
      <c r="F6" s="6"/>
      <c r="G6" s="6"/>
      <c r="H6" s="15"/>
      <c r="I6" s="7"/>
    </row>
    <row r="7" spans="1:9" ht="18" customHeight="1" x14ac:dyDescent="0.2">
      <c r="A7" s="16"/>
      <c r="B7" s="158"/>
      <c r="C7" s="28" t="s">
        <v>64</v>
      </c>
      <c r="D7" s="143" t="s">
        <v>126</v>
      </c>
      <c r="E7" s="144"/>
      <c r="F7" s="6"/>
      <c r="G7" s="6"/>
      <c r="H7" s="15"/>
      <c r="I7" s="7"/>
    </row>
    <row r="8" spans="1:9" ht="18" customHeight="1" x14ac:dyDescent="0.2">
      <c r="A8" s="16"/>
      <c r="B8" s="5"/>
      <c r="C8" s="28"/>
      <c r="D8" s="143"/>
      <c r="E8" s="144"/>
      <c r="F8" s="6"/>
      <c r="G8" s="5"/>
      <c r="H8" s="7"/>
      <c r="I8" s="7"/>
    </row>
    <row r="9" spans="1:9" ht="18" customHeight="1" x14ac:dyDescent="0.2">
      <c r="A9" s="16"/>
      <c r="B9" s="5"/>
      <c r="C9" s="28"/>
      <c r="D9" s="29" t="s">
        <v>77</v>
      </c>
      <c r="E9" s="25" t="s">
        <v>247</v>
      </c>
      <c r="F9" s="6" t="s">
        <v>92</v>
      </c>
      <c r="G9" s="6">
        <v>70</v>
      </c>
      <c r="H9" s="7"/>
      <c r="I9" s="7"/>
    </row>
    <row r="10" spans="1:9" ht="18" customHeight="1" x14ac:dyDescent="0.2">
      <c r="A10" s="16"/>
      <c r="B10" s="5"/>
      <c r="C10" s="28"/>
      <c r="E10" s="23"/>
      <c r="F10" s="5"/>
      <c r="G10" s="5"/>
      <c r="H10" s="7"/>
      <c r="I10" s="7"/>
    </row>
    <row r="11" spans="1:9" ht="18" customHeight="1" x14ac:dyDescent="0.2">
      <c r="A11" s="16"/>
      <c r="B11" s="5"/>
      <c r="C11" s="28"/>
      <c r="D11" s="29"/>
      <c r="E11" s="25"/>
      <c r="F11" s="6"/>
      <c r="G11" s="5"/>
      <c r="H11" s="7"/>
      <c r="I11" s="7"/>
    </row>
    <row r="12" spans="1:9" ht="18" customHeight="1" x14ac:dyDescent="0.2">
      <c r="A12" s="16"/>
      <c r="B12" s="5"/>
      <c r="C12" s="28"/>
      <c r="E12" s="23"/>
      <c r="F12" s="6"/>
      <c r="G12" s="5"/>
      <c r="H12" s="15"/>
      <c r="I12" s="7"/>
    </row>
    <row r="13" spans="1:9" ht="18" customHeight="1" x14ac:dyDescent="0.2">
      <c r="A13" s="16"/>
      <c r="B13" s="5"/>
      <c r="C13" s="28"/>
      <c r="E13" s="23"/>
      <c r="F13" s="6"/>
      <c r="G13" s="6"/>
      <c r="H13" s="15"/>
      <c r="I13" s="7"/>
    </row>
    <row r="14" spans="1:9" ht="18" customHeight="1" x14ac:dyDescent="0.2">
      <c r="A14" s="16"/>
      <c r="B14" s="5"/>
      <c r="C14" s="28"/>
      <c r="E14" s="23"/>
      <c r="F14" s="6"/>
      <c r="G14" s="6"/>
      <c r="H14" s="15"/>
      <c r="I14" s="7"/>
    </row>
    <row r="15" spans="1:9" ht="18" customHeight="1" x14ac:dyDescent="0.2">
      <c r="A15" s="16"/>
      <c r="B15" s="8"/>
      <c r="C15" s="28"/>
      <c r="D15" s="29"/>
      <c r="E15" s="25"/>
      <c r="F15" s="6"/>
      <c r="G15" s="6"/>
      <c r="H15" s="15"/>
      <c r="I15" s="7"/>
    </row>
    <row r="16" spans="1:9" ht="18" customHeight="1" x14ac:dyDescent="0.2">
      <c r="A16" s="16"/>
      <c r="B16" s="8"/>
      <c r="C16" s="28"/>
      <c r="D16" s="29"/>
      <c r="E16" s="25"/>
      <c r="F16" s="6"/>
      <c r="G16" s="5"/>
      <c r="H16" s="7"/>
      <c r="I16" s="7"/>
    </row>
    <row r="17" spans="1:9" ht="18" customHeight="1" x14ac:dyDescent="0.2">
      <c r="A17" s="16"/>
      <c r="B17" s="5"/>
      <c r="C17" s="28"/>
      <c r="E17" s="25"/>
      <c r="F17" s="6"/>
      <c r="G17" s="5"/>
      <c r="H17" s="7"/>
      <c r="I17" s="7"/>
    </row>
    <row r="18" spans="1:9" ht="18" customHeight="1" x14ac:dyDescent="0.2">
      <c r="A18" s="16"/>
      <c r="B18" s="5"/>
      <c r="C18" s="28"/>
      <c r="E18" s="23"/>
      <c r="F18" s="6"/>
      <c r="G18" s="5"/>
      <c r="H18" s="7"/>
      <c r="I18" s="7"/>
    </row>
    <row r="19" spans="1:9" ht="18" customHeight="1" x14ac:dyDescent="0.2">
      <c r="A19" s="16"/>
      <c r="B19" s="8"/>
      <c r="C19" s="28"/>
      <c r="E19" s="23"/>
      <c r="F19" s="6"/>
      <c r="G19" s="6"/>
      <c r="H19" s="15"/>
      <c r="I19" s="7"/>
    </row>
    <row r="20" spans="1:9" ht="18" customHeight="1" x14ac:dyDescent="0.2">
      <c r="A20" s="16"/>
      <c r="B20" s="8"/>
      <c r="C20" s="32"/>
      <c r="D20" s="29"/>
      <c r="E20" s="25"/>
      <c r="F20" s="6"/>
      <c r="G20" s="65"/>
      <c r="H20" s="7"/>
      <c r="I20" s="7"/>
    </row>
    <row r="21" spans="1:9" ht="18" customHeight="1" x14ac:dyDescent="0.2">
      <c r="A21" s="16"/>
      <c r="B21" s="5"/>
      <c r="C21" s="31"/>
      <c r="D21" s="29"/>
      <c r="E21" s="25"/>
      <c r="F21" s="6"/>
      <c r="G21" s="5"/>
      <c r="H21" s="15"/>
      <c r="I21" s="15"/>
    </row>
    <row r="22" spans="1:9" ht="18" customHeight="1" x14ac:dyDescent="0.2">
      <c r="A22" s="16"/>
      <c r="B22" s="5"/>
      <c r="C22" s="28"/>
      <c r="E22" s="23"/>
      <c r="F22" s="6"/>
      <c r="G22" s="6"/>
      <c r="H22" s="15"/>
      <c r="I22" s="7"/>
    </row>
    <row r="23" spans="1:9" ht="18" customHeight="1" x14ac:dyDescent="0.2">
      <c r="A23" s="16"/>
      <c r="B23" s="5"/>
      <c r="C23" s="28"/>
      <c r="E23" s="23"/>
      <c r="F23" s="6"/>
      <c r="G23" s="6"/>
      <c r="H23" s="15"/>
      <c r="I23" s="7"/>
    </row>
    <row r="24" spans="1:9" ht="18" customHeight="1" x14ac:dyDescent="0.2">
      <c r="A24" s="16"/>
      <c r="B24" s="5"/>
      <c r="C24" s="28"/>
      <c r="E24" s="23"/>
      <c r="F24" s="6"/>
      <c r="G24" s="6"/>
      <c r="H24" s="15"/>
      <c r="I24" s="7"/>
    </row>
    <row r="25" spans="1:9" ht="18" customHeight="1" x14ac:dyDescent="0.2">
      <c r="A25" s="16"/>
      <c r="B25" s="5"/>
      <c r="C25" s="28"/>
      <c r="E25" s="23"/>
      <c r="F25" s="6"/>
      <c r="G25" s="6"/>
      <c r="H25" s="15"/>
      <c r="I25" s="7"/>
    </row>
    <row r="26" spans="1:9" ht="18" customHeight="1" x14ac:dyDescent="0.2">
      <c r="A26" s="16"/>
      <c r="B26" s="5"/>
      <c r="C26" s="28"/>
      <c r="E26" s="23"/>
      <c r="F26" s="6"/>
      <c r="G26" s="6"/>
      <c r="H26" s="15"/>
      <c r="I26" s="7"/>
    </row>
    <row r="27" spans="1:9" ht="18" customHeight="1" x14ac:dyDescent="0.2">
      <c r="A27" s="16"/>
      <c r="B27" s="5"/>
      <c r="C27" s="28"/>
      <c r="E27" s="23"/>
      <c r="F27" s="6"/>
      <c r="G27" s="6"/>
      <c r="H27" s="15"/>
      <c r="I27" s="7"/>
    </row>
    <row r="28" spans="1:9" ht="18" customHeight="1" x14ac:dyDescent="0.2">
      <c r="A28" s="16"/>
      <c r="B28" s="5"/>
      <c r="C28" s="28"/>
      <c r="E28" s="23"/>
      <c r="F28" s="6"/>
      <c r="G28" s="6"/>
      <c r="H28" s="15"/>
      <c r="I28" s="7"/>
    </row>
    <row r="29" spans="1:9" ht="18" customHeight="1" x14ac:dyDescent="0.2">
      <c r="A29" s="16"/>
      <c r="B29" s="5"/>
      <c r="C29" s="28"/>
      <c r="E29" s="23"/>
      <c r="F29" s="6"/>
      <c r="G29" s="6"/>
      <c r="H29" s="15"/>
      <c r="I29" s="7"/>
    </row>
    <row r="30" spans="1:9" ht="18" customHeight="1" x14ac:dyDescent="0.2">
      <c r="A30" s="16"/>
      <c r="B30" s="5"/>
      <c r="C30" s="28"/>
      <c r="E30" s="23"/>
      <c r="F30" s="6"/>
      <c r="G30" s="6"/>
      <c r="H30" s="15"/>
      <c r="I30" s="7"/>
    </row>
    <row r="31" spans="1:9" ht="18" customHeight="1" x14ac:dyDescent="0.2">
      <c r="A31" s="16"/>
      <c r="B31" s="5"/>
      <c r="C31" s="28"/>
      <c r="E31" s="23"/>
      <c r="F31" s="6"/>
      <c r="G31" s="6"/>
      <c r="H31" s="15"/>
      <c r="I31" s="7"/>
    </row>
    <row r="32" spans="1:9" ht="18" customHeight="1" x14ac:dyDescent="0.2">
      <c r="A32" s="16"/>
      <c r="B32" s="5"/>
      <c r="C32" s="28"/>
      <c r="E32" s="23"/>
      <c r="F32" s="6"/>
      <c r="G32" s="6"/>
      <c r="H32" s="15"/>
      <c r="I32" s="7"/>
    </row>
    <row r="33" spans="1:9" ht="18" customHeight="1" x14ac:dyDescent="0.2">
      <c r="A33" s="16"/>
      <c r="B33" s="5"/>
      <c r="C33" s="28"/>
      <c r="E33" s="23"/>
      <c r="F33" s="6"/>
      <c r="G33" s="6"/>
      <c r="H33" s="15"/>
      <c r="I33" s="7"/>
    </row>
    <row r="34" spans="1:9" ht="18" customHeight="1" x14ac:dyDescent="0.2">
      <c r="A34" s="16"/>
      <c r="B34" s="5"/>
      <c r="C34" s="28"/>
      <c r="E34" s="23"/>
      <c r="F34" s="6"/>
      <c r="G34" s="6"/>
      <c r="H34" s="15"/>
      <c r="I34" s="7"/>
    </row>
    <row r="35" spans="1:9" ht="18" customHeight="1" x14ac:dyDescent="0.2">
      <c r="A35" s="16"/>
      <c r="B35" s="5"/>
      <c r="C35" s="28"/>
      <c r="E35" s="23"/>
      <c r="F35" s="6"/>
      <c r="G35" s="6"/>
      <c r="H35" s="15"/>
      <c r="I35" s="7"/>
    </row>
    <row r="36" spans="1:9" ht="18" customHeight="1" x14ac:dyDescent="0.2">
      <c r="A36" s="16"/>
      <c r="B36" s="5"/>
      <c r="C36" s="28"/>
      <c r="E36" s="23"/>
      <c r="F36" s="6"/>
      <c r="G36" s="6"/>
      <c r="H36" s="15"/>
      <c r="I36" s="7"/>
    </row>
    <row r="37" spans="1:9" ht="18" customHeight="1" x14ac:dyDescent="0.2">
      <c r="A37" s="16"/>
      <c r="B37" s="5"/>
      <c r="C37" s="28"/>
      <c r="E37" s="23"/>
      <c r="F37" s="6"/>
      <c r="G37" s="6"/>
      <c r="H37" s="15"/>
      <c r="I37" s="7"/>
    </row>
    <row r="38" spans="1:9" ht="18" customHeight="1" x14ac:dyDescent="0.2">
      <c r="A38" s="5"/>
      <c r="B38" s="5"/>
      <c r="C38" s="28"/>
      <c r="D38" s="29"/>
      <c r="E38" s="25"/>
      <c r="F38" s="6"/>
      <c r="G38" s="6"/>
      <c r="H38" s="15"/>
      <c r="I38" s="7"/>
    </row>
    <row r="39" spans="1:9" ht="18" customHeight="1" x14ac:dyDescent="0.2">
      <c r="A39" s="5"/>
      <c r="B39" s="5"/>
      <c r="C39" s="28"/>
      <c r="D39" s="29"/>
      <c r="E39" s="25"/>
      <c r="F39" s="6"/>
      <c r="G39" s="6"/>
      <c r="H39" s="15"/>
      <c r="I39" s="7"/>
    </row>
    <row r="40" spans="1:9" ht="18" customHeight="1" x14ac:dyDescent="0.2">
      <c r="A40" s="5"/>
      <c r="B40" s="5"/>
      <c r="C40" s="28"/>
      <c r="E40" s="23"/>
      <c r="F40" s="6"/>
      <c r="G40" s="6"/>
      <c r="H40" s="15"/>
      <c r="I40" s="7"/>
    </row>
    <row r="41" spans="1:9" ht="18" customHeight="1" x14ac:dyDescent="0.2">
      <c r="A41" s="5"/>
      <c r="B41" s="5"/>
      <c r="C41" s="28"/>
      <c r="D41" s="29"/>
      <c r="E41" s="25"/>
      <c r="F41" s="6"/>
      <c r="G41" s="5"/>
      <c r="H41" s="7"/>
      <c r="I41" s="7" t="str">
        <f>+IF(H41*G41=0,"",H41*G41)</f>
        <v/>
      </c>
    </row>
    <row r="42" spans="1:9" ht="18" customHeight="1" x14ac:dyDescent="0.2">
      <c r="A42" s="150" t="s">
        <v>26</v>
      </c>
      <c r="B42" s="151"/>
      <c r="C42" s="151"/>
      <c r="D42" s="151"/>
      <c r="E42" s="151"/>
      <c r="F42" s="151"/>
      <c r="G42" s="151"/>
      <c r="H42" s="152"/>
      <c r="I42" s="11"/>
    </row>
  </sheetData>
  <mergeCells count="6">
    <mergeCell ref="A42:H42"/>
    <mergeCell ref="A1:I1"/>
    <mergeCell ref="C2:E2"/>
    <mergeCell ref="C4:E4"/>
    <mergeCell ref="D7:E8"/>
    <mergeCell ref="B6:B7"/>
  </mergeCells>
  <pageMargins left="0.23622047244094491" right="0.23622047244094491" top="0.74803149606299213" bottom="0.74803149606299213" header="0.31496062992125984" footer="0.31496062992125984"/>
  <pageSetup paperSize="9" firstPageNumber="94" orientation="portrait" useFirstPageNumber="1" r:id="rId1"/>
  <headerFooter>
    <oddHeader>&amp;C&amp;"Arial,Bold"&amp;9&amp;P</oddHeader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24A3C-E3B7-4D83-9986-5C3A0ABDED34}">
  <sheetPr>
    <tabColor rgb="FF92D050"/>
  </sheetPr>
  <dimension ref="A1:I224"/>
  <sheetViews>
    <sheetView view="pageLayout" topLeftCell="A111" zoomScaleNormal="100" zoomScaleSheetLayoutView="100" workbookViewId="0">
      <selection activeCell="I140" sqref="I140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4" width="3.28515625" style="2" customWidth="1"/>
    <col min="5" max="5" width="32.7109375" style="2" customWidth="1"/>
    <col min="6" max="7" width="12.42578125" style="1" customWidth="1"/>
    <col min="8" max="8" width="16.7109375" style="3" customWidth="1"/>
    <col min="9" max="9" width="24.28515625" style="4" customWidth="1"/>
    <col min="10" max="13" width="9.140625" style="2" customWidth="1"/>
    <col min="14" max="16384" width="9.140625" style="2"/>
  </cols>
  <sheetData>
    <row r="1" spans="1:9" ht="18" customHeight="1" x14ac:dyDescent="0.2">
      <c r="A1" s="150" t="s">
        <v>44</v>
      </c>
      <c r="B1" s="151"/>
      <c r="C1" s="151"/>
      <c r="D1" s="151"/>
      <c r="E1" s="151"/>
      <c r="F1" s="151"/>
      <c r="G1" s="151"/>
      <c r="H1" s="151"/>
      <c r="I1" s="152"/>
    </row>
    <row r="2" spans="1:9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9" ht="18" customHeight="1" x14ac:dyDescent="0.2">
      <c r="A3" s="17"/>
      <c r="B3" s="5"/>
      <c r="C3" s="195" t="s">
        <v>388</v>
      </c>
      <c r="D3" s="196"/>
      <c r="E3" s="197"/>
      <c r="F3" s="6"/>
      <c r="G3" s="6"/>
      <c r="H3" s="15"/>
      <c r="I3" s="7" t="str">
        <f>+IF(H3*G3=0,"",H3*G3)</f>
        <v/>
      </c>
    </row>
    <row r="4" spans="1:9" ht="18" customHeight="1" x14ac:dyDescent="0.2">
      <c r="A4" s="16">
        <v>6.1</v>
      </c>
      <c r="B4" s="12">
        <v>8.1999999999999993</v>
      </c>
      <c r="C4" s="176" t="s">
        <v>45</v>
      </c>
      <c r="D4" s="177"/>
      <c r="E4" s="178"/>
      <c r="F4" s="6"/>
      <c r="G4" s="6"/>
      <c r="H4" s="15"/>
      <c r="I4" s="7" t="str">
        <f>+IF(H4*G4=0,"",H4*G4)</f>
        <v/>
      </c>
    </row>
    <row r="5" spans="1:9" ht="18" customHeight="1" x14ac:dyDescent="0.2">
      <c r="A5" s="16"/>
      <c r="B5" s="5"/>
      <c r="C5" s="28"/>
      <c r="E5" s="23"/>
      <c r="F5" s="6"/>
      <c r="G5" s="6"/>
      <c r="H5" s="15"/>
      <c r="I5" s="7" t="str">
        <f>+IF(H5*G5=0,"",H5*G5)</f>
        <v/>
      </c>
    </row>
    <row r="6" spans="1:9" ht="18" customHeight="1" x14ac:dyDescent="0.2">
      <c r="A6" s="16" t="s">
        <v>108</v>
      </c>
      <c r="B6" s="5" t="s">
        <v>29</v>
      </c>
      <c r="C6" s="28" t="s">
        <v>46</v>
      </c>
      <c r="E6" s="23"/>
      <c r="F6" s="6"/>
      <c r="G6" s="6"/>
      <c r="H6" s="15"/>
      <c r="I6" s="7" t="str">
        <f>+IF(H6*G6=0,"",H6*G6)</f>
        <v/>
      </c>
    </row>
    <row r="7" spans="1:9" ht="18" customHeight="1" x14ac:dyDescent="0.2">
      <c r="A7" s="16"/>
      <c r="B7" s="5"/>
      <c r="C7" s="28" t="s">
        <v>64</v>
      </c>
      <c r="D7" s="143" t="s">
        <v>323</v>
      </c>
      <c r="E7" s="144"/>
      <c r="F7" s="6"/>
      <c r="G7" s="6"/>
      <c r="H7" s="7"/>
      <c r="I7" s="7"/>
    </row>
    <row r="8" spans="1:9" ht="18" customHeight="1" x14ac:dyDescent="0.2">
      <c r="A8" s="16"/>
      <c r="B8" s="5"/>
      <c r="C8" s="28"/>
      <c r="D8" s="29" t="s">
        <v>77</v>
      </c>
      <c r="E8" s="25" t="s">
        <v>276</v>
      </c>
      <c r="F8" s="76" t="s">
        <v>271</v>
      </c>
      <c r="G8" s="6">
        <v>5</v>
      </c>
      <c r="H8" s="15"/>
      <c r="I8" s="7" t="str">
        <f>+IF(H8*G8=0,"",H8*G8)</f>
        <v/>
      </c>
    </row>
    <row r="9" spans="1:9" ht="18" customHeight="1" x14ac:dyDescent="0.2">
      <c r="A9" s="16"/>
      <c r="B9" s="5"/>
      <c r="C9" s="28"/>
      <c r="D9" s="29" t="s">
        <v>78</v>
      </c>
      <c r="E9" s="25" t="s">
        <v>277</v>
      </c>
      <c r="F9" s="76" t="s">
        <v>271</v>
      </c>
      <c r="G9" s="6">
        <v>5</v>
      </c>
      <c r="H9" s="15"/>
      <c r="I9" s="7" t="str">
        <f>+IF(H9*G9=0,"",H9*G9)</f>
        <v/>
      </c>
    </row>
    <row r="10" spans="1:9" ht="18" customHeight="1" x14ac:dyDescent="0.2">
      <c r="A10" s="16"/>
      <c r="B10" s="5"/>
      <c r="C10" s="28"/>
      <c r="D10" s="29" t="s">
        <v>83</v>
      </c>
      <c r="E10" s="25" t="s">
        <v>324</v>
      </c>
      <c r="F10" s="76" t="s">
        <v>271</v>
      </c>
      <c r="G10" s="6">
        <v>10</v>
      </c>
      <c r="H10" s="15"/>
      <c r="I10" s="7" t="str">
        <f>+IF(H10*G10=0,"",H10*G10)</f>
        <v/>
      </c>
    </row>
    <row r="11" spans="1:9" ht="18" customHeight="1" x14ac:dyDescent="0.2">
      <c r="A11" s="16"/>
      <c r="B11" s="5"/>
      <c r="C11" s="28"/>
      <c r="D11" s="2" t="s">
        <v>85</v>
      </c>
      <c r="E11" s="23" t="s">
        <v>290</v>
      </c>
      <c r="F11" s="6" t="s">
        <v>98</v>
      </c>
      <c r="G11" s="6">
        <v>5</v>
      </c>
      <c r="H11" s="15"/>
      <c r="I11" s="7" t="str">
        <f>+IF(H11*G11=0,"",H11*G11)</f>
        <v/>
      </c>
    </row>
    <row r="12" spans="1:9" ht="18" customHeight="1" x14ac:dyDescent="0.2">
      <c r="A12" s="16"/>
      <c r="B12" s="5"/>
      <c r="C12" s="28"/>
      <c r="E12" s="23"/>
      <c r="F12" s="6"/>
      <c r="G12" s="6"/>
      <c r="H12" s="15"/>
      <c r="I12" s="7"/>
    </row>
    <row r="13" spans="1:9" ht="18" customHeight="1" x14ac:dyDescent="0.2">
      <c r="A13" s="16">
        <v>6.2</v>
      </c>
      <c r="B13" s="12">
        <v>8.3000000000000007</v>
      </c>
      <c r="C13" s="176" t="s">
        <v>47</v>
      </c>
      <c r="D13" s="177"/>
      <c r="E13" s="178"/>
      <c r="F13" s="5"/>
      <c r="G13" s="6"/>
      <c r="H13" s="15"/>
      <c r="I13" s="7" t="str">
        <f>+IF(H13*G13=0,"",H13*G13)</f>
        <v/>
      </c>
    </row>
    <row r="14" spans="1:9" ht="18" customHeight="1" x14ac:dyDescent="0.2">
      <c r="A14" s="16"/>
      <c r="B14" s="5"/>
      <c r="C14" s="31"/>
      <c r="D14" s="29"/>
      <c r="E14" s="25"/>
      <c r="F14" s="5"/>
      <c r="G14" s="6"/>
      <c r="H14" s="15"/>
      <c r="I14" s="7" t="str">
        <f>+IF(H14*G14=0,"",H14*G14)</f>
        <v/>
      </c>
    </row>
    <row r="15" spans="1:9" ht="18" customHeight="1" x14ac:dyDescent="0.2">
      <c r="A15" s="16" t="s">
        <v>302</v>
      </c>
      <c r="B15" s="5" t="s">
        <v>0</v>
      </c>
      <c r="C15" s="30" t="s">
        <v>111</v>
      </c>
      <c r="D15" s="34"/>
      <c r="E15" s="35"/>
      <c r="F15" s="5"/>
      <c r="G15" s="6"/>
      <c r="H15" s="15"/>
      <c r="I15" s="7"/>
    </row>
    <row r="16" spans="1:9" ht="18" customHeight="1" x14ac:dyDescent="0.2">
      <c r="A16" s="16"/>
      <c r="B16" s="5"/>
      <c r="C16" s="30" t="s">
        <v>64</v>
      </c>
      <c r="D16" s="34" t="s">
        <v>326</v>
      </c>
      <c r="E16" s="35"/>
      <c r="F16" s="5"/>
      <c r="G16" s="6"/>
      <c r="H16" s="7"/>
      <c r="I16" s="7" t="str">
        <f t="shared" ref="I16:I34" si="0">+IF(H16*G16=0,"",H16*G16)</f>
        <v/>
      </c>
    </row>
    <row r="17" spans="1:9" ht="18" customHeight="1" x14ac:dyDescent="0.2">
      <c r="A17" s="16"/>
      <c r="B17" s="5"/>
      <c r="C17" s="30"/>
      <c r="D17" s="34" t="s">
        <v>77</v>
      </c>
      <c r="E17" s="35" t="s">
        <v>109</v>
      </c>
      <c r="F17" s="6" t="s">
        <v>48</v>
      </c>
      <c r="G17" s="6">
        <v>1</v>
      </c>
      <c r="H17" s="7"/>
      <c r="I17" s="7" t="str">
        <f t="shared" si="0"/>
        <v/>
      </c>
    </row>
    <row r="18" spans="1:9" ht="18" customHeight="1" x14ac:dyDescent="0.2">
      <c r="A18" s="16"/>
      <c r="B18" s="5"/>
      <c r="C18" s="30"/>
      <c r="D18" s="34" t="s">
        <v>78</v>
      </c>
      <c r="E18" s="35" t="s">
        <v>110</v>
      </c>
      <c r="F18" s="6" t="s">
        <v>48</v>
      </c>
      <c r="G18" s="6">
        <v>0.5</v>
      </c>
      <c r="H18" s="7"/>
      <c r="I18" s="7" t="str">
        <f t="shared" si="0"/>
        <v/>
      </c>
    </row>
    <row r="19" spans="1:9" ht="18" customHeight="1" x14ac:dyDescent="0.2">
      <c r="A19" s="16"/>
      <c r="B19" s="5"/>
      <c r="C19" s="30"/>
      <c r="D19" s="34" t="s">
        <v>83</v>
      </c>
      <c r="E19" s="35" t="s">
        <v>278</v>
      </c>
      <c r="F19" s="6" t="s">
        <v>48</v>
      </c>
      <c r="G19" s="6">
        <v>1</v>
      </c>
      <c r="H19" s="7"/>
      <c r="I19" s="7" t="str">
        <f t="shared" si="0"/>
        <v/>
      </c>
    </row>
    <row r="20" spans="1:9" ht="18" customHeight="1" x14ac:dyDescent="0.2">
      <c r="A20" s="16"/>
      <c r="B20" s="5"/>
      <c r="C20" s="30"/>
      <c r="D20" s="34"/>
      <c r="E20" s="35"/>
      <c r="F20" s="6"/>
      <c r="G20" s="6"/>
      <c r="H20" s="15"/>
      <c r="I20" s="7" t="str">
        <f t="shared" si="0"/>
        <v/>
      </c>
    </row>
    <row r="21" spans="1:9" ht="18" customHeight="1" x14ac:dyDescent="0.2">
      <c r="A21" s="16" t="s">
        <v>303</v>
      </c>
      <c r="B21" s="158" t="s">
        <v>237</v>
      </c>
      <c r="C21" s="140" t="s">
        <v>49</v>
      </c>
      <c r="D21" s="141"/>
      <c r="E21" s="142"/>
      <c r="F21" s="6"/>
      <c r="G21" s="6"/>
      <c r="H21" s="15"/>
      <c r="I21" s="7" t="str">
        <f t="shared" si="0"/>
        <v/>
      </c>
    </row>
    <row r="22" spans="1:9" ht="18" customHeight="1" x14ac:dyDescent="0.2">
      <c r="A22" s="16"/>
      <c r="B22" s="158"/>
      <c r="C22" s="28" t="s">
        <v>64</v>
      </c>
      <c r="D22" s="143" t="s">
        <v>112</v>
      </c>
      <c r="E22" s="144"/>
      <c r="F22" s="6" t="s">
        <v>98</v>
      </c>
      <c r="G22" s="6">
        <v>150</v>
      </c>
      <c r="H22" s="15"/>
      <c r="I22" s="7" t="str">
        <f t="shared" si="0"/>
        <v/>
      </c>
    </row>
    <row r="23" spans="1:9" ht="18" customHeight="1" x14ac:dyDescent="0.2">
      <c r="A23" s="16"/>
      <c r="B23" s="5"/>
      <c r="C23" s="30"/>
      <c r="D23" s="34"/>
      <c r="E23" s="35"/>
      <c r="F23" s="6"/>
      <c r="G23" s="6"/>
      <c r="H23" s="15"/>
      <c r="I23" s="7" t="str">
        <f t="shared" si="0"/>
        <v/>
      </c>
    </row>
    <row r="24" spans="1:9" ht="18" customHeight="1" x14ac:dyDescent="0.2">
      <c r="A24" s="16">
        <v>6.3</v>
      </c>
      <c r="B24" s="12">
        <v>8.4</v>
      </c>
      <c r="C24" s="176" t="s">
        <v>50</v>
      </c>
      <c r="D24" s="177"/>
      <c r="E24" s="178"/>
      <c r="F24" s="5"/>
      <c r="G24" s="6"/>
      <c r="H24" s="7"/>
      <c r="I24" s="7" t="str">
        <f t="shared" si="0"/>
        <v/>
      </c>
    </row>
    <row r="25" spans="1:9" ht="18" customHeight="1" x14ac:dyDescent="0.2">
      <c r="A25" s="5"/>
      <c r="B25" s="5"/>
      <c r="C25" s="28"/>
      <c r="E25" s="23"/>
      <c r="F25" s="6"/>
      <c r="G25" s="6"/>
      <c r="H25" s="7"/>
      <c r="I25" s="7" t="str">
        <f t="shared" si="0"/>
        <v/>
      </c>
    </row>
    <row r="26" spans="1:9" ht="18" customHeight="1" x14ac:dyDescent="0.2">
      <c r="A26" s="5" t="s">
        <v>304</v>
      </c>
      <c r="B26" s="5" t="s">
        <v>51</v>
      </c>
      <c r="C26" s="140" t="s">
        <v>52</v>
      </c>
      <c r="D26" s="141"/>
      <c r="E26" s="142"/>
      <c r="F26" s="6" t="s">
        <v>92</v>
      </c>
      <c r="G26" s="6">
        <f>0.05*150*1.2</f>
        <v>9</v>
      </c>
      <c r="H26" s="15"/>
      <c r="I26" s="7" t="str">
        <f t="shared" si="0"/>
        <v/>
      </c>
    </row>
    <row r="27" spans="1:9" ht="18" customHeight="1" x14ac:dyDescent="0.2">
      <c r="A27" s="16"/>
      <c r="B27" s="5"/>
      <c r="C27" s="30"/>
      <c r="D27" s="34"/>
      <c r="E27" s="35"/>
      <c r="F27" s="6"/>
      <c r="G27" s="6"/>
      <c r="H27" s="15"/>
      <c r="I27" s="7" t="str">
        <f t="shared" si="0"/>
        <v/>
      </c>
    </row>
    <row r="28" spans="1:9" ht="18" customHeight="1" x14ac:dyDescent="0.2">
      <c r="A28" s="5" t="s">
        <v>305</v>
      </c>
      <c r="B28" s="5" t="s">
        <v>62</v>
      </c>
      <c r="C28" s="30" t="s">
        <v>325</v>
      </c>
      <c r="D28" s="34"/>
      <c r="E28" s="35"/>
      <c r="F28" s="6"/>
      <c r="G28" s="6"/>
      <c r="H28" s="7"/>
      <c r="I28" s="7" t="str">
        <f t="shared" si="0"/>
        <v/>
      </c>
    </row>
    <row r="29" spans="1:9" ht="18" customHeight="1" x14ac:dyDescent="0.2">
      <c r="A29" s="5"/>
      <c r="B29" s="5"/>
      <c r="C29" s="28" t="s">
        <v>64</v>
      </c>
      <c r="D29" s="141" t="s">
        <v>326</v>
      </c>
      <c r="E29" s="142"/>
      <c r="F29" s="6"/>
      <c r="G29" s="6"/>
      <c r="H29" s="7"/>
      <c r="I29" s="7" t="str">
        <f t="shared" si="0"/>
        <v/>
      </c>
    </row>
    <row r="30" spans="1:9" ht="18" customHeight="1" x14ac:dyDescent="0.2">
      <c r="A30" s="5"/>
      <c r="B30" s="5"/>
      <c r="C30" s="28"/>
      <c r="D30" s="2" t="s">
        <v>77</v>
      </c>
      <c r="E30" s="23" t="s">
        <v>109</v>
      </c>
      <c r="F30" s="76" t="s">
        <v>279</v>
      </c>
      <c r="G30" s="6">
        <v>1.5</v>
      </c>
      <c r="H30" s="15"/>
      <c r="I30" s="7" t="str">
        <f t="shared" si="0"/>
        <v/>
      </c>
    </row>
    <row r="31" spans="1:9" ht="18" customHeight="1" x14ac:dyDescent="0.2">
      <c r="A31" s="5"/>
      <c r="B31" s="5"/>
      <c r="C31" s="28"/>
      <c r="D31" s="2" t="s">
        <v>78</v>
      </c>
      <c r="E31" s="23" t="s">
        <v>110</v>
      </c>
      <c r="F31" s="76" t="s">
        <v>279</v>
      </c>
      <c r="G31" s="6">
        <v>1.5</v>
      </c>
      <c r="H31" s="7"/>
      <c r="I31" s="7" t="str">
        <f t="shared" si="0"/>
        <v/>
      </c>
    </row>
    <row r="32" spans="1:9" ht="18" customHeight="1" x14ac:dyDescent="0.2">
      <c r="A32" s="5"/>
      <c r="B32" s="5"/>
      <c r="C32" s="28"/>
      <c r="D32" s="2" t="s">
        <v>83</v>
      </c>
      <c r="E32" s="23" t="s">
        <v>278</v>
      </c>
      <c r="F32" s="76" t="s">
        <v>279</v>
      </c>
      <c r="G32" s="6">
        <v>5</v>
      </c>
      <c r="H32" s="7"/>
      <c r="I32" s="7" t="str">
        <f t="shared" si="0"/>
        <v/>
      </c>
    </row>
    <row r="33" spans="1:9" ht="18" customHeight="1" x14ac:dyDescent="0.2">
      <c r="A33" s="5"/>
      <c r="B33" s="5"/>
      <c r="C33" s="28"/>
      <c r="D33" s="2" t="s">
        <v>85</v>
      </c>
      <c r="E33" s="23" t="s">
        <v>324</v>
      </c>
      <c r="F33" s="76" t="s">
        <v>279</v>
      </c>
      <c r="G33" s="6">
        <v>40</v>
      </c>
      <c r="H33" s="15"/>
      <c r="I33" s="7" t="str">
        <f t="shared" si="0"/>
        <v/>
      </c>
    </row>
    <row r="34" spans="1:9" ht="18" customHeight="1" x14ac:dyDescent="0.2">
      <c r="A34" s="5"/>
      <c r="B34" s="5"/>
      <c r="C34" s="28"/>
      <c r="E34" s="23"/>
      <c r="F34" s="76"/>
      <c r="G34" s="6"/>
      <c r="H34" s="15"/>
      <c r="I34" s="7" t="str">
        <f t="shared" si="0"/>
        <v/>
      </c>
    </row>
    <row r="35" spans="1:9" ht="18" customHeight="1" x14ac:dyDescent="0.2">
      <c r="A35" s="5" t="s">
        <v>306</v>
      </c>
      <c r="B35" s="5" t="s">
        <v>21</v>
      </c>
      <c r="C35" s="162" t="s">
        <v>235</v>
      </c>
      <c r="D35" s="143"/>
      <c r="E35" s="144"/>
      <c r="F35" s="6"/>
      <c r="G35" s="6"/>
      <c r="H35" s="15"/>
      <c r="I35" s="7"/>
    </row>
    <row r="36" spans="1:9" ht="18" customHeight="1" x14ac:dyDescent="0.2">
      <c r="A36" s="5"/>
      <c r="B36" s="16"/>
      <c r="C36" s="30" t="s">
        <v>64</v>
      </c>
      <c r="D36" s="143" t="s">
        <v>113</v>
      </c>
      <c r="E36" s="144"/>
      <c r="F36" s="6"/>
      <c r="G36" s="6"/>
      <c r="H36" s="15"/>
      <c r="I36" s="7"/>
    </row>
    <row r="37" spans="1:9" ht="18" customHeight="1" x14ac:dyDescent="0.2">
      <c r="A37" s="5"/>
      <c r="B37" s="16"/>
      <c r="C37" s="30"/>
      <c r="D37" s="56" t="s">
        <v>77</v>
      </c>
      <c r="E37" s="58" t="s">
        <v>326</v>
      </c>
      <c r="F37" s="6" t="s">
        <v>98</v>
      </c>
      <c r="G37" s="6">
        <v>150</v>
      </c>
      <c r="H37" s="7"/>
      <c r="I37" s="7" t="str">
        <f>+IF(H37*G37=0,"",H37*G37)</f>
        <v/>
      </c>
    </row>
    <row r="38" spans="1:9" ht="18" customHeight="1" x14ac:dyDescent="0.2">
      <c r="A38" s="5"/>
      <c r="B38" s="16"/>
      <c r="C38" s="30"/>
      <c r="D38" s="56"/>
      <c r="E38" s="58"/>
      <c r="F38" s="6"/>
      <c r="G38" s="6"/>
      <c r="H38" s="7"/>
      <c r="I38" s="7"/>
    </row>
    <row r="39" spans="1:9" ht="18" customHeight="1" x14ac:dyDescent="0.2">
      <c r="A39" s="5"/>
      <c r="B39" s="16"/>
      <c r="C39" s="30"/>
      <c r="D39" s="56"/>
      <c r="E39" s="58"/>
      <c r="F39" s="6"/>
      <c r="G39" s="6"/>
      <c r="H39" s="7"/>
      <c r="I39" s="7"/>
    </row>
    <row r="40" spans="1:9" ht="18" customHeight="1" x14ac:dyDescent="0.2">
      <c r="A40" s="5"/>
      <c r="B40" s="16"/>
      <c r="C40" s="30"/>
      <c r="D40" s="56"/>
      <c r="E40" s="58"/>
      <c r="F40" s="6"/>
      <c r="G40" s="6"/>
      <c r="H40" s="7"/>
      <c r="I40" s="7"/>
    </row>
    <row r="41" spans="1:9" ht="18" customHeight="1" x14ac:dyDescent="0.2">
      <c r="A41" s="5"/>
      <c r="B41" s="16"/>
      <c r="C41" s="30"/>
      <c r="D41" s="56"/>
      <c r="E41" s="58"/>
      <c r="F41" s="6"/>
      <c r="G41" s="6"/>
      <c r="H41" s="7"/>
      <c r="I41" s="7"/>
    </row>
    <row r="42" spans="1:9" ht="18" customHeight="1" x14ac:dyDescent="0.2">
      <c r="A42" s="5"/>
      <c r="B42" s="16"/>
      <c r="C42" s="30"/>
      <c r="D42" s="56"/>
      <c r="E42" s="58"/>
      <c r="F42" s="6"/>
      <c r="G42" s="6"/>
      <c r="H42" s="7"/>
      <c r="I42" s="7"/>
    </row>
    <row r="43" spans="1:9" ht="18" customHeight="1" x14ac:dyDescent="0.2">
      <c r="A43" s="5"/>
      <c r="B43" s="16"/>
      <c r="C43" s="30"/>
      <c r="D43" s="56"/>
      <c r="E43" s="58"/>
      <c r="F43" s="6"/>
      <c r="G43" s="6"/>
      <c r="H43" s="7"/>
      <c r="I43" s="7"/>
    </row>
    <row r="44" spans="1:9" ht="18" customHeight="1" x14ac:dyDescent="0.2">
      <c r="A44" s="5"/>
      <c r="B44" s="16"/>
      <c r="C44" s="30"/>
      <c r="D44" s="56"/>
      <c r="E44" s="58"/>
      <c r="F44" s="6"/>
      <c r="G44" s="6"/>
      <c r="H44" s="7"/>
      <c r="I44" s="7"/>
    </row>
    <row r="45" spans="1:9" ht="18" customHeight="1" x14ac:dyDescent="0.2">
      <c r="A45" s="5"/>
      <c r="B45" s="16"/>
      <c r="C45" s="30"/>
      <c r="D45" s="56"/>
      <c r="E45" s="58"/>
      <c r="F45" s="6"/>
      <c r="G45" s="6"/>
      <c r="H45" s="7"/>
      <c r="I45" s="7"/>
    </row>
    <row r="46" spans="1:9" ht="18" customHeight="1" x14ac:dyDescent="0.2">
      <c r="A46" s="5"/>
      <c r="B46" s="16"/>
      <c r="C46" s="30"/>
      <c r="D46" s="56"/>
      <c r="E46" s="58"/>
      <c r="F46" s="6"/>
      <c r="G46" s="6"/>
      <c r="H46" s="7"/>
      <c r="I46" s="7"/>
    </row>
    <row r="47" spans="1:9" ht="18" customHeight="1" x14ac:dyDescent="0.2">
      <c r="A47" s="5"/>
      <c r="B47" s="16"/>
      <c r="C47" s="30"/>
      <c r="D47" s="56"/>
      <c r="E47" s="58"/>
      <c r="F47" s="6"/>
      <c r="G47" s="6"/>
      <c r="H47" s="7"/>
      <c r="I47" s="7"/>
    </row>
    <row r="48" spans="1:9" ht="18" customHeight="1" x14ac:dyDescent="0.2">
      <c r="A48" s="5"/>
      <c r="B48" s="5"/>
      <c r="C48" s="28"/>
      <c r="D48" s="29"/>
      <c r="E48" s="25"/>
      <c r="F48" s="6"/>
      <c r="G48" s="5"/>
      <c r="H48" s="7"/>
      <c r="I48" s="7" t="str">
        <f>+IF(H48*G48=0,"",H48*G48)</f>
        <v/>
      </c>
    </row>
    <row r="49" spans="1:9" ht="18" customHeight="1" x14ac:dyDescent="0.2">
      <c r="A49" s="150" t="s">
        <v>20</v>
      </c>
      <c r="B49" s="151"/>
      <c r="C49" s="151"/>
      <c r="D49" s="151"/>
      <c r="E49" s="151"/>
      <c r="F49" s="151"/>
      <c r="G49" s="151"/>
      <c r="H49" s="152"/>
      <c r="I49" s="11"/>
    </row>
    <row r="50" spans="1:9" ht="18" customHeight="1" x14ac:dyDescent="0.2">
      <c r="A50" s="150" t="s">
        <v>44</v>
      </c>
      <c r="B50" s="151"/>
      <c r="C50" s="151"/>
      <c r="D50" s="151"/>
      <c r="E50" s="151"/>
      <c r="F50" s="151"/>
      <c r="G50" s="151"/>
      <c r="H50" s="151"/>
      <c r="I50" s="152"/>
    </row>
    <row r="51" spans="1:9" ht="18" customHeight="1" x14ac:dyDescent="0.2">
      <c r="A51" s="22" t="s">
        <v>53</v>
      </c>
      <c r="B51" s="9" t="s">
        <v>10</v>
      </c>
      <c r="C51" s="153" t="s">
        <v>11</v>
      </c>
      <c r="D51" s="154"/>
      <c r="E51" s="155"/>
      <c r="F51" s="9" t="s">
        <v>12</v>
      </c>
      <c r="G51" s="9" t="s">
        <v>13</v>
      </c>
      <c r="H51" s="10" t="s">
        <v>14</v>
      </c>
      <c r="I51" s="10" t="s">
        <v>15</v>
      </c>
    </row>
    <row r="52" spans="1:9" ht="18" customHeight="1" x14ac:dyDescent="0.2">
      <c r="A52" s="150" t="s">
        <v>23</v>
      </c>
      <c r="B52" s="151"/>
      <c r="C52" s="151"/>
      <c r="D52" s="151"/>
      <c r="E52" s="151"/>
      <c r="F52" s="151"/>
      <c r="G52" s="151"/>
      <c r="H52" s="152"/>
      <c r="I52" s="11"/>
    </row>
    <row r="53" spans="1:9" ht="18" customHeight="1" x14ac:dyDescent="0.2">
      <c r="A53" s="17"/>
      <c r="B53" s="5"/>
      <c r="C53" s="28"/>
      <c r="E53" s="23"/>
      <c r="F53" s="6"/>
      <c r="G53" s="6"/>
      <c r="H53" s="15"/>
      <c r="I53" s="18" t="str">
        <f>+IF(H53*G53=0,"",H53*G53)</f>
        <v/>
      </c>
    </row>
    <row r="54" spans="1:9" ht="21.6" customHeight="1" x14ac:dyDescent="0.2">
      <c r="A54" s="16">
        <v>6.4</v>
      </c>
      <c r="B54" s="12">
        <v>8.5</v>
      </c>
      <c r="C54" s="176" t="s">
        <v>285</v>
      </c>
      <c r="D54" s="177"/>
      <c r="E54" s="178"/>
      <c r="F54" s="6"/>
      <c r="G54" s="15"/>
      <c r="H54" s="15"/>
      <c r="I54" s="7"/>
    </row>
    <row r="55" spans="1:9" ht="18" customHeight="1" x14ac:dyDescent="0.2">
      <c r="A55" s="16"/>
      <c r="B55" s="12"/>
      <c r="C55" s="57" t="s">
        <v>64</v>
      </c>
      <c r="D55" s="143" t="s">
        <v>326</v>
      </c>
      <c r="E55" s="144"/>
      <c r="F55" s="6"/>
      <c r="G55" s="15"/>
      <c r="H55" s="15"/>
      <c r="I55" s="7" t="str">
        <f t="shared" ref="I55:I66" si="1">+IF(H55*G55=0,"",H55*G55)</f>
        <v/>
      </c>
    </row>
    <row r="56" spans="1:9" ht="18" customHeight="1" x14ac:dyDescent="0.2">
      <c r="A56" s="5"/>
      <c r="B56" s="5"/>
      <c r="C56" s="28"/>
      <c r="D56" s="29" t="s">
        <v>77</v>
      </c>
      <c r="E56" s="25" t="s">
        <v>280</v>
      </c>
      <c r="F56" s="6" t="s">
        <v>43</v>
      </c>
      <c r="G56" s="77">
        <v>50</v>
      </c>
      <c r="H56" s="15"/>
      <c r="I56" s="7" t="str">
        <f t="shared" si="1"/>
        <v/>
      </c>
    </row>
    <row r="57" spans="1:9" ht="18" customHeight="1" x14ac:dyDescent="0.2">
      <c r="A57" s="5"/>
      <c r="B57" s="5"/>
      <c r="C57" s="28"/>
      <c r="D57" s="29" t="s">
        <v>78</v>
      </c>
      <c r="E57" s="23" t="s">
        <v>281</v>
      </c>
      <c r="F57" s="6" t="s">
        <v>43</v>
      </c>
      <c r="G57" s="6">
        <v>50</v>
      </c>
      <c r="H57" s="15"/>
      <c r="I57" s="7" t="str">
        <f t="shared" si="1"/>
        <v/>
      </c>
    </row>
    <row r="58" spans="1:9" ht="18" customHeight="1" x14ac:dyDescent="0.2">
      <c r="A58" s="5"/>
      <c r="B58" s="5"/>
      <c r="C58" s="28"/>
      <c r="D58" s="2" t="s">
        <v>83</v>
      </c>
      <c r="E58" s="144" t="s">
        <v>282</v>
      </c>
      <c r="F58" s="6" t="s">
        <v>98</v>
      </c>
      <c r="G58" s="6">
        <v>2.5</v>
      </c>
      <c r="H58" s="15"/>
      <c r="I58" s="7" t="str">
        <f t="shared" si="1"/>
        <v/>
      </c>
    </row>
    <row r="59" spans="1:9" ht="18" customHeight="1" x14ac:dyDescent="0.2">
      <c r="A59" s="16"/>
      <c r="B59" s="16"/>
      <c r="C59" s="28"/>
      <c r="E59" s="144"/>
      <c r="F59" s="6"/>
      <c r="G59" s="6"/>
      <c r="H59" s="15"/>
      <c r="I59" s="7" t="str">
        <f t="shared" si="1"/>
        <v/>
      </c>
    </row>
    <row r="60" spans="1:9" ht="18" customHeight="1" x14ac:dyDescent="0.2">
      <c r="A60" s="5"/>
      <c r="B60" s="5"/>
      <c r="C60" s="28"/>
      <c r="D60" s="29"/>
      <c r="E60" s="25"/>
      <c r="F60" s="5"/>
      <c r="G60" s="5"/>
      <c r="H60" s="15"/>
      <c r="I60" s="7" t="str">
        <f t="shared" si="1"/>
        <v/>
      </c>
    </row>
    <row r="61" spans="1:9" ht="18" customHeight="1" x14ac:dyDescent="0.2">
      <c r="A61" s="16">
        <v>6.5</v>
      </c>
      <c r="B61" s="12">
        <v>8.6999999999999993</v>
      </c>
      <c r="C61" s="176" t="s">
        <v>286</v>
      </c>
      <c r="D61" s="177"/>
      <c r="E61" s="178"/>
      <c r="F61" s="5"/>
      <c r="G61" s="5"/>
      <c r="H61" s="15"/>
      <c r="I61" s="7" t="str">
        <f t="shared" si="1"/>
        <v/>
      </c>
    </row>
    <row r="62" spans="1:9" ht="18" customHeight="1" x14ac:dyDescent="0.2">
      <c r="A62" s="5"/>
      <c r="B62" s="5"/>
      <c r="C62" s="28" t="s">
        <v>64</v>
      </c>
      <c r="D62" s="2" t="s">
        <v>283</v>
      </c>
      <c r="E62" s="23"/>
      <c r="F62" s="6" t="s">
        <v>92</v>
      </c>
      <c r="G62" s="6">
        <v>0.1</v>
      </c>
      <c r="H62" s="15"/>
      <c r="I62" s="7" t="str">
        <f t="shared" si="1"/>
        <v/>
      </c>
    </row>
    <row r="63" spans="1:9" ht="18" customHeight="1" x14ac:dyDescent="0.2">
      <c r="A63" s="16"/>
      <c r="B63" s="16"/>
      <c r="C63" s="28"/>
      <c r="E63" s="23"/>
      <c r="F63" s="6"/>
      <c r="G63" s="6"/>
      <c r="H63" s="15"/>
      <c r="I63" s="7" t="str">
        <f t="shared" si="1"/>
        <v/>
      </c>
    </row>
    <row r="64" spans="1:9" ht="18" customHeight="1" x14ac:dyDescent="0.2">
      <c r="A64" s="5"/>
      <c r="B64" s="5"/>
      <c r="C64" s="28" t="s">
        <v>65</v>
      </c>
      <c r="D64" s="143" t="s">
        <v>284</v>
      </c>
      <c r="E64" s="144"/>
      <c r="F64" s="6" t="s">
        <v>107</v>
      </c>
      <c r="G64" s="6">
        <v>8</v>
      </c>
      <c r="H64" s="15"/>
      <c r="I64" s="7" t="str">
        <f t="shared" si="1"/>
        <v/>
      </c>
    </row>
    <row r="65" spans="1:9" ht="18" customHeight="1" x14ac:dyDescent="0.2">
      <c r="A65" s="5"/>
      <c r="B65" s="5"/>
      <c r="C65" s="28"/>
      <c r="D65" s="143"/>
      <c r="E65" s="144"/>
      <c r="F65" s="6"/>
      <c r="G65" s="6"/>
      <c r="H65" s="15"/>
      <c r="I65" s="7" t="str">
        <f t="shared" si="1"/>
        <v/>
      </c>
    </row>
    <row r="66" spans="1:9" ht="18" customHeight="1" x14ac:dyDescent="0.2">
      <c r="A66" s="5"/>
      <c r="B66" s="5"/>
      <c r="C66" s="162"/>
      <c r="D66" s="143"/>
      <c r="E66" s="144"/>
      <c r="F66" s="6"/>
      <c r="G66" s="6"/>
      <c r="H66" s="15"/>
      <c r="I66" s="7" t="str">
        <f t="shared" si="1"/>
        <v/>
      </c>
    </row>
    <row r="67" spans="1:9" ht="18" customHeight="1" x14ac:dyDescent="0.2">
      <c r="A67" s="5"/>
      <c r="B67" s="16"/>
      <c r="C67" s="184" t="s">
        <v>389</v>
      </c>
      <c r="D67" s="185"/>
      <c r="E67" s="186"/>
      <c r="F67" s="6"/>
      <c r="G67" s="6"/>
      <c r="H67" s="15"/>
      <c r="I67" s="7"/>
    </row>
    <row r="68" spans="1:9" ht="18" customHeight="1" x14ac:dyDescent="0.2">
      <c r="A68" s="16">
        <v>6.6</v>
      </c>
      <c r="B68" s="12">
        <v>8.1999999999999993</v>
      </c>
      <c r="C68" s="192" t="s">
        <v>45</v>
      </c>
      <c r="D68" s="193"/>
      <c r="E68" s="194"/>
      <c r="F68" s="6"/>
      <c r="G68" s="6"/>
      <c r="H68" s="15"/>
      <c r="I68" s="7"/>
    </row>
    <row r="69" spans="1:9" ht="18" customHeight="1" x14ac:dyDescent="0.2">
      <c r="A69" s="16" t="s">
        <v>400</v>
      </c>
      <c r="B69" s="5" t="s">
        <v>29</v>
      </c>
      <c r="C69" s="28" t="s">
        <v>46</v>
      </c>
      <c r="E69" s="23"/>
      <c r="F69" s="6"/>
      <c r="G69" s="6"/>
      <c r="H69" s="15"/>
      <c r="I69" s="7" t="str">
        <f>+IF(H69*G69=0,"",H69*G69)</f>
        <v/>
      </c>
    </row>
    <row r="70" spans="1:9" ht="18" customHeight="1" x14ac:dyDescent="0.2">
      <c r="A70" s="16"/>
      <c r="B70" s="5"/>
      <c r="C70" s="28" t="s">
        <v>64</v>
      </c>
      <c r="D70" s="143" t="s">
        <v>392</v>
      </c>
      <c r="E70" s="144"/>
      <c r="F70" s="76" t="s">
        <v>271</v>
      </c>
      <c r="G70" s="6">
        <v>5</v>
      </c>
      <c r="H70" s="15"/>
      <c r="I70" s="7" t="str">
        <f>+IF(H70*G70=0,"",H70*G70)</f>
        <v/>
      </c>
    </row>
    <row r="71" spans="1:9" ht="18" customHeight="1" x14ac:dyDescent="0.2">
      <c r="A71" s="16"/>
      <c r="B71" s="5"/>
      <c r="C71" s="28" t="s">
        <v>65</v>
      </c>
      <c r="D71" s="143" t="s">
        <v>394</v>
      </c>
      <c r="E71" s="144"/>
      <c r="F71" s="76" t="s">
        <v>271</v>
      </c>
      <c r="G71" s="6">
        <v>5</v>
      </c>
      <c r="H71" s="15"/>
      <c r="I71" s="7" t="str">
        <f>+IF(H71*G71=0,"",H71*G71)</f>
        <v/>
      </c>
    </row>
    <row r="72" spans="1:9" ht="18" customHeight="1" x14ac:dyDescent="0.2">
      <c r="A72" s="16"/>
      <c r="B72" s="5"/>
      <c r="C72" s="28"/>
      <c r="D72" s="29"/>
      <c r="E72" s="25"/>
      <c r="F72" s="76"/>
      <c r="G72" s="6"/>
      <c r="H72" s="15"/>
      <c r="I72" s="7"/>
    </row>
    <row r="73" spans="1:9" ht="18" customHeight="1" x14ac:dyDescent="0.2">
      <c r="A73" s="16" t="s">
        <v>401</v>
      </c>
      <c r="B73" s="5" t="s">
        <v>42</v>
      </c>
      <c r="C73" s="140" t="s">
        <v>393</v>
      </c>
      <c r="D73" s="141"/>
      <c r="E73" s="142"/>
      <c r="F73" s="6"/>
      <c r="G73" s="6"/>
      <c r="H73" s="15"/>
      <c r="I73" s="7"/>
    </row>
    <row r="74" spans="1:9" ht="18" customHeight="1" x14ac:dyDescent="0.2">
      <c r="A74" s="16"/>
      <c r="B74" s="5"/>
      <c r="C74" s="30" t="s">
        <v>64</v>
      </c>
      <c r="D74" s="141" t="s">
        <v>391</v>
      </c>
      <c r="E74" s="142"/>
      <c r="F74" s="76" t="s">
        <v>271</v>
      </c>
      <c r="G74" s="6">
        <v>3</v>
      </c>
      <c r="H74" s="15"/>
      <c r="I74" s="7" t="str">
        <f>+IF(H74*G74=0,"",H74*G74)</f>
        <v/>
      </c>
    </row>
    <row r="75" spans="1:9" ht="18" customHeight="1" x14ac:dyDescent="0.2">
      <c r="A75" s="16"/>
      <c r="B75" s="5"/>
      <c r="C75" s="30" t="s">
        <v>65</v>
      </c>
      <c r="D75" s="141" t="s">
        <v>395</v>
      </c>
      <c r="E75" s="142"/>
      <c r="F75" s="76" t="s">
        <v>271</v>
      </c>
      <c r="G75" s="6">
        <v>5</v>
      </c>
      <c r="H75" s="15"/>
      <c r="I75" s="7" t="str">
        <f>+IF(H75*G75=0,"",H75*G75)</f>
        <v/>
      </c>
    </row>
    <row r="76" spans="1:9" ht="18" customHeight="1" x14ac:dyDescent="0.2">
      <c r="A76" s="16"/>
      <c r="B76" s="5"/>
      <c r="C76" s="28"/>
      <c r="E76" s="23"/>
      <c r="F76" s="6"/>
      <c r="G76" s="6"/>
      <c r="H76" s="15"/>
      <c r="I76" s="7"/>
    </row>
    <row r="77" spans="1:9" ht="18" customHeight="1" x14ac:dyDescent="0.2">
      <c r="A77" s="16">
        <v>6.7</v>
      </c>
      <c r="B77" s="12">
        <v>8.3000000000000007</v>
      </c>
      <c r="C77" s="176" t="s">
        <v>47</v>
      </c>
      <c r="D77" s="177"/>
      <c r="E77" s="178"/>
      <c r="F77" s="5"/>
      <c r="G77" s="6"/>
      <c r="H77" s="15"/>
      <c r="I77" s="7" t="str">
        <f>+IF(H77*G77=0,"",H77*G77)</f>
        <v/>
      </c>
    </row>
    <row r="78" spans="1:9" ht="18" customHeight="1" x14ac:dyDescent="0.2">
      <c r="A78" s="16"/>
      <c r="B78" s="5"/>
      <c r="C78" s="31"/>
      <c r="D78" s="29"/>
      <c r="E78" s="25"/>
      <c r="F78" s="5"/>
      <c r="G78" s="6"/>
      <c r="H78" s="15"/>
      <c r="I78" s="7" t="str">
        <f>+IF(H78*G78=0,"",H78*G78)</f>
        <v/>
      </c>
    </row>
    <row r="79" spans="1:9" ht="18" customHeight="1" x14ac:dyDescent="0.2">
      <c r="A79" s="16" t="s">
        <v>402</v>
      </c>
      <c r="B79" s="5" t="s">
        <v>0</v>
      </c>
      <c r="C79" s="30" t="s">
        <v>111</v>
      </c>
      <c r="D79" s="34"/>
      <c r="E79" s="35"/>
      <c r="F79" s="5"/>
      <c r="G79" s="6"/>
      <c r="H79" s="15"/>
      <c r="I79" s="7"/>
    </row>
    <row r="80" spans="1:9" ht="18" customHeight="1" x14ac:dyDescent="0.2">
      <c r="A80" s="16"/>
      <c r="B80" s="5"/>
      <c r="C80" s="30" t="s">
        <v>64</v>
      </c>
      <c r="D80" s="141" t="s">
        <v>391</v>
      </c>
      <c r="E80" s="142"/>
      <c r="F80" s="6" t="s">
        <v>48</v>
      </c>
      <c r="G80" s="6">
        <v>0.2</v>
      </c>
      <c r="H80" s="7"/>
      <c r="I80" s="7" t="str">
        <f t="shared" ref="I80:I96" si="2">+IF(H80*G80=0,"",H80*G80)</f>
        <v/>
      </c>
    </row>
    <row r="81" spans="1:9" ht="18" customHeight="1" x14ac:dyDescent="0.2">
      <c r="A81" s="16"/>
      <c r="B81" s="5"/>
      <c r="C81" s="30" t="s">
        <v>65</v>
      </c>
      <c r="D81" s="141" t="s">
        <v>396</v>
      </c>
      <c r="E81" s="142"/>
      <c r="F81" s="6" t="s">
        <v>48</v>
      </c>
      <c r="G81" s="6">
        <v>0.1</v>
      </c>
      <c r="H81" s="7"/>
      <c r="I81" s="7" t="str">
        <f t="shared" si="2"/>
        <v/>
      </c>
    </row>
    <row r="82" spans="1:9" ht="18" customHeight="1" x14ac:dyDescent="0.2">
      <c r="A82" s="16"/>
      <c r="B82" s="5"/>
      <c r="C82" s="30"/>
      <c r="D82" s="34"/>
      <c r="E82" s="35"/>
      <c r="F82" s="6"/>
      <c r="G82" s="6"/>
      <c r="H82" s="15"/>
      <c r="I82" s="7" t="str">
        <f t="shared" si="2"/>
        <v/>
      </c>
    </row>
    <row r="83" spans="1:9" ht="18" customHeight="1" x14ac:dyDescent="0.2">
      <c r="A83" s="16" t="s">
        <v>403</v>
      </c>
      <c r="B83" s="158" t="s">
        <v>237</v>
      </c>
      <c r="C83" s="140" t="s">
        <v>49</v>
      </c>
      <c r="D83" s="141"/>
      <c r="E83" s="142"/>
      <c r="F83" s="6"/>
      <c r="G83" s="6"/>
      <c r="H83" s="15"/>
      <c r="I83" s="7" t="str">
        <f t="shared" si="2"/>
        <v/>
      </c>
    </row>
    <row r="84" spans="1:9" ht="18" customHeight="1" x14ac:dyDescent="0.2">
      <c r="A84" s="16"/>
      <c r="B84" s="158"/>
      <c r="C84" s="28" t="s">
        <v>64</v>
      </c>
      <c r="D84" s="143" t="s">
        <v>112</v>
      </c>
      <c r="E84" s="144"/>
      <c r="F84" s="6" t="s">
        <v>98</v>
      </c>
      <c r="G84" s="6">
        <v>20</v>
      </c>
      <c r="H84" s="15"/>
      <c r="I84" s="7" t="str">
        <f t="shared" si="2"/>
        <v/>
      </c>
    </row>
    <row r="85" spans="1:9" ht="18" customHeight="1" x14ac:dyDescent="0.2">
      <c r="A85" s="16"/>
      <c r="B85" s="5"/>
      <c r="C85" s="30"/>
      <c r="D85" s="34"/>
      <c r="E85" s="35"/>
      <c r="F85" s="6"/>
      <c r="G85" s="6"/>
      <c r="H85" s="15"/>
      <c r="I85" s="7" t="str">
        <f t="shared" si="2"/>
        <v/>
      </c>
    </row>
    <row r="86" spans="1:9" ht="18" customHeight="1" x14ac:dyDescent="0.2">
      <c r="A86" s="16">
        <v>6.8</v>
      </c>
      <c r="B86" s="12">
        <v>8.4</v>
      </c>
      <c r="C86" s="176" t="s">
        <v>50</v>
      </c>
      <c r="D86" s="177"/>
      <c r="E86" s="178"/>
      <c r="F86" s="5"/>
      <c r="G86" s="6"/>
      <c r="H86" s="7"/>
      <c r="I86" s="7" t="str">
        <f t="shared" si="2"/>
        <v/>
      </c>
    </row>
    <row r="87" spans="1:9" ht="18" customHeight="1" x14ac:dyDescent="0.2">
      <c r="A87" s="5"/>
      <c r="B87" s="5"/>
      <c r="C87" s="28"/>
      <c r="E87" s="23"/>
      <c r="F87" s="6"/>
      <c r="G87" s="6"/>
      <c r="H87" s="7"/>
      <c r="I87" s="7" t="str">
        <f t="shared" si="2"/>
        <v/>
      </c>
    </row>
    <row r="88" spans="1:9" ht="18" customHeight="1" x14ac:dyDescent="0.2">
      <c r="A88" s="5" t="s">
        <v>404</v>
      </c>
      <c r="B88" s="5" t="s">
        <v>51</v>
      </c>
      <c r="C88" s="140" t="s">
        <v>52</v>
      </c>
      <c r="D88" s="141"/>
      <c r="E88" s="142"/>
      <c r="F88" s="6" t="s">
        <v>92</v>
      </c>
      <c r="G88" s="6">
        <f>0.05*20*1.2</f>
        <v>1.2</v>
      </c>
      <c r="H88" s="15"/>
      <c r="I88" s="7" t="str">
        <f t="shared" si="2"/>
        <v/>
      </c>
    </row>
    <row r="89" spans="1:9" ht="18" customHeight="1" x14ac:dyDescent="0.2">
      <c r="A89" s="16"/>
      <c r="B89" s="5"/>
      <c r="C89" s="30"/>
      <c r="D89" s="34"/>
      <c r="E89" s="35"/>
      <c r="F89" s="6"/>
      <c r="G89" s="6"/>
      <c r="H89" s="15"/>
      <c r="I89" s="7" t="str">
        <f t="shared" si="2"/>
        <v/>
      </c>
    </row>
    <row r="90" spans="1:9" x14ac:dyDescent="0.2">
      <c r="A90" s="5" t="s">
        <v>405</v>
      </c>
      <c r="B90" s="5" t="s">
        <v>62</v>
      </c>
      <c r="C90" s="30" t="s">
        <v>325</v>
      </c>
      <c r="D90" s="34"/>
      <c r="E90" s="35"/>
      <c r="F90" s="6"/>
      <c r="G90" s="6"/>
      <c r="H90" s="7"/>
      <c r="I90" s="7" t="str">
        <f t="shared" si="2"/>
        <v/>
      </c>
    </row>
    <row r="91" spans="1:9" ht="14.25" x14ac:dyDescent="0.2">
      <c r="A91" s="5"/>
      <c r="B91" s="5"/>
      <c r="C91" s="28" t="s">
        <v>64</v>
      </c>
      <c r="D91" s="141" t="s">
        <v>109</v>
      </c>
      <c r="E91" s="142"/>
      <c r="F91" s="76" t="s">
        <v>279</v>
      </c>
      <c r="G91" s="6">
        <v>1</v>
      </c>
      <c r="H91" s="15"/>
      <c r="I91" s="7" t="str">
        <f t="shared" si="2"/>
        <v/>
      </c>
    </row>
    <row r="92" spans="1:9" ht="14.25" x14ac:dyDescent="0.2">
      <c r="A92" s="5"/>
      <c r="B92" s="5"/>
      <c r="C92" s="28" t="s">
        <v>65</v>
      </c>
      <c r="D92" s="141" t="s">
        <v>397</v>
      </c>
      <c r="E92" s="142"/>
      <c r="F92" s="76" t="s">
        <v>279</v>
      </c>
      <c r="G92" s="6">
        <v>5</v>
      </c>
      <c r="H92" s="7"/>
      <c r="I92" s="7" t="str">
        <f t="shared" si="2"/>
        <v/>
      </c>
    </row>
    <row r="93" spans="1:9" ht="14.25" x14ac:dyDescent="0.2">
      <c r="A93" s="5"/>
      <c r="B93" s="5"/>
      <c r="C93" s="28" t="s">
        <v>66</v>
      </c>
      <c r="D93" s="141" t="s">
        <v>391</v>
      </c>
      <c r="E93" s="142"/>
      <c r="F93" s="76" t="s">
        <v>279</v>
      </c>
      <c r="G93" s="6">
        <v>0.6</v>
      </c>
      <c r="H93" s="7"/>
      <c r="I93" s="7" t="str">
        <f t="shared" si="2"/>
        <v/>
      </c>
    </row>
    <row r="94" spans="1:9" ht="14.25" x14ac:dyDescent="0.2">
      <c r="A94" s="5"/>
      <c r="B94" s="5"/>
      <c r="C94" s="28" t="s">
        <v>75</v>
      </c>
      <c r="D94" s="141" t="s">
        <v>395</v>
      </c>
      <c r="E94" s="142"/>
      <c r="F94" s="76" t="s">
        <v>279</v>
      </c>
      <c r="G94" s="6">
        <v>5</v>
      </c>
      <c r="H94" s="7"/>
      <c r="I94" s="7" t="str">
        <f t="shared" si="2"/>
        <v/>
      </c>
    </row>
    <row r="95" spans="1:9" x14ac:dyDescent="0.2">
      <c r="A95" s="5"/>
      <c r="B95" s="5"/>
      <c r="C95" s="28"/>
      <c r="E95" s="23"/>
      <c r="F95" s="76"/>
      <c r="G95" s="6"/>
      <c r="H95" s="15"/>
      <c r="I95" s="7" t="str">
        <f t="shared" si="2"/>
        <v/>
      </c>
    </row>
    <row r="96" spans="1:9" x14ac:dyDescent="0.2">
      <c r="A96" s="5"/>
      <c r="B96" s="5"/>
      <c r="C96" s="28"/>
      <c r="E96" s="23"/>
      <c r="F96" s="76"/>
      <c r="G96" s="6"/>
      <c r="H96" s="15"/>
      <c r="I96" s="7" t="str">
        <f t="shared" si="2"/>
        <v/>
      </c>
    </row>
    <row r="97" spans="1:9" x14ac:dyDescent="0.2">
      <c r="A97" s="5" t="s">
        <v>406</v>
      </c>
      <c r="B97" s="5" t="s">
        <v>21</v>
      </c>
      <c r="C97" s="162" t="s">
        <v>235</v>
      </c>
      <c r="D97" s="143"/>
      <c r="E97" s="144"/>
      <c r="F97" s="6"/>
      <c r="G97" s="6"/>
      <c r="H97" s="15"/>
      <c r="I97" s="7"/>
    </row>
    <row r="98" spans="1:9" x14ac:dyDescent="0.2">
      <c r="A98" s="5"/>
      <c r="B98" s="16"/>
      <c r="C98" s="30" t="s">
        <v>64</v>
      </c>
      <c r="D98" s="143" t="s">
        <v>113</v>
      </c>
      <c r="E98" s="144"/>
      <c r="F98" s="6" t="s">
        <v>98</v>
      </c>
      <c r="G98" s="6">
        <v>20</v>
      </c>
      <c r="H98" s="7"/>
      <c r="I98" s="7" t="str">
        <f>+IF(H98*G98=0,"",H98*G98)</f>
        <v/>
      </c>
    </row>
    <row r="99" spans="1:9" x14ac:dyDescent="0.2">
      <c r="A99" s="5"/>
      <c r="B99" s="16"/>
      <c r="C99" s="30"/>
      <c r="D99" s="56"/>
      <c r="E99" s="58"/>
      <c r="F99" s="6"/>
      <c r="G99" s="6"/>
      <c r="H99" s="7"/>
      <c r="I99" s="7"/>
    </row>
    <row r="100" spans="1:9" x14ac:dyDescent="0.2">
      <c r="A100" s="5"/>
      <c r="B100" s="5"/>
      <c r="C100" s="28"/>
      <c r="D100" s="29"/>
      <c r="E100" s="25"/>
      <c r="F100" s="6"/>
      <c r="G100" s="5"/>
      <c r="H100" s="7"/>
      <c r="I100" s="7" t="str">
        <f>+IF(H100*G100=0,"",H100*G100)</f>
        <v/>
      </c>
    </row>
    <row r="101" spans="1:9" x14ac:dyDescent="0.2">
      <c r="A101" s="150" t="s">
        <v>20</v>
      </c>
      <c r="B101" s="151"/>
      <c r="C101" s="151"/>
      <c r="D101" s="151"/>
      <c r="E101" s="151"/>
      <c r="F101" s="151"/>
      <c r="G101" s="151"/>
      <c r="H101" s="152"/>
      <c r="I101" s="11"/>
    </row>
    <row r="102" spans="1:9" x14ac:dyDescent="0.2">
      <c r="A102" s="150" t="s">
        <v>44</v>
      </c>
      <c r="B102" s="151"/>
      <c r="C102" s="151"/>
      <c r="D102" s="151"/>
      <c r="E102" s="151"/>
      <c r="F102" s="151"/>
      <c r="G102" s="151"/>
      <c r="H102" s="151"/>
      <c r="I102" s="152"/>
    </row>
    <row r="103" spans="1:9" x14ac:dyDescent="0.2">
      <c r="A103" s="22" t="s">
        <v>53</v>
      </c>
      <c r="B103" s="9" t="s">
        <v>10</v>
      </c>
      <c r="C103" s="153" t="s">
        <v>11</v>
      </c>
      <c r="D103" s="154"/>
      <c r="E103" s="155"/>
      <c r="F103" s="9" t="s">
        <v>12</v>
      </c>
      <c r="G103" s="9" t="s">
        <v>13</v>
      </c>
      <c r="H103" s="10" t="s">
        <v>14</v>
      </c>
      <c r="I103" s="10" t="s">
        <v>15</v>
      </c>
    </row>
    <row r="104" spans="1:9" x14ac:dyDescent="0.2">
      <c r="A104" s="150" t="s">
        <v>23</v>
      </c>
      <c r="B104" s="151"/>
      <c r="C104" s="151"/>
      <c r="D104" s="151"/>
      <c r="E104" s="151"/>
      <c r="F104" s="151"/>
      <c r="G104" s="151"/>
      <c r="H104" s="152"/>
      <c r="I104" s="11"/>
    </row>
    <row r="105" spans="1:9" ht="17.45" customHeight="1" x14ac:dyDescent="0.2">
      <c r="A105" s="35">
        <v>6.11</v>
      </c>
      <c r="B105" s="23" t="s">
        <v>408</v>
      </c>
      <c r="C105" s="187" t="s">
        <v>410</v>
      </c>
      <c r="D105" s="188"/>
      <c r="E105" s="189"/>
      <c r="F105" s="102"/>
      <c r="G105" s="102"/>
      <c r="H105" s="119"/>
      <c r="I105" s="120" t="str">
        <f t="shared" ref="I105:I106" si="3">+IF(H105*G105=0,"",H105*G105)</f>
        <v/>
      </c>
    </row>
    <row r="106" spans="1:9" ht="16.899999999999999" customHeight="1" x14ac:dyDescent="0.2">
      <c r="A106" s="23"/>
      <c r="B106" s="23"/>
      <c r="C106" s="70" t="s">
        <v>64</v>
      </c>
      <c r="D106" s="169" t="s">
        <v>409</v>
      </c>
      <c r="E106" s="170"/>
      <c r="F106" s="6" t="s">
        <v>98</v>
      </c>
      <c r="G106" s="59">
        <v>20</v>
      </c>
      <c r="H106" s="60"/>
      <c r="I106" s="61" t="str">
        <f t="shared" si="3"/>
        <v/>
      </c>
    </row>
    <row r="107" spans="1:9" x14ac:dyDescent="0.2">
      <c r="A107" s="23"/>
      <c r="B107" s="23"/>
      <c r="C107" s="118"/>
      <c r="D107" s="111"/>
      <c r="E107" s="112"/>
      <c r="F107" s="102"/>
      <c r="G107" s="102"/>
      <c r="H107" s="119"/>
      <c r="I107" s="121"/>
    </row>
    <row r="108" spans="1:9" x14ac:dyDescent="0.2">
      <c r="A108" s="23"/>
      <c r="B108" s="23"/>
      <c r="E108" s="23"/>
      <c r="F108" s="6"/>
      <c r="G108" s="6"/>
      <c r="H108" s="15"/>
    </row>
    <row r="109" spans="1:9" x14ac:dyDescent="0.2">
      <c r="A109" s="23"/>
      <c r="B109" s="137"/>
      <c r="C109" s="184" t="s">
        <v>390</v>
      </c>
      <c r="D109" s="185"/>
      <c r="E109" s="186"/>
      <c r="F109" s="116"/>
      <c r="G109" s="116"/>
      <c r="H109" s="15"/>
    </row>
    <row r="110" spans="1:9" x14ac:dyDescent="0.2">
      <c r="A110" s="122">
        <v>6.12</v>
      </c>
      <c r="B110" s="12">
        <v>8.1999999999999993</v>
      </c>
      <c r="C110" s="130" t="s">
        <v>45</v>
      </c>
      <c r="D110" s="131"/>
      <c r="E110" s="132"/>
      <c r="F110" s="116"/>
      <c r="G110" s="116"/>
      <c r="H110" s="15"/>
    </row>
    <row r="111" spans="1:9" x14ac:dyDescent="0.2">
      <c r="A111" s="16" t="s">
        <v>407</v>
      </c>
      <c r="B111" s="5" t="s">
        <v>29</v>
      </c>
      <c r="C111" s="28" t="s">
        <v>46</v>
      </c>
      <c r="E111" s="23"/>
      <c r="F111" s="6"/>
      <c r="G111" s="6"/>
      <c r="H111" s="15"/>
      <c r="I111" s="7" t="str">
        <f>+IF(H111*G111=0,"",H111*G111)</f>
        <v/>
      </c>
    </row>
    <row r="112" spans="1:9" ht="13.15" customHeight="1" x14ac:dyDescent="0.2">
      <c r="A112" s="16"/>
      <c r="B112" s="5"/>
      <c r="C112" s="28" t="s">
        <v>64</v>
      </c>
      <c r="D112" s="143" t="s">
        <v>398</v>
      </c>
      <c r="E112" s="144"/>
      <c r="F112" s="76" t="s">
        <v>271</v>
      </c>
      <c r="G112" s="6">
        <v>15</v>
      </c>
      <c r="H112" s="15"/>
      <c r="I112" s="7" t="str">
        <f>+IF(H112*G112=0,"",H112*G112)</f>
        <v/>
      </c>
    </row>
    <row r="113" spans="1:9" ht="15.6" customHeight="1" x14ac:dyDescent="0.2">
      <c r="A113" s="16"/>
      <c r="B113" s="5"/>
      <c r="C113" s="28" t="s">
        <v>65</v>
      </c>
      <c r="D113" s="143" t="s">
        <v>324</v>
      </c>
      <c r="E113" s="144"/>
      <c r="F113" s="76" t="s">
        <v>271</v>
      </c>
      <c r="G113" s="6">
        <v>5</v>
      </c>
      <c r="H113" s="15"/>
      <c r="I113" s="7" t="str">
        <f>+IF(H113*G113=0,"",H113*G113)</f>
        <v/>
      </c>
    </row>
    <row r="114" spans="1:9" x14ac:dyDescent="0.2">
      <c r="A114" s="16"/>
      <c r="B114" s="5"/>
      <c r="C114" s="28"/>
      <c r="E114" s="23"/>
      <c r="F114" s="6"/>
      <c r="G114" s="6"/>
      <c r="H114" s="15"/>
      <c r="I114" s="7"/>
    </row>
    <row r="115" spans="1:9" ht="13.15" customHeight="1" x14ac:dyDescent="0.2">
      <c r="A115" s="16">
        <v>6.13</v>
      </c>
      <c r="B115" s="12">
        <v>8.3000000000000007</v>
      </c>
      <c r="C115" s="181" t="s">
        <v>47</v>
      </c>
      <c r="D115" s="182"/>
      <c r="E115" s="183"/>
      <c r="F115" s="5"/>
      <c r="G115" s="6"/>
      <c r="H115" s="15"/>
      <c r="I115" s="7" t="str">
        <f>+IF(H115*G115=0,"",H115*G115)</f>
        <v/>
      </c>
    </row>
    <row r="116" spans="1:9" x14ac:dyDescent="0.2">
      <c r="A116" s="16"/>
      <c r="B116" s="5"/>
      <c r="C116" s="31"/>
      <c r="D116" s="29"/>
      <c r="E116" s="25"/>
      <c r="F116" s="5"/>
      <c r="G116" s="6"/>
      <c r="H116" s="15"/>
      <c r="I116" s="7" t="str">
        <f>+IF(H116*G116=0,"",H116*G116)</f>
        <v/>
      </c>
    </row>
    <row r="117" spans="1:9" x14ac:dyDescent="0.2">
      <c r="A117" s="16" t="s">
        <v>411</v>
      </c>
      <c r="B117" s="5" t="s">
        <v>0</v>
      </c>
      <c r="C117" s="30" t="s">
        <v>111</v>
      </c>
      <c r="D117" s="34"/>
      <c r="E117" s="35"/>
      <c r="F117" s="5"/>
      <c r="G117" s="6"/>
      <c r="H117" s="15"/>
      <c r="I117" s="7"/>
    </row>
    <row r="118" spans="1:9" x14ac:dyDescent="0.2">
      <c r="A118" s="16"/>
      <c r="B118" s="5"/>
      <c r="C118" s="30" t="s">
        <v>64</v>
      </c>
      <c r="D118" s="34" t="s">
        <v>399</v>
      </c>
      <c r="E118" s="35"/>
      <c r="F118" s="6" t="s">
        <v>48</v>
      </c>
      <c r="G118" s="6">
        <v>0.5</v>
      </c>
      <c r="H118" s="7"/>
      <c r="I118" s="7" t="str">
        <f t="shared" ref="I118:I130" si="4">+IF(H118*G118=0,"",H118*G118)</f>
        <v/>
      </c>
    </row>
    <row r="119" spans="1:9" ht="13.15" customHeight="1" x14ac:dyDescent="0.2">
      <c r="A119" s="16"/>
      <c r="B119" s="5"/>
      <c r="C119" s="30"/>
      <c r="D119" s="34"/>
      <c r="E119" s="35"/>
      <c r="F119" s="6"/>
      <c r="G119" s="6"/>
      <c r="H119" s="15"/>
      <c r="I119" s="7" t="str">
        <f t="shared" si="4"/>
        <v/>
      </c>
    </row>
    <row r="120" spans="1:9" ht="13.15" customHeight="1" x14ac:dyDescent="0.2">
      <c r="A120" s="16" t="s">
        <v>412</v>
      </c>
      <c r="B120" s="69" t="s">
        <v>237</v>
      </c>
      <c r="C120" s="30" t="s">
        <v>49</v>
      </c>
      <c r="D120" s="34"/>
      <c r="E120" s="35"/>
      <c r="F120" s="6"/>
      <c r="G120" s="6"/>
      <c r="H120" s="15"/>
      <c r="I120" s="7" t="str">
        <f t="shared" si="4"/>
        <v/>
      </c>
    </row>
    <row r="121" spans="1:9" ht="19.149999999999999" customHeight="1" x14ac:dyDescent="0.2">
      <c r="A121" s="16"/>
      <c r="B121" s="69"/>
      <c r="C121" s="28" t="s">
        <v>64</v>
      </c>
      <c r="D121" s="143" t="s">
        <v>112</v>
      </c>
      <c r="E121" s="144"/>
      <c r="F121" s="6" t="s">
        <v>98</v>
      </c>
      <c r="G121" s="6">
        <v>15</v>
      </c>
      <c r="H121" s="15"/>
      <c r="I121" s="7" t="str">
        <f t="shared" si="4"/>
        <v/>
      </c>
    </row>
    <row r="122" spans="1:9" x14ac:dyDescent="0.2">
      <c r="A122" s="16"/>
      <c r="B122" s="5"/>
      <c r="C122" s="30"/>
      <c r="D122" s="34"/>
      <c r="E122" s="35"/>
      <c r="F122" s="6"/>
      <c r="G122" s="6"/>
      <c r="H122" s="15"/>
      <c r="I122" s="7" t="str">
        <f t="shared" si="4"/>
        <v/>
      </c>
    </row>
    <row r="123" spans="1:9" x14ac:dyDescent="0.2">
      <c r="A123" s="16">
        <v>6.14</v>
      </c>
      <c r="B123" s="12">
        <v>8.4</v>
      </c>
      <c r="C123" s="176" t="s">
        <v>50</v>
      </c>
      <c r="D123" s="177"/>
      <c r="E123" s="178"/>
      <c r="F123" s="5"/>
      <c r="G123" s="6"/>
      <c r="H123" s="7"/>
      <c r="I123" s="7" t="str">
        <f t="shared" si="4"/>
        <v/>
      </c>
    </row>
    <row r="124" spans="1:9" x14ac:dyDescent="0.2">
      <c r="A124" s="5"/>
      <c r="B124" s="5"/>
      <c r="C124" s="28"/>
      <c r="E124" s="23"/>
      <c r="F124" s="6"/>
      <c r="G124" s="6"/>
      <c r="H124" s="7"/>
      <c r="I124" s="7" t="str">
        <f t="shared" si="4"/>
        <v/>
      </c>
    </row>
    <row r="125" spans="1:9" x14ac:dyDescent="0.2">
      <c r="A125" s="5" t="s">
        <v>413</v>
      </c>
      <c r="B125" s="5" t="s">
        <v>51</v>
      </c>
      <c r="C125" s="140" t="s">
        <v>52</v>
      </c>
      <c r="D125" s="141"/>
      <c r="E125" s="142"/>
      <c r="F125" s="6" t="s">
        <v>92</v>
      </c>
      <c r="G125" s="6">
        <f>0.05*15*1.2</f>
        <v>0.89999999999999991</v>
      </c>
      <c r="H125" s="15"/>
      <c r="I125" s="7" t="str">
        <f t="shared" si="4"/>
        <v/>
      </c>
    </row>
    <row r="126" spans="1:9" ht="15.6" customHeight="1" x14ac:dyDescent="0.2">
      <c r="A126" s="16"/>
      <c r="B126" s="5"/>
      <c r="C126" s="30"/>
      <c r="D126" s="34"/>
      <c r="E126" s="35"/>
      <c r="F126" s="6"/>
      <c r="G126" s="6"/>
      <c r="H126" s="15"/>
      <c r="I126" s="7" t="str">
        <f t="shared" si="4"/>
        <v/>
      </c>
    </row>
    <row r="127" spans="1:9" ht="15.6" customHeight="1" x14ac:dyDescent="0.2">
      <c r="A127" s="5" t="s">
        <v>414</v>
      </c>
      <c r="B127" s="5" t="s">
        <v>62</v>
      </c>
      <c r="C127" s="30" t="s">
        <v>325</v>
      </c>
      <c r="D127" s="34"/>
      <c r="E127" s="35"/>
      <c r="F127" s="6"/>
      <c r="G127" s="6"/>
      <c r="H127" s="7"/>
      <c r="I127" s="7" t="str">
        <f t="shared" si="4"/>
        <v/>
      </c>
    </row>
    <row r="128" spans="1:9" ht="14.25" x14ac:dyDescent="0.2">
      <c r="A128" s="5"/>
      <c r="B128" s="5"/>
      <c r="C128" s="28" t="s">
        <v>64</v>
      </c>
      <c r="D128" s="141" t="s">
        <v>399</v>
      </c>
      <c r="E128" s="142"/>
      <c r="F128" s="76" t="s">
        <v>279</v>
      </c>
      <c r="G128" s="6">
        <v>2</v>
      </c>
      <c r="H128" s="15"/>
      <c r="I128" s="7" t="str">
        <f t="shared" si="4"/>
        <v/>
      </c>
    </row>
    <row r="129" spans="1:9" ht="13.15" customHeight="1" x14ac:dyDescent="0.2">
      <c r="A129" s="5"/>
      <c r="B129" s="5"/>
      <c r="C129" s="28" t="s">
        <v>65</v>
      </c>
      <c r="D129" s="141" t="s">
        <v>324</v>
      </c>
      <c r="E129" s="142"/>
      <c r="F129" s="76" t="s">
        <v>279</v>
      </c>
      <c r="G129" s="6">
        <v>5</v>
      </c>
      <c r="H129" s="15"/>
      <c r="I129" s="7" t="str">
        <f t="shared" si="4"/>
        <v/>
      </c>
    </row>
    <row r="130" spans="1:9" x14ac:dyDescent="0.2">
      <c r="A130" s="5"/>
      <c r="B130" s="5"/>
      <c r="C130" s="28"/>
      <c r="E130" s="23"/>
      <c r="F130" s="76"/>
      <c r="G130" s="6"/>
      <c r="H130" s="15"/>
      <c r="I130" s="7" t="str">
        <f t="shared" si="4"/>
        <v/>
      </c>
    </row>
    <row r="131" spans="1:9" x14ac:dyDescent="0.2">
      <c r="A131" s="5" t="s">
        <v>415</v>
      </c>
      <c r="B131" s="5" t="s">
        <v>21</v>
      </c>
      <c r="C131" s="162" t="s">
        <v>235</v>
      </c>
      <c r="D131" s="143"/>
      <c r="E131" s="144"/>
      <c r="F131" s="6"/>
      <c r="G131" s="6"/>
      <c r="H131" s="15"/>
      <c r="I131" s="7"/>
    </row>
    <row r="132" spans="1:9" x14ac:dyDescent="0.2">
      <c r="A132" s="5"/>
      <c r="B132" s="16"/>
      <c r="C132" s="30" t="s">
        <v>64</v>
      </c>
      <c r="D132" s="143" t="s">
        <v>113</v>
      </c>
      <c r="E132" s="143"/>
      <c r="F132" s="6" t="s">
        <v>98</v>
      </c>
      <c r="G132" s="6">
        <v>20</v>
      </c>
      <c r="H132" s="7"/>
      <c r="I132" s="7" t="str">
        <f>+IF(H132*G132=0,"",H132*G132)</f>
        <v/>
      </c>
    </row>
    <row r="133" spans="1:9" x14ac:dyDescent="0.2">
      <c r="A133" s="5"/>
      <c r="B133" s="16"/>
      <c r="C133" s="30"/>
      <c r="D133" s="56"/>
      <c r="E133" s="56"/>
      <c r="F133" s="6"/>
      <c r="G133" s="6"/>
      <c r="H133" s="7"/>
      <c r="I133" s="7"/>
    </row>
    <row r="134" spans="1:9" x14ac:dyDescent="0.2">
      <c r="A134" s="5"/>
      <c r="B134" s="16"/>
      <c r="C134" s="30"/>
      <c r="D134" s="56"/>
      <c r="E134" s="56"/>
      <c r="F134" s="6"/>
      <c r="G134" s="6"/>
      <c r="H134" s="7"/>
      <c r="I134" s="7"/>
    </row>
    <row r="135" spans="1:9" x14ac:dyDescent="0.2">
      <c r="A135" s="5"/>
      <c r="B135" s="16"/>
      <c r="C135" s="30"/>
      <c r="D135" s="56"/>
      <c r="E135" s="56"/>
      <c r="F135" s="6"/>
      <c r="G135" s="6"/>
      <c r="H135" s="7"/>
      <c r="I135" s="7"/>
    </row>
    <row r="136" spans="1:9" x14ac:dyDescent="0.2">
      <c r="A136" s="5"/>
      <c r="B136" s="16"/>
      <c r="C136" s="30"/>
      <c r="D136" s="56"/>
      <c r="E136" s="56"/>
      <c r="F136" s="6"/>
      <c r="G136" s="6"/>
      <c r="H136" s="7"/>
      <c r="I136" s="7"/>
    </row>
    <row r="137" spans="1:9" x14ac:dyDescent="0.2">
      <c r="A137" s="5"/>
      <c r="B137" s="16"/>
      <c r="C137" s="30"/>
      <c r="D137" s="56"/>
      <c r="E137" s="56"/>
      <c r="F137" s="6"/>
      <c r="G137" s="6"/>
      <c r="H137" s="7"/>
      <c r="I137" s="7"/>
    </row>
    <row r="138" spans="1:9" x14ac:dyDescent="0.2">
      <c r="A138" s="5"/>
      <c r="B138" s="16"/>
      <c r="C138" s="30"/>
      <c r="D138" s="56"/>
      <c r="E138" s="56"/>
      <c r="F138" s="6"/>
      <c r="G138" s="6"/>
      <c r="H138" s="7"/>
      <c r="I138" s="7"/>
    </row>
    <row r="139" spans="1:9" x14ac:dyDescent="0.2">
      <c r="A139" s="5"/>
      <c r="B139" s="16"/>
      <c r="C139" s="30"/>
      <c r="D139" s="56"/>
      <c r="E139" s="56"/>
      <c r="F139" s="6"/>
      <c r="G139" s="6"/>
      <c r="H139" s="7"/>
      <c r="I139" s="7"/>
    </row>
    <row r="140" spans="1:9" x14ac:dyDescent="0.2">
      <c r="A140" s="5"/>
      <c r="B140" s="16"/>
      <c r="C140" s="30"/>
      <c r="D140" s="56"/>
      <c r="E140" s="56"/>
      <c r="F140" s="6"/>
      <c r="G140" s="6"/>
      <c r="H140" s="7"/>
      <c r="I140" s="7"/>
    </row>
    <row r="141" spans="1:9" x14ac:dyDescent="0.2">
      <c r="A141" s="5"/>
      <c r="B141" s="16"/>
      <c r="C141" s="30"/>
      <c r="D141" s="56"/>
      <c r="E141" s="56"/>
      <c r="F141" s="6"/>
      <c r="G141" s="6"/>
      <c r="H141" s="7"/>
      <c r="I141" s="7"/>
    </row>
    <row r="142" spans="1:9" x14ac:dyDescent="0.2">
      <c r="A142" s="5"/>
      <c r="B142" s="16"/>
      <c r="C142" s="30"/>
      <c r="D142" s="56"/>
      <c r="E142" s="56"/>
      <c r="F142" s="6"/>
      <c r="G142" s="6"/>
      <c r="H142" s="7"/>
      <c r="I142" s="7"/>
    </row>
    <row r="143" spans="1:9" x14ac:dyDescent="0.2">
      <c r="A143" s="5"/>
      <c r="B143" s="16"/>
      <c r="C143" s="30"/>
      <c r="D143" s="56"/>
      <c r="E143" s="56"/>
      <c r="F143" s="6"/>
      <c r="G143" s="6"/>
      <c r="H143" s="7"/>
      <c r="I143" s="7"/>
    </row>
    <row r="144" spans="1:9" x14ac:dyDescent="0.2">
      <c r="A144" s="5"/>
      <c r="B144" s="16"/>
      <c r="C144" s="30"/>
      <c r="D144" s="56"/>
      <c r="E144" s="56"/>
      <c r="F144" s="6"/>
      <c r="G144" s="6"/>
      <c r="H144" s="7"/>
      <c r="I144" s="7"/>
    </row>
    <row r="145" spans="1:9" x14ac:dyDescent="0.2">
      <c r="A145" s="5"/>
      <c r="B145" s="16"/>
      <c r="C145" s="30"/>
      <c r="D145" s="56"/>
      <c r="E145" s="56"/>
      <c r="F145" s="6"/>
      <c r="G145" s="6"/>
      <c r="H145" s="7"/>
      <c r="I145" s="7"/>
    </row>
    <row r="146" spans="1:9" x14ac:dyDescent="0.2">
      <c r="A146" s="5"/>
      <c r="B146" s="16"/>
      <c r="C146" s="30"/>
      <c r="D146" s="56"/>
      <c r="E146" s="56"/>
      <c r="F146" s="6"/>
      <c r="G146" s="6"/>
      <c r="H146" s="7"/>
      <c r="I146" s="7"/>
    </row>
    <row r="147" spans="1:9" x14ac:dyDescent="0.2">
      <c r="A147" s="5"/>
      <c r="B147" s="16"/>
      <c r="C147" s="30"/>
      <c r="D147" s="56"/>
      <c r="E147" s="56"/>
      <c r="F147" s="6"/>
      <c r="G147" s="6"/>
      <c r="H147" s="7"/>
      <c r="I147" s="7"/>
    </row>
    <row r="148" spans="1:9" x14ac:dyDescent="0.2">
      <c r="A148" s="5"/>
      <c r="B148" s="16"/>
      <c r="C148" s="30"/>
      <c r="D148" s="56"/>
      <c r="E148" s="56"/>
      <c r="F148" s="6"/>
      <c r="G148" s="6"/>
      <c r="H148" s="7"/>
      <c r="I148" s="7"/>
    </row>
    <row r="149" spans="1:9" x14ac:dyDescent="0.2">
      <c r="A149" s="5"/>
      <c r="B149" s="16"/>
      <c r="C149" s="30"/>
      <c r="D149" s="56"/>
      <c r="E149" s="56"/>
      <c r="F149" s="6"/>
      <c r="G149" s="6"/>
      <c r="H149" s="7"/>
      <c r="I149" s="7"/>
    </row>
    <row r="150" spans="1:9" x14ac:dyDescent="0.2">
      <c r="A150" s="5"/>
      <c r="B150" s="16"/>
      <c r="C150" s="30"/>
      <c r="D150" s="56"/>
      <c r="E150" s="56"/>
      <c r="F150" s="6"/>
      <c r="G150" s="6"/>
      <c r="H150" s="7"/>
      <c r="I150" s="7"/>
    </row>
    <row r="151" spans="1:9" x14ac:dyDescent="0.2">
      <c r="A151" s="5"/>
      <c r="B151" s="16"/>
      <c r="C151" s="30"/>
      <c r="D151" s="56"/>
      <c r="E151" s="56"/>
      <c r="F151" s="6"/>
      <c r="G151" s="6"/>
      <c r="H151" s="7"/>
      <c r="I151" s="7"/>
    </row>
    <row r="152" spans="1:9" x14ac:dyDescent="0.2">
      <c r="A152" s="5"/>
      <c r="B152" s="16"/>
      <c r="C152" s="30"/>
      <c r="D152" s="56"/>
      <c r="E152" s="56"/>
      <c r="F152" s="6"/>
      <c r="G152" s="6"/>
      <c r="H152" s="7"/>
      <c r="I152" s="7"/>
    </row>
    <row r="153" spans="1:9" x14ac:dyDescent="0.2">
      <c r="A153" s="5"/>
      <c r="B153" s="16"/>
      <c r="C153" s="30"/>
      <c r="D153" s="56"/>
      <c r="E153" s="56"/>
      <c r="F153" s="6"/>
      <c r="G153" s="6"/>
      <c r="H153" s="7"/>
      <c r="I153" s="7"/>
    </row>
    <row r="154" spans="1:9" x14ac:dyDescent="0.2">
      <c r="A154" s="5"/>
      <c r="B154" s="16"/>
      <c r="C154" s="30"/>
      <c r="D154" s="56"/>
      <c r="E154" s="56"/>
      <c r="F154" s="6"/>
      <c r="G154" s="6"/>
      <c r="H154" s="7"/>
      <c r="I154" s="7"/>
    </row>
    <row r="155" spans="1:9" x14ac:dyDescent="0.2">
      <c r="A155" s="5"/>
      <c r="B155" s="16"/>
      <c r="C155" s="30"/>
      <c r="D155" s="56"/>
      <c r="E155" s="56"/>
      <c r="F155" s="6"/>
      <c r="G155" s="6"/>
      <c r="H155" s="7"/>
      <c r="I155" s="7"/>
    </row>
    <row r="156" spans="1:9" x14ac:dyDescent="0.2">
      <c r="A156" s="5"/>
      <c r="B156" s="16"/>
      <c r="C156" s="30"/>
      <c r="D156" s="56"/>
      <c r="E156" s="56"/>
      <c r="F156" s="6"/>
      <c r="G156" s="6"/>
      <c r="H156" s="7"/>
      <c r="I156" s="7"/>
    </row>
    <row r="157" spans="1:9" x14ac:dyDescent="0.2">
      <c r="A157" s="5"/>
      <c r="B157" s="16"/>
      <c r="C157" s="30"/>
      <c r="D157" s="56"/>
      <c r="E157" s="56"/>
      <c r="F157" s="6"/>
      <c r="G157" s="6"/>
      <c r="H157" s="7"/>
      <c r="I157" s="7"/>
    </row>
    <row r="158" spans="1:9" x14ac:dyDescent="0.2">
      <c r="A158" s="5"/>
      <c r="B158" s="16"/>
      <c r="C158" s="30"/>
      <c r="D158" s="56"/>
      <c r="E158" s="56"/>
      <c r="F158" s="6"/>
      <c r="G158" s="6"/>
      <c r="H158" s="7"/>
      <c r="I158" s="7"/>
    </row>
    <row r="159" spans="1:9" x14ac:dyDescent="0.2">
      <c r="A159" s="5"/>
      <c r="B159" s="16"/>
      <c r="C159" s="30"/>
      <c r="D159" s="56"/>
      <c r="E159" s="56"/>
      <c r="F159" s="6"/>
      <c r="G159" s="6"/>
      <c r="H159" s="7"/>
      <c r="I159" s="7"/>
    </row>
    <row r="160" spans="1:9" x14ac:dyDescent="0.2">
      <c r="A160" s="5"/>
      <c r="B160" s="16"/>
      <c r="C160" s="30"/>
      <c r="D160" s="56"/>
      <c r="E160" s="56"/>
      <c r="F160" s="6"/>
      <c r="G160" s="6"/>
      <c r="H160" s="7"/>
      <c r="I160" s="7"/>
    </row>
    <row r="161" spans="1:9" x14ac:dyDescent="0.2">
      <c r="A161" s="5"/>
      <c r="B161" s="16"/>
      <c r="C161" s="30"/>
      <c r="D161" s="56"/>
      <c r="E161" s="56"/>
      <c r="F161" s="6"/>
      <c r="G161" s="6"/>
      <c r="H161" s="7"/>
      <c r="I161" s="7"/>
    </row>
    <row r="162" spans="1:9" x14ac:dyDescent="0.2">
      <c r="A162" s="5"/>
      <c r="B162" s="16"/>
      <c r="C162" s="30"/>
      <c r="D162" s="56"/>
      <c r="E162" s="56"/>
      <c r="F162" s="6"/>
      <c r="G162" s="6"/>
      <c r="H162" s="7"/>
      <c r="I162" s="7"/>
    </row>
    <row r="163" spans="1:9" x14ac:dyDescent="0.2">
      <c r="A163" s="5"/>
      <c r="B163" s="16"/>
      <c r="C163" s="30"/>
      <c r="D163" s="56"/>
      <c r="E163" s="56"/>
      <c r="F163" s="6"/>
      <c r="G163" s="6"/>
      <c r="H163" s="7"/>
      <c r="I163" s="7"/>
    </row>
    <row r="164" spans="1:9" x14ac:dyDescent="0.2">
      <c r="A164" s="5"/>
      <c r="B164" s="16"/>
      <c r="C164" s="30"/>
      <c r="D164" s="56"/>
      <c r="E164" s="56"/>
      <c r="F164" s="6"/>
      <c r="G164" s="6"/>
      <c r="H164" s="7"/>
      <c r="I164" s="7"/>
    </row>
    <row r="165" spans="1:9" x14ac:dyDescent="0.2">
      <c r="A165" s="5"/>
      <c r="B165" s="16"/>
      <c r="C165" s="30"/>
      <c r="D165" s="56"/>
      <c r="E165" s="56"/>
      <c r="F165" s="6"/>
      <c r="G165" s="6"/>
      <c r="H165" s="7"/>
      <c r="I165" s="7"/>
    </row>
    <row r="166" spans="1:9" x14ac:dyDescent="0.2">
      <c r="A166" s="5"/>
      <c r="B166" s="16"/>
      <c r="C166" s="30"/>
      <c r="D166" s="56"/>
      <c r="E166" s="56"/>
      <c r="F166" s="6"/>
      <c r="G166" s="6"/>
      <c r="H166" s="7"/>
      <c r="I166" s="7"/>
    </row>
    <row r="167" spans="1:9" x14ac:dyDescent="0.2">
      <c r="A167" s="5"/>
      <c r="B167" s="16"/>
      <c r="C167" s="30"/>
      <c r="D167" s="56"/>
      <c r="E167" s="56"/>
      <c r="F167" s="6"/>
      <c r="G167" s="6"/>
      <c r="H167" s="7"/>
      <c r="I167" s="7"/>
    </row>
    <row r="168" spans="1:9" x14ac:dyDescent="0.2">
      <c r="A168" s="5"/>
      <c r="B168" s="16"/>
      <c r="C168" s="30"/>
      <c r="D168" s="56"/>
      <c r="E168" s="56"/>
      <c r="F168" s="6"/>
      <c r="G168" s="6"/>
      <c r="H168" s="7"/>
      <c r="I168" s="7"/>
    </row>
    <row r="169" spans="1:9" x14ac:dyDescent="0.2">
      <c r="A169" s="5"/>
      <c r="B169" s="16"/>
      <c r="C169" s="30"/>
      <c r="D169" s="56"/>
      <c r="E169" s="58"/>
      <c r="F169" s="6"/>
      <c r="G169" s="6"/>
      <c r="H169" s="7"/>
      <c r="I169" s="7"/>
    </row>
    <row r="170" spans="1:9" ht="13.15" customHeight="1" x14ac:dyDescent="0.2">
      <c r="A170" s="5"/>
      <c r="B170" s="5"/>
      <c r="C170" s="28"/>
      <c r="D170" s="29"/>
      <c r="E170" s="25"/>
      <c r="F170" s="6"/>
      <c r="G170" s="5"/>
      <c r="H170" s="7"/>
      <c r="I170" s="7" t="str">
        <f>+IF(H170*G170=0,"",H170*G170)</f>
        <v/>
      </c>
    </row>
    <row r="171" spans="1:9" ht="13.15" customHeight="1" x14ac:dyDescent="0.2">
      <c r="A171" s="150" t="s">
        <v>20</v>
      </c>
      <c r="B171" s="151"/>
      <c r="C171" s="151"/>
      <c r="D171" s="151"/>
      <c r="E171" s="151"/>
      <c r="F171" s="151"/>
      <c r="G171" s="151"/>
      <c r="H171" s="152"/>
      <c r="I171" s="11"/>
    </row>
    <row r="172" spans="1:9" x14ac:dyDescent="0.2">
      <c r="A172" s="134"/>
      <c r="B172" s="27"/>
      <c r="C172" s="34"/>
      <c r="D172" s="34"/>
      <c r="E172" s="34"/>
      <c r="F172" s="135"/>
      <c r="G172" s="135"/>
      <c r="I172" s="136" t="str">
        <f t="shared" ref="I172" si="5">+IF(H172*G172=0,"",H172*G172)</f>
        <v/>
      </c>
    </row>
    <row r="173" spans="1:9" x14ac:dyDescent="0.2">
      <c r="A173" s="34"/>
      <c r="B173" s="114"/>
      <c r="C173" s="177"/>
      <c r="D173" s="177"/>
      <c r="E173" s="177"/>
      <c r="F173" s="2"/>
      <c r="H173" s="4"/>
    </row>
    <row r="174" spans="1:9" x14ac:dyDescent="0.2">
      <c r="H174" s="4"/>
    </row>
    <row r="175" spans="1:9" x14ac:dyDescent="0.2">
      <c r="C175" s="141"/>
      <c r="D175" s="141"/>
      <c r="E175" s="141"/>
    </row>
    <row r="176" spans="1:9" x14ac:dyDescent="0.2">
      <c r="A176" s="34"/>
      <c r="C176" s="34"/>
      <c r="D176" s="34"/>
      <c r="E176" s="34"/>
    </row>
    <row r="177" spans="1:9" ht="13.15" customHeight="1" x14ac:dyDescent="0.2">
      <c r="C177" s="34"/>
      <c r="D177" s="34"/>
      <c r="E177" s="34"/>
      <c r="H177" s="4"/>
    </row>
    <row r="178" spans="1:9" x14ac:dyDescent="0.2">
      <c r="D178" s="141"/>
      <c r="E178" s="141"/>
      <c r="F178" s="133"/>
    </row>
    <row r="179" spans="1:9" x14ac:dyDescent="0.2">
      <c r="D179" s="141"/>
      <c r="E179" s="141"/>
      <c r="F179" s="133"/>
    </row>
    <row r="180" spans="1:9" x14ac:dyDescent="0.2">
      <c r="F180" s="133"/>
    </row>
    <row r="181" spans="1:9" x14ac:dyDescent="0.2">
      <c r="C181" s="143"/>
      <c r="D181" s="143"/>
      <c r="E181" s="143"/>
    </row>
    <row r="182" spans="1:9" x14ac:dyDescent="0.2">
      <c r="B182" s="34"/>
      <c r="C182" s="34"/>
      <c r="D182" s="143"/>
      <c r="E182" s="143"/>
      <c r="H182" s="4"/>
    </row>
    <row r="183" spans="1:9" x14ac:dyDescent="0.2">
      <c r="B183" s="34"/>
      <c r="C183" s="34"/>
      <c r="D183" s="56"/>
      <c r="E183" s="56"/>
      <c r="H183" s="4"/>
    </row>
    <row r="184" spans="1:9" x14ac:dyDescent="0.2">
      <c r="D184" s="29"/>
      <c r="E184" s="29"/>
      <c r="G184" s="2"/>
      <c r="H184" s="4"/>
    </row>
    <row r="185" spans="1:9" x14ac:dyDescent="0.2">
      <c r="A185" s="148"/>
      <c r="B185" s="148"/>
      <c r="C185" s="148"/>
      <c r="D185" s="148"/>
      <c r="E185" s="148"/>
      <c r="F185" s="148"/>
      <c r="G185" s="148"/>
      <c r="H185" s="148"/>
    </row>
    <row r="186" spans="1:9" x14ac:dyDescent="0.2">
      <c r="A186" s="148"/>
      <c r="B186" s="148"/>
      <c r="C186" s="148"/>
      <c r="D186" s="148"/>
      <c r="E186" s="148"/>
      <c r="F186" s="148"/>
      <c r="G186" s="148"/>
      <c r="H186" s="148"/>
      <c r="I186" s="148"/>
    </row>
    <row r="187" spans="1:9" x14ac:dyDescent="0.2">
      <c r="A187" s="51"/>
      <c r="B187" s="125"/>
      <c r="C187" s="191"/>
      <c r="D187" s="191"/>
      <c r="E187" s="191"/>
      <c r="F187" s="125"/>
      <c r="G187" s="125"/>
      <c r="H187" s="126"/>
      <c r="I187" s="126"/>
    </row>
    <row r="188" spans="1:9" x14ac:dyDescent="0.2">
      <c r="A188" s="148"/>
      <c r="B188" s="148"/>
      <c r="C188" s="148"/>
      <c r="D188" s="148"/>
      <c r="E188" s="148"/>
      <c r="F188" s="148"/>
      <c r="G188" s="148"/>
      <c r="H188" s="148"/>
    </row>
    <row r="190" spans="1:9" x14ac:dyDescent="0.2">
      <c r="A190" s="34"/>
      <c r="B190" s="114"/>
      <c r="C190" s="177"/>
      <c r="D190" s="177"/>
      <c r="E190" s="177"/>
      <c r="G190" s="3"/>
    </row>
    <row r="191" spans="1:9" x14ac:dyDescent="0.2">
      <c r="A191" s="124"/>
      <c r="B191" s="127"/>
      <c r="C191" s="111"/>
      <c r="D191" s="190"/>
      <c r="E191" s="190"/>
      <c r="F191" s="123"/>
      <c r="G191" s="128"/>
      <c r="H191" s="128"/>
      <c r="I191" s="121"/>
    </row>
    <row r="192" spans="1:9" x14ac:dyDescent="0.2">
      <c r="A192" s="118"/>
      <c r="B192" s="118"/>
      <c r="C192" s="118"/>
      <c r="D192" s="117"/>
      <c r="E192" s="117"/>
      <c r="F192" s="123"/>
      <c r="G192" s="129"/>
      <c r="H192" s="128"/>
      <c r="I192" s="121"/>
    </row>
    <row r="193" spans="1:9" x14ac:dyDescent="0.2">
      <c r="A193" s="118"/>
      <c r="B193" s="118"/>
      <c r="C193" s="118"/>
      <c r="D193" s="117"/>
      <c r="E193" s="118"/>
      <c r="F193" s="123"/>
      <c r="G193" s="123"/>
      <c r="H193" s="128"/>
      <c r="I193" s="121"/>
    </row>
    <row r="194" spans="1:9" x14ac:dyDescent="0.2">
      <c r="A194" s="118"/>
      <c r="B194" s="118"/>
      <c r="C194" s="118"/>
      <c r="D194" s="118"/>
      <c r="E194" s="190"/>
      <c r="F194" s="123"/>
      <c r="G194" s="123"/>
      <c r="H194" s="128"/>
      <c r="I194" s="121"/>
    </row>
    <row r="195" spans="1:9" x14ac:dyDescent="0.2">
      <c r="A195" s="124"/>
      <c r="B195" s="124"/>
      <c r="C195" s="118"/>
      <c r="D195" s="118"/>
      <c r="E195" s="190"/>
      <c r="F195" s="123"/>
      <c r="G195" s="123"/>
      <c r="H195" s="128"/>
      <c r="I195" s="121"/>
    </row>
    <row r="196" spans="1:9" x14ac:dyDescent="0.2">
      <c r="D196" s="29"/>
      <c r="E196" s="29"/>
      <c r="F196" s="2"/>
      <c r="G196" s="2"/>
      <c r="I196" s="4" t="str">
        <f t="shared" ref="I196" si="6">+IF(H196*G196=0,"",H196*G196)</f>
        <v/>
      </c>
    </row>
    <row r="224" spans="1:8" x14ac:dyDescent="0.2">
      <c r="A224" s="148"/>
      <c r="B224" s="148"/>
      <c r="C224" s="148"/>
      <c r="D224" s="148"/>
      <c r="E224" s="148"/>
      <c r="F224" s="148"/>
      <c r="G224" s="148"/>
      <c r="H224" s="148"/>
    </row>
  </sheetData>
  <mergeCells count="77">
    <mergeCell ref="C66:E66"/>
    <mergeCell ref="D55:E55"/>
    <mergeCell ref="A1:I1"/>
    <mergeCell ref="C2:E2"/>
    <mergeCell ref="C4:E4"/>
    <mergeCell ref="D7:E7"/>
    <mergeCell ref="C13:E13"/>
    <mergeCell ref="C3:E3"/>
    <mergeCell ref="C54:E54"/>
    <mergeCell ref="B21:B22"/>
    <mergeCell ref="C21:E21"/>
    <mergeCell ref="D22:E22"/>
    <mergeCell ref="C24:E24"/>
    <mergeCell ref="C26:E26"/>
    <mergeCell ref="D29:E29"/>
    <mergeCell ref="A49:H49"/>
    <mergeCell ref="C35:E35"/>
    <mergeCell ref="D36:E36"/>
    <mergeCell ref="A50:I50"/>
    <mergeCell ref="C51:E51"/>
    <mergeCell ref="A52:H52"/>
    <mergeCell ref="E58:E59"/>
    <mergeCell ref="C61:E61"/>
    <mergeCell ref="D64:E65"/>
    <mergeCell ref="C77:E77"/>
    <mergeCell ref="B83:B84"/>
    <mergeCell ref="C83:E83"/>
    <mergeCell ref="D84:E84"/>
    <mergeCell ref="D80:E80"/>
    <mergeCell ref="D81:E81"/>
    <mergeCell ref="C68:E68"/>
    <mergeCell ref="C73:E73"/>
    <mergeCell ref="D74:E74"/>
    <mergeCell ref="D71:E71"/>
    <mergeCell ref="D75:E75"/>
    <mergeCell ref="D70:E70"/>
    <mergeCell ref="C67:E67"/>
    <mergeCell ref="C86:E86"/>
    <mergeCell ref="C88:E88"/>
    <mergeCell ref="C97:E97"/>
    <mergeCell ref="D93:E93"/>
    <mergeCell ref="D92:E92"/>
    <mergeCell ref="D91:E91"/>
    <mergeCell ref="D191:E191"/>
    <mergeCell ref="E194:E195"/>
    <mergeCell ref="A224:H224"/>
    <mergeCell ref="A185:H185"/>
    <mergeCell ref="A186:I186"/>
    <mergeCell ref="C187:E187"/>
    <mergeCell ref="A188:H188"/>
    <mergeCell ref="C190:E190"/>
    <mergeCell ref="D98:E98"/>
    <mergeCell ref="D94:E94"/>
    <mergeCell ref="D132:E132"/>
    <mergeCell ref="D179:E179"/>
    <mergeCell ref="C173:E173"/>
    <mergeCell ref="C175:E175"/>
    <mergeCell ref="D178:E178"/>
    <mergeCell ref="C123:E123"/>
    <mergeCell ref="A101:H101"/>
    <mergeCell ref="A102:I102"/>
    <mergeCell ref="C103:E103"/>
    <mergeCell ref="A104:H104"/>
    <mergeCell ref="D121:E121"/>
    <mergeCell ref="C109:E109"/>
    <mergeCell ref="C105:E105"/>
    <mergeCell ref="D106:E106"/>
    <mergeCell ref="D112:E112"/>
    <mergeCell ref="D113:E113"/>
    <mergeCell ref="C115:E115"/>
    <mergeCell ref="D182:E182"/>
    <mergeCell ref="C181:E181"/>
    <mergeCell ref="C125:E125"/>
    <mergeCell ref="D128:E128"/>
    <mergeCell ref="D129:E129"/>
    <mergeCell ref="C131:E131"/>
    <mergeCell ref="A171:H171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81" firstPageNumber="95" orientation="portrait" useFirstPageNumber="1" r:id="rId1"/>
  <headerFooter>
    <oddHeader>&amp;C&amp;"Arial,Bold"&amp;9&amp;P</oddHeader>
    <oddFooter>&amp;C&amp;G</oddFooter>
  </headerFooter>
  <rowBreaks count="3" manualBreakCount="3">
    <brk id="49" max="8" man="1"/>
    <brk id="101" max="8" man="1"/>
    <brk id="185" max="8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7B773B-99BF-4EF1-BA03-A55AE6291470}">
  <sheetPr>
    <tabColor rgb="FF92D050"/>
  </sheetPr>
  <dimension ref="A1:J43"/>
  <sheetViews>
    <sheetView view="pageLayout" zoomScaleNormal="100" zoomScaleSheetLayoutView="115" workbookViewId="0">
      <selection activeCell="O39" sqref="O39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4" width="3.28515625" style="2" customWidth="1"/>
    <col min="5" max="5" width="32.7109375" style="2" customWidth="1"/>
    <col min="6" max="6" width="8.7109375" style="1" customWidth="1"/>
    <col min="7" max="7" width="7.28515625" style="1" customWidth="1"/>
    <col min="8" max="8" width="13.7109375" style="3" customWidth="1"/>
    <col min="9" max="9" width="14.7109375" style="4" customWidth="1"/>
    <col min="10" max="10" width="13.7109375" style="2" customWidth="1"/>
    <col min="11" max="18" width="9.140625" style="2" customWidth="1"/>
    <col min="19" max="16384" width="9.140625" style="2"/>
  </cols>
  <sheetData>
    <row r="1" spans="1:10" ht="18" customHeight="1" x14ac:dyDescent="0.2">
      <c r="A1" s="150" t="s">
        <v>115</v>
      </c>
      <c r="B1" s="151"/>
      <c r="C1" s="151"/>
      <c r="D1" s="151"/>
      <c r="E1" s="151"/>
      <c r="F1" s="151"/>
      <c r="G1" s="151"/>
      <c r="H1" s="151"/>
      <c r="I1" s="152"/>
    </row>
    <row r="2" spans="1:10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10" ht="18" customHeight="1" x14ac:dyDescent="0.2">
      <c r="A3" s="17"/>
      <c r="B3" s="5"/>
      <c r="C3" s="26"/>
      <c r="D3" s="27"/>
      <c r="E3" s="23"/>
      <c r="F3" s="6"/>
      <c r="G3" s="6"/>
      <c r="H3" s="15"/>
      <c r="I3" s="7" t="str">
        <f>+IF(H3*G3=0,"",H3*G3)</f>
        <v/>
      </c>
    </row>
    <row r="4" spans="1:10" ht="18" customHeight="1" x14ac:dyDescent="0.2">
      <c r="A4" s="16">
        <v>7.1</v>
      </c>
      <c r="B4" s="12">
        <v>8.1999999999999993</v>
      </c>
      <c r="C4" s="176" t="s">
        <v>28</v>
      </c>
      <c r="D4" s="177"/>
      <c r="E4" s="178"/>
      <c r="F4" s="6"/>
      <c r="G4" s="6"/>
      <c r="H4" s="15"/>
      <c r="I4" s="7"/>
    </row>
    <row r="5" spans="1:10" ht="18" customHeight="1" x14ac:dyDescent="0.2">
      <c r="A5" s="16"/>
      <c r="B5" s="5"/>
      <c r="C5" s="28"/>
      <c r="E5" s="23"/>
      <c r="F5" s="6"/>
      <c r="G5" s="6"/>
      <c r="H5" s="15"/>
      <c r="I5" s="7"/>
    </row>
    <row r="6" spans="1:10" ht="18" customHeight="1" x14ac:dyDescent="0.2">
      <c r="A6" s="16" t="s">
        <v>127</v>
      </c>
      <c r="B6" s="158" t="s">
        <v>260</v>
      </c>
      <c r="C6" s="162" t="s">
        <v>129</v>
      </c>
      <c r="D6" s="143"/>
      <c r="E6" s="144"/>
      <c r="F6" s="6"/>
      <c r="G6" s="6"/>
      <c r="H6" s="15"/>
      <c r="I6" s="7"/>
    </row>
    <row r="7" spans="1:10" ht="10.15" customHeight="1" x14ac:dyDescent="0.2">
      <c r="A7" s="16"/>
      <c r="B7" s="158"/>
      <c r="C7" s="162"/>
      <c r="D7" s="143"/>
      <c r="E7" s="144"/>
      <c r="F7" s="6"/>
      <c r="G7" s="6"/>
      <c r="H7" s="15"/>
      <c r="I7" s="7"/>
    </row>
    <row r="8" spans="1:10" ht="18" customHeight="1" x14ac:dyDescent="0.2">
      <c r="A8" s="16"/>
      <c r="B8" s="5"/>
      <c r="C8" s="57"/>
      <c r="D8" s="56"/>
      <c r="E8" s="58"/>
      <c r="F8" s="6"/>
      <c r="G8" s="6"/>
      <c r="H8" s="15"/>
      <c r="I8" s="7"/>
    </row>
    <row r="9" spans="1:10" ht="18" customHeight="1" x14ac:dyDescent="0.2">
      <c r="A9" s="16"/>
      <c r="B9" s="5"/>
      <c r="C9" s="57" t="s">
        <v>93</v>
      </c>
      <c r="D9" s="143" t="s">
        <v>327</v>
      </c>
      <c r="E9" s="144"/>
      <c r="F9" s="6" t="s">
        <v>43</v>
      </c>
      <c r="G9" s="6">
        <v>650</v>
      </c>
      <c r="H9" s="15"/>
      <c r="I9" s="7" t="str">
        <f t="shared" ref="I9:I10" si="0">+IF(H9*G9=0,"",H9*G9)</f>
        <v/>
      </c>
      <c r="J9" s="4"/>
    </row>
    <row r="10" spans="1:10" ht="18" customHeight="1" x14ac:dyDescent="0.2">
      <c r="A10" s="16"/>
      <c r="B10" s="5"/>
      <c r="C10" s="57" t="s">
        <v>100</v>
      </c>
      <c r="D10" s="169" t="s">
        <v>353</v>
      </c>
      <c r="E10" s="170"/>
      <c r="F10" s="6" t="s">
        <v>43</v>
      </c>
      <c r="G10" s="6">
        <v>2400</v>
      </c>
      <c r="H10" s="15"/>
      <c r="I10" s="7" t="str">
        <f t="shared" si="0"/>
        <v/>
      </c>
      <c r="J10" s="4"/>
    </row>
    <row r="11" spans="1:10" ht="18" customHeight="1" x14ac:dyDescent="0.2">
      <c r="A11" s="16"/>
      <c r="B11" s="5"/>
      <c r="C11" s="57"/>
      <c r="D11" s="143"/>
      <c r="E11" s="144"/>
      <c r="F11" s="6"/>
      <c r="G11" s="6"/>
      <c r="H11" s="15"/>
      <c r="I11" s="7"/>
      <c r="J11" s="4"/>
    </row>
    <row r="12" spans="1:10" ht="28.15" customHeight="1" x14ac:dyDescent="0.2">
      <c r="A12" s="16" t="s">
        <v>307</v>
      </c>
      <c r="B12" s="5" t="s">
        <v>42</v>
      </c>
      <c r="C12" s="162" t="s">
        <v>132</v>
      </c>
      <c r="D12" s="143"/>
      <c r="E12" s="144"/>
      <c r="F12" s="6"/>
      <c r="G12" s="6"/>
      <c r="H12" s="15"/>
      <c r="I12" s="7"/>
      <c r="J12" s="4"/>
    </row>
    <row r="13" spans="1:10" ht="18" customHeight="1" x14ac:dyDescent="0.2">
      <c r="A13" s="16"/>
      <c r="B13" s="5"/>
      <c r="C13" s="57"/>
      <c r="D13" s="56"/>
      <c r="E13" s="58"/>
      <c r="F13" s="6"/>
      <c r="G13" s="6"/>
      <c r="H13" s="7"/>
      <c r="I13" s="7"/>
    </row>
    <row r="14" spans="1:10" ht="18" customHeight="1" x14ac:dyDescent="0.2">
      <c r="A14" s="16"/>
      <c r="B14" s="5"/>
      <c r="C14" s="28" t="s">
        <v>93</v>
      </c>
      <c r="D14" s="141" t="s">
        <v>329</v>
      </c>
      <c r="E14" s="142"/>
      <c r="F14" s="6" t="s">
        <v>107</v>
      </c>
      <c r="G14" s="59">
        <v>2</v>
      </c>
      <c r="H14" s="15"/>
      <c r="I14" s="7" t="str">
        <f t="shared" ref="I14:I41" si="1">+IF(H14*G14=0,"",H14*G14)</f>
        <v/>
      </c>
    </row>
    <row r="15" spans="1:10" ht="18" customHeight="1" x14ac:dyDescent="0.2">
      <c r="A15" s="16"/>
      <c r="B15" s="5"/>
      <c r="C15" s="28" t="s">
        <v>100</v>
      </c>
      <c r="D15" s="143" t="s">
        <v>330</v>
      </c>
      <c r="E15" s="144"/>
      <c r="F15" s="6" t="s">
        <v>107</v>
      </c>
      <c r="G15" s="59">
        <v>1</v>
      </c>
      <c r="H15" s="7"/>
      <c r="I15" s="7" t="str">
        <f t="shared" si="1"/>
        <v/>
      </c>
    </row>
    <row r="16" spans="1:10" ht="18" customHeight="1" x14ac:dyDescent="0.2">
      <c r="A16" s="16"/>
      <c r="B16" s="12"/>
      <c r="C16" s="31" t="s">
        <v>101</v>
      </c>
      <c r="D16" s="143" t="s">
        <v>331</v>
      </c>
      <c r="E16" s="144"/>
      <c r="F16" s="6" t="s">
        <v>107</v>
      </c>
      <c r="G16" s="59">
        <v>4</v>
      </c>
      <c r="H16" s="7"/>
      <c r="I16" s="7" t="str">
        <f t="shared" si="1"/>
        <v/>
      </c>
    </row>
    <row r="17" spans="1:9" ht="18" customHeight="1" x14ac:dyDescent="0.2">
      <c r="A17" s="16"/>
      <c r="B17" s="12"/>
      <c r="C17" s="31" t="s">
        <v>130</v>
      </c>
      <c r="D17" s="143" t="s">
        <v>332</v>
      </c>
      <c r="E17" s="144"/>
      <c r="F17" s="6" t="s">
        <v>107</v>
      </c>
      <c r="G17" s="59">
        <v>4</v>
      </c>
      <c r="H17" s="7"/>
      <c r="I17" s="7" t="str">
        <f t="shared" si="1"/>
        <v/>
      </c>
    </row>
    <row r="18" spans="1:9" ht="18" customHeight="1" x14ac:dyDescent="0.2">
      <c r="A18" s="16"/>
      <c r="B18" s="12"/>
      <c r="C18" s="31" t="s">
        <v>133</v>
      </c>
      <c r="D18" s="143" t="s">
        <v>333</v>
      </c>
      <c r="E18" s="144"/>
      <c r="F18" s="6" t="s">
        <v>107</v>
      </c>
      <c r="G18" s="59">
        <v>2</v>
      </c>
      <c r="H18" s="15"/>
      <c r="I18" s="7" t="str">
        <f t="shared" si="1"/>
        <v/>
      </c>
    </row>
    <row r="19" spans="1:9" ht="18" customHeight="1" x14ac:dyDescent="0.2">
      <c r="A19" s="16"/>
      <c r="B19" s="12"/>
      <c r="C19" s="31" t="s">
        <v>134</v>
      </c>
      <c r="D19" s="143" t="s">
        <v>334</v>
      </c>
      <c r="E19" s="144"/>
      <c r="F19" s="6" t="s">
        <v>107</v>
      </c>
      <c r="G19" s="59">
        <v>1</v>
      </c>
      <c r="H19" s="15"/>
      <c r="I19" s="7" t="str">
        <f t="shared" si="1"/>
        <v/>
      </c>
    </row>
    <row r="20" spans="1:9" ht="18" customHeight="1" x14ac:dyDescent="0.2">
      <c r="A20" s="16"/>
      <c r="B20" s="12"/>
      <c r="C20" s="31" t="s">
        <v>135</v>
      </c>
      <c r="D20" s="169" t="s">
        <v>352</v>
      </c>
      <c r="E20" s="170"/>
      <c r="F20" s="6" t="s">
        <v>107</v>
      </c>
      <c r="G20" s="6">
        <v>6</v>
      </c>
      <c r="I20" s="7" t="str">
        <f t="shared" si="1"/>
        <v/>
      </c>
    </row>
    <row r="21" spans="1:9" ht="18" customHeight="1" x14ac:dyDescent="0.2">
      <c r="A21" s="16"/>
      <c r="B21" s="12"/>
      <c r="C21" s="31" t="s">
        <v>136</v>
      </c>
      <c r="D21" s="169" t="s">
        <v>354</v>
      </c>
      <c r="E21" s="170"/>
      <c r="F21" s="6" t="s">
        <v>107</v>
      </c>
      <c r="G21" s="6">
        <v>4</v>
      </c>
      <c r="H21" s="15"/>
      <c r="I21" s="7" t="str">
        <f t="shared" si="1"/>
        <v/>
      </c>
    </row>
    <row r="22" spans="1:9" ht="18" customHeight="1" x14ac:dyDescent="0.2">
      <c r="A22" s="16"/>
      <c r="B22" s="12"/>
      <c r="C22" s="31" t="s">
        <v>137</v>
      </c>
      <c r="D22" s="169" t="s">
        <v>355</v>
      </c>
      <c r="E22" s="170"/>
      <c r="F22" s="6" t="s">
        <v>107</v>
      </c>
      <c r="G22" s="6">
        <v>5</v>
      </c>
      <c r="H22" s="15"/>
      <c r="I22" s="7" t="str">
        <f t="shared" si="1"/>
        <v/>
      </c>
    </row>
    <row r="23" spans="1:9" ht="18" customHeight="1" x14ac:dyDescent="0.2">
      <c r="A23" s="16"/>
      <c r="B23" s="12"/>
      <c r="C23" s="31" t="s">
        <v>349</v>
      </c>
      <c r="D23" s="169" t="s">
        <v>356</v>
      </c>
      <c r="E23" s="170"/>
      <c r="F23" s="6" t="s">
        <v>107</v>
      </c>
      <c r="G23" s="6">
        <v>4</v>
      </c>
      <c r="H23" s="15"/>
      <c r="I23" s="7" t="str">
        <f t="shared" si="1"/>
        <v/>
      </c>
    </row>
    <row r="24" spans="1:9" ht="18" customHeight="1" x14ac:dyDescent="0.2">
      <c r="A24" s="16"/>
      <c r="B24" s="5"/>
      <c r="C24" s="28" t="s">
        <v>350</v>
      </c>
      <c r="D24" s="143" t="s">
        <v>249</v>
      </c>
      <c r="E24" s="144"/>
      <c r="F24" s="6" t="s">
        <v>107</v>
      </c>
      <c r="G24" s="6">
        <v>1</v>
      </c>
      <c r="H24" s="7"/>
      <c r="I24" s="7" t="str">
        <f t="shared" si="1"/>
        <v/>
      </c>
    </row>
    <row r="25" spans="1:9" ht="18" customHeight="1" x14ac:dyDescent="0.2">
      <c r="A25" s="16"/>
      <c r="B25" s="12"/>
      <c r="C25" s="28" t="s">
        <v>351</v>
      </c>
      <c r="D25" s="141" t="s">
        <v>138</v>
      </c>
      <c r="E25" s="142"/>
      <c r="F25" s="6" t="s">
        <v>139</v>
      </c>
      <c r="G25" s="6">
        <v>1</v>
      </c>
      <c r="H25" s="7"/>
      <c r="I25" s="7" t="str">
        <f t="shared" si="1"/>
        <v/>
      </c>
    </row>
    <row r="26" spans="1:9" ht="18" customHeight="1" x14ac:dyDescent="0.2">
      <c r="A26" s="16"/>
      <c r="B26" s="12"/>
      <c r="C26" s="31"/>
      <c r="D26" s="143"/>
      <c r="E26" s="144"/>
      <c r="F26" s="6"/>
      <c r="G26" s="6"/>
      <c r="H26" s="7"/>
      <c r="I26" s="7" t="str">
        <f t="shared" si="1"/>
        <v/>
      </c>
    </row>
    <row r="27" spans="1:9" ht="18" customHeight="1" x14ac:dyDescent="0.2">
      <c r="A27" s="5" t="s">
        <v>308</v>
      </c>
      <c r="B27" s="5" t="s">
        <v>32</v>
      </c>
      <c r="C27" s="162" t="s">
        <v>248</v>
      </c>
      <c r="D27" s="143"/>
      <c r="E27" s="144"/>
      <c r="F27" s="5"/>
      <c r="G27" s="5"/>
      <c r="H27" s="7"/>
      <c r="I27" s="7" t="str">
        <f t="shared" si="1"/>
        <v/>
      </c>
    </row>
    <row r="28" spans="1:9" ht="18" customHeight="1" x14ac:dyDescent="0.2">
      <c r="A28" s="5"/>
      <c r="B28" s="5"/>
      <c r="C28" s="162"/>
      <c r="D28" s="143"/>
      <c r="E28" s="144"/>
      <c r="F28" s="5"/>
      <c r="G28" s="5"/>
      <c r="H28" s="7"/>
      <c r="I28" s="7" t="str">
        <f t="shared" si="1"/>
        <v/>
      </c>
    </row>
    <row r="29" spans="1:9" ht="18" customHeight="1" x14ac:dyDescent="0.2">
      <c r="A29" s="5"/>
      <c r="B29" s="5"/>
      <c r="C29" s="31" t="s">
        <v>93</v>
      </c>
      <c r="D29" s="143" t="s">
        <v>328</v>
      </c>
      <c r="E29" s="144"/>
      <c r="F29" s="6" t="s">
        <v>107</v>
      </c>
      <c r="G29" s="6">
        <v>2</v>
      </c>
      <c r="H29" s="7"/>
      <c r="I29" s="7" t="str">
        <f t="shared" si="1"/>
        <v/>
      </c>
    </row>
    <row r="30" spans="1:9" ht="18" customHeight="1" x14ac:dyDescent="0.2">
      <c r="A30" s="5"/>
      <c r="B30" s="5"/>
      <c r="C30" s="31"/>
      <c r="D30" s="143"/>
      <c r="E30" s="144"/>
      <c r="F30" s="6"/>
      <c r="G30" s="6"/>
      <c r="H30" s="7"/>
      <c r="I30" s="7" t="str">
        <f t="shared" si="1"/>
        <v/>
      </c>
    </row>
    <row r="31" spans="1:9" ht="18" customHeight="1" x14ac:dyDescent="0.2">
      <c r="A31" s="5" t="s">
        <v>308</v>
      </c>
      <c r="B31" s="158" t="s">
        <v>261</v>
      </c>
      <c r="C31" s="162" t="s">
        <v>141</v>
      </c>
      <c r="D31" s="143"/>
      <c r="E31" s="144"/>
      <c r="F31" s="5"/>
      <c r="G31" s="5"/>
      <c r="H31" s="15"/>
      <c r="I31" s="7" t="str">
        <f t="shared" si="1"/>
        <v/>
      </c>
    </row>
    <row r="32" spans="1:9" ht="18" customHeight="1" x14ac:dyDescent="0.2">
      <c r="A32" s="16"/>
      <c r="B32" s="158"/>
      <c r="C32" s="31" t="s">
        <v>100</v>
      </c>
      <c r="D32" s="29" t="s">
        <v>77</v>
      </c>
      <c r="E32" s="25" t="s">
        <v>142</v>
      </c>
      <c r="F32" s="6" t="s">
        <v>92</v>
      </c>
      <c r="G32" s="6">
        <v>5</v>
      </c>
      <c r="H32" s="15"/>
      <c r="I32" s="7" t="str">
        <f t="shared" si="1"/>
        <v/>
      </c>
    </row>
    <row r="33" spans="1:9" ht="18" customHeight="1" x14ac:dyDescent="0.2">
      <c r="A33" s="16"/>
      <c r="B33" s="5"/>
      <c r="C33" s="28"/>
      <c r="D33" s="2" t="s">
        <v>78</v>
      </c>
      <c r="E33" s="23" t="s">
        <v>143</v>
      </c>
      <c r="F33" s="6" t="s">
        <v>98</v>
      </c>
      <c r="G33" s="6">
        <v>5</v>
      </c>
      <c r="H33" s="7"/>
      <c r="I33" s="7" t="str">
        <f t="shared" si="1"/>
        <v/>
      </c>
    </row>
    <row r="34" spans="1:9" ht="18" customHeight="1" x14ac:dyDescent="0.2">
      <c r="A34" s="16"/>
      <c r="B34" s="68"/>
      <c r="C34" s="57"/>
      <c r="D34" s="56"/>
      <c r="E34" s="58"/>
      <c r="F34" s="6"/>
      <c r="G34" s="5"/>
      <c r="H34" s="15"/>
      <c r="I34" s="7" t="str">
        <f t="shared" si="1"/>
        <v/>
      </c>
    </row>
    <row r="35" spans="1:9" ht="18" customHeight="1" x14ac:dyDescent="0.2">
      <c r="A35" s="16" t="s">
        <v>309</v>
      </c>
      <c r="B35" s="158" t="s">
        <v>262</v>
      </c>
      <c r="C35" s="162" t="s">
        <v>263</v>
      </c>
      <c r="D35" s="143"/>
      <c r="E35" s="144"/>
      <c r="G35" s="6"/>
      <c r="H35" s="7"/>
      <c r="I35" s="7" t="str">
        <f t="shared" si="1"/>
        <v/>
      </c>
    </row>
    <row r="36" spans="1:9" ht="18" customHeight="1" x14ac:dyDescent="0.2">
      <c r="A36" s="16"/>
      <c r="B36" s="158"/>
      <c r="C36" s="31" t="s">
        <v>93</v>
      </c>
      <c r="D36" s="143" t="s">
        <v>264</v>
      </c>
      <c r="E36" s="144"/>
      <c r="F36" s="6" t="s">
        <v>258</v>
      </c>
      <c r="G36" s="6">
        <v>2</v>
      </c>
      <c r="H36" s="7"/>
      <c r="I36" s="7" t="str">
        <f t="shared" si="1"/>
        <v/>
      </c>
    </row>
    <row r="37" spans="1:9" ht="18" customHeight="1" x14ac:dyDescent="0.2">
      <c r="A37" s="16"/>
      <c r="B37" s="69"/>
      <c r="C37" s="31"/>
      <c r="D37" s="29"/>
      <c r="E37" s="25"/>
      <c r="F37" s="6"/>
      <c r="G37" s="6"/>
      <c r="H37" s="7"/>
      <c r="I37" s="7" t="str">
        <f t="shared" si="1"/>
        <v/>
      </c>
    </row>
    <row r="38" spans="1:9" ht="18" customHeight="1" x14ac:dyDescent="0.2">
      <c r="A38" s="16" t="s">
        <v>310</v>
      </c>
      <c r="B38" s="158" t="s">
        <v>265</v>
      </c>
      <c r="C38" s="28" t="s">
        <v>236</v>
      </c>
      <c r="E38" s="23"/>
      <c r="F38" s="6" t="s">
        <v>258</v>
      </c>
      <c r="G38" s="6">
        <v>1</v>
      </c>
      <c r="H38" s="7"/>
      <c r="I38" s="7" t="str">
        <f t="shared" si="1"/>
        <v/>
      </c>
    </row>
    <row r="39" spans="1:9" ht="18" customHeight="1" x14ac:dyDescent="0.2">
      <c r="A39" s="16"/>
      <c r="B39" s="158"/>
      <c r="C39" s="28"/>
      <c r="D39" s="29"/>
      <c r="E39" s="25"/>
      <c r="F39" s="6"/>
      <c r="G39" s="6"/>
      <c r="H39" s="7"/>
      <c r="I39" s="7" t="str">
        <f t="shared" si="1"/>
        <v/>
      </c>
    </row>
    <row r="40" spans="1:9" ht="18" customHeight="1" x14ac:dyDescent="0.2">
      <c r="A40" s="16"/>
      <c r="B40" s="69"/>
      <c r="C40" s="28"/>
      <c r="D40" s="29"/>
      <c r="E40" s="25"/>
      <c r="F40" s="6"/>
      <c r="G40" s="6"/>
      <c r="H40" s="7"/>
      <c r="I40" s="7" t="str">
        <f t="shared" si="1"/>
        <v/>
      </c>
    </row>
    <row r="41" spans="1:9" ht="25.5" customHeight="1" x14ac:dyDescent="0.2">
      <c r="A41" s="5" t="s">
        <v>311</v>
      </c>
      <c r="B41" s="8" t="s">
        <v>267</v>
      </c>
      <c r="C41" s="198" t="s">
        <v>336</v>
      </c>
      <c r="D41" s="199"/>
      <c r="E41" s="200"/>
      <c r="F41" s="6" t="s">
        <v>258</v>
      </c>
      <c r="G41" s="6">
        <v>1</v>
      </c>
      <c r="H41" s="7"/>
      <c r="I41" s="7" t="str">
        <f t="shared" si="1"/>
        <v/>
      </c>
    </row>
    <row r="42" spans="1:9" ht="18" customHeight="1" x14ac:dyDescent="0.2">
      <c r="A42" s="16"/>
      <c r="B42" s="8"/>
      <c r="C42" s="31"/>
      <c r="D42" s="141"/>
      <c r="E42" s="142"/>
      <c r="F42" s="6"/>
      <c r="G42" s="6"/>
      <c r="H42" s="7"/>
      <c r="I42" s="7"/>
    </row>
    <row r="43" spans="1:9" ht="18" customHeight="1" x14ac:dyDescent="0.2">
      <c r="A43" s="150" t="s">
        <v>26</v>
      </c>
      <c r="B43" s="151"/>
      <c r="C43" s="151"/>
      <c r="D43" s="151"/>
      <c r="E43" s="151"/>
      <c r="F43" s="151"/>
      <c r="G43" s="151"/>
      <c r="H43" s="152"/>
      <c r="I43" s="11"/>
    </row>
  </sheetData>
  <mergeCells count="34">
    <mergeCell ref="A43:H43"/>
    <mergeCell ref="D19:E19"/>
    <mergeCell ref="D29:E29"/>
    <mergeCell ref="B31:B32"/>
    <mergeCell ref="C31:E31"/>
    <mergeCell ref="B35:B36"/>
    <mergeCell ref="C35:E35"/>
    <mergeCell ref="B38:B39"/>
    <mergeCell ref="C41:E41"/>
    <mergeCell ref="C27:E28"/>
    <mergeCell ref="A1:I1"/>
    <mergeCell ref="C2:E2"/>
    <mergeCell ref="D36:E36"/>
    <mergeCell ref="D42:E42"/>
    <mergeCell ref="B6:B7"/>
    <mergeCell ref="D9:E9"/>
    <mergeCell ref="C4:E4"/>
    <mergeCell ref="C6:E7"/>
    <mergeCell ref="D14:E14"/>
    <mergeCell ref="D11:E11"/>
    <mergeCell ref="D24:E24"/>
    <mergeCell ref="D30:E30"/>
    <mergeCell ref="D18:E18"/>
    <mergeCell ref="D25:E25"/>
    <mergeCell ref="D26:E26"/>
    <mergeCell ref="D10:E10"/>
    <mergeCell ref="D20:E20"/>
    <mergeCell ref="D21:E21"/>
    <mergeCell ref="D22:E22"/>
    <mergeCell ref="D23:E23"/>
    <mergeCell ref="D17:E17"/>
    <mergeCell ref="C12:E12"/>
    <mergeCell ref="D15:E15"/>
    <mergeCell ref="D16:E16"/>
  </mergeCells>
  <pageMargins left="0.23622047244094491" right="0.23622047244094491" top="0.74803149606299213" bottom="0.74803149606299213" header="0.31496062992125984" footer="0.31496062992125984"/>
  <pageSetup paperSize="9" scale="96" firstPageNumber="98" orientation="portrait" useFirstPageNumber="1" r:id="rId1"/>
  <headerFooter>
    <oddHeader>&amp;C&amp;"Arial,Bold"&amp;9&amp;P</oddHeader>
    <oddFooter>&amp;C&amp;G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64121-B9F7-4707-9E60-1B7948C12876}">
  <sheetPr>
    <tabColor rgb="FF92D050"/>
  </sheetPr>
  <dimension ref="A1:J49"/>
  <sheetViews>
    <sheetView view="pageLayout" zoomScaleNormal="100" zoomScaleSheetLayoutView="115" workbookViewId="0">
      <selection activeCell="A40" sqref="A40:XFD40"/>
    </sheetView>
  </sheetViews>
  <sheetFormatPr defaultColWidth="9.140625" defaultRowHeight="12.75" x14ac:dyDescent="0.2"/>
  <cols>
    <col min="1" max="1" width="7.7109375" style="2" customWidth="1"/>
    <col min="2" max="2" width="8.140625" style="2" customWidth="1"/>
    <col min="3" max="5" width="3.28515625" style="2" customWidth="1"/>
    <col min="6" max="6" width="30.7109375" style="2" customWidth="1"/>
    <col min="7" max="7" width="8.7109375" style="1" customWidth="1"/>
    <col min="8" max="8" width="7.28515625" style="1" customWidth="1"/>
    <col min="9" max="9" width="12.28515625" style="3" customWidth="1"/>
    <col min="10" max="10" width="14.7109375" style="4" customWidth="1"/>
    <col min="11" max="16384" width="9.140625" style="2"/>
  </cols>
  <sheetData>
    <row r="1" spans="1:10" ht="18" customHeight="1" x14ac:dyDescent="0.2">
      <c r="A1" s="150" t="s">
        <v>116</v>
      </c>
      <c r="B1" s="151"/>
      <c r="C1" s="151"/>
      <c r="D1" s="151"/>
      <c r="E1" s="151"/>
      <c r="F1" s="151"/>
      <c r="G1" s="151"/>
      <c r="H1" s="151"/>
      <c r="I1" s="151"/>
      <c r="J1" s="152"/>
    </row>
    <row r="2" spans="1:10" ht="18" customHeight="1" x14ac:dyDescent="0.2">
      <c r="A2" s="22" t="s">
        <v>53</v>
      </c>
      <c r="B2" s="9" t="s">
        <v>10</v>
      </c>
      <c r="C2" s="153" t="s">
        <v>11</v>
      </c>
      <c r="D2" s="154"/>
      <c r="E2" s="154"/>
      <c r="F2" s="155"/>
      <c r="G2" s="9" t="s">
        <v>12</v>
      </c>
      <c r="H2" s="9" t="s">
        <v>13</v>
      </c>
      <c r="I2" s="10" t="s">
        <v>14</v>
      </c>
      <c r="J2" s="10" t="s">
        <v>15</v>
      </c>
    </row>
    <row r="3" spans="1:10" ht="18" customHeight="1" x14ac:dyDescent="0.2">
      <c r="A3" s="17"/>
      <c r="B3" s="5"/>
      <c r="C3" s="26"/>
      <c r="D3" s="27"/>
      <c r="F3" s="23"/>
      <c r="G3" s="6"/>
      <c r="H3" s="6"/>
      <c r="I3" s="15"/>
      <c r="J3" s="7" t="str">
        <f t="shared" ref="J3:J40" si="0">+IF(I3*H3=0,"",I3*H3)</f>
        <v/>
      </c>
    </row>
    <row r="4" spans="1:10" ht="18" customHeight="1" x14ac:dyDescent="0.2">
      <c r="A4" s="16">
        <v>8.1</v>
      </c>
      <c r="B4" s="12">
        <v>8.1999999999999993</v>
      </c>
      <c r="C4" s="176" t="s">
        <v>28</v>
      </c>
      <c r="D4" s="177"/>
      <c r="E4" s="177"/>
      <c r="F4" s="178"/>
      <c r="G4" s="6"/>
      <c r="H4" s="6"/>
      <c r="I4" s="15"/>
      <c r="J4" s="7" t="str">
        <f t="shared" si="0"/>
        <v/>
      </c>
    </row>
    <row r="5" spans="1:10" ht="18" customHeight="1" x14ac:dyDescent="0.2">
      <c r="A5" s="16"/>
      <c r="B5" s="5"/>
      <c r="C5" s="28"/>
      <c r="F5" s="23"/>
      <c r="G5" s="6"/>
      <c r="H5" s="6"/>
      <c r="I5" s="15"/>
      <c r="J5" s="7" t="str">
        <f t="shared" si="0"/>
        <v/>
      </c>
    </row>
    <row r="6" spans="1:10" ht="18" customHeight="1" x14ac:dyDescent="0.2">
      <c r="A6" s="16" t="s">
        <v>128</v>
      </c>
      <c r="B6" s="8" t="s">
        <v>266</v>
      </c>
      <c r="C6" s="28" t="s">
        <v>147</v>
      </c>
      <c r="F6" s="23"/>
      <c r="G6" s="6"/>
      <c r="H6" s="6"/>
      <c r="I6" s="15"/>
      <c r="J6" s="7" t="str">
        <f t="shared" si="0"/>
        <v/>
      </c>
    </row>
    <row r="7" spans="1:10" ht="18" customHeight="1" x14ac:dyDescent="0.2">
      <c r="A7" s="16"/>
      <c r="B7" s="8"/>
      <c r="C7" s="28" t="s">
        <v>93</v>
      </c>
      <c r="D7" s="143" t="s">
        <v>145</v>
      </c>
      <c r="E7" s="143"/>
      <c r="F7" s="144"/>
      <c r="G7" s="6" t="s">
        <v>92</v>
      </c>
      <c r="H7" s="6">
        <v>1250</v>
      </c>
      <c r="I7" s="15"/>
      <c r="J7" s="7" t="str">
        <f t="shared" si="0"/>
        <v/>
      </c>
    </row>
    <row r="8" spans="1:10" ht="18" customHeight="1" x14ac:dyDescent="0.2">
      <c r="A8" s="16"/>
      <c r="B8" s="5"/>
      <c r="C8" s="28" t="s">
        <v>100</v>
      </c>
      <c r="D8" s="143" t="s">
        <v>144</v>
      </c>
      <c r="E8" s="143"/>
      <c r="F8" s="144"/>
      <c r="G8" s="6" t="s">
        <v>92</v>
      </c>
      <c r="H8" s="6">
        <v>1250</v>
      </c>
      <c r="I8" s="7"/>
      <c r="J8" s="7" t="str">
        <f t="shared" si="0"/>
        <v/>
      </c>
    </row>
    <row r="9" spans="1:10" ht="18" customHeight="1" x14ac:dyDescent="0.2">
      <c r="A9" s="16"/>
      <c r="B9" s="5"/>
      <c r="C9" s="28"/>
      <c r="D9" s="29"/>
      <c r="E9" s="29"/>
      <c r="F9" s="25"/>
      <c r="G9" s="5"/>
      <c r="H9" s="5"/>
      <c r="I9" s="7"/>
      <c r="J9" s="7" t="str">
        <f t="shared" si="0"/>
        <v/>
      </c>
    </row>
    <row r="10" spans="1:10" ht="18" customHeight="1" x14ac:dyDescent="0.2">
      <c r="A10" s="16" t="s">
        <v>131</v>
      </c>
      <c r="B10" s="5" t="s">
        <v>42</v>
      </c>
      <c r="C10" s="28" t="s">
        <v>146</v>
      </c>
      <c r="F10" s="23"/>
      <c r="G10" s="6"/>
      <c r="H10" s="6"/>
      <c r="I10" s="15"/>
      <c r="J10" s="7" t="str">
        <f t="shared" si="0"/>
        <v/>
      </c>
    </row>
    <row r="11" spans="1:10" ht="18" customHeight="1" x14ac:dyDescent="0.2">
      <c r="A11" s="16" t="s">
        <v>312</v>
      </c>
      <c r="B11" s="5" t="s">
        <v>148</v>
      </c>
      <c r="C11" s="28" t="s">
        <v>149</v>
      </c>
      <c r="F11" s="23"/>
      <c r="G11" s="6"/>
      <c r="H11" s="6"/>
      <c r="I11" s="15"/>
      <c r="J11" s="7" t="str">
        <f t="shared" si="0"/>
        <v/>
      </c>
    </row>
    <row r="12" spans="1:10" ht="18" customHeight="1" x14ac:dyDescent="0.2">
      <c r="A12" s="16"/>
      <c r="B12" s="5"/>
      <c r="C12" s="28" t="s">
        <v>93</v>
      </c>
      <c r="D12" s="143" t="s">
        <v>145</v>
      </c>
      <c r="E12" s="143"/>
      <c r="F12" s="144"/>
      <c r="G12" s="6" t="s">
        <v>92</v>
      </c>
      <c r="H12" s="6">
        <v>1250</v>
      </c>
      <c r="I12" s="7"/>
      <c r="J12" s="7" t="str">
        <f t="shared" si="0"/>
        <v/>
      </c>
    </row>
    <row r="13" spans="1:10" ht="18" customHeight="1" x14ac:dyDescent="0.2">
      <c r="A13" s="16"/>
      <c r="B13" s="5"/>
      <c r="C13" s="28" t="s">
        <v>100</v>
      </c>
      <c r="D13" s="143" t="s">
        <v>144</v>
      </c>
      <c r="E13" s="143"/>
      <c r="F13" s="144"/>
      <c r="G13" s="6" t="s">
        <v>92</v>
      </c>
      <c r="H13" s="6">
        <v>1250</v>
      </c>
      <c r="I13" s="7"/>
      <c r="J13" s="7" t="str">
        <f t="shared" si="0"/>
        <v/>
      </c>
    </row>
    <row r="14" spans="1:10" ht="18" customHeight="1" x14ac:dyDescent="0.2">
      <c r="A14" s="16"/>
      <c r="B14" s="5"/>
      <c r="C14" s="28"/>
      <c r="F14" s="23"/>
      <c r="G14" s="6"/>
      <c r="H14" s="5"/>
      <c r="I14" s="7"/>
      <c r="J14" s="7" t="str">
        <f t="shared" si="0"/>
        <v/>
      </c>
    </row>
    <row r="15" spans="1:10" ht="18" customHeight="1" x14ac:dyDescent="0.2">
      <c r="A15" s="16" t="s">
        <v>140</v>
      </c>
      <c r="B15" s="5" t="s">
        <v>106</v>
      </c>
      <c r="C15" s="140" t="s">
        <v>150</v>
      </c>
      <c r="D15" s="141"/>
      <c r="E15" s="141"/>
      <c r="F15" s="142"/>
      <c r="G15" s="6"/>
      <c r="H15" s="6"/>
      <c r="I15" s="15"/>
      <c r="J15" s="7" t="str">
        <f t="shared" si="0"/>
        <v/>
      </c>
    </row>
    <row r="16" spans="1:10" ht="18" customHeight="1" x14ac:dyDescent="0.2">
      <c r="A16" s="16"/>
      <c r="B16" s="12"/>
      <c r="C16" s="31" t="s">
        <v>93</v>
      </c>
      <c r="D16" s="143" t="s">
        <v>199</v>
      </c>
      <c r="E16" s="143"/>
      <c r="F16" s="144"/>
      <c r="G16" s="6" t="s">
        <v>92</v>
      </c>
      <c r="H16" s="6">
        <v>3</v>
      </c>
      <c r="I16" s="7"/>
      <c r="J16" s="7" t="str">
        <f t="shared" si="0"/>
        <v/>
      </c>
    </row>
    <row r="17" spans="1:10" ht="18" customHeight="1" x14ac:dyDescent="0.2">
      <c r="A17" s="16"/>
      <c r="B17" s="5"/>
      <c r="C17" s="31" t="s">
        <v>100</v>
      </c>
      <c r="D17" s="143" t="s">
        <v>357</v>
      </c>
      <c r="E17" s="143"/>
      <c r="F17" s="144"/>
      <c r="G17" s="6" t="s">
        <v>92</v>
      </c>
      <c r="H17" s="6">
        <v>50</v>
      </c>
      <c r="I17" s="7"/>
      <c r="J17" s="7" t="str">
        <f t="shared" si="0"/>
        <v/>
      </c>
    </row>
    <row r="18" spans="1:10" ht="18" customHeight="1" x14ac:dyDescent="0.2">
      <c r="A18" s="16"/>
      <c r="B18" s="5"/>
      <c r="C18" s="28"/>
      <c r="D18" s="143"/>
      <c r="E18" s="143"/>
      <c r="F18" s="144"/>
      <c r="G18" s="6"/>
      <c r="H18" s="6"/>
      <c r="I18" s="7"/>
      <c r="J18" s="7" t="str">
        <f t="shared" si="0"/>
        <v/>
      </c>
    </row>
    <row r="19" spans="1:10" ht="18" customHeight="1" x14ac:dyDescent="0.2">
      <c r="A19" s="16"/>
      <c r="B19" s="5"/>
      <c r="C19" s="28"/>
      <c r="D19" s="56"/>
      <c r="E19" s="56"/>
      <c r="F19" s="58"/>
      <c r="G19" s="6"/>
      <c r="H19" s="6"/>
      <c r="I19" s="15"/>
      <c r="J19" s="7" t="str">
        <f t="shared" si="0"/>
        <v/>
      </c>
    </row>
    <row r="20" spans="1:10" ht="18" customHeight="1" x14ac:dyDescent="0.2">
      <c r="A20" s="16"/>
      <c r="B20" s="5"/>
      <c r="C20" s="28"/>
      <c r="D20" s="56"/>
      <c r="E20" s="56"/>
      <c r="F20" s="58"/>
      <c r="G20" s="6"/>
      <c r="H20" s="6"/>
      <c r="I20" s="15"/>
      <c r="J20" s="7" t="str">
        <f t="shared" si="0"/>
        <v/>
      </c>
    </row>
    <row r="21" spans="1:10" ht="18" customHeight="1" x14ac:dyDescent="0.2">
      <c r="A21" s="16"/>
      <c r="B21" s="5"/>
      <c r="C21" s="28"/>
      <c r="D21" s="56"/>
      <c r="E21" s="56"/>
      <c r="F21" s="58"/>
      <c r="G21" s="6"/>
      <c r="H21" s="6"/>
      <c r="I21" s="15"/>
      <c r="J21" s="7" t="str">
        <f t="shared" si="0"/>
        <v/>
      </c>
    </row>
    <row r="22" spans="1:10" ht="18" customHeight="1" x14ac:dyDescent="0.2">
      <c r="A22" s="16"/>
      <c r="B22" s="5"/>
      <c r="C22" s="28"/>
      <c r="D22" s="56"/>
      <c r="E22" s="56"/>
      <c r="F22" s="58"/>
      <c r="G22" s="6"/>
      <c r="H22" s="6"/>
      <c r="I22" s="15"/>
      <c r="J22" s="7" t="str">
        <f t="shared" si="0"/>
        <v/>
      </c>
    </row>
    <row r="23" spans="1:10" ht="18" customHeight="1" x14ac:dyDescent="0.2">
      <c r="A23" s="16"/>
      <c r="B23" s="5"/>
      <c r="C23" s="28"/>
      <c r="D23" s="56"/>
      <c r="E23" s="56"/>
      <c r="F23" s="58"/>
      <c r="G23" s="6"/>
      <c r="H23" s="6"/>
      <c r="I23" s="15"/>
      <c r="J23" s="7" t="str">
        <f t="shared" si="0"/>
        <v/>
      </c>
    </row>
    <row r="24" spans="1:10" ht="18" customHeight="1" x14ac:dyDescent="0.2">
      <c r="A24" s="16"/>
      <c r="B24" s="5"/>
      <c r="C24" s="28"/>
      <c r="D24" s="56"/>
      <c r="E24" s="56"/>
      <c r="F24" s="58"/>
      <c r="G24" s="6"/>
      <c r="H24" s="6"/>
      <c r="I24" s="15"/>
      <c r="J24" s="7" t="str">
        <f t="shared" si="0"/>
        <v/>
      </c>
    </row>
    <row r="25" spans="1:10" ht="18" customHeight="1" x14ac:dyDescent="0.2">
      <c r="A25" s="16"/>
      <c r="B25" s="5"/>
      <c r="C25" s="28"/>
      <c r="D25" s="56"/>
      <c r="E25" s="56"/>
      <c r="F25" s="58"/>
      <c r="G25" s="6"/>
      <c r="H25" s="6"/>
      <c r="I25" s="15"/>
      <c r="J25" s="7" t="str">
        <f t="shared" si="0"/>
        <v/>
      </c>
    </row>
    <row r="26" spans="1:10" ht="18" customHeight="1" x14ac:dyDescent="0.2">
      <c r="A26" s="16"/>
      <c r="B26" s="5"/>
      <c r="C26" s="28"/>
      <c r="D26" s="56"/>
      <c r="E26" s="56"/>
      <c r="F26" s="58"/>
      <c r="G26" s="6"/>
      <c r="H26" s="6"/>
      <c r="I26" s="15"/>
      <c r="J26" s="7" t="str">
        <f t="shared" si="0"/>
        <v/>
      </c>
    </row>
    <row r="27" spans="1:10" ht="18" customHeight="1" x14ac:dyDescent="0.2">
      <c r="A27" s="16"/>
      <c r="B27" s="5"/>
      <c r="C27" s="28"/>
      <c r="D27" s="56"/>
      <c r="E27" s="56"/>
      <c r="F27" s="58"/>
      <c r="G27" s="6"/>
      <c r="H27" s="6"/>
      <c r="I27" s="15"/>
      <c r="J27" s="7" t="str">
        <f t="shared" si="0"/>
        <v/>
      </c>
    </row>
    <row r="28" spans="1:10" ht="18" customHeight="1" x14ac:dyDescent="0.2">
      <c r="A28" s="16"/>
      <c r="B28" s="5"/>
      <c r="C28" s="28"/>
      <c r="D28" s="56"/>
      <c r="E28" s="56"/>
      <c r="F28" s="58"/>
      <c r="G28" s="6"/>
      <c r="H28" s="6"/>
      <c r="I28" s="15"/>
      <c r="J28" s="7" t="str">
        <f t="shared" si="0"/>
        <v/>
      </c>
    </row>
    <row r="29" spans="1:10" ht="18" customHeight="1" x14ac:dyDescent="0.2">
      <c r="A29" s="16"/>
      <c r="B29" s="5"/>
      <c r="C29" s="28"/>
      <c r="D29" s="56"/>
      <c r="E29" s="56"/>
      <c r="F29" s="58"/>
      <c r="G29" s="6"/>
      <c r="H29" s="6"/>
      <c r="I29" s="15"/>
      <c r="J29" s="7" t="str">
        <f t="shared" si="0"/>
        <v/>
      </c>
    </row>
    <row r="30" spans="1:10" ht="18" customHeight="1" x14ac:dyDescent="0.2">
      <c r="A30" s="16"/>
      <c r="B30" s="5"/>
      <c r="C30" s="28"/>
      <c r="D30" s="56"/>
      <c r="E30" s="56"/>
      <c r="F30" s="58"/>
      <c r="G30" s="6"/>
      <c r="H30" s="6"/>
      <c r="I30" s="15"/>
      <c r="J30" s="7" t="str">
        <f t="shared" si="0"/>
        <v/>
      </c>
    </row>
    <row r="31" spans="1:10" ht="18" customHeight="1" x14ac:dyDescent="0.2">
      <c r="A31" s="16"/>
      <c r="B31" s="5"/>
      <c r="C31" s="28"/>
      <c r="D31" s="56"/>
      <c r="E31" s="56"/>
      <c r="F31" s="58"/>
      <c r="G31" s="6"/>
      <c r="H31" s="6"/>
      <c r="I31" s="15"/>
      <c r="J31" s="7" t="str">
        <f t="shared" si="0"/>
        <v/>
      </c>
    </row>
    <row r="32" spans="1:10" ht="18" customHeight="1" x14ac:dyDescent="0.2">
      <c r="A32" s="16"/>
      <c r="B32" s="5"/>
      <c r="C32" s="28"/>
      <c r="D32" s="56"/>
      <c r="E32" s="56"/>
      <c r="F32" s="58"/>
      <c r="G32" s="6"/>
      <c r="H32" s="6"/>
      <c r="I32" s="15"/>
      <c r="J32" s="7" t="str">
        <f t="shared" si="0"/>
        <v/>
      </c>
    </row>
    <row r="33" spans="1:10" ht="18" customHeight="1" x14ac:dyDescent="0.2">
      <c r="A33" s="16"/>
      <c r="B33" s="5"/>
      <c r="C33" s="28"/>
      <c r="D33" s="56"/>
      <c r="E33" s="56"/>
      <c r="F33" s="58"/>
      <c r="G33" s="6"/>
      <c r="H33" s="6"/>
      <c r="I33" s="15"/>
      <c r="J33" s="7" t="str">
        <f t="shared" si="0"/>
        <v/>
      </c>
    </row>
    <row r="34" spans="1:10" ht="18" customHeight="1" x14ac:dyDescent="0.2">
      <c r="A34" s="16"/>
      <c r="B34" s="5"/>
      <c r="C34" s="28"/>
      <c r="D34" s="56"/>
      <c r="E34" s="56"/>
      <c r="F34" s="58"/>
      <c r="G34" s="6"/>
      <c r="H34" s="6"/>
      <c r="I34" s="15"/>
      <c r="J34" s="7" t="str">
        <f t="shared" si="0"/>
        <v/>
      </c>
    </row>
    <row r="35" spans="1:10" ht="18" customHeight="1" x14ac:dyDescent="0.2">
      <c r="A35" s="16"/>
      <c r="B35" s="5"/>
      <c r="C35" s="28"/>
      <c r="D35" s="56"/>
      <c r="E35" s="56"/>
      <c r="F35" s="58"/>
      <c r="G35" s="6"/>
      <c r="H35" s="6"/>
      <c r="I35" s="15"/>
      <c r="J35" s="7" t="str">
        <f t="shared" si="0"/>
        <v/>
      </c>
    </row>
    <row r="36" spans="1:10" ht="18" customHeight="1" x14ac:dyDescent="0.2">
      <c r="A36" s="16"/>
      <c r="B36" s="5"/>
      <c r="C36" s="28"/>
      <c r="D36" s="56"/>
      <c r="E36" s="56"/>
      <c r="F36" s="58"/>
      <c r="G36" s="6"/>
      <c r="H36" s="6"/>
      <c r="I36" s="15"/>
      <c r="J36" s="7" t="str">
        <f t="shared" si="0"/>
        <v/>
      </c>
    </row>
    <row r="37" spans="1:10" ht="18" customHeight="1" x14ac:dyDescent="0.2">
      <c r="A37" s="16"/>
      <c r="B37" s="5"/>
      <c r="C37" s="28"/>
      <c r="D37" s="29"/>
      <c r="E37" s="29"/>
      <c r="F37" s="25"/>
      <c r="G37" s="5"/>
      <c r="H37" s="5"/>
      <c r="I37" s="7"/>
      <c r="J37" s="7" t="str">
        <f t="shared" si="0"/>
        <v/>
      </c>
    </row>
    <row r="38" spans="1:10" ht="18" customHeight="1" x14ac:dyDescent="0.2">
      <c r="A38" s="16"/>
      <c r="B38" s="5"/>
      <c r="C38" s="28"/>
      <c r="D38" s="29"/>
      <c r="E38" s="29"/>
      <c r="F38" s="25"/>
      <c r="G38" s="5"/>
      <c r="H38" s="5"/>
      <c r="I38" s="7"/>
      <c r="J38" s="7"/>
    </row>
    <row r="39" spans="1:10" ht="18" customHeight="1" x14ac:dyDescent="0.2">
      <c r="A39" s="16"/>
      <c r="B39" s="5"/>
      <c r="C39" s="28"/>
      <c r="D39" s="29"/>
      <c r="E39" s="29"/>
      <c r="F39" s="25"/>
      <c r="G39" s="5"/>
      <c r="H39" s="5"/>
      <c r="I39" s="7"/>
      <c r="J39" s="7"/>
    </row>
    <row r="40" spans="1:10" ht="18" customHeight="1" x14ac:dyDescent="0.2">
      <c r="A40" s="16"/>
      <c r="B40" s="5"/>
      <c r="C40" s="28"/>
      <c r="D40" s="29"/>
      <c r="E40" s="29"/>
      <c r="F40" s="25"/>
      <c r="G40" s="6"/>
      <c r="H40" s="6"/>
      <c r="I40" s="15"/>
      <c r="J40" s="7" t="str">
        <f t="shared" si="0"/>
        <v/>
      </c>
    </row>
    <row r="41" spans="1:10" ht="18" customHeight="1" x14ac:dyDescent="0.2">
      <c r="A41" s="150" t="s">
        <v>26</v>
      </c>
      <c r="B41" s="151"/>
      <c r="C41" s="151"/>
      <c r="D41" s="151"/>
      <c r="E41" s="151"/>
      <c r="F41" s="151"/>
      <c r="G41" s="151"/>
      <c r="H41" s="151"/>
      <c r="I41" s="152"/>
      <c r="J41" s="11"/>
    </row>
    <row r="42" spans="1:10" ht="18" customHeight="1" x14ac:dyDescent="0.2"/>
    <row r="43" spans="1:10" ht="18" customHeight="1" x14ac:dyDescent="0.2"/>
    <row r="44" spans="1:10" ht="18" customHeight="1" x14ac:dyDescent="0.2"/>
    <row r="45" spans="1:10" ht="18" customHeight="1" x14ac:dyDescent="0.2"/>
    <row r="46" spans="1:10" ht="18" customHeight="1" x14ac:dyDescent="0.2"/>
    <row r="47" spans="1:10" ht="18" customHeight="1" x14ac:dyDescent="0.2"/>
    <row r="48" spans="1:10" ht="18" customHeight="1" x14ac:dyDescent="0.2"/>
    <row r="49" ht="18" customHeight="1" x14ac:dyDescent="0.2"/>
  </sheetData>
  <mergeCells count="12">
    <mergeCell ref="D18:F18"/>
    <mergeCell ref="A41:I41"/>
    <mergeCell ref="A1:J1"/>
    <mergeCell ref="C2:F2"/>
    <mergeCell ref="C4:F4"/>
    <mergeCell ref="D7:F7"/>
    <mergeCell ref="D8:F8"/>
    <mergeCell ref="D12:F12"/>
    <mergeCell ref="D13:F13"/>
    <mergeCell ref="D16:F16"/>
    <mergeCell ref="D17:F17"/>
    <mergeCell ref="C15:F15"/>
  </mergeCells>
  <pageMargins left="0.23622047244094491" right="0.23622047244094491" top="0.74803149606299213" bottom="0.74803149606299213" header="0.31496062992125984" footer="0.31496062992125984"/>
  <pageSetup paperSize="9" firstPageNumber="99" orientation="portrait" useFirstPageNumber="1" r:id="rId1"/>
  <headerFooter>
    <oddHeader>&amp;C&amp;"Arial,Bold"&amp;9&amp;P</oddHeader>
    <oddFooter>&amp;C&amp;G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8367E-ABC2-435A-980F-8D831A346C9B}">
  <sheetPr>
    <tabColor rgb="FF92D050"/>
  </sheetPr>
  <dimension ref="A1:I48"/>
  <sheetViews>
    <sheetView view="pageLayout" zoomScaleNormal="100" zoomScaleSheetLayoutView="100" workbookViewId="0">
      <selection activeCell="J49" sqref="J49"/>
    </sheetView>
  </sheetViews>
  <sheetFormatPr defaultColWidth="9.140625" defaultRowHeight="12.75" x14ac:dyDescent="0.2"/>
  <cols>
    <col min="1" max="1" width="7.7109375" style="2" customWidth="1"/>
    <col min="2" max="2" width="10.5703125" style="2" customWidth="1"/>
    <col min="3" max="4" width="3.28515625" style="2" customWidth="1"/>
    <col min="5" max="5" width="32.7109375" style="2" customWidth="1"/>
    <col min="6" max="6" width="11.140625" style="1" customWidth="1"/>
    <col min="7" max="7" width="10.5703125" style="1" customWidth="1"/>
    <col min="8" max="8" width="16" style="3" customWidth="1"/>
    <col min="9" max="9" width="17.140625" style="4" customWidth="1"/>
    <col min="10" max="14" width="9.140625" style="2" customWidth="1"/>
    <col min="15" max="16384" width="9.140625" style="2"/>
  </cols>
  <sheetData>
    <row r="1" spans="1:9" ht="18" customHeight="1" x14ac:dyDescent="0.2">
      <c r="A1" s="150" t="s">
        <v>117</v>
      </c>
      <c r="B1" s="151"/>
      <c r="C1" s="151"/>
      <c r="D1" s="151"/>
      <c r="E1" s="151"/>
      <c r="F1" s="151"/>
      <c r="G1" s="151"/>
      <c r="H1" s="151"/>
      <c r="I1" s="152"/>
    </row>
    <row r="2" spans="1:9" ht="18" customHeight="1" x14ac:dyDescent="0.2">
      <c r="A2" s="22" t="s">
        <v>53</v>
      </c>
      <c r="B2" s="9" t="s">
        <v>10</v>
      </c>
      <c r="C2" s="153" t="s">
        <v>11</v>
      </c>
      <c r="D2" s="154"/>
      <c r="E2" s="155"/>
      <c r="F2" s="9" t="s">
        <v>12</v>
      </c>
      <c r="G2" s="9" t="s">
        <v>13</v>
      </c>
      <c r="H2" s="10" t="s">
        <v>14</v>
      </c>
      <c r="I2" s="10" t="s">
        <v>15</v>
      </c>
    </row>
    <row r="3" spans="1:9" ht="9" customHeight="1" x14ac:dyDescent="0.2">
      <c r="A3" s="17"/>
      <c r="B3" s="5"/>
      <c r="C3" s="26"/>
      <c r="D3" s="27"/>
      <c r="E3" s="23"/>
      <c r="F3" s="6"/>
      <c r="G3" s="6"/>
      <c r="H3" s="15"/>
      <c r="I3" s="7" t="str">
        <f t="shared" ref="I3:I46" si="0">+IF(H3*G3=0,"",H3*G3)</f>
        <v/>
      </c>
    </row>
    <row r="4" spans="1:9" ht="18" customHeight="1" x14ac:dyDescent="0.2">
      <c r="A4" s="16">
        <v>9.1</v>
      </c>
      <c r="B4" s="12">
        <v>8.1999999999999993</v>
      </c>
      <c r="C4" s="176" t="s">
        <v>28</v>
      </c>
      <c r="D4" s="177"/>
      <c r="E4" s="178"/>
      <c r="F4" s="6"/>
      <c r="G4" s="6"/>
      <c r="H4" s="15"/>
      <c r="I4" s="7" t="str">
        <f t="shared" si="0"/>
        <v/>
      </c>
    </row>
    <row r="5" spans="1:9" ht="18" customHeight="1" x14ac:dyDescent="0.2">
      <c r="A5" s="16"/>
      <c r="B5" s="5"/>
      <c r="C5" s="28"/>
      <c r="E5" s="23"/>
      <c r="F5" s="6"/>
      <c r="G5" s="6"/>
      <c r="H5" s="15"/>
      <c r="I5" s="7" t="str">
        <f t="shared" si="0"/>
        <v/>
      </c>
    </row>
    <row r="6" spans="1:9" ht="22.9" customHeight="1" x14ac:dyDescent="0.2">
      <c r="A6" s="16" t="s">
        <v>313</v>
      </c>
      <c r="B6" s="5" t="s">
        <v>259</v>
      </c>
      <c r="C6" s="162" t="s">
        <v>287</v>
      </c>
      <c r="D6" s="143"/>
      <c r="E6" s="144"/>
      <c r="F6" s="6"/>
      <c r="G6" s="6"/>
      <c r="H6" s="15"/>
      <c r="I6" s="7" t="str">
        <f t="shared" si="0"/>
        <v/>
      </c>
    </row>
    <row r="7" spans="1:9" ht="18" customHeight="1" x14ac:dyDescent="0.2">
      <c r="A7" s="16"/>
      <c r="B7" s="5"/>
      <c r="C7" s="57"/>
      <c r="D7" s="56"/>
      <c r="E7" s="58"/>
      <c r="F7" s="6"/>
      <c r="G7" s="6"/>
      <c r="H7" s="15"/>
      <c r="I7" s="7" t="str">
        <f t="shared" si="0"/>
        <v/>
      </c>
    </row>
    <row r="8" spans="1:9" ht="18" customHeight="1" x14ac:dyDescent="0.2">
      <c r="A8" s="16"/>
      <c r="B8" s="5"/>
      <c r="C8" s="67" t="s">
        <v>93</v>
      </c>
      <c r="D8" s="34" t="s">
        <v>293</v>
      </c>
      <c r="E8" s="35"/>
      <c r="F8" s="6"/>
      <c r="G8" s="6"/>
      <c r="H8" s="7"/>
      <c r="I8" s="7" t="str">
        <f t="shared" si="0"/>
        <v/>
      </c>
    </row>
    <row r="9" spans="1:9" ht="18" customHeight="1" x14ac:dyDescent="0.2">
      <c r="A9" s="16"/>
      <c r="B9" s="5"/>
      <c r="D9" s="34"/>
      <c r="E9" s="35"/>
      <c r="F9" s="6"/>
      <c r="G9" s="6"/>
      <c r="H9" s="15"/>
      <c r="I9" s="7" t="str">
        <f t="shared" si="0"/>
        <v/>
      </c>
    </row>
    <row r="10" spans="1:9" ht="18" customHeight="1" x14ac:dyDescent="0.2">
      <c r="A10" s="16"/>
      <c r="B10" s="5"/>
      <c r="C10" s="28"/>
      <c r="D10" s="1" t="s">
        <v>77</v>
      </c>
      <c r="E10" s="2" t="s">
        <v>295</v>
      </c>
      <c r="F10" s="6" t="s">
        <v>98</v>
      </c>
      <c r="G10" s="81">
        <v>40</v>
      </c>
      <c r="H10" s="15"/>
      <c r="I10" s="7" t="str">
        <f t="shared" si="0"/>
        <v/>
      </c>
    </row>
    <row r="11" spans="1:9" ht="18" customHeight="1" x14ac:dyDescent="0.2">
      <c r="A11" s="16"/>
      <c r="B11" s="5"/>
      <c r="C11" s="28"/>
      <c r="D11" s="1"/>
      <c r="E11" s="23"/>
      <c r="F11" s="6"/>
      <c r="G11" s="81"/>
      <c r="H11" s="15"/>
      <c r="I11" s="7" t="str">
        <f t="shared" si="0"/>
        <v/>
      </c>
    </row>
    <row r="12" spans="1:9" ht="19.149999999999999" customHeight="1" x14ac:dyDescent="0.2">
      <c r="A12" s="16"/>
      <c r="C12" s="67" t="s">
        <v>100</v>
      </c>
      <c r="D12" s="34" t="s">
        <v>291</v>
      </c>
      <c r="E12" s="35"/>
      <c r="F12" s="6"/>
      <c r="G12" s="81"/>
      <c r="H12" s="7"/>
      <c r="I12" s="7" t="str">
        <f t="shared" si="0"/>
        <v/>
      </c>
    </row>
    <row r="13" spans="1:9" ht="18" customHeight="1" x14ac:dyDescent="0.2">
      <c r="A13" s="16"/>
      <c r="C13" s="67"/>
      <c r="D13" s="1" t="s">
        <v>77</v>
      </c>
      <c r="E13" s="2" t="s">
        <v>292</v>
      </c>
      <c r="F13" s="6" t="s">
        <v>98</v>
      </c>
      <c r="G13" s="81">
        <v>40</v>
      </c>
      <c r="H13" s="7"/>
      <c r="I13" s="7" t="str">
        <f t="shared" si="0"/>
        <v/>
      </c>
    </row>
    <row r="14" spans="1:9" ht="18" customHeight="1" x14ac:dyDescent="0.2">
      <c r="A14" s="16"/>
      <c r="C14" s="67"/>
      <c r="D14" s="141"/>
      <c r="E14" s="142"/>
      <c r="F14" s="6"/>
      <c r="G14" s="81"/>
      <c r="H14" s="7"/>
      <c r="I14" s="7" t="str">
        <f t="shared" si="0"/>
        <v/>
      </c>
    </row>
    <row r="15" spans="1:9" ht="18" customHeight="1" x14ac:dyDescent="0.2">
      <c r="A15" s="16"/>
      <c r="C15" s="67" t="s">
        <v>101</v>
      </c>
      <c r="D15" s="141" t="s">
        <v>294</v>
      </c>
      <c r="E15" s="142"/>
      <c r="F15" s="6"/>
      <c r="G15" s="81"/>
      <c r="H15" s="15"/>
      <c r="I15" s="7" t="str">
        <f t="shared" si="0"/>
        <v/>
      </c>
    </row>
    <row r="16" spans="1:9" ht="18" customHeight="1" x14ac:dyDescent="0.2">
      <c r="A16" s="16"/>
      <c r="C16" s="67"/>
      <c r="D16" s="1" t="s">
        <v>77</v>
      </c>
      <c r="E16" s="2" t="s">
        <v>292</v>
      </c>
      <c r="F16" s="6" t="s">
        <v>98</v>
      </c>
      <c r="G16" s="81">
        <v>15</v>
      </c>
      <c r="H16" s="15"/>
      <c r="I16" s="7" t="str">
        <f t="shared" si="0"/>
        <v/>
      </c>
    </row>
    <row r="17" spans="1:9" ht="18" customHeight="1" x14ac:dyDescent="0.2">
      <c r="A17" s="16"/>
      <c r="C17" s="67"/>
      <c r="D17" s="1"/>
      <c r="E17" s="34"/>
      <c r="F17" s="6"/>
      <c r="G17" s="81"/>
      <c r="H17" s="15"/>
      <c r="I17" s="7" t="str">
        <f t="shared" si="0"/>
        <v/>
      </c>
    </row>
    <row r="18" spans="1:9" ht="18" customHeight="1" x14ac:dyDescent="0.2">
      <c r="A18" s="5"/>
      <c r="B18" s="5"/>
      <c r="C18" s="28" t="s">
        <v>133</v>
      </c>
      <c r="D18" s="34" t="s">
        <v>297</v>
      </c>
      <c r="E18" s="25"/>
      <c r="F18" s="6" t="s">
        <v>92</v>
      </c>
      <c r="G18" s="77">
        <v>2</v>
      </c>
      <c r="H18" s="15"/>
      <c r="I18" s="7" t="str">
        <f t="shared" si="0"/>
        <v/>
      </c>
    </row>
    <row r="19" spans="1:9" ht="18" customHeight="1" x14ac:dyDescent="0.2">
      <c r="A19" s="5"/>
      <c r="B19" s="5"/>
      <c r="C19" s="28"/>
      <c r="D19" s="56"/>
      <c r="E19" s="58"/>
      <c r="F19" s="6"/>
      <c r="G19" s="6"/>
      <c r="H19" s="15"/>
      <c r="I19" s="7" t="str">
        <f t="shared" si="0"/>
        <v/>
      </c>
    </row>
    <row r="20" spans="1:9" ht="18" customHeight="1" x14ac:dyDescent="0.2">
      <c r="A20" s="16" t="s">
        <v>314</v>
      </c>
      <c r="B20" s="2" t="s">
        <v>87</v>
      </c>
      <c r="C20" s="140" t="s">
        <v>288</v>
      </c>
      <c r="D20" s="141"/>
      <c r="E20" s="142"/>
      <c r="F20" s="6"/>
      <c r="G20" s="6"/>
      <c r="H20" s="15"/>
      <c r="I20" s="7" t="str">
        <f t="shared" si="0"/>
        <v/>
      </c>
    </row>
    <row r="21" spans="1:9" ht="18" customHeight="1" x14ac:dyDescent="0.2">
      <c r="A21" s="5"/>
      <c r="C21" s="28"/>
      <c r="F21" s="6"/>
      <c r="G21" s="59"/>
      <c r="H21" s="15"/>
      <c r="I21" s="7" t="str">
        <f t="shared" si="0"/>
        <v/>
      </c>
    </row>
    <row r="22" spans="1:9" ht="18" customHeight="1" x14ac:dyDescent="0.2">
      <c r="A22" s="5"/>
      <c r="B22" s="5"/>
      <c r="C22" s="28" t="s">
        <v>93</v>
      </c>
      <c r="D22" s="143" t="s">
        <v>296</v>
      </c>
      <c r="E22" s="144"/>
      <c r="F22" s="6" t="s">
        <v>107</v>
      </c>
      <c r="G22" s="77">
        <v>20</v>
      </c>
      <c r="H22" s="15"/>
      <c r="I22" s="7" t="str">
        <f t="shared" si="0"/>
        <v/>
      </c>
    </row>
    <row r="23" spans="1:9" ht="18" customHeight="1" x14ac:dyDescent="0.2">
      <c r="A23" s="16"/>
      <c r="C23" s="67"/>
      <c r="D23" s="1"/>
      <c r="F23" s="6"/>
      <c r="G23" s="81"/>
      <c r="H23" s="15"/>
      <c r="I23" s="7" t="str">
        <f t="shared" si="0"/>
        <v/>
      </c>
    </row>
    <row r="24" spans="1:9" ht="18" customHeight="1" x14ac:dyDescent="0.2">
      <c r="A24" s="16"/>
      <c r="C24" s="67"/>
      <c r="D24" s="141"/>
      <c r="E24" s="142"/>
      <c r="F24" s="6"/>
      <c r="G24" s="81"/>
      <c r="H24" s="15"/>
      <c r="I24" s="7" t="str">
        <f t="shared" si="0"/>
        <v/>
      </c>
    </row>
    <row r="25" spans="1:9" ht="18" customHeight="1" x14ac:dyDescent="0.2">
      <c r="A25" s="16"/>
      <c r="C25" s="67"/>
      <c r="D25" s="141"/>
      <c r="E25" s="142"/>
      <c r="F25" s="6"/>
      <c r="G25" s="81"/>
      <c r="H25" s="15"/>
      <c r="I25" s="7" t="str">
        <f t="shared" si="0"/>
        <v/>
      </c>
    </row>
    <row r="26" spans="1:9" ht="18" customHeight="1" x14ac:dyDescent="0.2">
      <c r="A26" s="16"/>
      <c r="C26" s="67"/>
      <c r="D26" s="1"/>
      <c r="F26" s="6"/>
      <c r="G26" s="81"/>
      <c r="H26" s="15"/>
      <c r="I26" s="7" t="str">
        <f t="shared" si="0"/>
        <v/>
      </c>
    </row>
    <row r="27" spans="1:9" ht="18" customHeight="1" x14ac:dyDescent="0.2">
      <c r="A27" s="16"/>
      <c r="C27" s="67"/>
      <c r="D27" s="1"/>
      <c r="E27" s="34"/>
      <c r="F27" s="6"/>
      <c r="G27" s="81"/>
      <c r="H27" s="15"/>
      <c r="I27" s="7" t="str">
        <f t="shared" si="0"/>
        <v/>
      </c>
    </row>
    <row r="28" spans="1:9" ht="18" customHeight="1" x14ac:dyDescent="0.2">
      <c r="A28" s="5"/>
      <c r="B28" s="5"/>
      <c r="C28" s="28"/>
      <c r="D28" s="34"/>
      <c r="E28" s="25"/>
      <c r="F28" s="6"/>
      <c r="G28" s="77"/>
      <c r="H28" s="15"/>
      <c r="I28" s="7" t="str">
        <f t="shared" si="0"/>
        <v/>
      </c>
    </row>
    <row r="29" spans="1:9" ht="18" customHeight="1" x14ac:dyDescent="0.2">
      <c r="A29" s="5"/>
      <c r="B29" s="5"/>
      <c r="C29" s="28"/>
      <c r="D29" s="56"/>
      <c r="E29" s="58"/>
      <c r="F29" s="6"/>
      <c r="G29" s="6"/>
      <c r="H29" s="15"/>
      <c r="I29" s="7" t="str">
        <f t="shared" si="0"/>
        <v/>
      </c>
    </row>
    <row r="30" spans="1:9" ht="18" customHeight="1" x14ac:dyDescent="0.2">
      <c r="A30" s="16"/>
      <c r="C30" s="140"/>
      <c r="D30" s="141"/>
      <c r="E30" s="142"/>
      <c r="F30" s="6"/>
      <c r="G30" s="6"/>
      <c r="H30" s="15"/>
      <c r="I30" s="7" t="str">
        <f t="shared" si="0"/>
        <v/>
      </c>
    </row>
    <row r="31" spans="1:9" ht="18" customHeight="1" x14ac:dyDescent="0.2">
      <c r="A31" s="5"/>
      <c r="C31" s="28"/>
      <c r="F31" s="6"/>
      <c r="G31" s="59"/>
      <c r="H31" s="15"/>
      <c r="I31" s="7" t="str">
        <f t="shared" si="0"/>
        <v/>
      </c>
    </row>
    <row r="32" spans="1:9" ht="18" customHeight="1" x14ac:dyDescent="0.2">
      <c r="A32" s="5"/>
      <c r="B32" s="5"/>
      <c r="C32" s="28"/>
      <c r="D32" s="143"/>
      <c r="E32" s="144"/>
      <c r="F32" s="6"/>
      <c r="G32" s="77"/>
      <c r="H32" s="15"/>
      <c r="I32" s="7" t="str">
        <f t="shared" si="0"/>
        <v/>
      </c>
    </row>
    <row r="33" spans="1:9" ht="18" customHeight="1" x14ac:dyDescent="0.2">
      <c r="A33" s="16"/>
      <c r="C33" s="67"/>
      <c r="D33" s="1"/>
      <c r="E33" s="34"/>
      <c r="F33" s="6"/>
      <c r="G33" s="36"/>
      <c r="H33" s="15"/>
      <c r="I33" s="7" t="str">
        <f t="shared" si="0"/>
        <v/>
      </c>
    </row>
    <row r="34" spans="1:9" ht="18" customHeight="1" x14ac:dyDescent="0.2">
      <c r="A34" s="16"/>
      <c r="C34" s="28"/>
      <c r="D34" s="141"/>
      <c r="E34" s="141"/>
      <c r="F34" s="6"/>
      <c r="G34" s="6"/>
      <c r="H34" s="15"/>
      <c r="I34" s="7" t="str">
        <f t="shared" si="0"/>
        <v/>
      </c>
    </row>
    <row r="35" spans="1:9" ht="18" customHeight="1" x14ac:dyDescent="0.2">
      <c r="A35" s="16"/>
      <c r="C35" s="28"/>
      <c r="D35" s="34"/>
      <c r="E35" s="34"/>
      <c r="F35" s="6"/>
      <c r="G35" s="6"/>
      <c r="H35" s="15"/>
      <c r="I35" s="7"/>
    </row>
    <row r="36" spans="1:9" ht="18" customHeight="1" x14ac:dyDescent="0.2">
      <c r="A36" s="16"/>
      <c r="C36" s="28"/>
      <c r="D36" s="34"/>
      <c r="E36" s="34"/>
      <c r="F36" s="6"/>
      <c r="G36" s="6"/>
      <c r="H36" s="15"/>
      <c r="I36" s="7"/>
    </row>
    <row r="37" spans="1:9" ht="18" customHeight="1" x14ac:dyDescent="0.2">
      <c r="A37" s="16"/>
      <c r="C37" s="28"/>
      <c r="D37" s="34"/>
      <c r="E37" s="34"/>
      <c r="F37" s="6"/>
      <c r="G37" s="6"/>
      <c r="H37" s="15"/>
      <c r="I37" s="7"/>
    </row>
    <row r="38" spans="1:9" ht="18" customHeight="1" x14ac:dyDescent="0.2">
      <c r="A38" s="16"/>
      <c r="C38" s="28"/>
      <c r="D38" s="34"/>
      <c r="E38" s="34"/>
      <c r="F38" s="6"/>
      <c r="G38" s="6"/>
      <c r="H38" s="15"/>
      <c r="I38" s="7"/>
    </row>
    <row r="39" spans="1:9" ht="18" customHeight="1" x14ac:dyDescent="0.2">
      <c r="A39" s="16"/>
      <c r="C39" s="28"/>
      <c r="D39" s="34"/>
      <c r="E39" s="34"/>
      <c r="F39" s="6"/>
      <c r="G39" s="6"/>
      <c r="H39" s="15"/>
      <c r="I39" s="7"/>
    </row>
    <row r="40" spans="1:9" ht="18" customHeight="1" x14ac:dyDescent="0.2">
      <c r="A40" s="5"/>
      <c r="C40" s="28"/>
      <c r="F40" s="6"/>
      <c r="G40" s="59"/>
      <c r="H40" s="15"/>
      <c r="I40" s="7" t="str">
        <f t="shared" si="0"/>
        <v/>
      </c>
    </row>
    <row r="41" spans="1:9" ht="18" customHeight="1" x14ac:dyDescent="0.2">
      <c r="A41" s="5"/>
      <c r="B41" s="5"/>
      <c r="C41" s="28"/>
      <c r="D41" s="34"/>
      <c r="E41" s="25"/>
      <c r="F41" s="6"/>
      <c r="G41" s="77"/>
      <c r="H41" s="15"/>
      <c r="I41" s="7" t="str">
        <f t="shared" si="0"/>
        <v/>
      </c>
    </row>
    <row r="42" spans="1:9" ht="9" customHeight="1" x14ac:dyDescent="0.2">
      <c r="A42" s="5"/>
      <c r="B42" s="5"/>
      <c r="C42" s="28"/>
      <c r="D42" s="56"/>
      <c r="E42" s="58"/>
      <c r="F42" s="6"/>
      <c r="G42" s="6"/>
      <c r="H42" s="15"/>
      <c r="I42" s="7" t="str">
        <f t="shared" si="0"/>
        <v/>
      </c>
    </row>
    <row r="43" spans="1:9" ht="18" customHeight="1" x14ac:dyDescent="0.2">
      <c r="A43" s="16"/>
      <c r="C43" s="140"/>
      <c r="D43" s="141"/>
      <c r="E43" s="142"/>
      <c r="F43" s="6"/>
      <c r="G43" s="6"/>
      <c r="H43" s="15"/>
      <c r="I43" s="7" t="str">
        <f t="shared" si="0"/>
        <v/>
      </c>
    </row>
    <row r="44" spans="1:9" ht="18" customHeight="1" x14ac:dyDescent="0.2">
      <c r="A44" s="16"/>
      <c r="C44" s="30"/>
      <c r="D44" s="34"/>
      <c r="E44" s="34"/>
      <c r="F44" s="6"/>
      <c r="G44" s="6"/>
      <c r="H44" s="15"/>
      <c r="I44" s="7"/>
    </row>
    <row r="45" spans="1:9" ht="18" customHeight="1" x14ac:dyDescent="0.2">
      <c r="A45" s="5"/>
      <c r="C45" s="28"/>
      <c r="F45" s="6"/>
      <c r="G45" s="59"/>
      <c r="H45" s="15"/>
      <c r="I45" s="7" t="str">
        <f t="shared" si="0"/>
        <v/>
      </c>
    </row>
    <row r="46" spans="1:9" ht="18" customHeight="1" x14ac:dyDescent="0.2">
      <c r="A46" s="5"/>
      <c r="B46" s="5"/>
      <c r="C46" s="28"/>
      <c r="D46" s="143"/>
      <c r="E46" s="144"/>
      <c r="F46" s="6"/>
      <c r="G46" s="77"/>
      <c r="H46" s="15"/>
      <c r="I46" s="7" t="str">
        <f t="shared" si="0"/>
        <v/>
      </c>
    </row>
    <row r="47" spans="1:9" ht="9" customHeight="1" x14ac:dyDescent="0.2">
      <c r="A47" s="5"/>
      <c r="B47" s="5"/>
      <c r="C47" s="28"/>
      <c r="D47" s="56"/>
      <c r="E47" s="58"/>
      <c r="F47" s="6"/>
      <c r="G47" s="6"/>
      <c r="H47" s="15"/>
      <c r="I47" s="7"/>
    </row>
    <row r="48" spans="1:9" ht="18" customHeight="1" x14ac:dyDescent="0.2">
      <c r="A48" s="150" t="s">
        <v>26</v>
      </c>
      <c r="B48" s="151"/>
      <c r="C48" s="151"/>
      <c r="D48" s="151"/>
      <c r="E48" s="151"/>
      <c r="F48" s="151"/>
      <c r="G48" s="151"/>
      <c r="H48" s="152"/>
      <c r="I48" s="11"/>
    </row>
  </sheetData>
  <mergeCells count="16">
    <mergeCell ref="A48:H48"/>
    <mergeCell ref="C4:E4"/>
    <mergeCell ref="D14:E14"/>
    <mergeCell ref="D22:E22"/>
    <mergeCell ref="D25:E25"/>
    <mergeCell ref="C30:E30"/>
    <mergeCell ref="D32:E32"/>
    <mergeCell ref="A1:I1"/>
    <mergeCell ref="C2:E2"/>
    <mergeCell ref="C43:E43"/>
    <mergeCell ref="D46:E46"/>
    <mergeCell ref="D24:E24"/>
    <mergeCell ref="D34:E34"/>
    <mergeCell ref="D15:E15"/>
    <mergeCell ref="C20:E20"/>
    <mergeCell ref="C6:E6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90" firstPageNumber="100" orientation="portrait" useFirstPageNumber="1" r:id="rId1"/>
  <headerFooter>
    <oddHeader>&amp;C&amp;"Arial,Bold"&amp;9&amp;P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1200A</vt:lpstr>
      <vt:lpstr>1200C</vt:lpstr>
      <vt:lpstr>1200D</vt:lpstr>
      <vt:lpstr>1200DB</vt:lpstr>
      <vt:lpstr>1200DM</vt:lpstr>
      <vt:lpstr>1200G</vt:lpstr>
      <vt:lpstr>1200L</vt:lpstr>
      <vt:lpstr>1200LB</vt:lpstr>
      <vt:lpstr>1200LE</vt:lpstr>
      <vt:lpstr>PD</vt:lpstr>
      <vt:lpstr>Summary</vt:lpstr>
      <vt:lpstr>Sheet1</vt:lpstr>
      <vt:lpstr>'1200A'!Print_Area</vt:lpstr>
      <vt:lpstr>'1200C'!Print_Area</vt:lpstr>
      <vt:lpstr>'1200D'!Print_Area</vt:lpstr>
      <vt:lpstr>'1200DB'!Print_Area</vt:lpstr>
      <vt:lpstr>'1200DM'!Print_Area</vt:lpstr>
      <vt:lpstr>'1200G'!Print_Area</vt:lpstr>
      <vt:lpstr>'1200L'!Print_Area</vt:lpstr>
      <vt:lpstr>'1200LB'!Print_Area</vt:lpstr>
      <vt:lpstr>'1200LE'!Print_Area</vt:lpstr>
      <vt:lpstr>PD!Print_Area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WCE</dc:creator>
  <cp:lastModifiedBy>Sylvia Motsei</cp:lastModifiedBy>
  <cp:lastPrinted>2023-10-13T16:50:35Z</cp:lastPrinted>
  <dcterms:created xsi:type="dcterms:W3CDTF">2019-07-17T17:12:11Z</dcterms:created>
  <dcterms:modified xsi:type="dcterms:W3CDTF">2023-10-16T13:50:32Z</dcterms:modified>
</cp:coreProperties>
</file>