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nny\Desktop\"/>
    </mc:Choice>
  </mc:AlternateContent>
  <xr:revisionPtr revIDLastSave="0" documentId="8_{C3821865-9C17-457D-8093-9AA5171475A4}" xr6:coauthVersionLast="46" xr6:coauthVersionMax="46" xr10:uidLastSave="{00000000-0000-0000-0000-000000000000}"/>
  <bookViews>
    <workbookView xWindow="-120" yWindow="-120" windowWidth="20730" windowHeight="11160" firstSheet="1" activeTab="7" xr2:uid="{1748AD89-8416-4FCE-B647-BEFD685DA7CD}"/>
  </bookViews>
  <sheets>
    <sheet name="Summary" sheetId="2" r:id="rId1"/>
    <sheet name="Tank Stairs" sheetId="1" r:id="rId2"/>
    <sheet name="Tanks" sheetId="3" r:id="rId3"/>
    <sheet name="Tank Bases" sheetId="4" r:id="rId4"/>
    <sheet name="Mechanical" sheetId="6" r:id="rId5"/>
    <sheet name="Instrumentation" sheetId="7" r:id="rId6"/>
    <sheet name="Electrical" sheetId="8" r:id="rId7"/>
    <sheet name="Civils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8" i="8" l="1"/>
  <c r="C4" i="2" s="1"/>
  <c r="I26" i="9"/>
  <c r="C11" i="2" s="1"/>
  <c r="I23" i="9"/>
  <c r="G23" i="9"/>
  <c r="I40" i="8"/>
  <c r="I41" i="8"/>
  <c r="I42" i="8"/>
  <c r="I39" i="8"/>
  <c r="G93" i="6"/>
  <c r="I93" i="6" s="1"/>
  <c r="G29" i="6"/>
  <c r="I29" i="6" s="1"/>
  <c r="G26" i="6"/>
  <c r="I26" i="6" s="1"/>
  <c r="I7" i="1"/>
  <c r="I11" i="1" s="1"/>
  <c r="C7" i="2" s="1"/>
  <c r="G7" i="1"/>
  <c r="C8" i="2"/>
  <c r="C5" i="2"/>
  <c r="I41" i="7"/>
  <c r="I20" i="3"/>
  <c r="I13" i="4"/>
  <c r="I124" i="6" l="1"/>
  <c r="C6" i="2" s="1"/>
  <c r="C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tc={22E7D926-2D91-41F4-82B5-D9B6232E41AA}</author>
  </authors>
  <commentList>
    <comment ref="I7" authorId="0" shapeId="0" xr:uid="{22E7D926-2D91-41F4-82B5-D9B6232E41AA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incl. capex R1.9m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tc={662B8535-09D8-4F73-9462-7DDFF2147EBC}</author>
    <author>tc={A5A480B4-E095-4388-A8AC-D29ECC24F8DD}</author>
  </authors>
  <commentList>
    <comment ref="I12" authorId="0" shapeId="0" xr:uid="{662B8535-09D8-4F73-9462-7DDFF2147EBC}">
      <text>
        <t>[Threaded comment]
Your version of Excel allows you to read this threaded comment; however, any edits to it will get removed if the file is opened in a newer version of Excel. Learn more: https://go.microsoft.com/fwlink/?linkid=870924
Comment:
    capex spent already accounted for..</t>
      </text>
    </comment>
    <comment ref="I14" authorId="1" shapeId="0" xr:uid="{A5A480B4-E095-4388-A8AC-D29ECC24F8DD}">
      <text>
        <t>[Threaded comment]
Your version of Excel allows you to read this threaded comment; however, any edits to it will get removed if the file is opened in a newer version of Excel. Learn more: https://go.microsoft.com/fwlink/?linkid=870924
Comment:
    Capex spent alreay accounted for..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tc={CA060C88-0E46-4359-AC89-2EE44209949E}</author>
    <author>tc={E2CC805D-95EC-4E1D-AF16-90178BA004A4}</author>
    <author>tc={3EBAF909-831C-47CC-A275-289B903A4C20}</author>
  </authors>
  <commentList>
    <comment ref="I26" authorId="0" shapeId="0" xr:uid="{CA060C88-0E46-4359-AC89-2EE44209949E}">
      <text>
        <t>[Threaded comment]
Your version of Excel allows you to read this threaded comment; however, any edits to it will get removed if the file is opened in a newer version of Excel. Learn more: https://go.microsoft.com/fwlink/?linkid=870924
Comment:
    Pumps  replacement capex</t>
      </text>
    </comment>
    <comment ref="I29" authorId="1" shapeId="0" xr:uid="{E2CC805D-95EC-4E1D-AF16-90178BA004A4}">
      <text>
        <t>[Threaded comment]
Your version of Excel allows you to read this threaded comment; however, any edits to it will get removed if the file is opened in a newer version of Excel. Learn more: https://go.microsoft.com/fwlink/?linkid=870924
Comment:
    Pump replacement capex</t>
      </text>
    </comment>
    <comment ref="I93" authorId="2" shapeId="0" xr:uid="{3EBAF909-831C-47CC-A275-289B903A4C20}">
      <text>
        <t>[Threaded comment]
Your version of Excel allows you to read this threaded comment; however, any edits to it will get removed if the file is opened in a newer version of Excel. Learn more: https://go.microsoft.com/fwlink/?linkid=870924
Comment:
    New Fire pump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tc={1CD01BBB-3860-47F6-ABA4-7E98350E89A9}</author>
  </authors>
  <commentList>
    <comment ref="H39" authorId="0" shapeId="0" xr:uid="{1CD01BBB-3860-47F6-ABA4-7E98350E89A9}">
      <text>
        <t>[Threaded comment]
Your version of Excel allows you to read this threaded comment; however, any edits to it will get removed if the file is opened in a newer version of Excel. Learn more: https://go.microsoft.com/fwlink/?linkid=870924
Comment:
    Revised Depr. to 30% - meters were installed 2 years ago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tc={0C2CC910-25C1-48D3-9F90-35543852134D}</author>
  </authors>
  <commentList>
    <comment ref="I23" authorId="0" shapeId="0" xr:uid="{0C2CC910-25C1-48D3-9F90-35543852134D}">
      <text>
        <t>[Threaded comment]
Your version of Excel allows you to read this threaded comment; however, any edits to it will get removed if the file is opened in a newer version of Excel. Learn more: https://go.microsoft.com/fwlink/?linkid=870924
Comment:
    new project capex</t>
      </text>
    </comment>
  </commentList>
</comments>
</file>

<file path=xl/sharedStrings.xml><?xml version="1.0" encoding="utf-8"?>
<sst xmlns="http://schemas.openxmlformats.org/spreadsheetml/2006/main" count="559" uniqueCount="227">
  <si>
    <t>Description</t>
  </si>
  <si>
    <t>Size</t>
  </si>
  <si>
    <t>Unit</t>
  </si>
  <si>
    <t>Qty</t>
  </si>
  <si>
    <t>Rate</t>
  </si>
  <si>
    <t>Value</t>
  </si>
  <si>
    <t>Depreciation</t>
  </si>
  <si>
    <t xml:space="preserve">Inter-tank Bridge 40mm thick, 30 degree slope, “vastrap” hot dipped galv. </t>
  </si>
  <si>
    <t>m²</t>
  </si>
  <si>
    <t>Tank Access Stair T1533helical “vastrap” stair incl.</t>
  </si>
  <si>
    <t>handrail 4 x 1.5'' NB pipe (Galv.)</t>
  </si>
  <si>
    <t>Tank Access Stair T1435helical “vastrap” stair incl. handrail hot dipped galv.</t>
  </si>
  <si>
    <t xml:space="preserve">Tank Access Stair </t>
  </si>
  <si>
    <t>T1436&amp;T1437- helical “vastrap” stair incl. handrail hot dipped galv.</t>
  </si>
  <si>
    <t>TOTAL</t>
  </si>
  <si>
    <t>Summary</t>
  </si>
  <si>
    <t>Discipline</t>
  </si>
  <si>
    <t>Electrical</t>
  </si>
  <si>
    <t>Instrumentation</t>
  </si>
  <si>
    <t>Mechanical</t>
  </si>
  <si>
    <t>Tank Bases</t>
  </si>
  <si>
    <t>Tank Stairs</t>
  </si>
  <si>
    <t>Tanks</t>
  </si>
  <si>
    <t>TOTAL (ROUNDED)</t>
  </si>
  <si>
    <t>Tank, Condensate Return</t>
  </si>
  <si>
    <t>Tank, Condensate return, max cap 2000l</t>
  </si>
  <si>
    <t>Tank, slops, horizontal D2.4xL5,5m</t>
  </si>
  <si>
    <t xml:space="preserve">Tank, power paraffin, horizontal, </t>
  </si>
  <si>
    <t>BTF</t>
  </si>
  <si>
    <t>Tank, foam compound, 1000l</t>
  </si>
  <si>
    <t>Tank, Boiler fuel, 25mm outlet</t>
  </si>
  <si>
    <t>Underground Tank, max cap. 4200l</t>
  </si>
  <si>
    <t>Tank 1533, Vertical, diam 20.4 height 12m, storing MGO</t>
  </si>
  <si>
    <t>Tank 1435, Vertical, diam 24.5 height 12m, storing LMFO</t>
  </si>
  <si>
    <t xml:space="preserve">Tank 1436 &amp; 1437, Vertical, diam 33.4 height 12m, storing </t>
  </si>
  <si>
    <t>LMFO</t>
  </si>
  <si>
    <t>Tank 1532 &amp; 1434, Vertical, diam 5.7 height 6m, storing ADO</t>
  </si>
  <si>
    <t>Horizontal, dia. 2.7m, decommissioned</t>
  </si>
  <si>
    <t>Tank 1533 plinth</t>
  </si>
  <si>
    <t>Tank 1435 plinth</t>
  </si>
  <si>
    <t xml:space="preserve">Tank 1436 plinth </t>
  </si>
  <si>
    <t>Tank 1437 plinth</t>
  </si>
  <si>
    <t>Tank 1532 plinth</t>
  </si>
  <si>
    <t>Tank 1434 plinth</t>
  </si>
  <si>
    <t>Horizontal Tank plinths</t>
  </si>
  <si>
    <t>Valve, butterfly, Diam 150mm</t>
  </si>
  <si>
    <t>mm</t>
  </si>
  <si>
    <t>Valve, butterfly, Dia.200mm</t>
  </si>
  <si>
    <t>Foam stock, 25l drums</t>
  </si>
  <si>
    <t>lt</t>
  </si>
  <si>
    <t>Fire extinguishers, dry powder</t>
  </si>
  <si>
    <t>no.</t>
  </si>
  <si>
    <t>Fire hoses, 65mm diam (30m)</t>
  </si>
  <si>
    <t>Fire hoses, 45mm diam (30m)</t>
  </si>
  <si>
    <t>Foam / water cannon, inlet 150mm</t>
  </si>
  <si>
    <t>Foam branch, AF 900, nozzle</t>
  </si>
  <si>
    <t>65mm</t>
  </si>
  <si>
    <t>Hydrants, 65mm outlet</t>
  </si>
  <si>
    <t>Level Control Valve</t>
  </si>
  <si>
    <t>Boiler Feedwater Treatment Dosing Unit</t>
  </si>
  <si>
    <t>Valve, pressure reducing, kus 63m3/h, outlet 250mm</t>
  </si>
  <si>
    <t>Valve, gate, 90mm</t>
  </si>
  <si>
    <t>Ball Valve, 3"</t>
  </si>
  <si>
    <t>inch</t>
  </si>
  <si>
    <t>Pump</t>
  </si>
  <si>
    <t>Burner Unit, Motor &amp; Blower</t>
  </si>
  <si>
    <t>Boiler, 2500kg/hr, 1035kPa</t>
  </si>
  <si>
    <t>4'' Basket Strainer</t>
  </si>
  <si>
    <t>4'' Steam Trap</t>
  </si>
  <si>
    <t>Curb side Diesel Pump</t>
  </si>
  <si>
    <t xml:space="preserve">2 x Containment Equipment </t>
  </si>
  <si>
    <t>Valve, ball, 300mm, V3</t>
  </si>
  <si>
    <t>Pump, Condensate Return</t>
  </si>
  <si>
    <t>Valve, ball, 500mm, V2</t>
  </si>
  <si>
    <t>Valve, butterfly, 300mm, V5</t>
  </si>
  <si>
    <t>Valve, butterfly, 300mm, V4</t>
  </si>
  <si>
    <t>Valve, gate, 350mm</t>
  </si>
  <si>
    <t>Compensator, 300mm</t>
  </si>
  <si>
    <t>Valve, gate, 200mm, V22</t>
  </si>
  <si>
    <t>Pump Positive Displacement</t>
  </si>
  <si>
    <t>Pump, centrifugal, ADO, 120m3/hr, 5.25m</t>
  </si>
  <si>
    <t>Pump, centrifugal, ADO, horizontal split, P6</t>
  </si>
  <si>
    <t>Valve, butterfly, 100mm</t>
  </si>
  <si>
    <t>Pump, centrifugal, split horizontal, MGO, P4</t>
  </si>
  <si>
    <t>Valve, gate, 150mm, V27</t>
  </si>
  <si>
    <t>Pump, screw, HFO, size W225 x 135, P1</t>
  </si>
  <si>
    <t>Pump, HFO, size W225 x 135, P2</t>
  </si>
  <si>
    <t>Pump, screw, HFO, size W225 x 135, P3</t>
  </si>
  <si>
    <t xml:space="preserve">Piping, insulated carbon steel, </t>
  </si>
  <si>
    <t>400mm diam</t>
  </si>
  <si>
    <t>m</t>
  </si>
  <si>
    <t>300mm diam</t>
  </si>
  <si>
    <t>50mm diam</t>
  </si>
  <si>
    <t>80mm diam</t>
  </si>
  <si>
    <t>Piping, carbon steel, 100mm diam</t>
  </si>
  <si>
    <t>100mm diam</t>
  </si>
  <si>
    <t>Piping, insulated carbon steel, 65mm diam</t>
  </si>
  <si>
    <t>150mm diam</t>
  </si>
  <si>
    <t>Piping, insulated carbon steel, 250mm diam</t>
  </si>
  <si>
    <t>Piping, insulated carbon steel, 50mm diam</t>
  </si>
  <si>
    <t>Piping, stainless steel, 65mm diam</t>
  </si>
  <si>
    <t>Compensator</t>
  </si>
  <si>
    <t>Valve, gate, 200mm</t>
  </si>
  <si>
    <t>Valve, gate, 300mm Diam.</t>
  </si>
  <si>
    <t>Valve, ball, 300mm</t>
  </si>
  <si>
    <t>Valve, butterfly, 200mm</t>
  </si>
  <si>
    <t>Valve, butterfly, 160mm</t>
  </si>
  <si>
    <t>Valve, ball, 400mm</t>
  </si>
  <si>
    <t>Valve, gate, 600mm</t>
  </si>
  <si>
    <t>Valve, ball, 500mm</t>
  </si>
  <si>
    <t>Valve, gate, Dia. 250mm</t>
  </si>
  <si>
    <t>Valve, butterfly, 250mm</t>
  </si>
  <si>
    <t>Valve, gate, 250mm</t>
  </si>
  <si>
    <t>Valve, ball, 100mm</t>
  </si>
  <si>
    <t>Valve, ball, 150mm</t>
  </si>
  <si>
    <t>Valve, ball, 200mm</t>
  </si>
  <si>
    <t>Valve, ball, 80mm</t>
  </si>
  <si>
    <t>Valve, butterfly, 50mm</t>
  </si>
  <si>
    <t>Valve, butterfly, 150mm</t>
  </si>
  <si>
    <t>Valve, butterfly, 400mm</t>
  </si>
  <si>
    <t>Valve, butterfly, 600mm</t>
  </si>
  <si>
    <t>Valve, gate, 100mm</t>
  </si>
  <si>
    <t>Valve, gate, 150mm</t>
  </si>
  <si>
    <t>Valve, gate, 220mm</t>
  </si>
  <si>
    <t>Valve, gate, 280mm</t>
  </si>
  <si>
    <t>Valve, gate, 300mm</t>
  </si>
  <si>
    <t>Valve, gate, 400mm</t>
  </si>
  <si>
    <t>Valve, gate, 500mm</t>
  </si>
  <si>
    <t>Engine, Diesel</t>
  </si>
  <si>
    <t>Pump, centrifugal</t>
  </si>
  <si>
    <t>Valve, Control, outlet Dia.150mm</t>
  </si>
  <si>
    <t>Valve, Actuator &amp; Gearbox, V3</t>
  </si>
  <si>
    <t>Motor, Condensate Return, 2,2kW</t>
  </si>
  <si>
    <t>Valve Actuator &amp; Gearbox, V2</t>
  </si>
  <si>
    <t>Valve, Actuator &amp; Gearbox, V5</t>
  </si>
  <si>
    <t>Valve Actuator &amp; Gearbox, V4</t>
  </si>
  <si>
    <t>Valve actuator, V22</t>
  </si>
  <si>
    <t>Motor</t>
  </si>
  <si>
    <t>Motor, 700rpm, 5.5Hp</t>
  </si>
  <si>
    <t>Motor, 2970rpm, 75kW, P6</t>
  </si>
  <si>
    <t>Valve actuator</t>
  </si>
  <si>
    <t>Motor, 1485rpm, 110kW, Exn, IP65, P4</t>
  </si>
  <si>
    <t>Valve Actuator &amp; Gearbox, V27</t>
  </si>
  <si>
    <t>Motor, 1480rpm, 90kW, Exn, P1</t>
  </si>
  <si>
    <t>Motor, 1485rpm, 90kW, Exn, P2</t>
  </si>
  <si>
    <t>Motor, 1480rpm, 90kW, Exn, P3</t>
  </si>
  <si>
    <t>Motor, 1480rpm, 90kW, Exn</t>
  </si>
  <si>
    <t xml:space="preserve">Main Switchboard (Pump </t>
  </si>
  <si>
    <t>starters, circuit breakers etc)</t>
  </si>
  <si>
    <t>Lighting Transformer</t>
  </si>
  <si>
    <t>Valve Actuator &amp; Gearbox</t>
  </si>
  <si>
    <t xml:space="preserve">Valve, Actuator &amp; Gearbox </t>
  </si>
  <si>
    <t>Valve Actuator</t>
  </si>
  <si>
    <t>Motor &amp; Fan</t>
  </si>
  <si>
    <t>Replacement Cost</t>
  </si>
  <si>
    <t>DP Cell, Tank 1533</t>
  </si>
  <si>
    <t>Water Bottom/Temperature Sensor, Tank 1533</t>
  </si>
  <si>
    <t>Data Acquisition Unit</t>
  </si>
  <si>
    <t>Motor, 2950rpm, 11kW, IP 55</t>
  </si>
  <si>
    <t>Transmitter, pressure, PT7</t>
  </si>
  <si>
    <t xml:space="preserve">Meter, ADO, M6/ Register, electronic, M6 </t>
  </si>
  <si>
    <t>Switch, HL</t>
  </si>
  <si>
    <t>Switch, LL</t>
  </si>
  <si>
    <t>Switch Low</t>
  </si>
  <si>
    <t>Emergency stop button</t>
  </si>
  <si>
    <t>Emergency Genset, 27.5kVa, 380V, IP22</t>
  </si>
  <si>
    <t>Meter</t>
  </si>
  <si>
    <t>PLC</t>
  </si>
  <si>
    <t>Transmitter, pressure</t>
  </si>
  <si>
    <t>Transmitter, temperature</t>
  </si>
  <si>
    <t>Fence, electric</t>
  </si>
  <si>
    <t>Lighting, Security</t>
  </si>
  <si>
    <t>Alarm, High Level</t>
  </si>
  <si>
    <t>Alarm, Low Level</t>
  </si>
  <si>
    <t>Control Panel, Boiler</t>
  </si>
  <si>
    <t>Transformer, 11kV, oil cap. 232l</t>
  </si>
  <si>
    <t>PC, CPU Screen Keyboard &amp; Mouse/ Printer</t>
  </si>
  <si>
    <t>RMU</t>
  </si>
  <si>
    <t>MCC</t>
  </si>
  <si>
    <t>Lighting, Tank farm</t>
  </si>
  <si>
    <t>Level switch, Tank 1434</t>
  </si>
  <si>
    <t>Radar Gauge, Tank 1435, Exe</t>
  </si>
  <si>
    <t>DP Cell, Tank 1435</t>
  </si>
  <si>
    <t>Water Bottom/Temperature Sensor, Tank 1435</t>
  </si>
  <si>
    <t>Data Acquisition Unit, Tank 1435</t>
  </si>
  <si>
    <t>Transmitter, temperature, TR2</t>
  </si>
  <si>
    <t>Radar Gauge, Tank 1436, Exe</t>
  </si>
  <si>
    <t>DP Cell, Tank 1436</t>
  </si>
  <si>
    <t>Water Bottom/Temperature Sensor, Tank 1436</t>
  </si>
  <si>
    <t>Data Acquisition Unit, Tank 1436</t>
  </si>
  <si>
    <t>Transmitter, temperature, T1</t>
  </si>
  <si>
    <t>Radar Gauge, Tank 1437, Exe</t>
  </si>
  <si>
    <t>DP Cell, Tank 1437</t>
  </si>
  <si>
    <t>Water Bottom/Temperature Sensor, Tank 1437</t>
  </si>
  <si>
    <t>Data Acquisition Unit, Tank 1437</t>
  </si>
  <si>
    <t>Level switch, Tank 1532</t>
  </si>
  <si>
    <t>Radar Gauge, Tank 1533, Exe</t>
  </si>
  <si>
    <t>Civils</t>
  </si>
  <si>
    <t>Drainage channel, brick, 170m</t>
  </si>
  <si>
    <t xml:space="preserve">Hardstanding, concrete, </t>
  </si>
  <si>
    <t>Stormwater Drainage</t>
  </si>
  <si>
    <t>Fence, barbed wire</t>
  </si>
  <si>
    <t>Fence, wire</t>
  </si>
  <si>
    <t>Separator, 3x6x2m deep</t>
  </si>
  <si>
    <t xml:space="preserve">Bund floor (Earth bund wall with concrete cap- 5m x 285m) </t>
  </si>
  <si>
    <t xml:space="preserve">Miscellaneous Pipe Supports </t>
  </si>
  <si>
    <t>Bund floor (Earth bund wall with concrete cap- 6m x 354m)</t>
  </si>
  <si>
    <t xml:space="preserve">Separator </t>
  </si>
  <si>
    <t xml:space="preserve">Treatment Plant </t>
  </si>
  <si>
    <t>Fire Water Reservoir</t>
  </si>
  <si>
    <t>Total</t>
  </si>
  <si>
    <t>New Fire pump</t>
  </si>
  <si>
    <t>Bund interconnection</t>
  </si>
  <si>
    <t>Civils + Tank Bases ( Immovable)</t>
  </si>
  <si>
    <t>m3</t>
  </si>
  <si>
    <r>
      <t>Air Eliminator, 1000kPa, max cap 6.3m</t>
    </r>
    <r>
      <rPr>
        <vertAlign val="superscript"/>
        <sz val="11"/>
        <color rgb="FF4C4C4E"/>
        <rFont val="Arial Narrow"/>
        <family val="2"/>
      </rPr>
      <t>3</t>
    </r>
  </si>
  <si>
    <r>
      <t>Air eliminator, 1000kPa, max cap 6.3m</t>
    </r>
    <r>
      <rPr>
        <vertAlign val="superscript"/>
        <sz val="11"/>
        <color rgb="FF4C4C4E"/>
        <rFont val="Arial Narrow"/>
        <family val="2"/>
      </rPr>
      <t>3</t>
    </r>
  </si>
  <si>
    <r>
      <t>Meter,6", MGO, M5, 600m</t>
    </r>
    <r>
      <rPr>
        <vertAlign val="superscript"/>
        <sz val="11"/>
        <color rgb="FF4C4C4E"/>
        <rFont val="Arial Narrow"/>
        <family val="2"/>
      </rPr>
      <t>3</t>
    </r>
    <r>
      <rPr>
        <sz val="11"/>
        <color rgb="FF4C4C4E"/>
        <rFont val="Arial Narrow"/>
        <family val="2"/>
      </rPr>
      <t>/H Mass Flow Meter</t>
    </r>
  </si>
  <si>
    <r>
      <t>Meter, 6", HFO, M1, 500m</t>
    </r>
    <r>
      <rPr>
        <vertAlign val="superscript"/>
        <sz val="11"/>
        <color rgb="FF4C4C4E"/>
        <rFont val="Arial Narrow"/>
        <family val="2"/>
      </rPr>
      <t>3</t>
    </r>
    <r>
      <rPr>
        <sz val="11"/>
        <color rgb="FF4C4C4E"/>
        <rFont val="Arial Narrow"/>
        <family val="2"/>
      </rPr>
      <t>/H, Mass Flow Meter</t>
    </r>
  </si>
  <si>
    <r>
      <t>Meter, 6", HFO, M2, 500m</t>
    </r>
    <r>
      <rPr>
        <vertAlign val="superscript"/>
        <sz val="11"/>
        <color rgb="FF4C4C4E"/>
        <rFont val="Arial Narrow"/>
        <family val="2"/>
      </rPr>
      <t>3</t>
    </r>
    <r>
      <rPr>
        <sz val="11"/>
        <color rgb="FF4C4C4E"/>
        <rFont val="Arial Narrow"/>
        <family val="2"/>
      </rPr>
      <t>/H, Mass Flow Meter</t>
    </r>
  </si>
  <si>
    <r>
      <t>Bund wall, earth, 358m</t>
    </r>
    <r>
      <rPr>
        <vertAlign val="superscript"/>
        <sz val="11"/>
        <color rgb="FF4C4C4E"/>
        <rFont val="Arial Narrow"/>
        <family val="2"/>
      </rPr>
      <t>2</t>
    </r>
  </si>
  <si>
    <r>
      <t>Bund, brick, 50.4m</t>
    </r>
    <r>
      <rPr>
        <vertAlign val="superscript"/>
        <sz val="11"/>
        <color rgb="FF4C4C4E"/>
        <rFont val="Arial Narrow"/>
        <family val="2"/>
      </rPr>
      <t>2</t>
    </r>
  </si>
  <si>
    <r>
      <t>Pump slab, Concrete, 386m</t>
    </r>
    <r>
      <rPr>
        <vertAlign val="superscript"/>
        <sz val="11"/>
        <color rgb="FF4C4C4E"/>
        <rFont val="Arial Narrow"/>
        <family val="2"/>
      </rPr>
      <t>2</t>
    </r>
  </si>
  <si>
    <r>
      <t>Roadway, concrete, 689m</t>
    </r>
    <r>
      <rPr>
        <vertAlign val="superscript"/>
        <sz val="11"/>
        <color rgb="FF4C4C4E"/>
        <rFont val="Arial Narrow"/>
        <family val="2"/>
      </rPr>
      <t>2</t>
    </r>
  </si>
  <si>
    <r>
      <t>Roadway, paved, 800m</t>
    </r>
    <r>
      <rPr>
        <vertAlign val="superscript"/>
        <sz val="11"/>
        <color rgb="FF4C4C4E"/>
        <rFont val="Arial Narrow"/>
        <family val="2"/>
      </rPr>
      <t>2</t>
    </r>
  </si>
  <si>
    <r>
      <t>Hardstanding, paved, 436m</t>
    </r>
    <r>
      <rPr>
        <vertAlign val="superscript"/>
        <sz val="11"/>
        <color rgb="FF4C4C4E"/>
        <rFont val="Arial Narrow"/>
        <family val="2"/>
      </rPr>
      <t>2</t>
    </r>
  </si>
  <si>
    <r>
      <t>82.49m</t>
    </r>
    <r>
      <rPr>
        <vertAlign val="superscript"/>
        <sz val="11"/>
        <color rgb="FF4C4C4E"/>
        <rFont val="Arial Narrow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</si>
</sst>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&quot;#,##0.00;[Red]\-&quot;R&quot;#,##0.00"/>
  </numFmts>
  <fonts count="7" x14ac:knownFonts="1">
    <font>
      <sz val="11"/>
      <color theme="1"/>
      <name val="Calibri"/>
      <family val="2"/>
      <scheme val="minor"/>
    </font>
    <font>
      <b/>
      <sz val="11"/>
      <color rgb="FFFFFFFF"/>
      <name val="Arial Narrow"/>
      <family val="2"/>
    </font>
    <font>
      <sz val="11"/>
      <color rgb="FF4C4C4E"/>
      <name val="Arial Narrow"/>
      <family val="2"/>
    </font>
    <font>
      <sz val="11"/>
      <color theme="1"/>
      <name val="Arial Narrow"/>
      <family val="2"/>
    </font>
    <font>
      <b/>
      <sz val="11"/>
      <color rgb="FF4C4C4E"/>
      <name val="Arial Narrow"/>
      <family val="2"/>
    </font>
    <font>
      <sz val="11"/>
      <color rgb="FFFF0000"/>
      <name val="Arial Narrow"/>
      <family val="2"/>
    </font>
    <font>
      <vertAlign val="superscript"/>
      <sz val="11"/>
      <color rgb="FF4C4C4E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E526B"/>
        <bgColor indexed="64"/>
      </patternFill>
    </fill>
    <fill>
      <patternFill patternType="solid">
        <fgColor rgb="FFE9E9EA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rgb="FF4C4C4E"/>
      </left>
      <right style="medium">
        <color rgb="FF4C4C4E"/>
      </right>
      <top style="medium">
        <color rgb="FF4C4C4E"/>
      </top>
      <bottom style="medium">
        <color rgb="FF4C4C4E"/>
      </bottom>
      <diagonal/>
    </border>
    <border>
      <left/>
      <right style="medium">
        <color rgb="FF4C4C4E"/>
      </right>
      <top style="medium">
        <color rgb="FF4C4C4E"/>
      </top>
      <bottom style="medium">
        <color rgb="FF4C4C4E"/>
      </bottom>
      <diagonal/>
    </border>
    <border>
      <left style="medium">
        <color rgb="FF4C4C4E"/>
      </left>
      <right style="medium">
        <color rgb="FF4C4C4E"/>
      </right>
      <top/>
      <bottom style="medium">
        <color rgb="FF4C4C4E"/>
      </bottom>
      <diagonal/>
    </border>
    <border>
      <left/>
      <right style="medium">
        <color rgb="FF4C4C4E"/>
      </right>
      <top/>
      <bottom style="medium">
        <color rgb="FF4C4C4E"/>
      </bottom>
      <diagonal/>
    </border>
    <border>
      <left style="medium">
        <color rgb="FF4C4C4E"/>
      </left>
      <right style="medium">
        <color rgb="FF4C4C4E"/>
      </right>
      <top/>
      <bottom/>
      <diagonal/>
    </border>
    <border>
      <left/>
      <right style="medium">
        <color rgb="FF4C4C4E"/>
      </right>
      <top/>
      <bottom/>
      <diagonal/>
    </border>
    <border>
      <left style="medium">
        <color rgb="FF4C4C4E"/>
      </left>
      <right style="medium">
        <color rgb="FF4C4C4E"/>
      </right>
      <top style="medium">
        <color rgb="FF4C4C4E"/>
      </top>
      <bottom/>
      <diagonal/>
    </border>
    <border>
      <left style="medium">
        <color rgb="FF4C4C4E"/>
      </left>
      <right/>
      <top/>
      <bottom style="medium">
        <color rgb="FF4C4C4E"/>
      </bottom>
      <diagonal/>
    </border>
    <border>
      <left/>
      <right/>
      <top/>
      <bottom style="medium">
        <color rgb="FF4C4C4E"/>
      </bottom>
      <diagonal/>
    </border>
    <border>
      <left style="medium">
        <color rgb="FF4C4C4E"/>
      </left>
      <right/>
      <top style="medium">
        <color rgb="FF4C4C4E"/>
      </top>
      <bottom style="medium">
        <color rgb="FF4C4C4E"/>
      </bottom>
      <diagonal/>
    </border>
    <border>
      <left/>
      <right/>
      <top style="medium">
        <color rgb="FF4C4C4E"/>
      </top>
      <bottom style="medium">
        <color rgb="FF4C4C4E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3" fillId="0" borderId="0" xfId="0" applyFont="1"/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8" fontId="2" fillId="0" borderId="4" xfId="0" applyNumberFormat="1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 wrapText="1"/>
    </xf>
    <xf numFmtId="8" fontId="4" fillId="3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8" fontId="3" fillId="0" borderId="0" xfId="0" applyNumberFormat="1" applyFont="1"/>
    <xf numFmtId="0" fontId="5" fillId="0" borderId="0" xfId="0" applyFont="1"/>
    <xf numFmtId="8" fontId="3" fillId="4" borderId="0" xfId="0" applyNumberFormat="1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8" fontId="2" fillId="0" borderId="4" xfId="0" applyNumberFormat="1" applyFont="1" applyBorder="1" applyAlignment="1">
      <alignment horizontal="left" vertical="center" wrapText="1" indent="1"/>
    </xf>
    <xf numFmtId="8" fontId="2" fillId="0" borderId="4" xfId="0" applyNumberFormat="1" applyFont="1" applyBorder="1" applyAlignment="1">
      <alignment horizontal="left" vertical="center" wrapText="1" indent="2"/>
    </xf>
    <xf numFmtId="10" fontId="2" fillId="0" borderId="4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8" fontId="2" fillId="0" borderId="7" xfId="0" applyNumberFormat="1" applyFont="1" applyBorder="1" applyAlignment="1">
      <alignment horizontal="center" vertical="center" wrapText="1"/>
    </xf>
    <xf numFmtId="8" fontId="2" fillId="0" borderId="7" xfId="0" applyNumberFormat="1" applyFont="1" applyBorder="1" applyAlignment="1">
      <alignment horizontal="left" vertical="center" wrapText="1" indent="2"/>
    </xf>
    <xf numFmtId="10" fontId="2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8" fontId="2" fillId="0" borderId="3" xfId="0" applyNumberFormat="1" applyFont="1" applyBorder="1" applyAlignment="1">
      <alignment horizontal="center" vertical="center" wrapText="1"/>
    </xf>
    <xf numFmtId="8" fontId="2" fillId="0" borderId="3" xfId="0" applyNumberFormat="1" applyFont="1" applyBorder="1" applyAlignment="1">
      <alignment horizontal="left" vertical="center" wrapText="1" indent="2"/>
    </xf>
    <xf numFmtId="10" fontId="2" fillId="0" borderId="3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8" fontId="5" fillId="0" borderId="7" xfId="0" applyNumberFormat="1" applyFont="1" applyBorder="1" applyAlignment="1">
      <alignment horizontal="center" vertical="center" wrapText="1"/>
    </xf>
    <xf numFmtId="8" fontId="5" fillId="0" borderId="7" xfId="0" applyNumberFormat="1" applyFont="1" applyBorder="1" applyAlignment="1">
      <alignment horizontal="left" vertical="center" wrapText="1" indent="2"/>
    </xf>
    <xf numFmtId="10" fontId="5" fillId="0" borderId="7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8" fontId="5" fillId="0" borderId="3" xfId="0" applyNumberFormat="1" applyFont="1" applyBorder="1" applyAlignment="1">
      <alignment horizontal="center" vertical="center" wrapText="1"/>
    </xf>
    <xf numFmtId="8" fontId="5" fillId="0" borderId="3" xfId="0" applyNumberFormat="1" applyFont="1" applyBorder="1" applyAlignment="1">
      <alignment horizontal="left" vertical="center" wrapText="1" indent="2"/>
    </xf>
    <xf numFmtId="10" fontId="5" fillId="0" borderId="3" xfId="0" applyNumberFormat="1" applyFont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8" fontId="4" fillId="3" borderId="4" xfId="0" applyNumberFormat="1" applyFont="1" applyFill="1" applyBorder="1" applyAlignment="1">
      <alignment horizontal="left" vertical="center" wrapText="1" indent="2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8" fontId="2" fillId="0" borderId="4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8" fontId="2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8" fontId="2" fillId="0" borderId="3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justify" vertical="center" wrapText="1"/>
    </xf>
    <xf numFmtId="4" fontId="5" fillId="0" borderId="4" xfId="0" applyNumberFormat="1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8" fontId="5" fillId="0" borderId="4" xfId="0" applyNumberFormat="1" applyFont="1" applyBorder="1" applyAlignment="1">
      <alignment horizontal="center" vertical="center" wrapText="1"/>
    </xf>
    <xf numFmtId="10" fontId="5" fillId="0" borderId="4" xfId="0" applyNumberFormat="1" applyFont="1" applyBorder="1" applyAlignment="1">
      <alignment horizontal="right" vertical="center" wrapText="1"/>
    </xf>
    <xf numFmtId="8" fontId="5" fillId="0" borderId="4" xfId="0" applyNumberFormat="1" applyFont="1" applyBorder="1" applyAlignment="1">
      <alignment horizontal="left" vertical="center" wrapText="1" indent="1"/>
    </xf>
    <xf numFmtId="4" fontId="2" fillId="0" borderId="4" xfId="0" applyNumberFormat="1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left" vertical="center" wrapText="1"/>
    </xf>
    <xf numFmtId="8" fontId="4" fillId="3" borderId="4" xfId="0" applyNumberFormat="1" applyFont="1" applyFill="1" applyBorder="1" applyAlignment="1">
      <alignment horizontal="left" vertical="center" wrapText="1" inden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8" fontId="5" fillId="0" borderId="4" xfId="0" applyNumberFormat="1" applyFont="1" applyBorder="1" applyAlignment="1">
      <alignment horizontal="left" vertical="center" wrapText="1" indent="2"/>
    </xf>
    <xf numFmtId="8" fontId="2" fillId="0" borderId="7" xfId="0" applyNumberFormat="1" applyFont="1" applyBorder="1" applyAlignment="1">
      <alignment horizontal="left" vertical="center" wrapText="1" indent="1"/>
    </xf>
    <xf numFmtId="8" fontId="2" fillId="0" borderId="3" xfId="0" applyNumberFormat="1" applyFont="1" applyBorder="1" applyAlignment="1">
      <alignment horizontal="left" vertical="center" wrapText="1" indent="1"/>
    </xf>
    <xf numFmtId="8" fontId="2" fillId="0" borderId="4" xfId="0" applyNumberFormat="1" applyFont="1" applyBorder="1" applyAlignment="1">
      <alignment horizontal="left" vertical="center" wrapText="1" indent="3"/>
    </xf>
    <xf numFmtId="8" fontId="2" fillId="0" borderId="7" xfId="0" applyNumberFormat="1" applyFont="1" applyBorder="1" applyAlignment="1">
      <alignment horizontal="left" vertical="center" wrapText="1" indent="3"/>
    </xf>
    <xf numFmtId="8" fontId="2" fillId="0" borderId="3" xfId="0" applyNumberFormat="1" applyFont="1" applyBorder="1" applyAlignment="1">
      <alignment horizontal="left" vertical="center" wrapText="1" indent="3"/>
    </xf>
    <xf numFmtId="0" fontId="1" fillId="2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Bonginkosi Theodore Nyandeni" id="{5F2B4509-7512-41DA-844A-541324F78320}" userId="S::Theo.Nyandeni@engenoil.com::ffc08e22-cd53-42e2-90f3-dee04612679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7" dT="2021-12-22T10:04:59.50" personId="{5F2B4509-7512-41DA-844A-541324F78320}" id="{22E7D926-2D91-41F4-82B5-D9B6232E41AA}">
    <text>incl. capex R1.9m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I12" dT="2021-12-22T10:02:49.05" personId="{5F2B4509-7512-41DA-844A-541324F78320}" id="{662B8535-09D8-4F73-9462-7DDFF2147EBC}">
    <text>capex spent already accounted for..</text>
  </threadedComment>
  <threadedComment ref="I14" dT="2021-12-22T10:03:22.08" personId="{5F2B4509-7512-41DA-844A-541324F78320}" id="{A5A480B4-E095-4388-A8AC-D29ECC24F8DD}">
    <text>Capex spent alreay accounted for..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I26" dT="2021-12-22T10:13:10.55" personId="{5F2B4509-7512-41DA-844A-541324F78320}" id="{CA060C88-0E46-4359-AC89-2EE44209949E}">
    <text>Pumps  replacement capex</text>
  </threadedComment>
  <threadedComment ref="I29" dT="2021-12-22T10:13:29.75" personId="{5F2B4509-7512-41DA-844A-541324F78320}" id="{E2CC805D-95EC-4E1D-AF16-90178BA004A4}">
    <text>Pump replacement capex</text>
  </threadedComment>
  <threadedComment ref="I93" dT="2021-12-22T10:16:28.15" personId="{5F2B4509-7512-41DA-844A-541324F78320}" id="{3EBAF909-831C-47CC-A275-289B903A4C20}">
    <text>New Fire pump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H39" dT="2021-12-22T10:19:22.41" personId="{5F2B4509-7512-41DA-844A-541324F78320}" id="{1CD01BBB-3860-47F6-ABA4-7E98350E89A9}">
    <text>Revised Depr. to 30% - meters were installed 2 years ago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I23" dT="2021-12-22T10:23:15.15" personId="{5F2B4509-7512-41DA-844A-541324F78320}" id="{0C2CC910-25C1-48D3-9F90-35543852134D}">
    <text>new project capex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D4B27-30D4-489D-91EC-52FBD486C814}">
  <dimension ref="B2:C11"/>
  <sheetViews>
    <sheetView workbookViewId="0">
      <selection activeCell="C16" sqref="C16"/>
    </sheetView>
  </sheetViews>
  <sheetFormatPr defaultRowHeight="16.5" x14ac:dyDescent="0.3"/>
  <cols>
    <col min="1" max="1" width="9.140625" style="3"/>
    <col min="2" max="2" width="35" style="3" customWidth="1"/>
    <col min="3" max="3" width="47.140625" style="3" customWidth="1"/>
    <col min="4" max="16384" width="9.140625" style="3"/>
  </cols>
  <sheetData>
    <row r="2" spans="2:3" ht="17.25" thickBot="1" x14ac:dyDescent="0.35">
      <c r="B2" s="1" t="s">
        <v>15</v>
      </c>
      <c r="C2" s="2"/>
    </row>
    <row r="3" spans="2:3" x14ac:dyDescent="0.3">
      <c r="B3" s="4" t="s">
        <v>16</v>
      </c>
      <c r="C3" s="5" t="s">
        <v>5</v>
      </c>
    </row>
    <row r="4" spans="2:3" ht="17.25" thickBot="1" x14ac:dyDescent="0.35">
      <c r="B4" s="6" t="s">
        <v>17</v>
      </c>
      <c r="C4" s="7">
        <f>Electrical!I58</f>
        <v>4124000</v>
      </c>
    </row>
    <row r="5" spans="2:3" ht="17.25" thickBot="1" x14ac:dyDescent="0.35">
      <c r="B5" s="6" t="s">
        <v>18</v>
      </c>
      <c r="C5" s="7">
        <f>Instrumentation!I41</f>
        <v>1369000</v>
      </c>
    </row>
    <row r="6" spans="2:3" ht="17.25" thickBot="1" x14ac:dyDescent="0.35">
      <c r="B6" s="6" t="s">
        <v>19</v>
      </c>
      <c r="C6" s="7">
        <f>Mechanical!I124</f>
        <v>14534059.15</v>
      </c>
    </row>
    <row r="7" spans="2:3" ht="17.25" thickBot="1" x14ac:dyDescent="0.35">
      <c r="B7" s="6" t="s">
        <v>21</v>
      </c>
      <c r="C7" s="7">
        <f>'Tank Stairs'!I11</f>
        <v>1163000</v>
      </c>
    </row>
    <row r="8" spans="2:3" ht="17.25" thickBot="1" x14ac:dyDescent="0.35">
      <c r="B8" s="6" t="s">
        <v>22</v>
      </c>
      <c r="C8" s="7">
        <f>Tanks!I20</f>
        <v>36386000</v>
      </c>
    </row>
    <row r="9" spans="2:3" ht="17.25" thickBot="1" x14ac:dyDescent="0.35">
      <c r="B9" s="8" t="s">
        <v>23</v>
      </c>
      <c r="C9" s="9">
        <f>SUM(C4:C8)</f>
        <v>57576059.149999999</v>
      </c>
    </row>
    <row r="11" spans="2:3" x14ac:dyDescent="0.3">
      <c r="B11" s="10" t="s">
        <v>213</v>
      </c>
      <c r="C11" s="11">
        <f>'Tank Bases'!I13+Civils!I26</f>
        <v>8490000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EC934-9A74-4487-A0C3-A11705B695ED}">
  <dimension ref="B1:I11"/>
  <sheetViews>
    <sheetView workbookViewId="0">
      <selection activeCell="I7" sqref="I7:I8"/>
    </sheetView>
  </sheetViews>
  <sheetFormatPr defaultRowHeight="16.5" x14ac:dyDescent="0.3"/>
  <cols>
    <col min="1" max="1" width="9.140625" style="3"/>
    <col min="2" max="2" width="33.5703125" style="3" customWidth="1"/>
    <col min="3" max="3" width="16.140625" style="3" customWidth="1"/>
    <col min="4" max="4" width="9.140625" style="3"/>
    <col min="5" max="5" width="9.28515625" style="3" bestFit="1" customWidth="1"/>
    <col min="6" max="6" width="12.5703125" style="3" bestFit="1" customWidth="1"/>
    <col min="7" max="7" width="18.42578125" style="3" customWidth="1"/>
    <col min="8" max="8" width="9.140625" style="3" bestFit="1" customWidth="1"/>
    <col min="9" max="9" width="23.140625" style="3" customWidth="1"/>
    <col min="10" max="16384" width="9.140625" style="3"/>
  </cols>
  <sheetData>
    <row r="1" spans="2:9" ht="17.25" thickBot="1" x14ac:dyDescent="0.35"/>
    <row r="2" spans="2:9" ht="33.75" thickBot="1" x14ac:dyDescent="0.35">
      <c r="B2" s="14" t="s">
        <v>0</v>
      </c>
      <c r="C2" s="15" t="s">
        <v>1</v>
      </c>
      <c r="D2" s="16" t="s">
        <v>2</v>
      </c>
      <c r="E2" s="16" t="s">
        <v>3</v>
      </c>
      <c r="F2" s="15" t="s">
        <v>4</v>
      </c>
      <c r="G2" s="15" t="s">
        <v>5</v>
      </c>
      <c r="H2" s="16" t="s">
        <v>6</v>
      </c>
      <c r="I2" s="15" t="s">
        <v>5</v>
      </c>
    </row>
    <row r="3" spans="2:9" ht="33.75" thickBot="1" x14ac:dyDescent="0.35">
      <c r="B3" s="6" t="s">
        <v>7</v>
      </c>
      <c r="C3" s="17">
        <v>24</v>
      </c>
      <c r="D3" s="17" t="s">
        <v>8</v>
      </c>
      <c r="E3" s="18">
        <v>1</v>
      </c>
      <c r="F3" s="19">
        <v>3750</v>
      </c>
      <c r="G3" s="20">
        <v>89250</v>
      </c>
      <c r="H3" s="21">
        <v>0.5</v>
      </c>
      <c r="I3" s="20">
        <v>45000</v>
      </c>
    </row>
    <row r="4" spans="2:9" ht="33" x14ac:dyDescent="0.3">
      <c r="B4" s="22" t="s">
        <v>9</v>
      </c>
      <c r="C4" s="23"/>
      <c r="D4" s="23"/>
      <c r="E4" s="23">
        <v>1</v>
      </c>
      <c r="F4" s="24">
        <v>168000</v>
      </c>
      <c r="G4" s="25">
        <v>168000</v>
      </c>
      <c r="H4" s="26">
        <v>0.5</v>
      </c>
      <c r="I4" s="25">
        <v>84000</v>
      </c>
    </row>
    <row r="5" spans="2:9" ht="17.25" thickBot="1" x14ac:dyDescent="0.35">
      <c r="B5" s="6" t="s">
        <v>10</v>
      </c>
      <c r="C5" s="27"/>
      <c r="D5" s="27"/>
      <c r="E5" s="27"/>
      <c r="F5" s="28"/>
      <c r="G5" s="29"/>
      <c r="H5" s="30"/>
      <c r="I5" s="29"/>
    </row>
    <row r="6" spans="2:9" ht="50.25" thickBot="1" x14ac:dyDescent="0.35">
      <c r="B6" s="31" t="s">
        <v>11</v>
      </c>
      <c r="C6" s="18"/>
      <c r="D6" s="18"/>
      <c r="E6" s="18">
        <v>1</v>
      </c>
      <c r="F6" s="7">
        <v>168000</v>
      </c>
      <c r="G6" s="20">
        <v>168000</v>
      </c>
      <c r="H6" s="21">
        <v>0.5</v>
      </c>
      <c r="I6" s="20">
        <v>84000</v>
      </c>
    </row>
    <row r="7" spans="2:9" s="12" customFormat="1" x14ac:dyDescent="0.3">
      <c r="B7" s="32" t="s">
        <v>12</v>
      </c>
      <c r="C7" s="33"/>
      <c r="D7" s="33"/>
      <c r="E7" s="33">
        <v>1</v>
      </c>
      <c r="F7" s="34">
        <v>1900000</v>
      </c>
      <c r="G7" s="35">
        <f>F7*E7</f>
        <v>1900000</v>
      </c>
      <c r="H7" s="36">
        <v>0.5</v>
      </c>
      <c r="I7" s="35">
        <f>G7*H7</f>
        <v>950000</v>
      </c>
    </row>
    <row r="8" spans="2:9" s="12" customFormat="1" ht="33.75" thickBot="1" x14ac:dyDescent="0.35">
      <c r="B8" s="37" t="s">
        <v>13</v>
      </c>
      <c r="C8" s="38"/>
      <c r="D8" s="38"/>
      <c r="E8" s="38"/>
      <c r="F8" s="39"/>
      <c r="G8" s="40"/>
      <c r="H8" s="41"/>
      <c r="I8" s="40"/>
    </row>
    <row r="9" spans="2:9" ht="17.25" thickBot="1" x14ac:dyDescent="0.35">
      <c r="B9" s="8" t="s">
        <v>14</v>
      </c>
      <c r="C9" s="42"/>
      <c r="D9" s="42"/>
      <c r="E9" s="42"/>
      <c r="F9" s="42"/>
      <c r="G9" s="43"/>
      <c r="H9" s="42"/>
      <c r="I9" s="43"/>
    </row>
    <row r="11" spans="2:9" x14ac:dyDescent="0.3">
      <c r="H11" s="3" t="s">
        <v>210</v>
      </c>
      <c r="I11" s="13">
        <f>SUM(I3:I8)</f>
        <v>1163000</v>
      </c>
    </row>
  </sheetData>
  <mergeCells count="14">
    <mergeCell ref="I4:I5"/>
    <mergeCell ref="C7:C8"/>
    <mergeCell ref="D7:D8"/>
    <mergeCell ref="E7:E8"/>
    <mergeCell ref="F7:F8"/>
    <mergeCell ref="G7:G8"/>
    <mergeCell ref="H7:H8"/>
    <mergeCell ref="I7:I8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5E0C1-2818-4CCE-AD2F-D44420E2F3E3}">
  <dimension ref="B2:I20"/>
  <sheetViews>
    <sheetView topLeftCell="A10" workbookViewId="0">
      <selection activeCell="I23" sqref="I23"/>
    </sheetView>
  </sheetViews>
  <sheetFormatPr defaultRowHeight="16.5" x14ac:dyDescent="0.3"/>
  <cols>
    <col min="1" max="1" width="9.140625" style="3"/>
    <col min="2" max="2" width="27.7109375" style="3" customWidth="1"/>
    <col min="3" max="3" width="9.140625" style="3"/>
    <col min="4" max="4" width="14" style="3" customWidth="1"/>
    <col min="5" max="5" width="15.7109375" style="3" customWidth="1"/>
    <col min="6" max="6" width="20.140625" style="3" customWidth="1"/>
    <col min="7" max="7" width="20.5703125" style="3" customWidth="1"/>
    <col min="8" max="8" width="9.140625" style="3"/>
    <col min="9" max="9" width="26" style="3" customWidth="1"/>
    <col min="10" max="16384" width="9.140625" style="3"/>
  </cols>
  <sheetData>
    <row r="2" spans="2:9" ht="17.25" thickBot="1" x14ac:dyDescent="0.35">
      <c r="B2" s="1" t="s">
        <v>22</v>
      </c>
      <c r="C2" s="2"/>
      <c r="D2" s="2"/>
      <c r="E2" s="2"/>
      <c r="F2" s="2"/>
      <c r="G2" s="2"/>
      <c r="H2" s="2"/>
      <c r="I2" s="2"/>
    </row>
    <row r="3" spans="2:9" ht="33.75" thickBot="1" x14ac:dyDescent="0.35">
      <c r="B3" s="44" t="s">
        <v>0</v>
      </c>
      <c r="C3" s="45" t="s">
        <v>1</v>
      </c>
      <c r="D3" s="46" t="s">
        <v>2</v>
      </c>
      <c r="E3" s="46" t="s">
        <v>3</v>
      </c>
      <c r="F3" s="45" t="s">
        <v>4</v>
      </c>
      <c r="G3" s="45" t="s">
        <v>5</v>
      </c>
      <c r="H3" s="46" t="s">
        <v>6</v>
      </c>
      <c r="I3" s="45" t="s">
        <v>5</v>
      </c>
    </row>
    <row r="4" spans="2:9" ht="17.25" thickBot="1" x14ac:dyDescent="0.35">
      <c r="B4" s="6" t="s">
        <v>24</v>
      </c>
      <c r="C4" s="18"/>
      <c r="D4" s="18" t="s">
        <v>214</v>
      </c>
      <c r="E4" s="18">
        <v>1</v>
      </c>
      <c r="F4" s="20">
        <v>100000</v>
      </c>
      <c r="G4" s="20">
        <v>100000</v>
      </c>
      <c r="H4" s="21">
        <v>0.6</v>
      </c>
      <c r="I4" s="47">
        <v>40000</v>
      </c>
    </row>
    <row r="5" spans="2:9" ht="33.75" thickBot="1" x14ac:dyDescent="0.35">
      <c r="B5" s="6" t="s">
        <v>25</v>
      </c>
      <c r="C5" s="17">
        <v>2</v>
      </c>
      <c r="D5" s="18" t="s">
        <v>214</v>
      </c>
      <c r="E5" s="18">
        <v>1</v>
      </c>
      <c r="F5" s="20">
        <v>100000</v>
      </c>
      <c r="G5" s="20">
        <v>100000</v>
      </c>
      <c r="H5" s="21">
        <v>0.6</v>
      </c>
      <c r="I5" s="47">
        <v>40000</v>
      </c>
    </row>
    <row r="6" spans="2:9" ht="33.75" thickBot="1" x14ac:dyDescent="0.35">
      <c r="B6" s="6" t="s">
        <v>26</v>
      </c>
      <c r="C6" s="17">
        <v>25</v>
      </c>
      <c r="D6" s="18" t="s">
        <v>214</v>
      </c>
      <c r="E6" s="18">
        <v>1</v>
      </c>
      <c r="F6" s="47">
        <v>8000</v>
      </c>
      <c r="G6" s="20">
        <v>200000</v>
      </c>
      <c r="H6" s="21">
        <v>0.6</v>
      </c>
      <c r="I6" s="47">
        <v>80000</v>
      </c>
    </row>
    <row r="7" spans="2:9" x14ac:dyDescent="0.3">
      <c r="B7" s="22" t="s">
        <v>27</v>
      </c>
      <c r="C7" s="48">
        <v>1</v>
      </c>
      <c r="D7" s="23" t="s">
        <v>214</v>
      </c>
      <c r="E7" s="23">
        <v>1</v>
      </c>
      <c r="F7" s="49">
        <v>15000</v>
      </c>
      <c r="G7" s="25">
        <v>15000</v>
      </c>
      <c r="H7" s="26">
        <v>0.6</v>
      </c>
      <c r="I7" s="49">
        <v>6000</v>
      </c>
    </row>
    <row r="8" spans="2:9" ht="17.25" thickBot="1" x14ac:dyDescent="0.35">
      <c r="B8" s="6" t="s">
        <v>28</v>
      </c>
      <c r="C8" s="50"/>
      <c r="D8" s="27"/>
      <c r="E8" s="27"/>
      <c r="F8" s="51"/>
      <c r="G8" s="29"/>
      <c r="H8" s="30"/>
      <c r="I8" s="51"/>
    </row>
    <row r="9" spans="2:9" ht="17.25" thickBot="1" x14ac:dyDescent="0.35">
      <c r="B9" s="6" t="s">
        <v>29</v>
      </c>
      <c r="C9" s="17">
        <v>1</v>
      </c>
      <c r="D9" s="18" t="s">
        <v>214</v>
      </c>
      <c r="E9" s="18">
        <v>5</v>
      </c>
      <c r="F9" s="47">
        <v>13500</v>
      </c>
      <c r="G9" s="20">
        <v>67500</v>
      </c>
      <c r="H9" s="21">
        <v>0.6</v>
      </c>
      <c r="I9" s="47">
        <v>27000</v>
      </c>
    </row>
    <row r="10" spans="2:9" ht="17.25" thickBot="1" x14ac:dyDescent="0.35">
      <c r="B10" s="6" t="s">
        <v>30</v>
      </c>
      <c r="C10" s="18"/>
      <c r="D10" s="18" t="s">
        <v>214</v>
      </c>
      <c r="E10" s="18">
        <v>1</v>
      </c>
      <c r="F10" s="47">
        <v>5000</v>
      </c>
      <c r="G10" s="47">
        <v>5000</v>
      </c>
      <c r="H10" s="21">
        <v>0.6</v>
      </c>
      <c r="I10" s="47">
        <v>2000</v>
      </c>
    </row>
    <row r="11" spans="2:9" ht="33.75" thickBot="1" x14ac:dyDescent="0.35">
      <c r="B11" s="6" t="s">
        <v>31</v>
      </c>
      <c r="C11" s="17">
        <v>4</v>
      </c>
      <c r="D11" s="18" t="s">
        <v>214</v>
      </c>
      <c r="E11" s="18">
        <v>1</v>
      </c>
      <c r="F11" s="47">
        <v>50000</v>
      </c>
      <c r="G11" s="20">
        <v>50000</v>
      </c>
      <c r="H11" s="21">
        <v>0.6</v>
      </c>
      <c r="I11" s="47">
        <v>20000</v>
      </c>
    </row>
    <row r="12" spans="2:9" s="12" customFormat="1" ht="33.75" thickBot="1" x14ac:dyDescent="0.35">
      <c r="B12" s="52" t="s">
        <v>32</v>
      </c>
      <c r="C12" s="53">
        <v>4963</v>
      </c>
      <c r="D12" s="54" t="s">
        <v>214</v>
      </c>
      <c r="E12" s="54">
        <v>1</v>
      </c>
      <c r="F12" s="55">
        <v>12000000</v>
      </c>
      <c r="G12" s="55">
        <v>12000000</v>
      </c>
      <c r="H12" s="56">
        <v>0.6</v>
      </c>
      <c r="I12" s="57">
        <v>4800000</v>
      </c>
    </row>
    <row r="13" spans="2:9" ht="33.75" thickBot="1" x14ac:dyDescent="0.35">
      <c r="B13" s="6" t="s">
        <v>33</v>
      </c>
      <c r="C13" s="58">
        <v>11041</v>
      </c>
      <c r="D13" s="18" t="s">
        <v>214</v>
      </c>
      <c r="E13" s="18">
        <v>1</v>
      </c>
      <c r="F13" s="7">
        <v>16000000</v>
      </c>
      <c r="G13" s="7">
        <v>16000000</v>
      </c>
      <c r="H13" s="21">
        <v>0.6</v>
      </c>
      <c r="I13" s="19">
        <v>6400000</v>
      </c>
    </row>
    <row r="14" spans="2:9" s="12" customFormat="1" ht="33" x14ac:dyDescent="0.3">
      <c r="B14" s="32" t="s">
        <v>34</v>
      </c>
      <c r="C14" s="59">
        <v>16890</v>
      </c>
      <c r="D14" s="33" t="s">
        <v>214</v>
      </c>
      <c r="E14" s="33">
        <v>2</v>
      </c>
      <c r="F14" s="34">
        <v>30000000</v>
      </c>
      <c r="G14" s="34">
        <v>60000000</v>
      </c>
      <c r="H14" s="36">
        <v>0.6</v>
      </c>
      <c r="I14" s="34">
        <v>24000000</v>
      </c>
    </row>
    <row r="15" spans="2:9" s="12" customFormat="1" ht="17.25" thickBot="1" x14ac:dyDescent="0.35">
      <c r="B15" s="37" t="s">
        <v>35</v>
      </c>
      <c r="C15" s="60"/>
      <c r="D15" s="38"/>
      <c r="E15" s="38"/>
      <c r="F15" s="39"/>
      <c r="G15" s="39"/>
      <c r="H15" s="41"/>
      <c r="I15" s="39"/>
    </row>
    <row r="16" spans="2:9" ht="33.75" thickBot="1" x14ac:dyDescent="0.35">
      <c r="B16" s="31" t="s">
        <v>36</v>
      </c>
      <c r="C16" s="17">
        <v>155</v>
      </c>
      <c r="D16" s="18" t="s">
        <v>214</v>
      </c>
      <c r="E16" s="18">
        <v>2</v>
      </c>
      <c r="F16" s="19">
        <v>1200000</v>
      </c>
      <c r="G16" s="19">
        <v>2400000</v>
      </c>
      <c r="H16" s="21">
        <v>0.6</v>
      </c>
      <c r="I16" s="20">
        <v>960000</v>
      </c>
    </row>
    <row r="17" spans="2:9" ht="33.75" thickBot="1" x14ac:dyDescent="0.35">
      <c r="B17" s="6" t="s">
        <v>37</v>
      </c>
      <c r="C17" s="17">
        <v>72</v>
      </c>
      <c r="D17" s="18" t="s">
        <v>214</v>
      </c>
      <c r="E17" s="18">
        <v>2</v>
      </c>
      <c r="F17" s="47">
        <v>50000</v>
      </c>
      <c r="G17" s="20">
        <v>100000</v>
      </c>
      <c r="H17" s="21">
        <v>0.89</v>
      </c>
      <c r="I17" s="47">
        <v>11000</v>
      </c>
    </row>
    <row r="18" spans="2:9" ht="17.25" thickBot="1" x14ac:dyDescent="0.35">
      <c r="B18" s="8"/>
      <c r="C18" s="42"/>
      <c r="D18" s="42"/>
      <c r="E18" s="42"/>
      <c r="F18" s="42"/>
      <c r="G18" s="9"/>
      <c r="H18" s="42"/>
      <c r="I18" s="9"/>
    </row>
    <row r="20" spans="2:9" x14ac:dyDescent="0.3">
      <c r="H20" s="3" t="s">
        <v>210</v>
      </c>
      <c r="I20" s="13">
        <f>SUM(I4:I17)</f>
        <v>36386000</v>
      </c>
    </row>
  </sheetData>
  <mergeCells count="14">
    <mergeCell ref="I7:I8"/>
    <mergeCell ref="C14:C15"/>
    <mergeCell ref="D14:D15"/>
    <mergeCell ref="E14:E15"/>
    <mergeCell ref="F14:F15"/>
    <mergeCell ref="G14:G15"/>
    <mergeCell ref="H14:H15"/>
    <mergeCell ref="I14:I15"/>
    <mergeCell ref="C7:C8"/>
    <mergeCell ref="D7:D8"/>
    <mergeCell ref="E7:E8"/>
    <mergeCell ref="F7:F8"/>
    <mergeCell ref="G7:G8"/>
    <mergeCell ref="H7:H8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81178-4B97-4DCA-A156-D2F31B7F197B}">
  <dimension ref="B2:I13"/>
  <sheetViews>
    <sheetView workbookViewId="0">
      <selection activeCell="H13" sqref="H13"/>
    </sheetView>
  </sheetViews>
  <sheetFormatPr defaultRowHeight="16.5" x14ac:dyDescent="0.3"/>
  <cols>
    <col min="1" max="1" width="9.140625" style="3"/>
    <col min="2" max="2" width="29.85546875" style="3" customWidth="1"/>
    <col min="3" max="3" width="26.140625" style="3" customWidth="1"/>
    <col min="4" max="4" width="9.140625" style="3"/>
    <col min="5" max="5" width="9.42578125" style="3" bestFit="1" customWidth="1"/>
    <col min="6" max="6" width="11.140625" style="3" bestFit="1" customWidth="1"/>
    <col min="7" max="7" width="15.28515625" style="3" customWidth="1"/>
    <col min="8" max="8" width="15.7109375" style="3" customWidth="1"/>
    <col min="9" max="9" width="14.28515625" style="3" bestFit="1" customWidth="1"/>
    <col min="10" max="16384" width="9.140625" style="3"/>
  </cols>
  <sheetData>
    <row r="2" spans="2:9" ht="17.25" thickBot="1" x14ac:dyDescent="0.35">
      <c r="B2" s="1" t="s">
        <v>20</v>
      </c>
      <c r="C2" s="2"/>
      <c r="D2" s="2"/>
      <c r="E2" s="2"/>
      <c r="F2" s="2"/>
      <c r="G2" s="2"/>
      <c r="H2" s="2"/>
      <c r="I2" s="2"/>
    </row>
    <row r="3" spans="2:9" ht="17.25" thickBot="1" x14ac:dyDescent="0.35">
      <c r="B3" s="44" t="s">
        <v>0</v>
      </c>
      <c r="C3" s="45" t="s">
        <v>1</v>
      </c>
      <c r="D3" s="46" t="s">
        <v>2</v>
      </c>
      <c r="E3" s="46" t="s">
        <v>3</v>
      </c>
      <c r="F3" s="45" t="s">
        <v>4</v>
      </c>
      <c r="G3" s="45" t="s">
        <v>5</v>
      </c>
      <c r="H3" s="46" t="s">
        <v>6</v>
      </c>
      <c r="I3" s="45" t="s">
        <v>5</v>
      </c>
    </row>
    <row r="4" spans="2:9" ht="17.25" thickBot="1" x14ac:dyDescent="0.35">
      <c r="B4" s="6" t="s">
        <v>38</v>
      </c>
      <c r="C4" s="18"/>
      <c r="D4" s="18"/>
      <c r="E4" s="18">
        <v>1</v>
      </c>
      <c r="F4" s="7">
        <v>500000</v>
      </c>
      <c r="G4" s="20">
        <v>500000</v>
      </c>
      <c r="H4" s="21">
        <v>0.5</v>
      </c>
      <c r="I4" s="20">
        <v>250000</v>
      </c>
    </row>
    <row r="5" spans="2:9" ht="17.25" thickBot="1" x14ac:dyDescent="0.35">
      <c r="B5" s="6" t="s">
        <v>39</v>
      </c>
      <c r="C5" s="18"/>
      <c r="D5" s="18"/>
      <c r="E5" s="18">
        <v>1</v>
      </c>
      <c r="F5" s="7">
        <v>600000</v>
      </c>
      <c r="G5" s="20">
        <v>600000</v>
      </c>
      <c r="H5" s="21">
        <v>0.5</v>
      </c>
      <c r="I5" s="20">
        <v>300000</v>
      </c>
    </row>
    <row r="6" spans="2:9" ht="17.25" thickBot="1" x14ac:dyDescent="0.35">
      <c r="B6" s="6" t="s">
        <v>40</v>
      </c>
      <c r="C6" s="18"/>
      <c r="D6" s="18"/>
      <c r="E6" s="18">
        <v>1</v>
      </c>
      <c r="F6" s="7">
        <v>810000</v>
      </c>
      <c r="G6" s="20">
        <v>810000</v>
      </c>
      <c r="H6" s="21">
        <v>0.5</v>
      </c>
      <c r="I6" s="20">
        <v>405000</v>
      </c>
    </row>
    <row r="7" spans="2:9" ht="17.25" thickBot="1" x14ac:dyDescent="0.35">
      <c r="B7" s="6" t="s">
        <v>41</v>
      </c>
      <c r="C7" s="18"/>
      <c r="D7" s="18"/>
      <c r="E7" s="18">
        <v>1</v>
      </c>
      <c r="F7" s="7">
        <v>810000</v>
      </c>
      <c r="G7" s="20">
        <v>810000</v>
      </c>
      <c r="H7" s="21">
        <v>0.5</v>
      </c>
      <c r="I7" s="20">
        <v>405000</v>
      </c>
    </row>
    <row r="8" spans="2:9" ht="17.25" thickBot="1" x14ac:dyDescent="0.35">
      <c r="B8" s="6" t="s">
        <v>42</v>
      </c>
      <c r="C8" s="18"/>
      <c r="D8" s="18"/>
      <c r="E8" s="18">
        <v>1</v>
      </c>
      <c r="F8" s="7">
        <v>140000</v>
      </c>
      <c r="G8" s="20">
        <v>140000</v>
      </c>
      <c r="H8" s="21">
        <v>0.5</v>
      </c>
      <c r="I8" s="20">
        <v>70000</v>
      </c>
    </row>
    <row r="9" spans="2:9" ht="17.25" thickBot="1" x14ac:dyDescent="0.35">
      <c r="B9" s="6" t="s">
        <v>43</v>
      </c>
      <c r="C9" s="18"/>
      <c r="D9" s="18"/>
      <c r="E9" s="18">
        <v>1</v>
      </c>
      <c r="F9" s="7">
        <v>140000</v>
      </c>
      <c r="G9" s="20">
        <v>140000</v>
      </c>
      <c r="H9" s="21">
        <v>0.5</v>
      </c>
      <c r="I9" s="20">
        <v>70000</v>
      </c>
    </row>
    <row r="10" spans="2:9" ht="17.25" thickBot="1" x14ac:dyDescent="0.35">
      <c r="B10" s="6" t="s">
        <v>44</v>
      </c>
      <c r="C10" s="17">
        <v>4</v>
      </c>
      <c r="D10" s="18" t="s">
        <v>214</v>
      </c>
      <c r="E10" s="18">
        <v>2</v>
      </c>
      <c r="F10" s="7">
        <v>300000</v>
      </c>
      <c r="G10" s="20">
        <v>600000</v>
      </c>
      <c r="H10" s="21">
        <v>0.5</v>
      </c>
      <c r="I10" s="20">
        <v>300000</v>
      </c>
    </row>
    <row r="11" spans="2:9" ht="17.25" thickBot="1" x14ac:dyDescent="0.35">
      <c r="B11" s="8"/>
      <c r="C11" s="42"/>
      <c r="D11" s="42"/>
      <c r="E11" s="42"/>
      <c r="F11" s="42"/>
      <c r="G11" s="61"/>
      <c r="H11" s="42"/>
      <c r="I11" s="61"/>
    </row>
    <row r="13" spans="2:9" x14ac:dyDescent="0.3">
      <c r="H13" s="3" t="s">
        <v>210</v>
      </c>
      <c r="I13" s="13">
        <f>SUM(I4:I10)</f>
        <v>1800000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F595D-34D1-457B-BFFD-9F2F8CBA0AED}">
  <dimension ref="B2:I124"/>
  <sheetViews>
    <sheetView topLeftCell="A112" workbookViewId="0">
      <selection activeCell="B123" sqref="B123"/>
    </sheetView>
  </sheetViews>
  <sheetFormatPr defaultRowHeight="16.5" x14ac:dyDescent="0.3"/>
  <cols>
    <col min="1" max="1" width="9.140625" style="3"/>
    <col min="2" max="2" width="42.5703125" style="3" customWidth="1"/>
    <col min="3" max="5" width="9.140625" style="3"/>
    <col min="6" max="6" width="15.5703125" style="3" customWidth="1"/>
    <col min="7" max="7" width="22.5703125" style="3" customWidth="1"/>
    <col min="8" max="8" width="23" style="3" customWidth="1"/>
    <col min="9" max="9" width="28.28515625" style="3" customWidth="1"/>
    <col min="10" max="16384" width="9.140625" style="3"/>
  </cols>
  <sheetData>
    <row r="2" spans="2:9" ht="17.25" thickBot="1" x14ac:dyDescent="0.35">
      <c r="B2" s="62" t="s">
        <v>19</v>
      </c>
      <c r="C2" s="63"/>
      <c r="D2" s="63"/>
      <c r="E2" s="63"/>
      <c r="F2" s="63"/>
      <c r="G2" s="63"/>
      <c r="H2" s="63"/>
      <c r="I2" s="63"/>
    </row>
    <row r="3" spans="2:9" ht="17.25" thickBot="1" x14ac:dyDescent="0.35">
      <c r="B3" s="44" t="s">
        <v>0</v>
      </c>
      <c r="C3" s="45" t="s">
        <v>1</v>
      </c>
      <c r="D3" s="46" t="s">
        <v>2</v>
      </c>
      <c r="E3" s="45" t="s">
        <v>3</v>
      </c>
      <c r="F3" s="45" t="s">
        <v>4</v>
      </c>
      <c r="G3" s="45" t="s">
        <v>5</v>
      </c>
      <c r="H3" s="46" t="s">
        <v>6</v>
      </c>
      <c r="I3" s="45" t="s">
        <v>5</v>
      </c>
    </row>
    <row r="4" spans="2:9" ht="17.25" thickBot="1" x14ac:dyDescent="0.35">
      <c r="B4" s="6" t="s">
        <v>71</v>
      </c>
      <c r="C4" s="17">
        <v>300</v>
      </c>
      <c r="D4" s="18" t="s">
        <v>46</v>
      </c>
      <c r="E4" s="17">
        <v>1</v>
      </c>
      <c r="F4" s="7">
        <v>310000</v>
      </c>
      <c r="G4" s="20">
        <v>310000</v>
      </c>
      <c r="H4" s="21">
        <v>0.6</v>
      </c>
      <c r="I4" s="20">
        <v>124000</v>
      </c>
    </row>
    <row r="5" spans="2:9" ht="17.25" thickBot="1" x14ac:dyDescent="0.35">
      <c r="B5" s="6" t="s">
        <v>72</v>
      </c>
      <c r="C5" s="18"/>
      <c r="D5" s="17" t="s">
        <v>51</v>
      </c>
      <c r="E5" s="17">
        <v>1</v>
      </c>
      <c r="F5" s="7">
        <v>25000</v>
      </c>
      <c r="G5" s="20">
        <v>25000</v>
      </c>
      <c r="H5" s="21">
        <v>0.6</v>
      </c>
      <c r="I5" s="20">
        <v>10000</v>
      </c>
    </row>
    <row r="6" spans="2:9" ht="17.25" thickBot="1" x14ac:dyDescent="0.35">
      <c r="B6" s="6" t="s">
        <v>73</v>
      </c>
      <c r="C6" s="17">
        <v>500</v>
      </c>
      <c r="D6" s="18" t="s">
        <v>46</v>
      </c>
      <c r="E6" s="17">
        <v>1</v>
      </c>
      <c r="F6" s="7">
        <v>450000</v>
      </c>
      <c r="G6" s="20">
        <v>450000</v>
      </c>
      <c r="H6" s="21">
        <v>0.6</v>
      </c>
      <c r="I6" s="20">
        <v>180000</v>
      </c>
    </row>
    <row r="7" spans="2:9" ht="17.25" thickBot="1" x14ac:dyDescent="0.35">
      <c r="B7" s="6" t="s">
        <v>74</v>
      </c>
      <c r="C7" s="17">
        <v>300</v>
      </c>
      <c r="D7" s="18" t="s">
        <v>46</v>
      </c>
      <c r="E7" s="17">
        <v>1</v>
      </c>
      <c r="F7" s="7">
        <v>43000</v>
      </c>
      <c r="G7" s="20">
        <v>43000</v>
      </c>
      <c r="H7" s="21">
        <v>0.6</v>
      </c>
      <c r="I7" s="20">
        <v>18000</v>
      </c>
    </row>
    <row r="8" spans="2:9" ht="17.25" thickBot="1" x14ac:dyDescent="0.35">
      <c r="B8" s="6" t="s">
        <v>75</v>
      </c>
      <c r="C8" s="17">
        <v>300</v>
      </c>
      <c r="D8" s="18" t="s">
        <v>46</v>
      </c>
      <c r="E8" s="17">
        <v>1</v>
      </c>
      <c r="F8" s="7">
        <v>43000</v>
      </c>
      <c r="G8" s="20">
        <v>43000</v>
      </c>
      <c r="H8" s="21">
        <v>0.6</v>
      </c>
      <c r="I8" s="20">
        <v>18000</v>
      </c>
    </row>
    <row r="9" spans="2:9" ht="17.25" thickBot="1" x14ac:dyDescent="0.35">
      <c r="B9" s="6" t="s">
        <v>76</v>
      </c>
      <c r="C9" s="17">
        <v>350</v>
      </c>
      <c r="D9" s="18" t="s">
        <v>46</v>
      </c>
      <c r="E9" s="17">
        <v>1</v>
      </c>
      <c r="F9" s="7">
        <v>58000</v>
      </c>
      <c r="G9" s="20">
        <v>58000</v>
      </c>
      <c r="H9" s="21">
        <v>0.6</v>
      </c>
      <c r="I9" s="20">
        <v>24000</v>
      </c>
    </row>
    <row r="10" spans="2:9" ht="17.25" thickBot="1" x14ac:dyDescent="0.35">
      <c r="B10" s="6" t="s">
        <v>77</v>
      </c>
      <c r="C10" s="17">
        <v>300</v>
      </c>
      <c r="D10" s="18" t="s">
        <v>46</v>
      </c>
      <c r="E10" s="17">
        <v>1</v>
      </c>
      <c r="F10" s="7">
        <v>50000</v>
      </c>
      <c r="G10" s="20">
        <v>50000</v>
      </c>
      <c r="H10" s="21">
        <v>0.6</v>
      </c>
      <c r="I10" s="20">
        <v>20000</v>
      </c>
    </row>
    <row r="11" spans="2:9" ht="17.25" thickBot="1" x14ac:dyDescent="0.35">
      <c r="B11" s="6" t="s">
        <v>78</v>
      </c>
      <c r="C11" s="17">
        <v>200</v>
      </c>
      <c r="D11" s="18" t="s">
        <v>46</v>
      </c>
      <c r="E11" s="17">
        <v>1</v>
      </c>
      <c r="F11" s="7">
        <v>29000</v>
      </c>
      <c r="G11" s="20">
        <v>29000</v>
      </c>
      <c r="H11" s="21">
        <v>0.6</v>
      </c>
      <c r="I11" s="20">
        <v>12000</v>
      </c>
    </row>
    <row r="12" spans="2:9" ht="17.25" thickBot="1" x14ac:dyDescent="0.35">
      <c r="B12" s="6" t="s">
        <v>79</v>
      </c>
      <c r="C12" s="18"/>
      <c r="D12" s="17" t="s">
        <v>51</v>
      </c>
      <c r="E12" s="17">
        <v>1</v>
      </c>
      <c r="F12" s="7">
        <v>20000</v>
      </c>
      <c r="G12" s="20">
        <v>20000</v>
      </c>
      <c r="H12" s="21">
        <v>0.6</v>
      </c>
      <c r="I12" s="47">
        <v>8000</v>
      </c>
    </row>
    <row r="13" spans="2:9" ht="17.25" thickBot="1" x14ac:dyDescent="0.35">
      <c r="B13" s="6" t="s">
        <v>79</v>
      </c>
      <c r="C13" s="18"/>
      <c r="D13" s="17" t="s">
        <v>51</v>
      </c>
      <c r="E13" s="17">
        <v>1</v>
      </c>
      <c r="F13" s="7">
        <v>20000</v>
      </c>
      <c r="G13" s="20">
        <v>20000</v>
      </c>
      <c r="H13" s="21">
        <v>0.6</v>
      </c>
      <c r="I13" s="47">
        <v>8000</v>
      </c>
    </row>
    <row r="14" spans="2:9" ht="17.25" thickBot="1" x14ac:dyDescent="0.35">
      <c r="B14" s="31" t="s">
        <v>80</v>
      </c>
      <c r="C14" s="18"/>
      <c r="D14" s="17" t="s">
        <v>51</v>
      </c>
      <c r="E14" s="17">
        <v>1</v>
      </c>
      <c r="F14" s="7">
        <v>120000</v>
      </c>
      <c r="G14" s="20">
        <v>120000</v>
      </c>
      <c r="H14" s="21">
        <v>0.6</v>
      </c>
      <c r="I14" s="20">
        <v>48000</v>
      </c>
    </row>
    <row r="15" spans="2:9" ht="17.25" thickBot="1" x14ac:dyDescent="0.35">
      <c r="B15" s="6" t="s">
        <v>81</v>
      </c>
      <c r="C15" s="18"/>
      <c r="D15" s="17" t="s">
        <v>51</v>
      </c>
      <c r="E15" s="17">
        <v>1</v>
      </c>
      <c r="F15" s="7">
        <v>200000</v>
      </c>
      <c r="G15" s="20">
        <v>200000</v>
      </c>
      <c r="H15" s="21">
        <v>0.6</v>
      </c>
      <c r="I15" s="20">
        <v>80000</v>
      </c>
    </row>
    <row r="16" spans="2:9" ht="17.25" thickBot="1" x14ac:dyDescent="0.35">
      <c r="B16" s="6" t="s">
        <v>67</v>
      </c>
      <c r="C16" s="17">
        <v>4</v>
      </c>
      <c r="D16" s="18" t="s">
        <v>63</v>
      </c>
      <c r="E16" s="17">
        <v>1</v>
      </c>
      <c r="F16" s="7">
        <v>112000</v>
      </c>
      <c r="G16" s="20">
        <v>112000</v>
      </c>
      <c r="H16" s="21">
        <v>0.6</v>
      </c>
      <c r="I16" s="20">
        <v>45000</v>
      </c>
    </row>
    <row r="17" spans="2:9" ht="17.25" thickBot="1" x14ac:dyDescent="0.35">
      <c r="B17" s="6" t="s">
        <v>68</v>
      </c>
      <c r="C17" s="17">
        <v>4</v>
      </c>
      <c r="D17" s="18" t="s">
        <v>63</v>
      </c>
      <c r="E17" s="17">
        <v>1</v>
      </c>
      <c r="F17" s="7">
        <v>105000</v>
      </c>
      <c r="G17" s="20">
        <v>105000</v>
      </c>
      <c r="H17" s="21">
        <v>0.6</v>
      </c>
      <c r="I17" s="20">
        <v>42000</v>
      </c>
    </row>
    <row r="18" spans="2:9" ht="17.25" thickBot="1" x14ac:dyDescent="0.35">
      <c r="B18" s="6" t="s">
        <v>82</v>
      </c>
      <c r="C18" s="17">
        <v>100</v>
      </c>
      <c r="D18" s="18" t="s">
        <v>46</v>
      </c>
      <c r="E18" s="17">
        <v>1</v>
      </c>
      <c r="F18" s="7">
        <v>13000</v>
      </c>
      <c r="G18" s="20">
        <v>13000</v>
      </c>
      <c r="H18" s="21">
        <v>0.6</v>
      </c>
      <c r="I18" s="47">
        <v>6000</v>
      </c>
    </row>
    <row r="19" spans="2:9" ht="17.25" thickBot="1" x14ac:dyDescent="0.35">
      <c r="B19" s="6" t="s">
        <v>67</v>
      </c>
      <c r="C19" s="17">
        <v>4</v>
      </c>
      <c r="D19" s="18" t="s">
        <v>63</v>
      </c>
      <c r="E19" s="17">
        <v>1</v>
      </c>
      <c r="F19" s="7">
        <v>112000</v>
      </c>
      <c r="G19" s="20">
        <v>112000</v>
      </c>
      <c r="H19" s="21">
        <v>0.6</v>
      </c>
      <c r="I19" s="20">
        <v>45000</v>
      </c>
    </row>
    <row r="20" spans="2:9" ht="17.25" thickBot="1" x14ac:dyDescent="0.35">
      <c r="B20" s="6" t="s">
        <v>68</v>
      </c>
      <c r="C20" s="17">
        <v>4</v>
      </c>
      <c r="D20" s="18" t="s">
        <v>63</v>
      </c>
      <c r="E20" s="17">
        <v>1</v>
      </c>
      <c r="F20" s="7">
        <v>105000</v>
      </c>
      <c r="G20" s="20">
        <v>105000</v>
      </c>
      <c r="H20" s="21">
        <v>0.6</v>
      </c>
      <c r="I20" s="20">
        <v>42000</v>
      </c>
    </row>
    <row r="21" spans="2:9" ht="17.25" thickBot="1" x14ac:dyDescent="0.35">
      <c r="B21" s="6" t="s">
        <v>83</v>
      </c>
      <c r="C21" s="18"/>
      <c r="D21" s="17" t="s">
        <v>51</v>
      </c>
      <c r="E21" s="17">
        <v>1</v>
      </c>
      <c r="F21" s="7">
        <v>200000</v>
      </c>
      <c r="G21" s="20">
        <v>200000</v>
      </c>
      <c r="H21" s="21">
        <v>0.6</v>
      </c>
      <c r="I21" s="20">
        <v>80000</v>
      </c>
    </row>
    <row r="22" spans="2:9" ht="17.25" thickBot="1" x14ac:dyDescent="0.35">
      <c r="B22" s="6" t="s">
        <v>67</v>
      </c>
      <c r="C22" s="17">
        <v>4</v>
      </c>
      <c r="D22" s="18" t="s">
        <v>63</v>
      </c>
      <c r="E22" s="17">
        <v>1</v>
      </c>
      <c r="F22" s="7">
        <v>112000</v>
      </c>
      <c r="G22" s="20">
        <v>112000</v>
      </c>
      <c r="H22" s="21">
        <v>0.6</v>
      </c>
      <c r="I22" s="20">
        <v>45000</v>
      </c>
    </row>
    <row r="23" spans="2:9" ht="17.25" thickBot="1" x14ac:dyDescent="0.35">
      <c r="B23" s="6" t="s">
        <v>68</v>
      </c>
      <c r="C23" s="17">
        <v>4</v>
      </c>
      <c r="D23" s="18" t="s">
        <v>63</v>
      </c>
      <c r="E23" s="17">
        <v>1</v>
      </c>
      <c r="F23" s="7">
        <v>105000</v>
      </c>
      <c r="G23" s="20">
        <v>105000</v>
      </c>
      <c r="H23" s="21">
        <v>0.6</v>
      </c>
      <c r="I23" s="20">
        <v>42000</v>
      </c>
    </row>
    <row r="24" spans="2:9" ht="18.75" thickBot="1" x14ac:dyDescent="0.35">
      <c r="B24" s="6" t="s">
        <v>215</v>
      </c>
      <c r="C24" s="18"/>
      <c r="D24" s="17" t="s">
        <v>51</v>
      </c>
      <c r="E24" s="17">
        <v>1</v>
      </c>
      <c r="F24" s="7">
        <v>400000</v>
      </c>
      <c r="G24" s="20">
        <v>400000</v>
      </c>
      <c r="H24" s="21">
        <v>0.6</v>
      </c>
      <c r="I24" s="20">
        <v>160000</v>
      </c>
    </row>
    <row r="25" spans="2:9" ht="17.25" thickBot="1" x14ac:dyDescent="0.35">
      <c r="B25" s="6" t="s">
        <v>84</v>
      </c>
      <c r="C25" s="17">
        <v>150</v>
      </c>
      <c r="D25" s="18" t="s">
        <v>46</v>
      </c>
      <c r="E25" s="17">
        <v>1</v>
      </c>
      <c r="F25" s="7">
        <v>14000</v>
      </c>
      <c r="G25" s="20">
        <v>14000</v>
      </c>
      <c r="H25" s="21">
        <v>0.6</v>
      </c>
      <c r="I25" s="47">
        <v>6000</v>
      </c>
    </row>
    <row r="26" spans="2:9" s="12" customFormat="1" ht="17.25" thickBot="1" x14ac:dyDescent="0.35">
      <c r="B26" s="52" t="s">
        <v>85</v>
      </c>
      <c r="C26" s="54"/>
      <c r="D26" s="64" t="s">
        <v>51</v>
      </c>
      <c r="E26" s="64">
        <v>1</v>
      </c>
      <c r="F26" s="55">
        <v>845000</v>
      </c>
      <c r="G26" s="65">
        <f>E26*F26</f>
        <v>845000</v>
      </c>
      <c r="H26" s="56">
        <v>0.6</v>
      </c>
      <c r="I26" s="65">
        <f>G26*(1-H26)</f>
        <v>338000</v>
      </c>
    </row>
    <row r="27" spans="2:9" ht="18.75" thickBot="1" x14ac:dyDescent="0.35">
      <c r="B27" s="6" t="s">
        <v>216</v>
      </c>
      <c r="C27" s="18"/>
      <c r="D27" s="17" t="s">
        <v>51</v>
      </c>
      <c r="E27" s="17">
        <v>1</v>
      </c>
      <c r="F27" s="7">
        <v>400000</v>
      </c>
      <c r="G27" s="20">
        <v>400000</v>
      </c>
      <c r="H27" s="21">
        <v>0.6</v>
      </c>
      <c r="I27" s="20">
        <v>160000</v>
      </c>
    </row>
    <row r="28" spans="2:9" ht="17.25" thickBot="1" x14ac:dyDescent="0.35">
      <c r="B28" s="6" t="s">
        <v>86</v>
      </c>
      <c r="C28" s="18"/>
      <c r="D28" s="17" t="s">
        <v>51</v>
      </c>
      <c r="E28" s="17">
        <v>1</v>
      </c>
      <c r="F28" s="7">
        <v>260000</v>
      </c>
      <c r="G28" s="20">
        <v>260000</v>
      </c>
      <c r="H28" s="21">
        <v>0.6</v>
      </c>
      <c r="I28" s="20">
        <v>104000</v>
      </c>
    </row>
    <row r="29" spans="2:9" s="12" customFormat="1" ht="17.25" thickBot="1" x14ac:dyDescent="0.35">
      <c r="B29" s="52" t="s">
        <v>87</v>
      </c>
      <c r="C29" s="54"/>
      <c r="D29" s="64" t="s">
        <v>51</v>
      </c>
      <c r="E29" s="64">
        <v>1</v>
      </c>
      <c r="F29" s="55">
        <v>845000</v>
      </c>
      <c r="G29" s="65">
        <f>E29*F29</f>
        <v>845000</v>
      </c>
      <c r="H29" s="56">
        <v>0.6</v>
      </c>
      <c r="I29" s="65">
        <f>G29*(1-H29)</f>
        <v>338000</v>
      </c>
    </row>
    <row r="30" spans="2:9" x14ac:dyDescent="0.3">
      <c r="B30" s="22" t="s">
        <v>88</v>
      </c>
      <c r="C30" s="23"/>
      <c r="D30" s="23" t="s">
        <v>90</v>
      </c>
      <c r="E30" s="23">
        <v>83</v>
      </c>
      <c r="F30" s="66">
        <v>2555</v>
      </c>
      <c r="G30" s="25">
        <v>212065</v>
      </c>
      <c r="H30" s="26">
        <v>0.6</v>
      </c>
      <c r="I30" s="25">
        <v>85000</v>
      </c>
    </row>
    <row r="31" spans="2:9" ht="17.25" thickBot="1" x14ac:dyDescent="0.35">
      <c r="B31" s="6" t="s">
        <v>89</v>
      </c>
      <c r="C31" s="27"/>
      <c r="D31" s="27"/>
      <c r="E31" s="27"/>
      <c r="F31" s="67"/>
      <c r="G31" s="29"/>
      <c r="H31" s="30"/>
      <c r="I31" s="29"/>
    </row>
    <row r="32" spans="2:9" x14ac:dyDescent="0.3">
      <c r="B32" s="22" t="s">
        <v>88</v>
      </c>
      <c r="C32" s="23"/>
      <c r="D32" s="23" t="s">
        <v>90</v>
      </c>
      <c r="E32" s="23">
        <v>180</v>
      </c>
      <c r="F32" s="66">
        <v>1916</v>
      </c>
      <c r="G32" s="25">
        <v>344880</v>
      </c>
      <c r="H32" s="26">
        <v>0.6</v>
      </c>
      <c r="I32" s="25">
        <v>138000</v>
      </c>
    </row>
    <row r="33" spans="2:9" ht="17.25" thickBot="1" x14ac:dyDescent="0.35">
      <c r="B33" s="6" t="s">
        <v>91</v>
      </c>
      <c r="C33" s="27"/>
      <c r="D33" s="27"/>
      <c r="E33" s="27"/>
      <c r="F33" s="67"/>
      <c r="G33" s="29"/>
      <c r="H33" s="30"/>
      <c r="I33" s="29"/>
    </row>
    <row r="34" spans="2:9" x14ac:dyDescent="0.3">
      <c r="B34" s="22" t="s">
        <v>88</v>
      </c>
      <c r="C34" s="23"/>
      <c r="D34" s="23" t="s">
        <v>90</v>
      </c>
      <c r="E34" s="23">
        <v>396</v>
      </c>
      <c r="F34" s="25">
        <v>380</v>
      </c>
      <c r="G34" s="25">
        <v>150480</v>
      </c>
      <c r="H34" s="26">
        <v>0.6</v>
      </c>
      <c r="I34" s="25">
        <v>61000</v>
      </c>
    </row>
    <row r="35" spans="2:9" ht="17.25" thickBot="1" x14ac:dyDescent="0.35">
      <c r="B35" s="6" t="s">
        <v>92</v>
      </c>
      <c r="C35" s="27"/>
      <c r="D35" s="27"/>
      <c r="E35" s="27"/>
      <c r="F35" s="29"/>
      <c r="G35" s="29"/>
      <c r="H35" s="30"/>
      <c r="I35" s="29"/>
    </row>
    <row r="36" spans="2:9" x14ac:dyDescent="0.3">
      <c r="B36" s="22" t="s">
        <v>88</v>
      </c>
      <c r="C36" s="23"/>
      <c r="D36" s="23" t="s">
        <v>90</v>
      </c>
      <c r="E36" s="23">
        <v>63</v>
      </c>
      <c r="F36" s="25">
        <v>511</v>
      </c>
      <c r="G36" s="25">
        <v>32193</v>
      </c>
      <c r="H36" s="26">
        <v>0.6</v>
      </c>
      <c r="I36" s="25">
        <v>13000</v>
      </c>
    </row>
    <row r="37" spans="2:9" ht="17.25" thickBot="1" x14ac:dyDescent="0.35">
      <c r="B37" s="6" t="s">
        <v>93</v>
      </c>
      <c r="C37" s="27"/>
      <c r="D37" s="27"/>
      <c r="E37" s="27"/>
      <c r="F37" s="29"/>
      <c r="G37" s="29"/>
      <c r="H37" s="30"/>
      <c r="I37" s="29"/>
    </row>
    <row r="38" spans="2:9" ht="17.25" thickBot="1" x14ac:dyDescent="0.35">
      <c r="B38" s="6" t="s">
        <v>94</v>
      </c>
      <c r="C38" s="18"/>
      <c r="D38" s="18" t="s">
        <v>90</v>
      </c>
      <c r="E38" s="17">
        <v>3</v>
      </c>
      <c r="F38" s="19">
        <v>7500</v>
      </c>
      <c r="G38" s="20">
        <v>22500</v>
      </c>
      <c r="H38" s="21">
        <v>0.6</v>
      </c>
      <c r="I38" s="47">
        <v>9000</v>
      </c>
    </row>
    <row r="39" spans="2:9" x14ac:dyDescent="0.3">
      <c r="B39" s="22" t="s">
        <v>88</v>
      </c>
      <c r="C39" s="23"/>
      <c r="D39" s="23" t="s">
        <v>90</v>
      </c>
      <c r="E39" s="23">
        <v>74</v>
      </c>
      <c r="F39" s="25">
        <v>640</v>
      </c>
      <c r="G39" s="25">
        <v>47360</v>
      </c>
      <c r="H39" s="26">
        <v>0.6</v>
      </c>
      <c r="I39" s="25">
        <v>19000</v>
      </c>
    </row>
    <row r="40" spans="2:9" ht="17.25" thickBot="1" x14ac:dyDescent="0.35">
      <c r="B40" s="6" t="s">
        <v>95</v>
      </c>
      <c r="C40" s="27"/>
      <c r="D40" s="27"/>
      <c r="E40" s="27"/>
      <c r="F40" s="29"/>
      <c r="G40" s="29"/>
      <c r="H40" s="30"/>
      <c r="I40" s="29"/>
    </row>
    <row r="41" spans="2:9" ht="17.25" thickBot="1" x14ac:dyDescent="0.35">
      <c r="B41" s="31" t="s">
        <v>96</v>
      </c>
      <c r="C41" s="18"/>
      <c r="D41" s="18" t="s">
        <v>90</v>
      </c>
      <c r="E41" s="18">
        <v>51</v>
      </c>
      <c r="F41" s="20">
        <v>415</v>
      </c>
      <c r="G41" s="20">
        <v>21165</v>
      </c>
      <c r="H41" s="21">
        <v>0.6</v>
      </c>
      <c r="I41" s="47">
        <v>9000</v>
      </c>
    </row>
    <row r="42" spans="2:9" x14ac:dyDescent="0.3">
      <c r="B42" s="22" t="s">
        <v>88</v>
      </c>
      <c r="C42" s="23"/>
      <c r="D42" s="23" t="s">
        <v>90</v>
      </c>
      <c r="E42" s="23">
        <v>10</v>
      </c>
      <c r="F42" s="25">
        <v>958</v>
      </c>
      <c r="G42" s="49">
        <v>9580</v>
      </c>
      <c r="H42" s="26">
        <v>0.6</v>
      </c>
      <c r="I42" s="49">
        <v>4000</v>
      </c>
    </row>
    <row r="43" spans="2:9" ht="17.25" thickBot="1" x14ac:dyDescent="0.35">
      <c r="B43" s="6" t="s">
        <v>97</v>
      </c>
      <c r="C43" s="27"/>
      <c r="D43" s="27"/>
      <c r="E43" s="27"/>
      <c r="F43" s="29"/>
      <c r="G43" s="51"/>
      <c r="H43" s="30"/>
      <c r="I43" s="51"/>
    </row>
    <row r="44" spans="2:9" ht="17.25" thickBot="1" x14ac:dyDescent="0.35">
      <c r="B44" s="31" t="s">
        <v>98</v>
      </c>
      <c r="C44" s="18"/>
      <c r="D44" s="18" t="s">
        <v>90</v>
      </c>
      <c r="E44" s="18">
        <v>45</v>
      </c>
      <c r="F44" s="19">
        <v>1600</v>
      </c>
      <c r="G44" s="20">
        <v>72000</v>
      </c>
      <c r="H44" s="21">
        <v>0.6</v>
      </c>
      <c r="I44" s="20">
        <v>29000</v>
      </c>
    </row>
    <row r="45" spans="2:9" x14ac:dyDescent="0.3">
      <c r="B45" s="22" t="s">
        <v>88</v>
      </c>
      <c r="C45" s="23"/>
      <c r="D45" s="23" t="s">
        <v>90</v>
      </c>
      <c r="E45" s="23">
        <v>22</v>
      </c>
      <c r="F45" s="25">
        <v>640</v>
      </c>
      <c r="G45" s="25">
        <v>14080</v>
      </c>
      <c r="H45" s="26">
        <v>0.6</v>
      </c>
      <c r="I45" s="49">
        <v>6000</v>
      </c>
    </row>
    <row r="46" spans="2:9" ht="17.25" thickBot="1" x14ac:dyDescent="0.35">
      <c r="B46" s="6" t="s">
        <v>95</v>
      </c>
      <c r="C46" s="27"/>
      <c r="D46" s="27"/>
      <c r="E46" s="27"/>
      <c r="F46" s="29"/>
      <c r="G46" s="29"/>
      <c r="H46" s="30"/>
      <c r="I46" s="51"/>
    </row>
    <row r="47" spans="2:9" ht="17.25" thickBot="1" x14ac:dyDescent="0.35">
      <c r="B47" s="31" t="s">
        <v>99</v>
      </c>
      <c r="C47" s="18"/>
      <c r="D47" s="18" t="s">
        <v>90</v>
      </c>
      <c r="E47" s="17">
        <v>6</v>
      </c>
      <c r="F47" s="20">
        <v>380</v>
      </c>
      <c r="G47" s="47">
        <v>2280</v>
      </c>
      <c r="H47" s="21">
        <v>0.6</v>
      </c>
      <c r="I47" s="47">
        <v>1000</v>
      </c>
    </row>
    <row r="48" spans="2:9" ht="17.25" thickBot="1" x14ac:dyDescent="0.35">
      <c r="B48" s="6" t="s">
        <v>100</v>
      </c>
      <c r="C48" s="18"/>
      <c r="D48" s="18" t="s">
        <v>90</v>
      </c>
      <c r="E48" s="18">
        <v>92</v>
      </c>
      <c r="F48" s="19">
        <v>4500</v>
      </c>
      <c r="G48" s="20">
        <v>414000</v>
      </c>
      <c r="H48" s="21">
        <v>0.6</v>
      </c>
      <c r="I48" s="20">
        <v>166000</v>
      </c>
    </row>
    <row r="49" spans="2:9" ht="17.25" thickBot="1" x14ac:dyDescent="0.35">
      <c r="B49" s="6" t="s">
        <v>101</v>
      </c>
      <c r="C49" s="18"/>
      <c r="D49" s="17" t="s">
        <v>51</v>
      </c>
      <c r="E49" s="18">
        <v>18</v>
      </c>
      <c r="F49" s="7">
        <v>50000</v>
      </c>
      <c r="G49" s="20">
        <v>900000</v>
      </c>
      <c r="H49" s="21">
        <v>0.6</v>
      </c>
      <c r="I49" s="20">
        <v>360000</v>
      </c>
    </row>
    <row r="50" spans="2:9" ht="17.25" thickBot="1" x14ac:dyDescent="0.35">
      <c r="B50" s="6" t="s">
        <v>102</v>
      </c>
      <c r="C50" s="17">
        <v>200</v>
      </c>
      <c r="D50" s="18" t="s">
        <v>46</v>
      </c>
      <c r="E50" s="17">
        <v>1</v>
      </c>
      <c r="F50" s="7">
        <v>29000</v>
      </c>
      <c r="G50" s="20">
        <v>29000</v>
      </c>
      <c r="H50" s="21">
        <v>0.6</v>
      </c>
      <c r="I50" s="20">
        <v>12000</v>
      </c>
    </row>
    <row r="51" spans="2:9" ht="17.25" thickBot="1" x14ac:dyDescent="0.35">
      <c r="B51" s="6" t="s">
        <v>103</v>
      </c>
      <c r="C51" s="17">
        <v>300</v>
      </c>
      <c r="D51" s="18" t="s">
        <v>46</v>
      </c>
      <c r="E51" s="17">
        <v>1</v>
      </c>
      <c r="F51" s="7">
        <v>55000</v>
      </c>
      <c r="G51" s="20">
        <v>55000</v>
      </c>
      <c r="H51" s="21">
        <v>0.6</v>
      </c>
      <c r="I51" s="20">
        <v>22000</v>
      </c>
    </row>
    <row r="52" spans="2:9" ht="17.25" thickBot="1" x14ac:dyDescent="0.35">
      <c r="B52" s="6" t="s">
        <v>104</v>
      </c>
      <c r="C52" s="17">
        <v>300</v>
      </c>
      <c r="D52" s="18" t="s">
        <v>46</v>
      </c>
      <c r="E52" s="17">
        <v>1</v>
      </c>
      <c r="F52" s="7">
        <v>310000</v>
      </c>
      <c r="G52" s="20">
        <v>310000</v>
      </c>
      <c r="H52" s="21">
        <v>0.6</v>
      </c>
      <c r="I52" s="20">
        <v>124000</v>
      </c>
    </row>
    <row r="53" spans="2:9" ht="17.25" thickBot="1" x14ac:dyDescent="0.35">
      <c r="B53" s="6" t="s">
        <v>105</v>
      </c>
      <c r="C53" s="17">
        <v>200</v>
      </c>
      <c r="D53" s="18" t="s">
        <v>46</v>
      </c>
      <c r="E53" s="17">
        <v>1</v>
      </c>
      <c r="F53" s="7">
        <v>23000</v>
      </c>
      <c r="G53" s="20">
        <v>23000</v>
      </c>
      <c r="H53" s="21">
        <v>0.6</v>
      </c>
      <c r="I53" s="20">
        <v>10000</v>
      </c>
    </row>
    <row r="54" spans="2:9" ht="17.25" thickBot="1" x14ac:dyDescent="0.35">
      <c r="B54" s="6" t="s">
        <v>106</v>
      </c>
      <c r="C54" s="17">
        <v>160</v>
      </c>
      <c r="D54" s="18" t="s">
        <v>46</v>
      </c>
      <c r="E54" s="17">
        <v>1</v>
      </c>
      <c r="F54" s="7">
        <v>21000</v>
      </c>
      <c r="G54" s="20">
        <v>21000</v>
      </c>
      <c r="H54" s="21">
        <v>0.6</v>
      </c>
      <c r="I54" s="47">
        <v>9000</v>
      </c>
    </row>
    <row r="55" spans="2:9" ht="17.25" thickBot="1" x14ac:dyDescent="0.35">
      <c r="B55" s="6" t="s">
        <v>107</v>
      </c>
      <c r="C55" s="17">
        <v>400</v>
      </c>
      <c r="D55" s="18" t="s">
        <v>46</v>
      </c>
      <c r="E55" s="17">
        <v>1</v>
      </c>
      <c r="F55" s="7">
        <v>450000</v>
      </c>
      <c r="G55" s="20">
        <v>450000</v>
      </c>
      <c r="H55" s="21">
        <v>0.6</v>
      </c>
      <c r="I55" s="20">
        <v>180000</v>
      </c>
    </row>
    <row r="56" spans="2:9" ht="17.25" thickBot="1" x14ac:dyDescent="0.35">
      <c r="B56" s="6" t="s">
        <v>108</v>
      </c>
      <c r="C56" s="17">
        <v>600</v>
      </c>
      <c r="D56" s="18" t="s">
        <v>46</v>
      </c>
      <c r="E56" s="17">
        <v>1</v>
      </c>
      <c r="F56" s="7">
        <v>160000</v>
      </c>
      <c r="G56" s="20">
        <v>160000</v>
      </c>
      <c r="H56" s="21">
        <v>0.6</v>
      </c>
      <c r="I56" s="20">
        <v>64000</v>
      </c>
    </row>
    <row r="57" spans="2:9" ht="17.25" thickBot="1" x14ac:dyDescent="0.35">
      <c r="B57" s="6" t="s">
        <v>82</v>
      </c>
      <c r="C57" s="17">
        <v>100</v>
      </c>
      <c r="D57" s="18" t="s">
        <v>46</v>
      </c>
      <c r="E57" s="17">
        <v>1</v>
      </c>
      <c r="F57" s="7">
        <v>13000</v>
      </c>
      <c r="G57" s="20">
        <v>13000</v>
      </c>
      <c r="H57" s="21">
        <v>0.6</v>
      </c>
      <c r="I57" s="47">
        <v>6000</v>
      </c>
    </row>
    <row r="58" spans="2:9" ht="17.25" thickBot="1" x14ac:dyDescent="0.35">
      <c r="B58" s="6" t="s">
        <v>109</v>
      </c>
      <c r="C58" s="17">
        <v>500</v>
      </c>
      <c r="D58" s="18" t="s">
        <v>46</v>
      </c>
      <c r="E58" s="17">
        <v>1</v>
      </c>
      <c r="F58" s="7">
        <v>120000</v>
      </c>
      <c r="G58" s="20">
        <v>120000</v>
      </c>
      <c r="H58" s="21">
        <v>0.6</v>
      </c>
      <c r="I58" s="20">
        <v>48000</v>
      </c>
    </row>
    <row r="59" spans="2:9" ht="17.25" thickBot="1" x14ac:dyDescent="0.35">
      <c r="B59" s="6" t="s">
        <v>82</v>
      </c>
      <c r="C59" s="17">
        <v>100</v>
      </c>
      <c r="D59" s="18" t="s">
        <v>46</v>
      </c>
      <c r="E59" s="17">
        <v>1</v>
      </c>
      <c r="F59" s="7">
        <v>13000</v>
      </c>
      <c r="G59" s="20">
        <v>13000</v>
      </c>
      <c r="H59" s="21">
        <v>0.6</v>
      </c>
      <c r="I59" s="47">
        <v>6000</v>
      </c>
    </row>
    <row r="60" spans="2:9" ht="17.25" thickBot="1" x14ac:dyDescent="0.35">
      <c r="B60" s="6" t="s">
        <v>82</v>
      </c>
      <c r="C60" s="17">
        <v>100</v>
      </c>
      <c r="D60" s="18" t="s">
        <v>46</v>
      </c>
      <c r="E60" s="17">
        <v>1</v>
      </c>
      <c r="F60" s="7">
        <v>13000</v>
      </c>
      <c r="G60" s="20">
        <v>13000</v>
      </c>
      <c r="H60" s="21">
        <v>0.6</v>
      </c>
      <c r="I60" s="47">
        <v>6000</v>
      </c>
    </row>
    <row r="61" spans="2:9" ht="17.25" thickBot="1" x14ac:dyDescent="0.35">
      <c r="B61" s="6" t="s">
        <v>110</v>
      </c>
      <c r="C61" s="17">
        <v>250</v>
      </c>
      <c r="D61" s="18" t="s">
        <v>46</v>
      </c>
      <c r="E61" s="17">
        <v>1</v>
      </c>
      <c r="F61" s="7">
        <v>37000</v>
      </c>
      <c r="G61" s="20">
        <v>37000</v>
      </c>
      <c r="H61" s="21">
        <v>0.6</v>
      </c>
      <c r="I61" s="20">
        <v>15000</v>
      </c>
    </row>
    <row r="62" spans="2:9" ht="17.25" thickBot="1" x14ac:dyDescent="0.35">
      <c r="B62" s="6" t="s">
        <v>111</v>
      </c>
      <c r="C62" s="17">
        <v>250</v>
      </c>
      <c r="D62" s="18" t="s">
        <v>46</v>
      </c>
      <c r="E62" s="17">
        <v>1</v>
      </c>
      <c r="F62" s="7">
        <v>32000</v>
      </c>
      <c r="G62" s="20">
        <v>32000</v>
      </c>
      <c r="H62" s="21">
        <v>0.6</v>
      </c>
      <c r="I62" s="20">
        <v>13000</v>
      </c>
    </row>
    <row r="63" spans="2:9" ht="17.25" thickBot="1" x14ac:dyDescent="0.35">
      <c r="B63" s="6" t="s">
        <v>112</v>
      </c>
      <c r="C63" s="17">
        <v>250</v>
      </c>
      <c r="D63" s="18" t="s">
        <v>46</v>
      </c>
      <c r="E63" s="17">
        <v>1</v>
      </c>
      <c r="F63" s="7">
        <v>37000</v>
      </c>
      <c r="G63" s="20">
        <v>37000</v>
      </c>
      <c r="H63" s="21">
        <v>0.6</v>
      </c>
      <c r="I63" s="20">
        <v>15000</v>
      </c>
    </row>
    <row r="64" spans="2:9" ht="17.25" thickBot="1" x14ac:dyDescent="0.35">
      <c r="B64" s="6" t="s">
        <v>113</v>
      </c>
      <c r="C64" s="17">
        <v>100</v>
      </c>
      <c r="D64" s="18" t="s">
        <v>46</v>
      </c>
      <c r="E64" s="17">
        <v>1</v>
      </c>
      <c r="F64" s="7">
        <v>41000</v>
      </c>
      <c r="G64" s="20">
        <v>41000</v>
      </c>
      <c r="H64" s="21">
        <v>0.6</v>
      </c>
      <c r="I64" s="20">
        <v>17000</v>
      </c>
    </row>
    <row r="65" spans="2:9" ht="17.25" thickBot="1" x14ac:dyDescent="0.35">
      <c r="B65" s="6" t="s">
        <v>114</v>
      </c>
      <c r="C65" s="17">
        <v>150</v>
      </c>
      <c r="D65" s="18" t="s">
        <v>46</v>
      </c>
      <c r="E65" s="17">
        <v>1</v>
      </c>
      <c r="F65" s="7">
        <v>78000</v>
      </c>
      <c r="G65" s="20">
        <v>78000</v>
      </c>
      <c r="H65" s="21">
        <v>0.6</v>
      </c>
      <c r="I65" s="20">
        <v>32000</v>
      </c>
    </row>
    <row r="66" spans="2:9" ht="17.25" thickBot="1" x14ac:dyDescent="0.35">
      <c r="B66" s="6" t="s">
        <v>115</v>
      </c>
      <c r="C66" s="17">
        <v>200</v>
      </c>
      <c r="D66" s="18" t="s">
        <v>46</v>
      </c>
      <c r="E66" s="17">
        <v>3</v>
      </c>
      <c r="F66" s="7">
        <v>104000</v>
      </c>
      <c r="G66" s="20">
        <v>312000</v>
      </c>
      <c r="H66" s="21">
        <v>0.6</v>
      </c>
      <c r="I66" s="20">
        <v>125000</v>
      </c>
    </row>
    <row r="67" spans="2:9" ht="17.25" thickBot="1" x14ac:dyDescent="0.35">
      <c r="B67" s="6" t="s">
        <v>104</v>
      </c>
      <c r="C67" s="17">
        <v>300</v>
      </c>
      <c r="D67" s="18" t="s">
        <v>46</v>
      </c>
      <c r="E67" s="17">
        <v>1</v>
      </c>
      <c r="F67" s="7">
        <v>310000</v>
      </c>
      <c r="G67" s="20">
        <v>310000</v>
      </c>
      <c r="H67" s="21">
        <v>0.6</v>
      </c>
      <c r="I67" s="20">
        <v>124000</v>
      </c>
    </row>
    <row r="68" spans="2:9" ht="17.25" thickBot="1" x14ac:dyDescent="0.35">
      <c r="B68" s="6" t="s">
        <v>107</v>
      </c>
      <c r="C68" s="17">
        <v>400</v>
      </c>
      <c r="D68" s="18" t="s">
        <v>46</v>
      </c>
      <c r="E68" s="17">
        <v>1</v>
      </c>
      <c r="F68" s="7">
        <v>450000</v>
      </c>
      <c r="G68" s="20">
        <v>450000</v>
      </c>
      <c r="H68" s="21">
        <v>0.6</v>
      </c>
      <c r="I68" s="20">
        <v>180000</v>
      </c>
    </row>
    <row r="69" spans="2:9" ht="17.25" thickBot="1" x14ac:dyDescent="0.35">
      <c r="B69" s="6" t="s">
        <v>109</v>
      </c>
      <c r="C69" s="17">
        <v>500</v>
      </c>
      <c r="D69" s="18" t="s">
        <v>46</v>
      </c>
      <c r="E69" s="17">
        <v>1</v>
      </c>
      <c r="F69" s="7">
        <v>650000</v>
      </c>
      <c r="G69" s="20">
        <v>650000</v>
      </c>
      <c r="H69" s="21">
        <v>0.6</v>
      </c>
      <c r="I69" s="20">
        <v>260000</v>
      </c>
    </row>
    <row r="70" spans="2:9" ht="17.25" thickBot="1" x14ac:dyDescent="0.35">
      <c r="B70" s="6" t="s">
        <v>116</v>
      </c>
      <c r="C70" s="17">
        <v>80</v>
      </c>
      <c r="D70" s="18" t="s">
        <v>46</v>
      </c>
      <c r="E70" s="17">
        <v>1</v>
      </c>
      <c r="F70" s="7">
        <v>33000</v>
      </c>
      <c r="G70" s="20">
        <v>33000</v>
      </c>
      <c r="H70" s="21">
        <v>0.6</v>
      </c>
      <c r="I70" s="20">
        <v>14000</v>
      </c>
    </row>
    <row r="71" spans="2:9" ht="17.25" thickBot="1" x14ac:dyDescent="0.35">
      <c r="B71" s="6" t="s">
        <v>117</v>
      </c>
      <c r="C71" s="17">
        <v>50</v>
      </c>
      <c r="D71" s="18" t="s">
        <v>46</v>
      </c>
      <c r="E71" s="17">
        <v>1</v>
      </c>
      <c r="F71" s="7">
        <v>12000</v>
      </c>
      <c r="G71" s="20">
        <v>12000</v>
      </c>
      <c r="H71" s="21">
        <v>0.6</v>
      </c>
      <c r="I71" s="47">
        <v>5000</v>
      </c>
    </row>
    <row r="72" spans="2:9" ht="17.25" thickBot="1" x14ac:dyDescent="0.35">
      <c r="B72" s="6" t="s">
        <v>82</v>
      </c>
      <c r="C72" s="17">
        <v>100</v>
      </c>
      <c r="D72" s="18" t="s">
        <v>46</v>
      </c>
      <c r="E72" s="17">
        <v>6</v>
      </c>
      <c r="F72" s="7">
        <v>13000</v>
      </c>
      <c r="G72" s="20">
        <v>78000</v>
      </c>
      <c r="H72" s="21">
        <v>0.6</v>
      </c>
      <c r="I72" s="20">
        <v>32000</v>
      </c>
    </row>
    <row r="73" spans="2:9" ht="17.25" thickBot="1" x14ac:dyDescent="0.35">
      <c r="B73" s="6" t="s">
        <v>82</v>
      </c>
      <c r="C73" s="17">
        <v>100</v>
      </c>
      <c r="D73" s="18" t="s">
        <v>46</v>
      </c>
      <c r="E73" s="17">
        <v>2</v>
      </c>
      <c r="F73" s="7">
        <v>13000</v>
      </c>
      <c r="G73" s="20">
        <v>26000</v>
      </c>
      <c r="H73" s="21">
        <v>0.6</v>
      </c>
      <c r="I73" s="20">
        <v>11000</v>
      </c>
    </row>
    <row r="74" spans="2:9" ht="17.25" thickBot="1" x14ac:dyDescent="0.35">
      <c r="B74" s="6" t="s">
        <v>118</v>
      </c>
      <c r="C74" s="17">
        <v>150</v>
      </c>
      <c r="D74" s="18" t="s">
        <v>46</v>
      </c>
      <c r="E74" s="17">
        <v>3</v>
      </c>
      <c r="F74" s="7">
        <v>20000</v>
      </c>
      <c r="G74" s="20">
        <v>60000</v>
      </c>
      <c r="H74" s="21">
        <v>0.6</v>
      </c>
      <c r="I74" s="20">
        <v>24000</v>
      </c>
    </row>
    <row r="75" spans="2:9" ht="17.25" thickBot="1" x14ac:dyDescent="0.35">
      <c r="B75" s="6" t="s">
        <v>105</v>
      </c>
      <c r="C75" s="17">
        <v>200</v>
      </c>
      <c r="D75" s="18" t="s">
        <v>46</v>
      </c>
      <c r="E75" s="17">
        <v>3</v>
      </c>
      <c r="F75" s="7">
        <v>23000</v>
      </c>
      <c r="G75" s="20">
        <v>69000</v>
      </c>
      <c r="H75" s="21">
        <v>0.6</v>
      </c>
      <c r="I75" s="20">
        <v>28000</v>
      </c>
    </row>
    <row r="76" spans="2:9" ht="17.25" thickBot="1" x14ac:dyDescent="0.35">
      <c r="B76" s="6" t="s">
        <v>111</v>
      </c>
      <c r="C76" s="17">
        <v>250</v>
      </c>
      <c r="D76" s="18" t="s">
        <v>46</v>
      </c>
      <c r="E76" s="17">
        <v>3</v>
      </c>
      <c r="F76" s="7">
        <v>32000</v>
      </c>
      <c r="G76" s="20">
        <v>96000</v>
      </c>
      <c r="H76" s="21">
        <v>0.6</v>
      </c>
      <c r="I76" s="20">
        <v>39000</v>
      </c>
    </row>
    <row r="77" spans="2:9" ht="17.25" thickBot="1" x14ac:dyDescent="0.35">
      <c r="B77" s="6" t="s">
        <v>111</v>
      </c>
      <c r="C77" s="17">
        <v>250</v>
      </c>
      <c r="D77" s="18" t="s">
        <v>46</v>
      </c>
      <c r="E77" s="17">
        <v>2</v>
      </c>
      <c r="F77" s="7">
        <v>32000</v>
      </c>
      <c r="G77" s="20">
        <v>64000</v>
      </c>
      <c r="H77" s="21">
        <v>0.6</v>
      </c>
      <c r="I77" s="20">
        <v>26000</v>
      </c>
    </row>
    <row r="78" spans="2:9" ht="17.25" thickBot="1" x14ac:dyDescent="0.35">
      <c r="B78" s="6" t="s">
        <v>119</v>
      </c>
      <c r="C78" s="17">
        <v>400</v>
      </c>
      <c r="D78" s="18" t="s">
        <v>46</v>
      </c>
      <c r="E78" s="17">
        <v>1</v>
      </c>
      <c r="F78" s="7">
        <v>74000</v>
      </c>
      <c r="G78" s="20">
        <v>74000</v>
      </c>
      <c r="H78" s="21">
        <v>0.6</v>
      </c>
      <c r="I78" s="20">
        <v>30000</v>
      </c>
    </row>
    <row r="79" spans="2:9" ht="17.25" thickBot="1" x14ac:dyDescent="0.35">
      <c r="B79" s="6" t="s">
        <v>120</v>
      </c>
      <c r="C79" s="17">
        <v>600</v>
      </c>
      <c r="D79" s="18" t="s">
        <v>46</v>
      </c>
      <c r="E79" s="17">
        <v>1</v>
      </c>
      <c r="F79" s="7">
        <v>168000</v>
      </c>
      <c r="G79" s="20">
        <v>168000</v>
      </c>
      <c r="H79" s="21">
        <v>0.6</v>
      </c>
      <c r="I79" s="20">
        <v>68000</v>
      </c>
    </row>
    <row r="80" spans="2:9" ht="17.25" thickBot="1" x14ac:dyDescent="0.35">
      <c r="B80" s="6" t="s">
        <v>121</v>
      </c>
      <c r="C80" s="17">
        <v>100</v>
      </c>
      <c r="D80" s="18" t="s">
        <v>46</v>
      </c>
      <c r="E80" s="17">
        <v>5</v>
      </c>
      <c r="F80" s="19">
        <v>9000</v>
      </c>
      <c r="G80" s="20">
        <v>45000</v>
      </c>
      <c r="H80" s="21">
        <v>0.6</v>
      </c>
      <c r="I80" s="20">
        <v>18000</v>
      </c>
    </row>
    <row r="81" spans="2:9" ht="17.25" thickBot="1" x14ac:dyDescent="0.35">
      <c r="B81" s="6" t="s">
        <v>122</v>
      </c>
      <c r="C81" s="17">
        <v>150</v>
      </c>
      <c r="D81" s="18" t="s">
        <v>46</v>
      </c>
      <c r="E81" s="17">
        <v>1</v>
      </c>
      <c r="F81" s="7">
        <v>14000</v>
      </c>
      <c r="G81" s="20">
        <v>14000</v>
      </c>
      <c r="H81" s="21">
        <v>0.6</v>
      </c>
      <c r="I81" s="47">
        <v>6000</v>
      </c>
    </row>
    <row r="82" spans="2:9" ht="17.25" thickBot="1" x14ac:dyDescent="0.35">
      <c r="B82" s="6" t="s">
        <v>122</v>
      </c>
      <c r="C82" s="17">
        <v>150</v>
      </c>
      <c r="D82" s="18" t="s">
        <v>46</v>
      </c>
      <c r="E82" s="17">
        <v>8</v>
      </c>
      <c r="F82" s="7">
        <v>14000</v>
      </c>
      <c r="G82" s="20">
        <v>112000</v>
      </c>
      <c r="H82" s="21">
        <v>0.6</v>
      </c>
      <c r="I82" s="20">
        <v>45000</v>
      </c>
    </row>
    <row r="83" spans="2:9" ht="17.25" thickBot="1" x14ac:dyDescent="0.35">
      <c r="B83" s="6" t="s">
        <v>102</v>
      </c>
      <c r="C83" s="17">
        <v>200</v>
      </c>
      <c r="D83" s="18" t="s">
        <v>46</v>
      </c>
      <c r="E83" s="17">
        <v>2</v>
      </c>
      <c r="F83" s="7">
        <v>29000</v>
      </c>
      <c r="G83" s="20">
        <v>58000</v>
      </c>
      <c r="H83" s="21">
        <v>0.6</v>
      </c>
      <c r="I83" s="20">
        <v>24000</v>
      </c>
    </row>
    <row r="84" spans="2:9" ht="17.25" thickBot="1" x14ac:dyDescent="0.35">
      <c r="B84" s="6" t="s">
        <v>123</v>
      </c>
      <c r="C84" s="17">
        <v>220</v>
      </c>
      <c r="D84" s="18" t="s">
        <v>46</v>
      </c>
      <c r="E84" s="17">
        <v>3</v>
      </c>
      <c r="F84" s="7">
        <v>33000</v>
      </c>
      <c r="G84" s="20">
        <v>99000</v>
      </c>
      <c r="H84" s="21">
        <v>0.6</v>
      </c>
      <c r="I84" s="20">
        <v>40000</v>
      </c>
    </row>
    <row r="85" spans="2:9" ht="17.25" thickBot="1" x14ac:dyDescent="0.35">
      <c r="B85" s="6" t="s">
        <v>112</v>
      </c>
      <c r="C85" s="17">
        <v>250</v>
      </c>
      <c r="D85" s="18" t="s">
        <v>46</v>
      </c>
      <c r="E85" s="17">
        <v>1</v>
      </c>
      <c r="F85" s="7">
        <v>37000</v>
      </c>
      <c r="G85" s="20">
        <v>37000</v>
      </c>
      <c r="H85" s="21">
        <v>0.6</v>
      </c>
      <c r="I85" s="20">
        <v>15000</v>
      </c>
    </row>
    <row r="86" spans="2:9" ht="17.25" thickBot="1" x14ac:dyDescent="0.35">
      <c r="B86" s="6" t="s">
        <v>124</v>
      </c>
      <c r="C86" s="17">
        <v>280</v>
      </c>
      <c r="D86" s="18" t="s">
        <v>46</v>
      </c>
      <c r="E86" s="17">
        <v>1</v>
      </c>
      <c r="F86" s="7">
        <v>41000</v>
      </c>
      <c r="G86" s="20">
        <v>41000</v>
      </c>
      <c r="H86" s="21">
        <v>0.6</v>
      </c>
      <c r="I86" s="20">
        <v>17000</v>
      </c>
    </row>
    <row r="87" spans="2:9" ht="17.25" thickBot="1" x14ac:dyDescent="0.35">
      <c r="B87" s="6" t="s">
        <v>125</v>
      </c>
      <c r="C87" s="17">
        <v>300</v>
      </c>
      <c r="D87" s="18" t="s">
        <v>46</v>
      </c>
      <c r="E87" s="17">
        <v>2</v>
      </c>
      <c r="F87" s="7">
        <v>55000</v>
      </c>
      <c r="G87" s="20">
        <v>110000</v>
      </c>
      <c r="H87" s="21">
        <v>0.6</v>
      </c>
      <c r="I87" s="20">
        <v>44000</v>
      </c>
    </row>
    <row r="88" spans="2:9" ht="17.25" thickBot="1" x14ac:dyDescent="0.35">
      <c r="B88" s="6" t="s">
        <v>76</v>
      </c>
      <c r="C88" s="17">
        <v>350</v>
      </c>
      <c r="D88" s="18" t="s">
        <v>46</v>
      </c>
      <c r="E88" s="17">
        <v>1</v>
      </c>
      <c r="F88" s="7">
        <v>58000</v>
      </c>
      <c r="G88" s="20">
        <v>58000</v>
      </c>
      <c r="H88" s="21">
        <v>0.6</v>
      </c>
      <c r="I88" s="20">
        <v>24000</v>
      </c>
    </row>
    <row r="89" spans="2:9" ht="17.25" thickBot="1" x14ac:dyDescent="0.35">
      <c r="B89" s="6" t="s">
        <v>126</v>
      </c>
      <c r="C89" s="17">
        <v>400</v>
      </c>
      <c r="D89" s="18" t="s">
        <v>46</v>
      </c>
      <c r="E89" s="17">
        <v>2</v>
      </c>
      <c r="F89" s="7">
        <v>72000</v>
      </c>
      <c r="G89" s="20">
        <v>144000</v>
      </c>
      <c r="H89" s="21">
        <v>0.6</v>
      </c>
      <c r="I89" s="20">
        <v>58000</v>
      </c>
    </row>
    <row r="90" spans="2:9" ht="17.25" thickBot="1" x14ac:dyDescent="0.35">
      <c r="B90" s="6" t="s">
        <v>127</v>
      </c>
      <c r="C90" s="17">
        <v>500</v>
      </c>
      <c r="D90" s="18" t="s">
        <v>46</v>
      </c>
      <c r="E90" s="17">
        <v>1</v>
      </c>
      <c r="F90" s="7">
        <v>120000</v>
      </c>
      <c r="G90" s="20">
        <v>120000</v>
      </c>
      <c r="H90" s="21">
        <v>0.6</v>
      </c>
      <c r="I90" s="20">
        <v>48000</v>
      </c>
    </row>
    <row r="91" spans="2:9" ht="17.25" thickBot="1" x14ac:dyDescent="0.35">
      <c r="B91" s="6" t="s">
        <v>128</v>
      </c>
      <c r="C91" s="18"/>
      <c r="D91" s="17" t="s">
        <v>51</v>
      </c>
      <c r="E91" s="17">
        <v>1</v>
      </c>
      <c r="F91" s="7">
        <v>400000</v>
      </c>
      <c r="G91" s="20">
        <v>400000</v>
      </c>
      <c r="H91" s="21">
        <v>0.6</v>
      </c>
      <c r="I91" s="20">
        <v>160000</v>
      </c>
    </row>
    <row r="92" spans="2:9" ht="17.25" thickBot="1" x14ac:dyDescent="0.35">
      <c r="B92" s="6" t="s">
        <v>129</v>
      </c>
      <c r="C92" s="18"/>
      <c r="D92" s="17" t="s">
        <v>51</v>
      </c>
      <c r="E92" s="17">
        <v>1</v>
      </c>
      <c r="F92" s="7">
        <v>350000</v>
      </c>
      <c r="G92" s="20">
        <v>350000</v>
      </c>
      <c r="H92" s="21">
        <v>0.6</v>
      </c>
      <c r="I92" s="20">
        <v>140000</v>
      </c>
    </row>
    <row r="93" spans="2:9" s="12" customFormat="1" ht="17.25" thickBot="1" x14ac:dyDescent="0.35">
      <c r="B93" s="37" t="s">
        <v>211</v>
      </c>
      <c r="C93" s="54"/>
      <c r="D93" s="64"/>
      <c r="E93" s="64">
        <v>1</v>
      </c>
      <c r="F93" s="55">
        <v>6697843.5</v>
      </c>
      <c r="G93" s="65">
        <f>F93*E93</f>
        <v>6697843.5</v>
      </c>
      <c r="H93" s="56">
        <v>0.1</v>
      </c>
      <c r="I93" s="65">
        <f>G93*(1-H93)</f>
        <v>6028059.1500000004</v>
      </c>
    </row>
    <row r="94" spans="2:9" ht="17.25" thickBot="1" x14ac:dyDescent="0.35">
      <c r="B94" s="6" t="s">
        <v>130</v>
      </c>
      <c r="C94" s="17">
        <v>150</v>
      </c>
      <c r="D94" s="18" t="s">
        <v>46</v>
      </c>
      <c r="E94" s="17">
        <v>1</v>
      </c>
      <c r="F94" s="7">
        <v>80000</v>
      </c>
      <c r="G94" s="20">
        <v>80000</v>
      </c>
      <c r="H94" s="21">
        <v>0.6</v>
      </c>
      <c r="I94" s="20">
        <v>32000</v>
      </c>
    </row>
    <row r="95" spans="2:9" ht="17.25" thickBot="1" x14ac:dyDescent="0.35">
      <c r="B95" s="6" t="s">
        <v>67</v>
      </c>
      <c r="C95" s="17">
        <v>4</v>
      </c>
      <c r="D95" s="18" t="s">
        <v>63</v>
      </c>
      <c r="E95" s="17">
        <v>1</v>
      </c>
      <c r="F95" s="7">
        <v>112000</v>
      </c>
      <c r="G95" s="20">
        <v>112000</v>
      </c>
      <c r="H95" s="21">
        <v>0.6</v>
      </c>
      <c r="I95" s="20">
        <v>45000</v>
      </c>
    </row>
    <row r="96" spans="2:9" ht="17.25" thickBot="1" x14ac:dyDescent="0.35">
      <c r="B96" s="6" t="s">
        <v>45</v>
      </c>
      <c r="C96" s="17">
        <v>150</v>
      </c>
      <c r="D96" s="18" t="s">
        <v>46</v>
      </c>
      <c r="E96" s="17">
        <v>1</v>
      </c>
      <c r="F96" s="7">
        <v>20000</v>
      </c>
      <c r="G96" s="20">
        <v>20000</v>
      </c>
      <c r="H96" s="21">
        <v>0.6</v>
      </c>
      <c r="I96" s="47">
        <v>8000</v>
      </c>
    </row>
    <row r="97" spans="2:9" ht="17.25" thickBot="1" x14ac:dyDescent="0.35">
      <c r="B97" s="6" t="s">
        <v>47</v>
      </c>
      <c r="C97" s="17">
        <v>200</v>
      </c>
      <c r="D97" s="18" t="s">
        <v>46</v>
      </c>
      <c r="E97" s="17">
        <v>1</v>
      </c>
      <c r="F97" s="7">
        <v>23000</v>
      </c>
      <c r="G97" s="20">
        <v>23000</v>
      </c>
      <c r="H97" s="21">
        <v>0.6</v>
      </c>
      <c r="I97" s="20">
        <v>10000</v>
      </c>
    </row>
    <row r="98" spans="2:9" ht="17.25" thickBot="1" x14ac:dyDescent="0.35">
      <c r="B98" s="6" t="s">
        <v>48</v>
      </c>
      <c r="C98" s="58">
        <v>2375</v>
      </c>
      <c r="D98" s="17" t="s">
        <v>49</v>
      </c>
      <c r="E98" s="18">
        <v>95</v>
      </c>
      <c r="F98" s="20">
        <v>100</v>
      </c>
      <c r="G98" s="20">
        <v>237500</v>
      </c>
      <c r="H98" s="21">
        <v>0.6</v>
      </c>
      <c r="I98" s="20">
        <v>95000</v>
      </c>
    </row>
    <row r="99" spans="2:9" ht="17.25" thickBot="1" x14ac:dyDescent="0.35">
      <c r="B99" s="6" t="s">
        <v>50</v>
      </c>
      <c r="C99" s="18"/>
      <c r="D99" s="17" t="s">
        <v>51</v>
      </c>
      <c r="E99" s="18">
        <v>21</v>
      </c>
      <c r="F99" s="20">
        <v>880</v>
      </c>
      <c r="G99" s="20">
        <v>18480</v>
      </c>
      <c r="H99" s="21">
        <v>0.6</v>
      </c>
      <c r="I99" s="47">
        <v>8000</v>
      </c>
    </row>
    <row r="100" spans="2:9" ht="17.25" thickBot="1" x14ac:dyDescent="0.35">
      <c r="B100" s="6" t="s">
        <v>52</v>
      </c>
      <c r="C100" s="17">
        <v>65</v>
      </c>
      <c r="D100" s="18" t="s">
        <v>46</v>
      </c>
      <c r="E100" s="18">
        <v>20</v>
      </c>
      <c r="F100" s="7">
        <v>37000</v>
      </c>
      <c r="G100" s="20">
        <v>740000</v>
      </c>
      <c r="H100" s="21">
        <v>0.6</v>
      </c>
      <c r="I100" s="20">
        <v>296000</v>
      </c>
    </row>
    <row r="101" spans="2:9" ht="17.25" thickBot="1" x14ac:dyDescent="0.35">
      <c r="B101" s="6" t="s">
        <v>53</v>
      </c>
      <c r="C101" s="17">
        <v>45</v>
      </c>
      <c r="D101" s="18" t="s">
        <v>46</v>
      </c>
      <c r="E101" s="17">
        <v>2</v>
      </c>
      <c r="F101" s="7">
        <v>25000</v>
      </c>
      <c r="G101" s="20">
        <v>50000</v>
      </c>
      <c r="H101" s="21">
        <v>0.6</v>
      </c>
      <c r="I101" s="20">
        <v>20000</v>
      </c>
    </row>
    <row r="102" spans="2:9" ht="17.25" thickBot="1" x14ac:dyDescent="0.35">
      <c r="B102" s="6" t="s">
        <v>54</v>
      </c>
      <c r="C102" s="17">
        <v>150</v>
      </c>
      <c r="D102" s="18" t="s">
        <v>46</v>
      </c>
      <c r="E102" s="17">
        <v>1</v>
      </c>
      <c r="F102" s="7">
        <v>35000</v>
      </c>
      <c r="G102" s="20">
        <v>35000</v>
      </c>
      <c r="H102" s="21">
        <v>0.6</v>
      </c>
      <c r="I102" s="20">
        <v>14000</v>
      </c>
    </row>
    <row r="103" spans="2:9" x14ac:dyDescent="0.3">
      <c r="B103" s="22" t="s">
        <v>55</v>
      </c>
      <c r="C103" s="48">
        <v>65</v>
      </c>
      <c r="D103" s="23" t="s">
        <v>46</v>
      </c>
      <c r="E103" s="48">
        <v>1</v>
      </c>
      <c r="F103" s="24">
        <v>18000</v>
      </c>
      <c r="G103" s="25">
        <v>18000</v>
      </c>
      <c r="H103" s="26">
        <v>0.6</v>
      </c>
      <c r="I103" s="49">
        <v>8000</v>
      </c>
    </row>
    <row r="104" spans="2:9" ht="17.25" thickBot="1" x14ac:dyDescent="0.35">
      <c r="B104" s="6" t="s">
        <v>56</v>
      </c>
      <c r="C104" s="50"/>
      <c r="D104" s="27"/>
      <c r="E104" s="50"/>
      <c r="F104" s="28"/>
      <c r="G104" s="29"/>
      <c r="H104" s="30"/>
      <c r="I104" s="51"/>
    </row>
    <row r="105" spans="2:9" ht="17.25" thickBot="1" x14ac:dyDescent="0.35">
      <c r="B105" s="6" t="s">
        <v>57</v>
      </c>
      <c r="C105" s="17">
        <v>65</v>
      </c>
      <c r="D105" s="18" t="s">
        <v>46</v>
      </c>
      <c r="E105" s="18">
        <v>16</v>
      </c>
      <c r="F105" s="19">
        <v>4000</v>
      </c>
      <c r="G105" s="20">
        <v>64000</v>
      </c>
      <c r="H105" s="21">
        <v>0.6</v>
      </c>
      <c r="I105" s="20">
        <v>26000</v>
      </c>
    </row>
    <row r="106" spans="2:9" ht="17.25" thickBot="1" x14ac:dyDescent="0.35">
      <c r="B106" s="6" t="s">
        <v>58</v>
      </c>
      <c r="C106" s="18"/>
      <c r="D106" s="17" t="s">
        <v>51</v>
      </c>
      <c r="E106" s="17">
        <v>1</v>
      </c>
      <c r="F106" s="7">
        <v>60000</v>
      </c>
      <c r="G106" s="20">
        <v>60000</v>
      </c>
      <c r="H106" s="21">
        <v>0.6</v>
      </c>
      <c r="I106" s="20">
        <v>24000</v>
      </c>
    </row>
    <row r="107" spans="2:9" ht="17.25" thickBot="1" x14ac:dyDescent="0.35">
      <c r="B107" s="6" t="s">
        <v>59</v>
      </c>
      <c r="C107" s="18"/>
      <c r="D107" s="17" t="s">
        <v>51</v>
      </c>
      <c r="E107" s="17">
        <v>1</v>
      </c>
      <c r="F107" s="7">
        <v>10000</v>
      </c>
      <c r="G107" s="20">
        <v>10000</v>
      </c>
      <c r="H107" s="21">
        <v>0.6</v>
      </c>
      <c r="I107" s="47">
        <v>4000</v>
      </c>
    </row>
    <row r="108" spans="2:9" ht="33.75" thickBot="1" x14ac:dyDescent="0.35">
      <c r="B108" s="6" t="s">
        <v>60</v>
      </c>
      <c r="C108" s="17">
        <v>250</v>
      </c>
      <c r="D108" s="18" t="s">
        <v>46</v>
      </c>
      <c r="E108" s="17">
        <v>1</v>
      </c>
      <c r="F108" s="7">
        <v>60000</v>
      </c>
      <c r="G108" s="20">
        <v>60000</v>
      </c>
      <c r="H108" s="21">
        <v>0.6</v>
      </c>
      <c r="I108" s="20">
        <v>24000</v>
      </c>
    </row>
    <row r="109" spans="2:9" ht="17.25" thickBot="1" x14ac:dyDescent="0.35">
      <c r="B109" s="6" t="s">
        <v>61</v>
      </c>
      <c r="C109" s="17">
        <v>90</v>
      </c>
      <c r="D109" s="18" t="s">
        <v>46</v>
      </c>
      <c r="E109" s="17">
        <v>1</v>
      </c>
      <c r="F109" s="19">
        <v>7500</v>
      </c>
      <c r="G109" s="47">
        <v>7500</v>
      </c>
      <c r="H109" s="21">
        <v>0.6</v>
      </c>
      <c r="I109" s="47">
        <v>3000</v>
      </c>
    </row>
    <row r="110" spans="2:9" ht="17.25" thickBot="1" x14ac:dyDescent="0.35">
      <c r="B110" s="6" t="s">
        <v>62</v>
      </c>
      <c r="C110" s="17">
        <v>3</v>
      </c>
      <c r="D110" s="18" t="s">
        <v>63</v>
      </c>
      <c r="E110" s="17">
        <v>1</v>
      </c>
      <c r="F110" s="7">
        <v>33000</v>
      </c>
      <c r="G110" s="20">
        <v>33000</v>
      </c>
      <c r="H110" s="21">
        <v>0.6</v>
      </c>
      <c r="I110" s="20">
        <v>14000</v>
      </c>
    </row>
    <row r="111" spans="2:9" ht="17.25" thickBot="1" x14ac:dyDescent="0.35">
      <c r="B111" s="6" t="s">
        <v>64</v>
      </c>
      <c r="C111" s="18"/>
      <c r="D111" s="17" t="s">
        <v>51</v>
      </c>
      <c r="E111" s="17">
        <v>1</v>
      </c>
      <c r="F111" s="7">
        <v>20000</v>
      </c>
      <c r="G111" s="20">
        <v>20000</v>
      </c>
      <c r="H111" s="21">
        <v>0.6</v>
      </c>
      <c r="I111" s="47">
        <v>8000</v>
      </c>
    </row>
    <row r="112" spans="2:9" ht="17.25" thickBot="1" x14ac:dyDescent="0.35">
      <c r="B112" s="6" t="s">
        <v>65</v>
      </c>
      <c r="C112" s="18"/>
      <c r="D112" s="17" t="s">
        <v>51</v>
      </c>
      <c r="E112" s="17">
        <v>1</v>
      </c>
      <c r="F112" s="7">
        <v>200000</v>
      </c>
      <c r="G112" s="20">
        <v>200000</v>
      </c>
      <c r="H112" s="21">
        <v>0.6</v>
      </c>
      <c r="I112" s="20">
        <v>80000</v>
      </c>
    </row>
    <row r="113" spans="2:9" ht="17.25" thickBot="1" x14ac:dyDescent="0.35">
      <c r="B113" s="6" t="s">
        <v>66</v>
      </c>
      <c r="C113" s="18"/>
      <c r="D113" s="17" t="s">
        <v>51</v>
      </c>
      <c r="E113" s="17">
        <v>1</v>
      </c>
      <c r="F113" s="68">
        <v>3000000</v>
      </c>
      <c r="G113" s="19">
        <v>3000000</v>
      </c>
      <c r="H113" s="21">
        <v>0.6</v>
      </c>
      <c r="I113" s="19">
        <v>1200000</v>
      </c>
    </row>
    <row r="114" spans="2:9" ht="17.25" thickBot="1" x14ac:dyDescent="0.35">
      <c r="B114" s="6" t="s">
        <v>67</v>
      </c>
      <c r="C114" s="17">
        <v>4</v>
      </c>
      <c r="D114" s="18" t="s">
        <v>63</v>
      </c>
      <c r="E114" s="17">
        <v>1</v>
      </c>
      <c r="F114" s="7">
        <v>112000</v>
      </c>
      <c r="G114" s="20">
        <v>112000</v>
      </c>
      <c r="H114" s="21">
        <v>0.6</v>
      </c>
      <c r="I114" s="20">
        <v>45000</v>
      </c>
    </row>
    <row r="115" spans="2:9" ht="17.25" thickBot="1" x14ac:dyDescent="0.35">
      <c r="B115" s="6" t="s">
        <v>68</v>
      </c>
      <c r="C115" s="17">
        <v>4</v>
      </c>
      <c r="D115" s="18" t="s">
        <v>63</v>
      </c>
      <c r="E115" s="17">
        <v>1</v>
      </c>
      <c r="F115" s="7">
        <v>105000</v>
      </c>
      <c r="G115" s="20">
        <v>105000</v>
      </c>
      <c r="H115" s="21">
        <v>0.6</v>
      </c>
      <c r="I115" s="20">
        <v>42000</v>
      </c>
    </row>
    <row r="116" spans="2:9" ht="17.25" thickBot="1" x14ac:dyDescent="0.35">
      <c r="B116" s="6" t="s">
        <v>65</v>
      </c>
      <c r="C116" s="18"/>
      <c r="D116" s="17" t="s">
        <v>51</v>
      </c>
      <c r="E116" s="17">
        <v>1</v>
      </c>
      <c r="F116" s="7">
        <v>200000</v>
      </c>
      <c r="G116" s="20">
        <v>200000</v>
      </c>
      <c r="H116" s="21">
        <v>0.6</v>
      </c>
      <c r="I116" s="20">
        <v>80000</v>
      </c>
    </row>
    <row r="117" spans="2:9" ht="17.25" thickBot="1" x14ac:dyDescent="0.35">
      <c r="B117" s="6" t="s">
        <v>66</v>
      </c>
      <c r="C117" s="18"/>
      <c r="D117" s="17" t="s">
        <v>51</v>
      </c>
      <c r="E117" s="17">
        <v>1</v>
      </c>
      <c r="F117" s="68">
        <v>3000000</v>
      </c>
      <c r="G117" s="19">
        <v>3000000</v>
      </c>
      <c r="H117" s="21">
        <v>0.6</v>
      </c>
      <c r="I117" s="19">
        <v>1200000</v>
      </c>
    </row>
    <row r="118" spans="2:9" ht="17.25" thickBot="1" x14ac:dyDescent="0.35">
      <c r="B118" s="6" t="s">
        <v>67</v>
      </c>
      <c r="C118" s="17">
        <v>4</v>
      </c>
      <c r="D118" s="18" t="s">
        <v>63</v>
      </c>
      <c r="E118" s="17">
        <v>1</v>
      </c>
      <c r="F118" s="7">
        <v>112000</v>
      </c>
      <c r="G118" s="20">
        <v>112000</v>
      </c>
      <c r="H118" s="21">
        <v>0.6</v>
      </c>
      <c r="I118" s="20">
        <v>45000</v>
      </c>
    </row>
    <row r="119" spans="2:9" ht="17.25" thickBot="1" x14ac:dyDescent="0.35">
      <c r="B119" s="6" t="s">
        <v>68</v>
      </c>
      <c r="C119" s="17">
        <v>4</v>
      </c>
      <c r="D119" s="18" t="s">
        <v>63</v>
      </c>
      <c r="E119" s="17">
        <v>1</v>
      </c>
      <c r="F119" s="7">
        <v>105000</v>
      </c>
      <c r="G119" s="20">
        <v>105000</v>
      </c>
      <c r="H119" s="21">
        <v>0.6</v>
      </c>
      <c r="I119" s="20">
        <v>42000</v>
      </c>
    </row>
    <row r="120" spans="2:9" ht="17.25" thickBot="1" x14ac:dyDescent="0.35">
      <c r="B120" s="6" t="s">
        <v>69</v>
      </c>
      <c r="C120" s="18"/>
      <c r="D120" s="17" t="s">
        <v>51</v>
      </c>
      <c r="E120" s="17">
        <v>1</v>
      </c>
      <c r="F120" s="7">
        <v>65000</v>
      </c>
      <c r="G120" s="20">
        <v>65000</v>
      </c>
      <c r="H120" s="21">
        <v>0.6</v>
      </c>
      <c r="I120" s="20">
        <v>26000</v>
      </c>
    </row>
    <row r="121" spans="2:9" ht="17.25" thickBot="1" x14ac:dyDescent="0.35">
      <c r="B121" s="6" t="s">
        <v>70</v>
      </c>
      <c r="C121" s="18"/>
      <c r="D121" s="18"/>
      <c r="E121" s="17">
        <v>2</v>
      </c>
      <c r="F121" s="7">
        <v>25000</v>
      </c>
      <c r="G121" s="20">
        <v>50000</v>
      </c>
      <c r="H121" s="21">
        <v>0.6</v>
      </c>
      <c r="I121" s="20">
        <v>20000</v>
      </c>
    </row>
    <row r="122" spans="2:9" ht="17.25" thickBot="1" x14ac:dyDescent="0.35">
      <c r="B122" s="8" t="s">
        <v>14</v>
      </c>
      <c r="C122" s="42"/>
      <c r="D122" s="42"/>
      <c r="E122" s="42"/>
      <c r="F122" s="42"/>
      <c r="G122" s="9"/>
      <c r="H122" s="42"/>
      <c r="I122" s="61"/>
    </row>
    <row r="124" spans="2:9" x14ac:dyDescent="0.3">
      <c r="H124" s="3" t="s">
        <v>210</v>
      </c>
      <c r="I124" s="11">
        <f>SUM(I4:I121)</f>
        <v>14534059.15</v>
      </c>
    </row>
  </sheetData>
  <mergeCells count="57">
    <mergeCell ref="B2:I2"/>
    <mergeCell ref="C30:C31"/>
    <mergeCell ref="D30:D31"/>
    <mergeCell ref="E30:E31"/>
    <mergeCell ref="F30:F31"/>
    <mergeCell ref="G30:G31"/>
    <mergeCell ref="H30:H31"/>
    <mergeCell ref="I30:I31"/>
    <mergeCell ref="I32:I33"/>
    <mergeCell ref="C34:C35"/>
    <mergeCell ref="D34:D35"/>
    <mergeCell ref="E34:E35"/>
    <mergeCell ref="F34:F35"/>
    <mergeCell ref="G34:G35"/>
    <mergeCell ref="H34:H35"/>
    <mergeCell ref="I34:I35"/>
    <mergeCell ref="C32:C33"/>
    <mergeCell ref="D32:D33"/>
    <mergeCell ref="E32:E33"/>
    <mergeCell ref="F32:F33"/>
    <mergeCell ref="G32:G33"/>
    <mergeCell ref="H32:H33"/>
    <mergeCell ref="I36:I37"/>
    <mergeCell ref="C39:C40"/>
    <mergeCell ref="D39:D40"/>
    <mergeCell ref="E39:E40"/>
    <mergeCell ref="F39:F40"/>
    <mergeCell ref="G39:G40"/>
    <mergeCell ref="H39:H40"/>
    <mergeCell ref="I39:I40"/>
    <mergeCell ref="C36:C37"/>
    <mergeCell ref="D36:D37"/>
    <mergeCell ref="E36:E37"/>
    <mergeCell ref="F36:F37"/>
    <mergeCell ref="G36:G37"/>
    <mergeCell ref="H36:H37"/>
    <mergeCell ref="H103:H104"/>
    <mergeCell ref="I103:I104"/>
    <mergeCell ref="I42:I43"/>
    <mergeCell ref="C45:C46"/>
    <mergeCell ref="D45:D46"/>
    <mergeCell ref="E45:E46"/>
    <mergeCell ref="F45:F46"/>
    <mergeCell ref="G45:G46"/>
    <mergeCell ref="H45:H46"/>
    <mergeCell ref="I45:I46"/>
    <mergeCell ref="C42:C43"/>
    <mergeCell ref="D42:D43"/>
    <mergeCell ref="E42:E43"/>
    <mergeCell ref="F42:F43"/>
    <mergeCell ref="G42:G43"/>
    <mergeCell ref="H42:H43"/>
    <mergeCell ref="C103:C104"/>
    <mergeCell ref="D103:D104"/>
    <mergeCell ref="E103:E104"/>
    <mergeCell ref="F103:F104"/>
    <mergeCell ref="G103:G104"/>
  </mergeCell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FB4B9-6273-4AB7-978E-22AEA72DFEE6}">
  <dimension ref="B2:I41"/>
  <sheetViews>
    <sheetView topLeftCell="A31" workbookViewId="0">
      <selection activeCell="A31" sqref="A1:XFD1048576"/>
    </sheetView>
  </sheetViews>
  <sheetFormatPr defaultRowHeight="16.5" x14ac:dyDescent="0.3"/>
  <cols>
    <col min="1" max="1" width="9.140625" style="3"/>
    <col min="2" max="2" width="26.5703125" style="3" customWidth="1"/>
    <col min="3" max="3" width="9.140625" style="3"/>
    <col min="4" max="4" width="19.5703125" style="3" customWidth="1"/>
    <col min="5" max="5" width="18" style="3" customWidth="1"/>
    <col min="6" max="6" width="25.140625" style="3" customWidth="1"/>
    <col min="7" max="7" width="24.28515625" style="3" customWidth="1"/>
    <col min="8" max="8" width="16.140625" style="3" customWidth="1"/>
    <col min="9" max="9" width="14" style="3" bestFit="1" customWidth="1"/>
    <col min="10" max="16384" width="9.140625" style="3"/>
  </cols>
  <sheetData>
    <row r="2" spans="2:9" ht="17.25" thickBot="1" x14ac:dyDescent="0.35">
      <c r="B2" s="62" t="s">
        <v>18</v>
      </c>
      <c r="C2" s="63"/>
      <c r="D2" s="63"/>
      <c r="E2" s="63"/>
      <c r="F2" s="63"/>
      <c r="G2" s="63"/>
      <c r="H2" s="63"/>
      <c r="I2" s="63"/>
    </row>
    <row r="3" spans="2:9" ht="17.25" thickBot="1" x14ac:dyDescent="0.35">
      <c r="B3" s="44" t="s">
        <v>0</v>
      </c>
      <c r="C3" s="45" t="s">
        <v>1</v>
      </c>
      <c r="D3" s="46" t="s">
        <v>2</v>
      </c>
      <c r="E3" s="46" t="s">
        <v>3</v>
      </c>
      <c r="F3" s="45" t="s">
        <v>4</v>
      </c>
      <c r="G3" s="45" t="s">
        <v>5</v>
      </c>
      <c r="H3" s="46" t="s">
        <v>6</v>
      </c>
      <c r="I3" s="45" t="s">
        <v>5</v>
      </c>
    </row>
    <row r="4" spans="2:9" ht="17.25" thickBot="1" x14ac:dyDescent="0.35">
      <c r="B4" s="6" t="s">
        <v>131</v>
      </c>
      <c r="C4" s="18"/>
      <c r="D4" s="17" t="s">
        <v>51</v>
      </c>
      <c r="E4" s="18">
        <v>1</v>
      </c>
      <c r="F4" s="19">
        <v>73000</v>
      </c>
      <c r="G4" s="20">
        <v>73000</v>
      </c>
      <c r="H4" s="21">
        <v>0.6</v>
      </c>
      <c r="I4" s="20">
        <v>30000</v>
      </c>
    </row>
    <row r="5" spans="2:9" ht="33.75" thickBot="1" x14ac:dyDescent="0.35">
      <c r="B5" s="6" t="s">
        <v>132</v>
      </c>
      <c r="C5" s="18"/>
      <c r="D5" s="17" t="s">
        <v>51</v>
      </c>
      <c r="E5" s="18">
        <v>1</v>
      </c>
      <c r="F5" s="19">
        <v>15000</v>
      </c>
      <c r="G5" s="20">
        <v>15000</v>
      </c>
      <c r="H5" s="21">
        <v>0.6</v>
      </c>
      <c r="I5" s="47">
        <v>6000</v>
      </c>
    </row>
    <row r="6" spans="2:9" ht="17.25" thickBot="1" x14ac:dyDescent="0.35">
      <c r="B6" s="6" t="s">
        <v>133</v>
      </c>
      <c r="C6" s="18"/>
      <c r="D6" s="17" t="s">
        <v>51</v>
      </c>
      <c r="E6" s="18">
        <v>1</v>
      </c>
      <c r="F6" s="7">
        <v>106000</v>
      </c>
      <c r="G6" s="20">
        <v>106000</v>
      </c>
      <c r="H6" s="21">
        <v>0.6</v>
      </c>
      <c r="I6" s="20">
        <v>43000</v>
      </c>
    </row>
    <row r="7" spans="2:9" ht="17.25" thickBot="1" x14ac:dyDescent="0.35">
      <c r="B7" s="6" t="s">
        <v>134</v>
      </c>
      <c r="C7" s="18"/>
      <c r="D7" s="17" t="s">
        <v>51</v>
      </c>
      <c r="E7" s="18">
        <v>1</v>
      </c>
      <c r="F7" s="19">
        <v>73000</v>
      </c>
      <c r="G7" s="20">
        <v>73000</v>
      </c>
      <c r="H7" s="21">
        <v>0.6</v>
      </c>
      <c r="I7" s="20">
        <v>30000</v>
      </c>
    </row>
    <row r="8" spans="2:9" ht="17.25" thickBot="1" x14ac:dyDescent="0.35">
      <c r="B8" s="6" t="s">
        <v>135</v>
      </c>
      <c r="C8" s="18"/>
      <c r="D8" s="17" t="s">
        <v>51</v>
      </c>
      <c r="E8" s="18">
        <v>1</v>
      </c>
      <c r="F8" s="19">
        <v>73000</v>
      </c>
      <c r="G8" s="20">
        <v>73000</v>
      </c>
      <c r="H8" s="21">
        <v>0.6</v>
      </c>
      <c r="I8" s="20">
        <v>30000</v>
      </c>
    </row>
    <row r="9" spans="2:9" ht="17.25" thickBot="1" x14ac:dyDescent="0.35">
      <c r="B9" s="6" t="s">
        <v>136</v>
      </c>
      <c r="C9" s="18"/>
      <c r="D9" s="17" t="s">
        <v>51</v>
      </c>
      <c r="E9" s="18">
        <v>1</v>
      </c>
      <c r="F9" s="19">
        <v>90000</v>
      </c>
      <c r="G9" s="20">
        <v>90000</v>
      </c>
      <c r="H9" s="21">
        <v>0.6</v>
      </c>
      <c r="I9" s="20">
        <v>36000</v>
      </c>
    </row>
    <row r="10" spans="2:9" ht="17.25" thickBot="1" x14ac:dyDescent="0.35">
      <c r="B10" s="6" t="s">
        <v>137</v>
      </c>
      <c r="C10" s="18"/>
      <c r="D10" s="17" t="s">
        <v>51</v>
      </c>
      <c r="E10" s="18">
        <v>1</v>
      </c>
      <c r="F10" s="19">
        <v>15000</v>
      </c>
      <c r="G10" s="20">
        <v>15000</v>
      </c>
      <c r="H10" s="21">
        <v>0.6</v>
      </c>
      <c r="I10" s="47">
        <v>6000</v>
      </c>
    </row>
    <row r="11" spans="2:9" ht="17.25" thickBot="1" x14ac:dyDescent="0.35">
      <c r="B11" s="6" t="s">
        <v>138</v>
      </c>
      <c r="C11" s="18"/>
      <c r="D11" s="17" t="s">
        <v>51</v>
      </c>
      <c r="E11" s="18">
        <v>1</v>
      </c>
      <c r="F11" s="19">
        <v>15000</v>
      </c>
      <c r="G11" s="20">
        <v>15000</v>
      </c>
      <c r="H11" s="21">
        <v>0.6</v>
      </c>
      <c r="I11" s="47">
        <v>6000</v>
      </c>
    </row>
    <row r="12" spans="2:9" ht="17.25" thickBot="1" x14ac:dyDescent="0.35">
      <c r="B12" s="6" t="s">
        <v>139</v>
      </c>
      <c r="C12" s="18"/>
      <c r="D12" s="17" t="s">
        <v>51</v>
      </c>
      <c r="E12" s="18">
        <v>1</v>
      </c>
      <c r="F12" s="19">
        <v>15000</v>
      </c>
      <c r="G12" s="20">
        <v>15000</v>
      </c>
      <c r="H12" s="21">
        <v>0.6</v>
      </c>
      <c r="I12" s="47">
        <v>6000</v>
      </c>
    </row>
    <row r="13" spans="2:9" ht="17.25" thickBot="1" x14ac:dyDescent="0.35">
      <c r="B13" s="6" t="s">
        <v>140</v>
      </c>
      <c r="C13" s="18"/>
      <c r="D13" s="17" t="s">
        <v>51</v>
      </c>
      <c r="E13" s="18">
        <v>1</v>
      </c>
      <c r="F13" s="19">
        <v>58000</v>
      </c>
      <c r="G13" s="20">
        <v>58000</v>
      </c>
      <c r="H13" s="21">
        <v>0.6</v>
      </c>
      <c r="I13" s="20">
        <v>24000</v>
      </c>
    </row>
    <row r="14" spans="2:9" ht="33.75" thickBot="1" x14ac:dyDescent="0.35">
      <c r="B14" s="6" t="s">
        <v>141</v>
      </c>
      <c r="C14" s="18"/>
      <c r="D14" s="17" t="s">
        <v>51</v>
      </c>
      <c r="E14" s="18">
        <v>1</v>
      </c>
      <c r="F14" s="19">
        <v>30000</v>
      </c>
      <c r="G14" s="20">
        <v>30000</v>
      </c>
      <c r="H14" s="21">
        <v>0.6</v>
      </c>
      <c r="I14" s="20">
        <v>12000</v>
      </c>
    </row>
    <row r="15" spans="2:9" ht="17.25" thickBot="1" x14ac:dyDescent="0.35">
      <c r="B15" s="6" t="s">
        <v>142</v>
      </c>
      <c r="C15" s="18"/>
      <c r="D15" s="17" t="s">
        <v>51</v>
      </c>
      <c r="E15" s="18">
        <v>1</v>
      </c>
      <c r="F15" s="19">
        <v>76000</v>
      </c>
      <c r="G15" s="20">
        <v>76000</v>
      </c>
      <c r="H15" s="21">
        <v>0.6</v>
      </c>
      <c r="I15" s="20">
        <v>31000</v>
      </c>
    </row>
    <row r="16" spans="2:9" ht="17.25" thickBot="1" x14ac:dyDescent="0.35">
      <c r="B16" s="6" t="s">
        <v>143</v>
      </c>
      <c r="C16" s="18"/>
      <c r="D16" s="17" t="s">
        <v>51</v>
      </c>
      <c r="E16" s="18">
        <v>1</v>
      </c>
      <c r="F16" s="19">
        <v>25000</v>
      </c>
      <c r="G16" s="20">
        <v>25000</v>
      </c>
      <c r="H16" s="21">
        <v>0.6</v>
      </c>
      <c r="I16" s="20">
        <v>10000</v>
      </c>
    </row>
    <row r="17" spans="2:9" ht="17.25" thickBot="1" x14ac:dyDescent="0.35">
      <c r="B17" s="6" t="s">
        <v>144</v>
      </c>
      <c r="C17" s="18"/>
      <c r="D17" s="17" t="s">
        <v>51</v>
      </c>
      <c r="E17" s="18">
        <v>1</v>
      </c>
      <c r="F17" s="19">
        <v>25000</v>
      </c>
      <c r="G17" s="20">
        <v>25000</v>
      </c>
      <c r="H17" s="21">
        <v>0.6</v>
      </c>
      <c r="I17" s="20">
        <v>10000</v>
      </c>
    </row>
    <row r="18" spans="2:9" ht="17.25" thickBot="1" x14ac:dyDescent="0.35">
      <c r="B18" s="6" t="s">
        <v>145</v>
      </c>
      <c r="C18" s="18"/>
      <c r="D18" s="17" t="s">
        <v>51</v>
      </c>
      <c r="E18" s="18">
        <v>1</v>
      </c>
      <c r="F18" s="19">
        <v>25000</v>
      </c>
      <c r="G18" s="20">
        <v>25000</v>
      </c>
      <c r="H18" s="21">
        <v>0.6</v>
      </c>
      <c r="I18" s="20">
        <v>10000</v>
      </c>
    </row>
    <row r="19" spans="2:9" ht="17.25" thickBot="1" x14ac:dyDescent="0.35">
      <c r="B19" s="6" t="s">
        <v>146</v>
      </c>
      <c r="C19" s="18"/>
      <c r="D19" s="17" t="s">
        <v>51</v>
      </c>
      <c r="E19" s="18">
        <v>1</v>
      </c>
      <c r="F19" s="19">
        <v>25000</v>
      </c>
      <c r="G19" s="20">
        <v>25000</v>
      </c>
      <c r="H19" s="21">
        <v>0.6</v>
      </c>
      <c r="I19" s="20">
        <v>10000</v>
      </c>
    </row>
    <row r="20" spans="2:9" x14ac:dyDescent="0.3">
      <c r="B20" s="22" t="s">
        <v>147</v>
      </c>
      <c r="C20" s="23"/>
      <c r="D20" s="48" t="s">
        <v>51</v>
      </c>
      <c r="E20" s="23">
        <v>1</v>
      </c>
      <c r="F20" s="69">
        <v>1200000</v>
      </c>
      <c r="G20" s="66">
        <v>1200000</v>
      </c>
      <c r="H20" s="26">
        <v>0.6</v>
      </c>
      <c r="I20" s="25">
        <v>480000</v>
      </c>
    </row>
    <row r="21" spans="2:9" ht="17.25" thickBot="1" x14ac:dyDescent="0.35">
      <c r="B21" s="6" t="s">
        <v>148</v>
      </c>
      <c r="C21" s="27"/>
      <c r="D21" s="50"/>
      <c r="E21" s="27"/>
      <c r="F21" s="70"/>
      <c r="G21" s="67"/>
      <c r="H21" s="30"/>
      <c r="I21" s="29"/>
    </row>
    <row r="22" spans="2:9" ht="17.25" thickBot="1" x14ac:dyDescent="0.35">
      <c r="B22" s="6" t="s">
        <v>149</v>
      </c>
      <c r="C22" s="18"/>
      <c r="D22" s="17" t="s">
        <v>51</v>
      </c>
      <c r="E22" s="18">
        <v>1</v>
      </c>
      <c r="F22" s="7">
        <v>200000</v>
      </c>
      <c r="G22" s="20">
        <v>200000</v>
      </c>
      <c r="H22" s="21">
        <v>0.6</v>
      </c>
      <c r="I22" s="20">
        <v>80000</v>
      </c>
    </row>
    <row r="23" spans="2:9" ht="17.25" thickBot="1" x14ac:dyDescent="0.35">
      <c r="B23" s="6" t="s">
        <v>140</v>
      </c>
      <c r="C23" s="18"/>
      <c r="D23" s="17" t="s">
        <v>51</v>
      </c>
      <c r="E23" s="18">
        <v>1</v>
      </c>
      <c r="F23" s="19">
        <v>90000</v>
      </c>
      <c r="G23" s="20">
        <v>90000</v>
      </c>
      <c r="H23" s="21">
        <v>0.6</v>
      </c>
      <c r="I23" s="20">
        <v>36000</v>
      </c>
    </row>
    <row r="24" spans="2:9" ht="17.25" thickBot="1" x14ac:dyDescent="0.35">
      <c r="B24" s="6" t="s">
        <v>150</v>
      </c>
      <c r="C24" s="18"/>
      <c r="D24" s="17" t="s">
        <v>51</v>
      </c>
      <c r="E24" s="18">
        <v>1</v>
      </c>
      <c r="F24" s="7">
        <v>107000</v>
      </c>
      <c r="G24" s="20">
        <v>107000</v>
      </c>
      <c r="H24" s="21">
        <v>0.6</v>
      </c>
      <c r="I24" s="20">
        <v>43000</v>
      </c>
    </row>
    <row r="25" spans="2:9" ht="17.25" thickBot="1" x14ac:dyDescent="0.35">
      <c r="B25" s="6" t="s">
        <v>150</v>
      </c>
      <c r="C25" s="18"/>
      <c r="D25" s="17" t="s">
        <v>51</v>
      </c>
      <c r="E25" s="18">
        <v>1</v>
      </c>
      <c r="F25" s="19">
        <v>73000</v>
      </c>
      <c r="G25" s="20">
        <v>73000</v>
      </c>
      <c r="H25" s="21">
        <v>0.6</v>
      </c>
      <c r="I25" s="20">
        <v>30000</v>
      </c>
    </row>
    <row r="26" spans="2:9" ht="17.25" thickBot="1" x14ac:dyDescent="0.35">
      <c r="B26" s="6" t="s">
        <v>151</v>
      </c>
      <c r="C26" s="18"/>
      <c r="D26" s="17" t="s">
        <v>51</v>
      </c>
      <c r="E26" s="18">
        <v>1</v>
      </c>
      <c r="F26" s="19">
        <v>58000</v>
      </c>
      <c r="G26" s="20">
        <v>58000</v>
      </c>
      <c r="H26" s="21">
        <v>0.6</v>
      </c>
      <c r="I26" s="20">
        <v>24000</v>
      </c>
    </row>
    <row r="27" spans="2:9" ht="17.25" thickBot="1" x14ac:dyDescent="0.35">
      <c r="B27" s="6" t="s">
        <v>150</v>
      </c>
      <c r="C27" s="18"/>
      <c r="D27" s="17" t="s">
        <v>51</v>
      </c>
      <c r="E27" s="18">
        <v>1</v>
      </c>
      <c r="F27" s="19">
        <v>58000</v>
      </c>
      <c r="G27" s="20">
        <v>58000</v>
      </c>
      <c r="H27" s="21">
        <v>0.6</v>
      </c>
      <c r="I27" s="20">
        <v>24000</v>
      </c>
    </row>
    <row r="28" spans="2:9" ht="17.25" thickBot="1" x14ac:dyDescent="0.35">
      <c r="B28" s="6" t="s">
        <v>150</v>
      </c>
      <c r="C28" s="18"/>
      <c r="D28" s="17" t="s">
        <v>51</v>
      </c>
      <c r="E28" s="18">
        <v>1</v>
      </c>
      <c r="F28" s="7">
        <v>100000</v>
      </c>
      <c r="G28" s="20">
        <v>100000</v>
      </c>
      <c r="H28" s="21">
        <v>0.6</v>
      </c>
      <c r="I28" s="20">
        <v>40000</v>
      </c>
    </row>
    <row r="29" spans="2:9" ht="17.25" thickBot="1" x14ac:dyDescent="0.35">
      <c r="B29" s="6" t="s">
        <v>150</v>
      </c>
      <c r="C29" s="18"/>
      <c r="D29" s="17" t="s">
        <v>51</v>
      </c>
      <c r="E29" s="18">
        <v>1</v>
      </c>
      <c r="F29" s="7">
        <v>190000</v>
      </c>
      <c r="G29" s="20">
        <v>190000</v>
      </c>
      <c r="H29" s="21">
        <v>0.6</v>
      </c>
      <c r="I29" s="20">
        <v>76000</v>
      </c>
    </row>
    <row r="30" spans="2:9" ht="17.25" thickBot="1" x14ac:dyDescent="0.35">
      <c r="B30" s="6" t="s">
        <v>150</v>
      </c>
      <c r="C30" s="18"/>
      <c r="D30" s="17" t="s">
        <v>51</v>
      </c>
      <c r="E30" s="18">
        <v>1</v>
      </c>
      <c r="F30" s="19">
        <v>58000</v>
      </c>
      <c r="G30" s="20">
        <v>58000</v>
      </c>
      <c r="H30" s="21">
        <v>0.6</v>
      </c>
      <c r="I30" s="20">
        <v>24000</v>
      </c>
    </row>
    <row r="31" spans="2:9" ht="17.25" thickBot="1" x14ac:dyDescent="0.35">
      <c r="B31" s="6" t="s">
        <v>150</v>
      </c>
      <c r="C31" s="18"/>
      <c r="D31" s="17" t="s">
        <v>51</v>
      </c>
      <c r="E31" s="18">
        <v>1</v>
      </c>
      <c r="F31" s="7">
        <v>106000</v>
      </c>
      <c r="G31" s="20">
        <v>106000</v>
      </c>
      <c r="H31" s="21">
        <v>0.6</v>
      </c>
      <c r="I31" s="20">
        <v>43000</v>
      </c>
    </row>
    <row r="32" spans="2:9" ht="17.25" thickBot="1" x14ac:dyDescent="0.35">
      <c r="B32" s="6" t="s">
        <v>150</v>
      </c>
      <c r="C32" s="18"/>
      <c r="D32" s="17" t="s">
        <v>51</v>
      </c>
      <c r="E32" s="18">
        <v>1</v>
      </c>
      <c r="F32" s="19">
        <v>58000</v>
      </c>
      <c r="G32" s="20">
        <v>58000</v>
      </c>
      <c r="H32" s="21">
        <v>0.6</v>
      </c>
      <c r="I32" s="20">
        <v>24000</v>
      </c>
    </row>
    <row r="33" spans="2:9" ht="17.25" thickBot="1" x14ac:dyDescent="0.35">
      <c r="B33" s="6" t="s">
        <v>150</v>
      </c>
      <c r="C33" s="18"/>
      <c r="D33" s="17" t="s">
        <v>51</v>
      </c>
      <c r="E33" s="18">
        <v>1</v>
      </c>
      <c r="F33" s="19">
        <v>58000</v>
      </c>
      <c r="G33" s="20">
        <v>58000</v>
      </c>
      <c r="H33" s="21">
        <v>0.6</v>
      </c>
      <c r="I33" s="20">
        <v>24000</v>
      </c>
    </row>
    <row r="34" spans="2:9" ht="17.25" thickBot="1" x14ac:dyDescent="0.35">
      <c r="B34" s="6" t="s">
        <v>150</v>
      </c>
      <c r="C34" s="18"/>
      <c r="D34" s="17" t="s">
        <v>51</v>
      </c>
      <c r="E34" s="18">
        <v>1</v>
      </c>
      <c r="F34" s="19">
        <v>91000</v>
      </c>
      <c r="G34" s="20">
        <v>91000</v>
      </c>
      <c r="H34" s="21">
        <v>0.6</v>
      </c>
      <c r="I34" s="20">
        <v>37000</v>
      </c>
    </row>
    <row r="35" spans="2:9" ht="17.25" thickBot="1" x14ac:dyDescent="0.35">
      <c r="B35" s="6" t="s">
        <v>152</v>
      </c>
      <c r="C35" s="18"/>
      <c r="D35" s="17" t="s">
        <v>51</v>
      </c>
      <c r="E35" s="18">
        <v>1</v>
      </c>
      <c r="F35" s="7">
        <v>106000</v>
      </c>
      <c r="G35" s="20">
        <v>106000</v>
      </c>
      <c r="H35" s="21">
        <v>0.6</v>
      </c>
      <c r="I35" s="20">
        <v>43000</v>
      </c>
    </row>
    <row r="36" spans="2:9" ht="17.25" thickBot="1" x14ac:dyDescent="0.35">
      <c r="B36" s="6" t="s">
        <v>151</v>
      </c>
      <c r="C36" s="18"/>
      <c r="D36" s="17" t="s">
        <v>51</v>
      </c>
      <c r="E36" s="18">
        <v>1</v>
      </c>
      <c r="F36" s="19">
        <v>91000</v>
      </c>
      <c r="G36" s="20">
        <v>91000</v>
      </c>
      <c r="H36" s="21">
        <v>0.6</v>
      </c>
      <c r="I36" s="20">
        <v>37000</v>
      </c>
    </row>
    <row r="37" spans="2:9" ht="17.25" thickBot="1" x14ac:dyDescent="0.35">
      <c r="B37" s="6" t="s">
        <v>153</v>
      </c>
      <c r="C37" s="18"/>
      <c r="D37" s="17" t="s">
        <v>51</v>
      </c>
      <c r="E37" s="18">
        <v>1</v>
      </c>
      <c r="F37" s="20">
        <v>5000</v>
      </c>
      <c r="G37" s="47">
        <v>5000</v>
      </c>
      <c r="H37" s="21">
        <v>0.6</v>
      </c>
      <c r="I37" s="47">
        <v>2000</v>
      </c>
    </row>
    <row r="38" spans="2:9" ht="17.25" thickBot="1" x14ac:dyDescent="0.35">
      <c r="B38" s="6" t="s">
        <v>153</v>
      </c>
      <c r="C38" s="18"/>
      <c r="D38" s="17" t="s">
        <v>51</v>
      </c>
      <c r="E38" s="18">
        <v>1</v>
      </c>
      <c r="F38" s="20">
        <v>5000</v>
      </c>
      <c r="G38" s="47">
        <v>5000</v>
      </c>
      <c r="H38" s="21">
        <v>0.6</v>
      </c>
      <c r="I38" s="47">
        <v>2000</v>
      </c>
    </row>
    <row r="41" spans="2:9" x14ac:dyDescent="0.3">
      <c r="H41" s="3" t="s">
        <v>210</v>
      </c>
      <c r="I41" s="13">
        <f>SUM(I4:I38)</f>
        <v>1369000</v>
      </c>
    </row>
  </sheetData>
  <mergeCells count="8">
    <mergeCell ref="B2:I2"/>
    <mergeCell ref="C20:C21"/>
    <mergeCell ref="D20:D21"/>
    <mergeCell ref="E20:E21"/>
    <mergeCell ref="F20:F21"/>
    <mergeCell ref="G20:G21"/>
    <mergeCell ref="H20:H21"/>
    <mergeCell ref="I20:I2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B76CE-9A9B-430D-83B5-66C1AE366F04}">
  <dimension ref="B1:I58"/>
  <sheetViews>
    <sheetView topLeftCell="A49" workbookViewId="0">
      <selection activeCell="E58" sqref="E58"/>
    </sheetView>
  </sheetViews>
  <sheetFormatPr defaultRowHeight="16.5" x14ac:dyDescent="0.3"/>
  <cols>
    <col min="1" max="1" width="9.140625" style="3"/>
    <col min="2" max="2" width="24.28515625" style="3" customWidth="1"/>
    <col min="3" max="3" width="9.28515625" style="3" bestFit="1" customWidth="1"/>
    <col min="4" max="4" width="9.140625" style="3"/>
    <col min="5" max="5" width="9.28515625" style="3" bestFit="1" customWidth="1"/>
    <col min="6" max="6" width="11.7109375" style="3" bestFit="1" customWidth="1"/>
    <col min="7" max="7" width="14.140625" style="3" bestFit="1" customWidth="1"/>
    <col min="8" max="8" width="14.7109375" style="3" customWidth="1"/>
    <col min="9" max="9" width="14.42578125" style="3" bestFit="1" customWidth="1"/>
    <col min="10" max="16384" width="9.140625" style="3"/>
  </cols>
  <sheetData>
    <row r="1" spans="2:9" ht="17.25" thickBot="1" x14ac:dyDescent="0.35"/>
    <row r="2" spans="2:9" ht="17.25" thickBot="1" x14ac:dyDescent="0.35">
      <c r="B2" s="71" t="s">
        <v>17</v>
      </c>
      <c r="C2" s="72"/>
      <c r="D2" s="72"/>
      <c r="E2" s="72"/>
      <c r="F2" s="72"/>
      <c r="G2" s="72"/>
      <c r="H2" s="72"/>
      <c r="I2" s="73"/>
    </row>
    <row r="3" spans="2:9" ht="33.75" thickBot="1" x14ac:dyDescent="0.35">
      <c r="B3" s="44" t="s">
        <v>0</v>
      </c>
      <c r="C3" s="45" t="s">
        <v>1</v>
      </c>
      <c r="D3" s="46" t="s">
        <v>2</v>
      </c>
      <c r="E3" s="45" t="s">
        <v>3</v>
      </c>
      <c r="F3" s="45" t="s">
        <v>4</v>
      </c>
      <c r="G3" s="45" t="s">
        <v>154</v>
      </c>
      <c r="H3" s="46" t="s">
        <v>6</v>
      </c>
      <c r="I3" s="45" t="s">
        <v>5</v>
      </c>
    </row>
    <row r="4" spans="2:9" ht="20.25" customHeight="1" thickBot="1" x14ac:dyDescent="0.35">
      <c r="B4" s="6" t="s">
        <v>179</v>
      </c>
      <c r="C4" s="18"/>
      <c r="D4" s="17" t="s">
        <v>51</v>
      </c>
      <c r="E4" s="18">
        <v>19</v>
      </c>
      <c r="F4" s="19">
        <v>13000</v>
      </c>
      <c r="G4" s="20">
        <v>247000</v>
      </c>
      <c r="H4" s="21">
        <v>0.5</v>
      </c>
      <c r="I4" s="20">
        <v>124000</v>
      </c>
    </row>
    <row r="5" spans="2:9" ht="49.5" customHeight="1" thickBot="1" x14ac:dyDescent="0.35">
      <c r="B5" s="6" t="s">
        <v>180</v>
      </c>
      <c r="C5" s="18"/>
      <c r="D5" s="17" t="s">
        <v>51</v>
      </c>
      <c r="E5" s="17">
        <v>1</v>
      </c>
      <c r="F5" s="19">
        <v>31000</v>
      </c>
      <c r="G5" s="20">
        <v>31000</v>
      </c>
      <c r="H5" s="21">
        <v>0.6</v>
      </c>
      <c r="I5" s="20">
        <v>13000</v>
      </c>
    </row>
    <row r="6" spans="2:9" ht="30" customHeight="1" thickBot="1" x14ac:dyDescent="0.35">
      <c r="B6" s="6" t="s">
        <v>181</v>
      </c>
      <c r="C6" s="18"/>
      <c r="D6" s="17" t="s">
        <v>51</v>
      </c>
      <c r="E6" s="17">
        <v>1</v>
      </c>
      <c r="F6" s="7">
        <v>250000</v>
      </c>
      <c r="G6" s="20">
        <v>250000</v>
      </c>
      <c r="H6" s="21">
        <v>0.6</v>
      </c>
      <c r="I6" s="20">
        <v>100000</v>
      </c>
    </row>
    <row r="7" spans="2:9" ht="30" customHeight="1" thickBot="1" x14ac:dyDescent="0.35">
      <c r="B7" s="6" t="s">
        <v>182</v>
      </c>
      <c r="C7" s="18"/>
      <c r="D7" s="17" t="s">
        <v>51</v>
      </c>
      <c r="E7" s="17">
        <v>1</v>
      </c>
      <c r="F7" s="19">
        <v>36000</v>
      </c>
      <c r="G7" s="20">
        <v>36000</v>
      </c>
      <c r="H7" s="21">
        <v>0.6</v>
      </c>
      <c r="I7" s="20">
        <v>15000</v>
      </c>
    </row>
    <row r="8" spans="2:9" ht="30" customHeight="1" thickBot="1" x14ac:dyDescent="0.35">
      <c r="B8" s="6" t="s">
        <v>183</v>
      </c>
      <c r="C8" s="18"/>
      <c r="D8" s="17" t="s">
        <v>51</v>
      </c>
      <c r="E8" s="17">
        <v>1</v>
      </c>
      <c r="F8" s="19">
        <v>50000</v>
      </c>
      <c r="G8" s="20">
        <v>50000</v>
      </c>
      <c r="H8" s="21">
        <v>0.6</v>
      </c>
      <c r="I8" s="20">
        <v>20000</v>
      </c>
    </row>
    <row r="9" spans="2:9" ht="49.5" customHeight="1" thickBot="1" x14ac:dyDescent="0.35">
      <c r="B9" s="6" t="s">
        <v>184</v>
      </c>
      <c r="C9" s="18"/>
      <c r="D9" s="17" t="s">
        <v>51</v>
      </c>
      <c r="E9" s="17">
        <v>1</v>
      </c>
      <c r="F9" s="7">
        <v>110000</v>
      </c>
      <c r="G9" s="20">
        <v>110000</v>
      </c>
      <c r="H9" s="21">
        <v>0.6</v>
      </c>
      <c r="I9" s="20">
        <v>44000</v>
      </c>
    </row>
    <row r="10" spans="2:9" ht="51" customHeight="1" thickBot="1" x14ac:dyDescent="0.35">
      <c r="B10" s="6" t="s">
        <v>185</v>
      </c>
      <c r="C10" s="18"/>
      <c r="D10" s="17" t="s">
        <v>51</v>
      </c>
      <c r="E10" s="17">
        <v>1</v>
      </c>
      <c r="F10" s="19">
        <v>35000</v>
      </c>
      <c r="G10" s="20">
        <v>35000</v>
      </c>
      <c r="H10" s="21">
        <v>0.6</v>
      </c>
      <c r="I10" s="20">
        <v>14000</v>
      </c>
    </row>
    <row r="11" spans="2:9" ht="33.75" thickBot="1" x14ac:dyDescent="0.35">
      <c r="B11" s="6" t="s">
        <v>186</v>
      </c>
      <c r="C11" s="18"/>
      <c r="D11" s="17" t="s">
        <v>51</v>
      </c>
      <c r="E11" s="17">
        <v>1</v>
      </c>
      <c r="F11" s="7">
        <v>250000</v>
      </c>
      <c r="G11" s="20">
        <v>250000</v>
      </c>
      <c r="H11" s="21">
        <v>0.6</v>
      </c>
      <c r="I11" s="20">
        <v>100000</v>
      </c>
    </row>
    <row r="12" spans="2:9" ht="17.25" thickBot="1" x14ac:dyDescent="0.35">
      <c r="B12" s="6" t="s">
        <v>187</v>
      </c>
      <c r="C12" s="18"/>
      <c r="D12" s="17" t="s">
        <v>51</v>
      </c>
      <c r="E12" s="17">
        <v>1</v>
      </c>
      <c r="F12" s="19">
        <v>36000</v>
      </c>
      <c r="G12" s="20">
        <v>36000</v>
      </c>
      <c r="H12" s="21">
        <v>0.6</v>
      </c>
      <c r="I12" s="20">
        <v>15000</v>
      </c>
    </row>
    <row r="13" spans="2:9" ht="33.75" thickBot="1" x14ac:dyDescent="0.35">
      <c r="B13" s="6" t="s">
        <v>188</v>
      </c>
      <c r="C13" s="18"/>
      <c r="D13" s="17" t="s">
        <v>51</v>
      </c>
      <c r="E13" s="17">
        <v>1</v>
      </c>
      <c r="F13" s="19">
        <v>35000</v>
      </c>
      <c r="G13" s="20">
        <v>35000</v>
      </c>
      <c r="H13" s="21">
        <v>0.6</v>
      </c>
      <c r="I13" s="20">
        <v>14000</v>
      </c>
    </row>
    <row r="14" spans="2:9" ht="33.75" thickBot="1" x14ac:dyDescent="0.35">
      <c r="B14" s="6" t="s">
        <v>189</v>
      </c>
      <c r="C14" s="18"/>
      <c r="D14" s="17" t="s">
        <v>51</v>
      </c>
      <c r="E14" s="17">
        <v>1</v>
      </c>
      <c r="F14" s="7">
        <v>110000</v>
      </c>
      <c r="G14" s="20">
        <v>110000</v>
      </c>
      <c r="H14" s="21">
        <v>0.6</v>
      </c>
      <c r="I14" s="20">
        <v>44000</v>
      </c>
    </row>
    <row r="15" spans="2:9" ht="17.25" thickBot="1" x14ac:dyDescent="0.35">
      <c r="B15" s="6" t="s">
        <v>190</v>
      </c>
      <c r="C15" s="18"/>
      <c r="D15" s="17" t="s">
        <v>51</v>
      </c>
      <c r="E15" s="17">
        <v>1</v>
      </c>
      <c r="F15" s="19">
        <v>35000</v>
      </c>
      <c r="G15" s="20">
        <v>35000</v>
      </c>
      <c r="H15" s="21">
        <v>0.6</v>
      </c>
      <c r="I15" s="20">
        <v>14000</v>
      </c>
    </row>
    <row r="16" spans="2:9" ht="33.75" thickBot="1" x14ac:dyDescent="0.35">
      <c r="B16" s="6" t="s">
        <v>191</v>
      </c>
      <c r="C16" s="18"/>
      <c r="D16" s="17" t="s">
        <v>51</v>
      </c>
      <c r="E16" s="17">
        <v>1</v>
      </c>
      <c r="F16" s="7">
        <v>250000</v>
      </c>
      <c r="G16" s="20">
        <v>250000</v>
      </c>
      <c r="H16" s="21">
        <v>0.6</v>
      </c>
      <c r="I16" s="20">
        <v>100000</v>
      </c>
    </row>
    <row r="17" spans="2:9" ht="51" customHeight="1" thickBot="1" x14ac:dyDescent="0.35">
      <c r="B17" s="6" t="s">
        <v>192</v>
      </c>
      <c r="C17" s="18"/>
      <c r="D17" s="17" t="s">
        <v>51</v>
      </c>
      <c r="E17" s="17">
        <v>1</v>
      </c>
      <c r="F17" s="19">
        <v>36000</v>
      </c>
      <c r="G17" s="20">
        <v>36000</v>
      </c>
      <c r="H17" s="21">
        <v>0.6</v>
      </c>
      <c r="I17" s="20">
        <v>15000</v>
      </c>
    </row>
    <row r="18" spans="2:9" ht="51" customHeight="1" thickBot="1" x14ac:dyDescent="0.35">
      <c r="B18" s="6" t="s">
        <v>193</v>
      </c>
      <c r="C18" s="18"/>
      <c r="D18" s="17" t="s">
        <v>51</v>
      </c>
      <c r="E18" s="17">
        <v>1</v>
      </c>
      <c r="F18" s="19">
        <v>35000</v>
      </c>
      <c r="G18" s="20">
        <v>35000</v>
      </c>
      <c r="H18" s="21">
        <v>0.6</v>
      </c>
      <c r="I18" s="20">
        <v>14000</v>
      </c>
    </row>
    <row r="19" spans="2:9" ht="20.25" customHeight="1" thickBot="1" x14ac:dyDescent="0.35">
      <c r="B19" s="6" t="s">
        <v>194</v>
      </c>
      <c r="C19" s="18"/>
      <c r="D19" s="17" t="s">
        <v>51</v>
      </c>
      <c r="E19" s="17">
        <v>1</v>
      </c>
      <c r="F19" s="7">
        <v>110000</v>
      </c>
      <c r="G19" s="20">
        <v>110000</v>
      </c>
      <c r="H19" s="21">
        <v>0.6</v>
      </c>
      <c r="I19" s="20">
        <v>44000</v>
      </c>
    </row>
    <row r="20" spans="2:9" ht="39.75" customHeight="1" thickBot="1" x14ac:dyDescent="0.35">
      <c r="B20" s="6" t="s">
        <v>195</v>
      </c>
      <c r="C20" s="18"/>
      <c r="D20" s="17" t="s">
        <v>51</v>
      </c>
      <c r="E20" s="17">
        <v>1</v>
      </c>
      <c r="F20" s="19">
        <v>25000</v>
      </c>
      <c r="G20" s="20">
        <v>25000</v>
      </c>
      <c r="H20" s="21">
        <v>0.6</v>
      </c>
      <c r="I20" s="20">
        <v>10000</v>
      </c>
    </row>
    <row r="21" spans="2:9" ht="33.75" thickBot="1" x14ac:dyDescent="0.35">
      <c r="B21" s="6" t="s">
        <v>196</v>
      </c>
      <c r="C21" s="18"/>
      <c r="D21" s="17" t="s">
        <v>51</v>
      </c>
      <c r="E21" s="17">
        <v>1</v>
      </c>
      <c r="F21" s="7">
        <v>250000</v>
      </c>
      <c r="G21" s="20">
        <v>250000</v>
      </c>
      <c r="H21" s="21">
        <v>0.6</v>
      </c>
      <c r="I21" s="20">
        <v>100000</v>
      </c>
    </row>
    <row r="22" spans="2:9" ht="17.25" thickBot="1" x14ac:dyDescent="0.35">
      <c r="B22" s="6" t="s">
        <v>155</v>
      </c>
      <c r="C22" s="18"/>
      <c r="D22" s="17" t="s">
        <v>51</v>
      </c>
      <c r="E22" s="17">
        <v>1</v>
      </c>
      <c r="F22" s="19">
        <v>36000</v>
      </c>
      <c r="G22" s="20">
        <v>36000</v>
      </c>
      <c r="H22" s="21">
        <v>0.6</v>
      </c>
      <c r="I22" s="20">
        <v>15000</v>
      </c>
    </row>
    <row r="23" spans="2:9" ht="20.25" customHeight="1" thickBot="1" x14ac:dyDescent="0.35">
      <c r="B23" s="6" t="s">
        <v>156</v>
      </c>
      <c r="C23" s="18"/>
      <c r="D23" s="17" t="s">
        <v>51</v>
      </c>
      <c r="E23" s="17">
        <v>1</v>
      </c>
      <c r="F23" s="19">
        <v>35000</v>
      </c>
      <c r="G23" s="20">
        <v>35000</v>
      </c>
      <c r="H23" s="21">
        <v>0.6</v>
      </c>
      <c r="I23" s="20">
        <v>14000</v>
      </c>
    </row>
    <row r="24" spans="2:9" ht="20.25" customHeight="1" thickBot="1" x14ac:dyDescent="0.35">
      <c r="B24" s="6" t="s">
        <v>157</v>
      </c>
      <c r="C24" s="18"/>
      <c r="D24" s="17" t="s">
        <v>51</v>
      </c>
      <c r="E24" s="17">
        <v>1</v>
      </c>
      <c r="F24" s="7">
        <v>110000</v>
      </c>
      <c r="G24" s="20">
        <v>110000</v>
      </c>
      <c r="H24" s="21">
        <v>0.6</v>
      </c>
      <c r="I24" s="20">
        <v>44000</v>
      </c>
    </row>
    <row r="25" spans="2:9" ht="20.25" customHeight="1" thickBot="1" x14ac:dyDescent="0.35">
      <c r="B25" s="6" t="s">
        <v>158</v>
      </c>
      <c r="C25" s="18"/>
      <c r="D25" s="17" t="s">
        <v>51</v>
      </c>
      <c r="E25" s="17">
        <v>1</v>
      </c>
      <c r="F25" s="19">
        <v>20000</v>
      </c>
      <c r="G25" s="20">
        <v>20000</v>
      </c>
      <c r="H25" s="21">
        <v>0.6</v>
      </c>
      <c r="I25" s="47">
        <v>8000</v>
      </c>
    </row>
    <row r="26" spans="2:9" ht="20.25" customHeight="1" thickBot="1" x14ac:dyDescent="0.35">
      <c r="B26" s="6" t="s">
        <v>159</v>
      </c>
      <c r="C26" s="18"/>
      <c r="D26" s="17" t="s">
        <v>51</v>
      </c>
      <c r="E26" s="17">
        <v>1</v>
      </c>
      <c r="F26" s="19">
        <v>35000</v>
      </c>
      <c r="G26" s="20">
        <v>35000</v>
      </c>
      <c r="H26" s="21">
        <v>0.6</v>
      </c>
      <c r="I26" s="20">
        <v>14000</v>
      </c>
    </row>
    <row r="27" spans="2:9" ht="20.25" customHeight="1" thickBot="1" x14ac:dyDescent="0.35">
      <c r="B27" s="31" t="s">
        <v>160</v>
      </c>
      <c r="C27" s="18"/>
      <c r="D27" s="17" t="s">
        <v>51</v>
      </c>
      <c r="E27" s="17">
        <v>1</v>
      </c>
      <c r="F27" s="19">
        <v>65000</v>
      </c>
      <c r="G27" s="20">
        <v>65000</v>
      </c>
      <c r="H27" s="21">
        <v>0.6</v>
      </c>
      <c r="I27" s="20">
        <v>26000</v>
      </c>
    </row>
    <row r="28" spans="2:9" ht="20.25" customHeight="1" thickBot="1" x14ac:dyDescent="0.35">
      <c r="B28" s="31" t="s">
        <v>217</v>
      </c>
      <c r="C28" s="17">
        <v>6</v>
      </c>
      <c r="D28" s="18" t="s">
        <v>63</v>
      </c>
      <c r="E28" s="17">
        <v>1</v>
      </c>
      <c r="F28" s="7">
        <v>400000</v>
      </c>
      <c r="G28" s="20">
        <v>400000</v>
      </c>
      <c r="H28" s="21">
        <v>0.6</v>
      </c>
      <c r="I28" s="20">
        <v>160000</v>
      </c>
    </row>
    <row r="29" spans="2:9" ht="30" customHeight="1" thickBot="1" x14ac:dyDescent="0.35">
      <c r="B29" s="6" t="s">
        <v>161</v>
      </c>
      <c r="C29" s="18"/>
      <c r="D29" s="17" t="s">
        <v>51</v>
      </c>
      <c r="E29" s="17">
        <v>1</v>
      </c>
      <c r="F29" s="19">
        <v>34000</v>
      </c>
      <c r="G29" s="20">
        <v>34000</v>
      </c>
      <c r="H29" s="21">
        <v>0.6</v>
      </c>
      <c r="I29" s="20">
        <v>14000</v>
      </c>
    </row>
    <row r="30" spans="2:9" ht="30" customHeight="1" thickBot="1" x14ac:dyDescent="0.35">
      <c r="B30" s="6" t="s">
        <v>162</v>
      </c>
      <c r="C30" s="18"/>
      <c r="D30" s="17" t="s">
        <v>51</v>
      </c>
      <c r="E30" s="17">
        <v>1</v>
      </c>
      <c r="F30" s="19">
        <v>34000</v>
      </c>
      <c r="G30" s="20">
        <v>34000</v>
      </c>
      <c r="H30" s="21">
        <v>0.6</v>
      </c>
      <c r="I30" s="20">
        <v>14000</v>
      </c>
    </row>
    <row r="31" spans="2:9" ht="30" customHeight="1" thickBot="1" x14ac:dyDescent="0.35">
      <c r="B31" s="6" t="s">
        <v>163</v>
      </c>
      <c r="C31" s="18"/>
      <c r="D31" s="17" t="s">
        <v>51</v>
      </c>
      <c r="E31" s="17">
        <v>1</v>
      </c>
      <c r="F31" s="19">
        <v>34000</v>
      </c>
      <c r="G31" s="20">
        <v>34000</v>
      </c>
      <c r="H31" s="21">
        <v>0.6</v>
      </c>
      <c r="I31" s="20">
        <v>14000</v>
      </c>
    </row>
    <row r="32" spans="2:9" ht="49.5" customHeight="1" thickBot="1" x14ac:dyDescent="0.35">
      <c r="B32" s="6" t="s">
        <v>161</v>
      </c>
      <c r="C32" s="18"/>
      <c r="D32" s="17" t="s">
        <v>51</v>
      </c>
      <c r="E32" s="17">
        <v>1</v>
      </c>
      <c r="F32" s="19">
        <v>34000</v>
      </c>
      <c r="G32" s="20">
        <v>34000</v>
      </c>
      <c r="H32" s="21">
        <v>0.6</v>
      </c>
      <c r="I32" s="20">
        <v>14000</v>
      </c>
    </row>
    <row r="33" spans="2:9" ht="17.25" thickBot="1" x14ac:dyDescent="0.35">
      <c r="B33" s="6" t="s">
        <v>162</v>
      </c>
      <c r="C33" s="18"/>
      <c r="D33" s="17" t="s">
        <v>51</v>
      </c>
      <c r="E33" s="17">
        <v>1</v>
      </c>
      <c r="F33" s="19">
        <v>34000</v>
      </c>
      <c r="G33" s="20">
        <v>34000</v>
      </c>
      <c r="H33" s="21">
        <v>0.6</v>
      </c>
      <c r="I33" s="20">
        <v>14000</v>
      </c>
    </row>
    <row r="34" spans="2:9" ht="17.25" thickBot="1" x14ac:dyDescent="0.35">
      <c r="B34" s="6" t="s">
        <v>163</v>
      </c>
      <c r="C34" s="18"/>
      <c r="D34" s="17" t="s">
        <v>51</v>
      </c>
      <c r="E34" s="17">
        <v>1</v>
      </c>
      <c r="F34" s="19">
        <v>34000</v>
      </c>
      <c r="G34" s="20">
        <v>34000</v>
      </c>
      <c r="H34" s="21">
        <v>0.6</v>
      </c>
      <c r="I34" s="20">
        <v>14000</v>
      </c>
    </row>
    <row r="35" spans="2:9" ht="35.25" thickBot="1" x14ac:dyDescent="0.35">
      <c r="B35" s="31" t="s">
        <v>218</v>
      </c>
      <c r="C35" s="17">
        <v>6</v>
      </c>
      <c r="D35" s="18" t="s">
        <v>63</v>
      </c>
      <c r="E35" s="17">
        <v>1</v>
      </c>
      <c r="F35" s="7">
        <v>400000</v>
      </c>
      <c r="G35" s="20">
        <v>400000</v>
      </c>
      <c r="H35" s="21">
        <v>0.6</v>
      </c>
      <c r="I35" s="20">
        <v>160000</v>
      </c>
    </row>
    <row r="36" spans="2:9" ht="35.25" thickBot="1" x14ac:dyDescent="0.35">
      <c r="B36" s="31" t="s">
        <v>219</v>
      </c>
      <c r="C36" s="17">
        <v>6</v>
      </c>
      <c r="D36" s="18" t="s">
        <v>63</v>
      </c>
      <c r="E36" s="17">
        <v>1</v>
      </c>
      <c r="F36" s="7">
        <v>400000</v>
      </c>
      <c r="G36" s="20">
        <v>400000</v>
      </c>
      <c r="H36" s="21">
        <v>0.6</v>
      </c>
      <c r="I36" s="20">
        <v>160000</v>
      </c>
    </row>
    <row r="37" spans="2:9" ht="17.25" thickBot="1" x14ac:dyDescent="0.35">
      <c r="B37" s="6" t="s">
        <v>164</v>
      </c>
      <c r="C37" s="18"/>
      <c r="D37" s="17" t="s">
        <v>51</v>
      </c>
      <c r="E37" s="18">
        <v>11</v>
      </c>
      <c r="F37" s="20">
        <v>4000</v>
      </c>
      <c r="G37" s="20">
        <v>44000</v>
      </c>
      <c r="H37" s="21">
        <v>0.6</v>
      </c>
      <c r="I37" s="20">
        <v>18000</v>
      </c>
    </row>
    <row r="38" spans="2:9" ht="33.75" thickBot="1" x14ac:dyDescent="0.35">
      <c r="B38" s="31" t="s">
        <v>165</v>
      </c>
      <c r="C38" s="18"/>
      <c r="D38" s="17" t="s">
        <v>51</v>
      </c>
      <c r="E38" s="17">
        <v>1</v>
      </c>
      <c r="F38" s="7">
        <v>200000</v>
      </c>
      <c r="G38" s="20">
        <v>200000</v>
      </c>
      <c r="H38" s="21">
        <v>0.6</v>
      </c>
      <c r="I38" s="20">
        <v>80000</v>
      </c>
    </row>
    <row r="39" spans="2:9" ht="17.25" thickBot="1" x14ac:dyDescent="0.35">
      <c r="B39" s="37" t="s">
        <v>166</v>
      </c>
      <c r="C39" s="54"/>
      <c r="D39" s="64" t="s">
        <v>51</v>
      </c>
      <c r="E39" s="64">
        <v>1</v>
      </c>
      <c r="F39" s="55">
        <v>400000</v>
      </c>
      <c r="G39" s="65">
        <v>400000</v>
      </c>
      <c r="H39" s="56">
        <v>0.3</v>
      </c>
      <c r="I39" s="65">
        <f>G39*(1-H39)</f>
        <v>280000</v>
      </c>
    </row>
    <row r="40" spans="2:9" ht="17.25" thickBot="1" x14ac:dyDescent="0.35">
      <c r="B40" s="37" t="s">
        <v>166</v>
      </c>
      <c r="C40" s="54"/>
      <c r="D40" s="64" t="s">
        <v>51</v>
      </c>
      <c r="E40" s="64">
        <v>1</v>
      </c>
      <c r="F40" s="55">
        <v>400000</v>
      </c>
      <c r="G40" s="65">
        <v>400000</v>
      </c>
      <c r="H40" s="56">
        <v>0.3</v>
      </c>
      <c r="I40" s="65">
        <f t="shared" ref="I40:I42" si="0">G40*(1-H40)</f>
        <v>280000</v>
      </c>
    </row>
    <row r="41" spans="2:9" ht="17.25" thickBot="1" x14ac:dyDescent="0.35">
      <c r="B41" s="37" t="s">
        <v>166</v>
      </c>
      <c r="C41" s="54"/>
      <c r="D41" s="64" t="s">
        <v>51</v>
      </c>
      <c r="E41" s="64">
        <v>1</v>
      </c>
      <c r="F41" s="55">
        <v>400000</v>
      </c>
      <c r="G41" s="65">
        <v>400000</v>
      </c>
      <c r="H41" s="56">
        <v>0.3</v>
      </c>
      <c r="I41" s="65">
        <f t="shared" si="0"/>
        <v>280000</v>
      </c>
    </row>
    <row r="42" spans="2:9" ht="17.25" thickBot="1" x14ac:dyDescent="0.35">
      <c r="B42" s="37" t="s">
        <v>166</v>
      </c>
      <c r="C42" s="54"/>
      <c r="D42" s="64" t="s">
        <v>51</v>
      </c>
      <c r="E42" s="64">
        <v>1</v>
      </c>
      <c r="F42" s="55">
        <v>400000</v>
      </c>
      <c r="G42" s="65">
        <v>400000</v>
      </c>
      <c r="H42" s="56">
        <v>0.3</v>
      </c>
      <c r="I42" s="65">
        <f t="shared" si="0"/>
        <v>280000</v>
      </c>
    </row>
    <row r="43" spans="2:9" ht="17.25" thickBot="1" x14ac:dyDescent="0.35">
      <c r="B43" s="6" t="s">
        <v>167</v>
      </c>
      <c r="C43" s="18"/>
      <c r="D43" s="17" t="s">
        <v>51</v>
      </c>
      <c r="E43" s="17">
        <v>1</v>
      </c>
      <c r="F43" s="7">
        <v>200000</v>
      </c>
      <c r="G43" s="20">
        <v>200000</v>
      </c>
      <c r="H43" s="21">
        <v>0.6</v>
      </c>
      <c r="I43" s="20">
        <v>80000</v>
      </c>
    </row>
    <row r="44" spans="2:9" ht="17.25" thickBot="1" x14ac:dyDescent="0.35">
      <c r="B44" s="6" t="s">
        <v>168</v>
      </c>
      <c r="C44" s="18"/>
      <c r="D44" s="17" t="s">
        <v>51</v>
      </c>
      <c r="E44" s="18">
        <v>15</v>
      </c>
      <c r="F44" s="19">
        <v>35000</v>
      </c>
      <c r="G44" s="20">
        <v>525000</v>
      </c>
      <c r="H44" s="21">
        <v>0.6</v>
      </c>
      <c r="I44" s="20">
        <v>210000</v>
      </c>
    </row>
    <row r="45" spans="2:9" ht="17.25" thickBot="1" x14ac:dyDescent="0.35">
      <c r="B45" s="6" t="s">
        <v>169</v>
      </c>
      <c r="C45" s="18"/>
      <c r="D45" s="17" t="s">
        <v>51</v>
      </c>
      <c r="E45" s="18">
        <v>15</v>
      </c>
      <c r="F45" s="19">
        <v>35000</v>
      </c>
      <c r="G45" s="20">
        <v>525000</v>
      </c>
      <c r="H45" s="21">
        <v>0.6</v>
      </c>
      <c r="I45" s="20">
        <v>210000</v>
      </c>
    </row>
    <row r="46" spans="2:9" ht="17.25" thickBot="1" x14ac:dyDescent="0.35">
      <c r="B46" s="6" t="s">
        <v>170</v>
      </c>
      <c r="C46" s="18"/>
      <c r="D46" s="18" t="s">
        <v>90</v>
      </c>
      <c r="E46" s="18">
        <v>780</v>
      </c>
      <c r="F46" s="47">
        <v>192.82</v>
      </c>
      <c r="G46" s="20">
        <v>150399.6</v>
      </c>
      <c r="H46" s="21">
        <v>0.7</v>
      </c>
      <c r="I46" s="20">
        <v>46000</v>
      </c>
    </row>
    <row r="47" spans="2:9" ht="17.25" thickBot="1" x14ac:dyDescent="0.35">
      <c r="B47" s="6" t="s">
        <v>171</v>
      </c>
      <c r="C47" s="18"/>
      <c r="D47" s="17" t="s">
        <v>51</v>
      </c>
      <c r="E47" s="18">
        <v>20</v>
      </c>
      <c r="F47" s="20">
        <v>2000</v>
      </c>
      <c r="G47" s="20">
        <v>40000</v>
      </c>
      <c r="H47" s="21">
        <v>0.5</v>
      </c>
      <c r="I47" s="20">
        <v>20000</v>
      </c>
    </row>
    <row r="48" spans="2:9" ht="17.25" thickBot="1" x14ac:dyDescent="0.35">
      <c r="B48" s="6" t="s">
        <v>172</v>
      </c>
      <c r="C48" s="18"/>
      <c r="D48" s="17" t="s">
        <v>51</v>
      </c>
      <c r="E48" s="17">
        <v>1</v>
      </c>
      <c r="F48" s="19">
        <v>20000</v>
      </c>
      <c r="G48" s="20">
        <v>20000</v>
      </c>
      <c r="H48" s="21">
        <v>0.5</v>
      </c>
      <c r="I48" s="20">
        <v>10000</v>
      </c>
    </row>
    <row r="49" spans="2:9" ht="17.25" thickBot="1" x14ac:dyDescent="0.35">
      <c r="B49" s="6" t="s">
        <v>173</v>
      </c>
      <c r="C49" s="18"/>
      <c r="D49" s="17" t="s">
        <v>51</v>
      </c>
      <c r="E49" s="17">
        <v>1</v>
      </c>
      <c r="F49" s="19">
        <v>20000</v>
      </c>
      <c r="G49" s="20">
        <v>20000</v>
      </c>
      <c r="H49" s="21">
        <v>0.5</v>
      </c>
      <c r="I49" s="20">
        <v>10000</v>
      </c>
    </row>
    <row r="50" spans="2:9" ht="17.25" thickBot="1" x14ac:dyDescent="0.35">
      <c r="B50" s="6" t="s">
        <v>174</v>
      </c>
      <c r="C50" s="18"/>
      <c r="D50" s="17" t="s">
        <v>51</v>
      </c>
      <c r="E50" s="17">
        <v>1</v>
      </c>
      <c r="F50" s="7">
        <v>200000</v>
      </c>
      <c r="G50" s="20">
        <v>200000</v>
      </c>
      <c r="H50" s="21">
        <v>0.6</v>
      </c>
      <c r="I50" s="20">
        <v>80000</v>
      </c>
    </row>
    <row r="51" spans="2:9" ht="17.25" thickBot="1" x14ac:dyDescent="0.35">
      <c r="B51" s="6" t="s">
        <v>174</v>
      </c>
      <c r="C51" s="18"/>
      <c r="D51" s="17" t="s">
        <v>51</v>
      </c>
      <c r="E51" s="17">
        <v>1</v>
      </c>
      <c r="F51" s="7">
        <v>200000</v>
      </c>
      <c r="G51" s="20">
        <v>200000</v>
      </c>
      <c r="H51" s="21">
        <v>0.6</v>
      </c>
      <c r="I51" s="20">
        <v>80000</v>
      </c>
    </row>
    <row r="52" spans="2:9" ht="33.75" thickBot="1" x14ac:dyDescent="0.35">
      <c r="B52" s="6" t="s">
        <v>175</v>
      </c>
      <c r="C52" s="18"/>
      <c r="D52" s="17" t="s">
        <v>51</v>
      </c>
      <c r="E52" s="17">
        <v>2</v>
      </c>
      <c r="F52" s="7">
        <v>450000</v>
      </c>
      <c r="G52" s="20">
        <v>900000</v>
      </c>
      <c r="H52" s="21">
        <v>0.6</v>
      </c>
      <c r="I52" s="20">
        <v>360000</v>
      </c>
    </row>
    <row r="53" spans="2:9" ht="33.75" thickBot="1" x14ac:dyDescent="0.35">
      <c r="B53" s="6" t="s">
        <v>176</v>
      </c>
      <c r="C53" s="18"/>
      <c r="D53" s="17" t="s">
        <v>51</v>
      </c>
      <c r="E53" s="17">
        <v>1</v>
      </c>
      <c r="F53" s="19">
        <v>50000</v>
      </c>
      <c r="G53" s="20">
        <v>50000</v>
      </c>
      <c r="H53" s="21">
        <v>0.7</v>
      </c>
      <c r="I53" s="20">
        <v>15000</v>
      </c>
    </row>
    <row r="54" spans="2:9" ht="17.25" thickBot="1" x14ac:dyDescent="0.35">
      <c r="B54" s="6" t="s">
        <v>177</v>
      </c>
      <c r="C54" s="18"/>
      <c r="D54" s="17" t="s">
        <v>51</v>
      </c>
      <c r="E54" s="17">
        <v>1</v>
      </c>
      <c r="F54" s="7">
        <v>500000</v>
      </c>
      <c r="G54" s="20">
        <v>500000</v>
      </c>
      <c r="H54" s="21">
        <v>0.7</v>
      </c>
      <c r="I54" s="20">
        <v>150000</v>
      </c>
    </row>
    <row r="55" spans="2:9" ht="17.25" thickBot="1" x14ac:dyDescent="0.35">
      <c r="B55" s="6" t="s">
        <v>178</v>
      </c>
      <c r="C55" s="18"/>
      <c r="D55" s="17" t="s">
        <v>51</v>
      </c>
      <c r="E55" s="17">
        <v>1</v>
      </c>
      <c r="F55" s="7">
        <v>500000</v>
      </c>
      <c r="G55" s="20">
        <v>500000</v>
      </c>
      <c r="H55" s="21">
        <v>0.7</v>
      </c>
      <c r="I55" s="20">
        <v>150000</v>
      </c>
    </row>
    <row r="56" spans="2:9" ht="17.25" thickBot="1" x14ac:dyDescent="0.35">
      <c r="B56" s="8"/>
      <c r="C56" s="42"/>
      <c r="D56" s="42"/>
      <c r="E56" s="42"/>
      <c r="F56" s="42"/>
      <c r="G56" s="61"/>
      <c r="H56" s="42"/>
      <c r="I56" s="61"/>
    </row>
    <row r="58" spans="2:9" x14ac:dyDescent="0.3">
      <c r="H58" s="3" t="s">
        <v>210</v>
      </c>
      <c r="I58" s="13">
        <f>SUM(I4:I55)</f>
        <v>4124000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1194D-CDF4-4352-B7EB-756DA5315D4F}">
  <dimension ref="B2:I26"/>
  <sheetViews>
    <sheetView tabSelected="1" topLeftCell="A4" workbookViewId="0">
      <selection activeCell="G13" sqref="G13"/>
    </sheetView>
  </sheetViews>
  <sheetFormatPr defaultRowHeight="16.5" x14ac:dyDescent="0.3"/>
  <cols>
    <col min="1" max="1" width="9.140625" style="3"/>
    <col min="2" max="2" width="30.85546875" style="3" customWidth="1"/>
    <col min="3" max="3" width="21.28515625" style="3" customWidth="1"/>
    <col min="4" max="4" width="9.140625" style="3"/>
    <col min="5" max="5" width="18.85546875" style="3" customWidth="1"/>
    <col min="6" max="6" width="15" style="3" customWidth="1"/>
    <col min="7" max="7" width="13.85546875" style="3" bestFit="1" customWidth="1"/>
    <col min="8" max="8" width="9.140625" style="3" bestFit="1" customWidth="1"/>
    <col min="9" max="9" width="15.28515625" style="3" bestFit="1" customWidth="1"/>
    <col min="10" max="16384" width="9.140625" style="3"/>
  </cols>
  <sheetData>
    <row r="2" spans="2:9" ht="17.25" thickBot="1" x14ac:dyDescent="0.35">
      <c r="B2" s="1" t="s">
        <v>197</v>
      </c>
      <c r="C2" s="2"/>
      <c r="D2" s="2"/>
      <c r="E2" s="2"/>
      <c r="F2" s="2"/>
      <c r="G2" s="2"/>
      <c r="H2" s="2"/>
      <c r="I2" s="2"/>
    </row>
    <row r="3" spans="2:9" ht="33.75" thickBot="1" x14ac:dyDescent="0.35">
      <c r="B3" s="44" t="s">
        <v>0</v>
      </c>
      <c r="C3" s="45" t="s">
        <v>1</v>
      </c>
      <c r="D3" s="46" t="s">
        <v>2</v>
      </c>
      <c r="E3" s="45" t="s">
        <v>3</v>
      </c>
      <c r="F3" s="45" t="s">
        <v>4</v>
      </c>
      <c r="G3" s="45" t="s">
        <v>154</v>
      </c>
      <c r="H3" s="46" t="s">
        <v>6</v>
      </c>
      <c r="I3" s="45" t="s">
        <v>5</v>
      </c>
    </row>
    <row r="4" spans="2:9" ht="18.75" thickBot="1" x14ac:dyDescent="0.35">
      <c r="B4" s="6" t="s">
        <v>220</v>
      </c>
      <c r="C4" s="17">
        <v>179</v>
      </c>
      <c r="D4" s="18" t="s">
        <v>90</v>
      </c>
      <c r="E4" s="17">
        <v>1</v>
      </c>
      <c r="F4" s="20">
        <v>2340</v>
      </c>
      <c r="G4" s="20">
        <v>418860</v>
      </c>
      <c r="H4" s="21">
        <v>0.5</v>
      </c>
      <c r="I4" s="20">
        <v>210000</v>
      </c>
    </row>
    <row r="5" spans="2:9" ht="18.75" thickBot="1" x14ac:dyDescent="0.35">
      <c r="B5" s="6" t="s">
        <v>221</v>
      </c>
      <c r="C5" s="17">
        <v>458</v>
      </c>
      <c r="D5" s="18" t="s">
        <v>90</v>
      </c>
      <c r="E5" s="17">
        <v>1</v>
      </c>
      <c r="F5" s="47">
        <v>92.4</v>
      </c>
      <c r="G5" s="20">
        <v>42336</v>
      </c>
      <c r="H5" s="21">
        <v>0.5</v>
      </c>
      <c r="I5" s="20">
        <v>22000</v>
      </c>
    </row>
    <row r="6" spans="2:9" ht="17.25" thickBot="1" x14ac:dyDescent="0.35">
      <c r="B6" s="6" t="s">
        <v>198</v>
      </c>
      <c r="C6" s="17">
        <v>170</v>
      </c>
      <c r="D6" s="18" t="s">
        <v>90</v>
      </c>
      <c r="E6" s="17">
        <v>1</v>
      </c>
      <c r="F6" s="20">
        <v>1293.5999999999999</v>
      </c>
      <c r="G6" s="20">
        <v>219912</v>
      </c>
      <c r="H6" s="21">
        <v>0.5</v>
      </c>
      <c r="I6" s="20">
        <v>110000</v>
      </c>
    </row>
    <row r="7" spans="2:9" ht="18.75" thickBot="1" x14ac:dyDescent="0.35">
      <c r="B7" s="6" t="s">
        <v>222</v>
      </c>
      <c r="C7" s="17">
        <v>386</v>
      </c>
      <c r="D7" s="18" t="s">
        <v>8</v>
      </c>
      <c r="E7" s="17">
        <v>1</v>
      </c>
      <c r="F7" s="47">
        <v>750</v>
      </c>
      <c r="G7" s="20">
        <v>289500</v>
      </c>
      <c r="H7" s="21">
        <v>0.5</v>
      </c>
      <c r="I7" s="20">
        <v>145000</v>
      </c>
    </row>
    <row r="8" spans="2:9" ht="18.75" thickBot="1" x14ac:dyDescent="0.35">
      <c r="B8" s="6" t="s">
        <v>223</v>
      </c>
      <c r="C8" s="17">
        <v>689</v>
      </c>
      <c r="D8" s="18" t="s">
        <v>8</v>
      </c>
      <c r="E8" s="17">
        <v>1</v>
      </c>
      <c r="F8" s="20">
        <v>1000</v>
      </c>
      <c r="G8" s="20">
        <v>689000</v>
      </c>
      <c r="H8" s="21">
        <v>0.5</v>
      </c>
      <c r="I8" s="20">
        <v>345000</v>
      </c>
    </row>
    <row r="9" spans="2:9" ht="18.75" thickBot="1" x14ac:dyDescent="0.35">
      <c r="B9" s="6" t="s">
        <v>224</v>
      </c>
      <c r="C9" s="17">
        <v>800</v>
      </c>
      <c r="D9" s="18" t="s">
        <v>8</v>
      </c>
      <c r="E9" s="17">
        <v>1</v>
      </c>
      <c r="F9" s="47">
        <v>720</v>
      </c>
      <c r="G9" s="20">
        <v>576000</v>
      </c>
      <c r="H9" s="21">
        <v>0.5</v>
      </c>
      <c r="I9" s="20">
        <v>288000</v>
      </c>
    </row>
    <row r="10" spans="2:9" ht="18.75" thickBot="1" x14ac:dyDescent="0.35">
      <c r="B10" s="6" t="s">
        <v>225</v>
      </c>
      <c r="C10" s="17">
        <v>436</v>
      </c>
      <c r="D10" s="18" t="s">
        <v>8</v>
      </c>
      <c r="E10" s="17">
        <v>1</v>
      </c>
      <c r="F10" s="47">
        <v>720</v>
      </c>
      <c r="G10" s="20">
        <v>313920</v>
      </c>
      <c r="H10" s="21">
        <v>0.5</v>
      </c>
      <c r="I10" s="20">
        <v>157000</v>
      </c>
    </row>
    <row r="11" spans="2:9" x14ac:dyDescent="0.3">
      <c r="B11" s="22" t="s">
        <v>199</v>
      </c>
      <c r="C11" s="48">
        <v>83</v>
      </c>
      <c r="D11" s="23" t="s">
        <v>8</v>
      </c>
      <c r="E11" s="48">
        <v>1</v>
      </c>
      <c r="F11" s="49">
        <v>720</v>
      </c>
      <c r="G11" s="25">
        <v>59760</v>
      </c>
      <c r="H11" s="26">
        <v>0.5</v>
      </c>
      <c r="I11" s="25">
        <v>30000</v>
      </c>
    </row>
    <row r="12" spans="2:9" ht="18.75" thickBot="1" x14ac:dyDescent="0.35">
      <c r="B12" s="6" t="s">
        <v>226</v>
      </c>
      <c r="C12" s="50"/>
      <c r="D12" s="27"/>
      <c r="E12" s="50"/>
      <c r="F12" s="51"/>
      <c r="G12" s="29"/>
      <c r="H12" s="30"/>
      <c r="I12" s="29"/>
    </row>
    <row r="13" spans="2:9" ht="17.25" thickBot="1" x14ac:dyDescent="0.35">
      <c r="B13" s="6" t="s">
        <v>200</v>
      </c>
      <c r="C13" s="17">
        <v>195</v>
      </c>
      <c r="D13" s="18" t="s">
        <v>90</v>
      </c>
      <c r="E13" s="17">
        <v>1</v>
      </c>
      <c r="F13" s="20">
        <v>1050</v>
      </c>
      <c r="G13" s="20">
        <v>204750</v>
      </c>
      <c r="H13" s="21">
        <v>0.7</v>
      </c>
      <c r="I13" s="20">
        <v>62000</v>
      </c>
    </row>
    <row r="14" spans="2:9" ht="17.25" thickBot="1" x14ac:dyDescent="0.35">
      <c r="B14" s="6" t="s">
        <v>201</v>
      </c>
      <c r="C14" s="17">
        <v>780</v>
      </c>
      <c r="D14" s="18" t="s">
        <v>90</v>
      </c>
      <c r="E14" s="18">
        <v>780</v>
      </c>
      <c r="F14" s="47">
        <v>650</v>
      </c>
      <c r="G14" s="20">
        <v>507000</v>
      </c>
      <c r="H14" s="21">
        <v>0.7</v>
      </c>
      <c r="I14" s="20">
        <v>153000</v>
      </c>
    </row>
    <row r="15" spans="2:9" ht="17.25" thickBot="1" x14ac:dyDescent="0.35">
      <c r="B15" s="6" t="s">
        <v>202</v>
      </c>
      <c r="C15" s="17">
        <v>780</v>
      </c>
      <c r="D15" s="18" t="s">
        <v>90</v>
      </c>
      <c r="E15" s="18">
        <v>780</v>
      </c>
      <c r="F15" s="47">
        <v>600</v>
      </c>
      <c r="G15" s="20">
        <v>468000</v>
      </c>
      <c r="H15" s="21">
        <v>0.7</v>
      </c>
      <c r="I15" s="20">
        <v>141000</v>
      </c>
    </row>
    <row r="16" spans="2:9" ht="17.25" thickBot="1" x14ac:dyDescent="0.35">
      <c r="B16" s="6" t="s">
        <v>203</v>
      </c>
      <c r="C16" s="17">
        <v>36</v>
      </c>
      <c r="D16" s="18" t="s">
        <v>214</v>
      </c>
      <c r="E16" s="17">
        <v>2</v>
      </c>
      <c r="F16" s="20">
        <v>3500</v>
      </c>
      <c r="G16" s="20">
        <v>252000</v>
      </c>
      <c r="H16" s="21">
        <v>0.7</v>
      </c>
      <c r="I16" s="20">
        <v>76000</v>
      </c>
    </row>
    <row r="17" spans="2:9" ht="33.75" thickBot="1" x14ac:dyDescent="0.35">
      <c r="B17" s="6" t="s">
        <v>204</v>
      </c>
      <c r="C17" s="58">
        <v>5923</v>
      </c>
      <c r="D17" s="18" t="s">
        <v>8</v>
      </c>
      <c r="E17" s="17">
        <v>1</v>
      </c>
      <c r="F17" s="47">
        <v>400</v>
      </c>
      <c r="G17" s="7">
        <v>2369200</v>
      </c>
      <c r="H17" s="21">
        <v>0.5</v>
      </c>
      <c r="I17" s="19">
        <v>1185000</v>
      </c>
    </row>
    <row r="18" spans="2:9" ht="17.25" thickBot="1" x14ac:dyDescent="0.35">
      <c r="B18" s="6" t="s">
        <v>205</v>
      </c>
      <c r="C18" s="17">
        <v>12</v>
      </c>
      <c r="D18" s="18" t="s">
        <v>214</v>
      </c>
      <c r="E18" s="17">
        <v>1</v>
      </c>
      <c r="F18" s="18"/>
      <c r="G18" s="20">
        <v>200000</v>
      </c>
      <c r="H18" s="21">
        <v>0.6</v>
      </c>
      <c r="I18" s="20">
        <v>80000</v>
      </c>
    </row>
    <row r="19" spans="2:9" ht="33.75" thickBot="1" x14ac:dyDescent="0.35">
      <c r="B19" s="6" t="s">
        <v>206</v>
      </c>
      <c r="C19" s="58">
        <v>4329</v>
      </c>
      <c r="D19" s="18" t="s">
        <v>8</v>
      </c>
      <c r="E19" s="17">
        <v>1</v>
      </c>
      <c r="F19" s="47">
        <v>400</v>
      </c>
      <c r="G19" s="7">
        <v>1731600</v>
      </c>
      <c r="H19" s="21">
        <v>0.5</v>
      </c>
      <c r="I19" s="20">
        <v>866000</v>
      </c>
    </row>
    <row r="20" spans="2:9" ht="17.25" thickBot="1" x14ac:dyDescent="0.35">
      <c r="B20" s="6" t="s">
        <v>207</v>
      </c>
      <c r="C20" s="17">
        <v>8</v>
      </c>
      <c r="D20" s="18" t="s">
        <v>8</v>
      </c>
      <c r="E20" s="17">
        <v>1</v>
      </c>
      <c r="F20" s="7">
        <v>650000</v>
      </c>
      <c r="G20" s="20">
        <v>650000</v>
      </c>
      <c r="H20" s="21">
        <v>0.6</v>
      </c>
      <c r="I20" s="20">
        <v>260000</v>
      </c>
    </row>
    <row r="21" spans="2:9" ht="17.25" thickBot="1" x14ac:dyDescent="0.35">
      <c r="B21" s="6" t="s">
        <v>208</v>
      </c>
      <c r="C21" s="17">
        <v>58</v>
      </c>
      <c r="D21" s="18" t="s">
        <v>8</v>
      </c>
      <c r="E21" s="17">
        <v>1</v>
      </c>
      <c r="F21" s="7">
        <v>850000</v>
      </c>
      <c r="G21" s="20">
        <v>850000</v>
      </c>
      <c r="H21" s="21">
        <v>0.6</v>
      </c>
      <c r="I21" s="20">
        <v>340000</v>
      </c>
    </row>
    <row r="22" spans="2:9" ht="17.25" thickBot="1" x14ac:dyDescent="0.35">
      <c r="B22" s="6" t="s">
        <v>209</v>
      </c>
      <c r="C22" s="58">
        <v>1000</v>
      </c>
      <c r="D22" s="18" t="s">
        <v>214</v>
      </c>
      <c r="E22" s="17">
        <v>1</v>
      </c>
      <c r="F22" s="20">
        <v>1500</v>
      </c>
      <c r="G22" s="7">
        <v>1500000</v>
      </c>
      <c r="H22" s="21">
        <v>0.5</v>
      </c>
      <c r="I22" s="20">
        <v>750000</v>
      </c>
    </row>
    <row r="23" spans="2:9" s="12" customFormat="1" ht="17.25" thickBot="1" x14ac:dyDescent="0.35">
      <c r="B23" s="37" t="s">
        <v>212</v>
      </c>
      <c r="C23" s="53"/>
      <c r="D23" s="54"/>
      <c r="E23" s="64">
        <v>1</v>
      </c>
      <c r="F23" s="65">
        <v>2100000</v>
      </c>
      <c r="G23" s="55">
        <f>E23*F23</f>
        <v>2100000</v>
      </c>
      <c r="H23" s="56">
        <v>0.3</v>
      </c>
      <c r="I23" s="65">
        <f>G23*(1-H23)</f>
        <v>1470000</v>
      </c>
    </row>
    <row r="24" spans="2:9" ht="17.25" thickBot="1" x14ac:dyDescent="0.35">
      <c r="B24" s="8"/>
      <c r="C24" s="42"/>
      <c r="D24" s="42"/>
      <c r="E24" s="42"/>
      <c r="F24" s="42"/>
      <c r="G24" s="9"/>
      <c r="H24" s="42"/>
      <c r="I24" s="61"/>
    </row>
    <row r="26" spans="2:9" x14ac:dyDescent="0.3">
      <c r="H26" s="3" t="s">
        <v>210</v>
      </c>
      <c r="I26" s="13">
        <f>SUM(I4:I23)</f>
        <v>6690000</v>
      </c>
    </row>
  </sheetData>
  <mergeCells count="7">
    <mergeCell ref="I11:I12"/>
    <mergeCell ref="C11:C12"/>
    <mergeCell ref="D11:D12"/>
    <mergeCell ref="E11:E12"/>
    <mergeCell ref="F11:F12"/>
    <mergeCell ref="G11:G12"/>
    <mergeCell ref="H11:H12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Tank Stairs</vt:lpstr>
      <vt:lpstr>Tanks</vt:lpstr>
      <vt:lpstr>Tank Bases</vt:lpstr>
      <vt:lpstr>Mechanical</vt:lpstr>
      <vt:lpstr>Instrumentation</vt:lpstr>
      <vt:lpstr>Electrical</vt:lpstr>
      <vt:lpstr>Civils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 Nyandeni</dc:creator>
  <cp:lastModifiedBy>Theo Nyandeni</cp:lastModifiedBy>
  <dcterms:created xsi:type="dcterms:W3CDTF">2021-12-22T08:49:59Z</dcterms:created>
  <dcterms:modified xsi:type="dcterms:W3CDTF">2022-01-24T10:17:45Z</dcterms:modified>
</cp:coreProperties>
</file>