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My Drive\Projects\Freedom Park - FM\Trades\Wall of Names (Name incription)\"/>
    </mc:Choice>
  </mc:AlternateContent>
  <xr:revisionPtr revIDLastSave="0" documentId="8_{D8ABDD6C-5C32-408A-97A7-7E6358A2C0DC}" xr6:coauthVersionLast="47" xr6:coauthVersionMax="47" xr10:uidLastSave="{00000000-0000-0000-0000-000000000000}"/>
  <bookViews>
    <workbookView xWindow="-110" yWindow="-110" windowWidth="19420" windowHeight="10420" tabRatio="995" activeTab="3" xr2:uid="{00000000-000D-0000-FFFF-FFFF00000000}"/>
  </bookViews>
  <sheets>
    <sheet name="Summary" sheetId="4" r:id="rId1"/>
    <sheet name="Pricing Assumptions" sheetId="7" r:id="rId2"/>
    <sheet name="P&amp;G" sheetId="3" r:id="rId3"/>
    <sheet name="Wall of names" sheetId="1" r:id="rId4"/>
  </sheets>
  <externalReferences>
    <externalReference r:id="rId5"/>
  </externalReferences>
  <definedNames>
    <definedName name="_xlnm.Print_Area" localSheetId="2">'P&amp;G'!$A$1:$G$34</definedName>
    <definedName name="_xlnm.Print_Area" localSheetId="1">'Pricing Assumptions'!$A$1:$E$19</definedName>
    <definedName name="_xlnm.Print_Area" localSheetId="0">Summary!$A$1:$C$27</definedName>
    <definedName name="_xlnm.Print_Area" localSheetId="3">'Wall of names'!$A$1:$M$78</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1" l="1"/>
  <c r="J33" i="1"/>
  <c r="G33" i="1"/>
  <c r="M63" i="1"/>
  <c r="J63" i="1"/>
  <c r="G63" i="1"/>
  <c r="M62" i="1"/>
  <c r="J62" i="1"/>
  <c r="G62" i="1"/>
  <c r="M61" i="1"/>
  <c r="J61" i="1"/>
  <c r="G61" i="1"/>
  <c r="M60" i="1"/>
  <c r="J60" i="1"/>
  <c r="G60" i="1"/>
  <c r="M59" i="1"/>
  <c r="J59" i="1"/>
  <c r="G59" i="1"/>
  <c r="C13" i="4" l="1"/>
  <c r="M73" i="1" l="1"/>
  <c r="M69" i="1"/>
  <c r="M53" i="1"/>
  <c r="M52" i="1"/>
  <c r="M51" i="1"/>
  <c r="M50" i="1"/>
  <c r="M49" i="1"/>
  <c r="M45" i="1"/>
  <c r="J44" i="1"/>
  <c r="M41" i="1"/>
  <c r="M40" i="1"/>
  <c r="M39" i="1"/>
  <c r="M31" i="1"/>
  <c r="M29" i="1"/>
  <c r="M21" i="1"/>
  <c r="M22" i="1"/>
  <c r="J23" i="1"/>
  <c r="J21" i="1"/>
  <c r="G73" i="1"/>
  <c r="G69" i="1"/>
  <c r="G53" i="1"/>
  <c r="G52" i="1"/>
  <c r="G51" i="1"/>
  <c r="G50" i="1"/>
  <c r="G49" i="1"/>
  <c r="G45" i="1"/>
  <c r="G44" i="1"/>
  <c r="G41" i="1"/>
  <c r="G40" i="1"/>
  <c r="G39" i="1"/>
  <c r="G31" i="1"/>
  <c r="G29" i="1"/>
  <c r="G21" i="1"/>
  <c r="G22" i="1"/>
  <c r="G23" i="1"/>
  <c r="J22" i="1" l="1"/>
  <c r="M23" i="1"/>
  <c r="J73" i="1"/>
  <c r="J69" i="1"/>
  <c r="J49" i="1"/>
  <c r="J50" i="1"/>
  <c r="J51" i="1"/>
  <c r="J52" i="1"/>
  <c r="J53" i="1"/>
  <c r="J45" i="1"/>
  <c r="M44" i="1"/>
  <c r="J39" i="1"/>
  <c r="J40" i="1"/>
  <c r="J41" i="1"/>
  <c r="J29" i="1"/>
  <c r="J31" i="1"/>
  <c r="E38" i="1" l="1"/>
  <c r="E37" i="1"/>
  <c r="E20" i="1"/>
  <c r="E19" i="1"/>
  <c r="B15" i="4"/>
  <c r="B13" i="4"/>
  <c r="J20" i="1" l="1"/>
  <c r="G20" i="1"/>
  <c r="M20" i="1"/>
  <c r="G19" i="1"/>
  <c r="J19" i="1"/>
  <c r="M19" i="1"/>
  <c r="M37" i="1"/>
  <c r="G37" i="1"/>
  <c r="J37" i="1"/>
  <c r="M38" i="1"/>
  <c r="G38" i="1"/>
  <c r="J38" i="1"/>
  <c r="A3" i="1"/>
  <c r="A3" i="3"/>
  <c r="A1" i="1"/>
  <c r="A1" i="3"/>
  <c r="M76" i="1" l="1"/>
  <c r="J76" i="1"/>
  <c r="G76" i="1"/>
  <c r="B10" i="4"/>
  <c r="H26" i="7"/>
  <c r="H25" i="7"/>
  <c r="H28" i="7" s="1"/>
  <c r="H19" i="7"/>
  <c r="M78" i="1" l="1"/>
  <c r="C15" i="4" s="1"/>
  <c r="C23" i="4" s="1"/>
  <c r="C25" i="4" l="1"/>
  <c r="C27" i="4" s="1"/>
</calcChain>
</file>

<file path=xl/sharedStrings.xml><?xml version="1.0" encoding="utf-8"?>
<sst xmlns="http://schemas.openxmlformats.org/spreadsheetml/2006/main" count="318" uniqueCount="119">
  <si>
    <t>PAGE</t>
  </si>
  <si>
    <t>ITEM</t>
  </si>
  <si>
    <t>DESCRIPTION</t>
  </si>
  <si>
    <t>UOM</t>
  </si>
  <si>
    <t>QTY</t>
  </si>
  <si>
    <t>RATE</t>
  </si>
  <si>
    <t>AMOUNT</t>
  </si>
  <si>
    <t>1</t>
  </si>
  <si>
    <t>B</t>
  </si>
  <si>
    <t>H</t>
  </si>
  <si>
    <t>A</t>
  </si>
  <si>
    <t>C</t>
  </si>
  <si>
    <t>D</t>
  </si>
  <si>
    <t>2</t>
  </si>
  <si>
    <t>3</t>
  </si>
  <si>
    <t>Note</t>
  </si>
  <si>
    <t>The contractor's price for all items throughout these schedule of quantities must take account of and include for all of the obligations, requirements and specifications given.</t>
  </si>
  <si>
    <t>Any items left unpriced shall be deemed to be covered by rates and prices elsewhere incorporated throughout these schedule of quantities.  Rates are to be priced gross including profit.</t>
  </si>
  <si>
    <t>Electricity will be supplied by the 'client' for the duration of the project</t>
  </si>
  <si>
    <t xml:space="preserve">Contractor to provide a full risk assessment, programme of works and methodology prior to the commencment of work. </t>
  </si>
  <si>
    <t>The awarded contractor is deemed to provided a 2 years workmanship guarantee as well as a 10 year product guarantee from a reputible supplier/manufacturer.</t>
  </si>
  <si>
    <t>Contractor to allow for site establishment</t>
  </si>
  <si>
    <t>item</t>
  </si>
  <si>
    <t>Contractor to suppy ablution facilities for all the contractors work force</t>
  </si>
  <si>
    <t>The contractor to do a full Inspection of adjoining properties  A full photographic survey must be done by the contractor of adjoining premises, this must be handed over to the 'client' prior to construction.</t>
  </si>
  <si>
    <t>Contractor to make allowance for storage container/containers. An area will be indicated by the client prior to comencement of the works.</t>
  </si>
  <si>
    <t>Contractor to allow for a full Health and Safety file, including all necessary site inspection meetings where required (project specific to this project in mention)</t>
  </si>
  <si>
    <t>Contractor to make allowance for hoarding off areas where rubble is to be removed.</t>
  </si>
  <si>
    <t>Contractor to allow for signage where needed.</t>
  </si>
  <si>
    <t>Contractor to allow for rubble removal, including all necessary shoots and skips etc</t>
  </si>
  <si>
    <t>TOTAL CARRIED TO SUMMARY</t>
  </si>
  <si>
    <t>Contractor is liable for the remeasuring of the areas.</t>
  </si>
  <si>
    <t>Contractor to allow for Full time site supervision for the duration of the project for the standard working hours of 'Freedom Park' unless otherwise stated.</t>
  </si>
  <si>
    <t>SECTION 1 - PRELIMINARIES AND GENERAL</t>
  </si>
  <si>
    <t>PREAMBLES FOR TRADES AND PRELIMINARIES</t>
  </si>
  <si>
    <t>CLIENT:</t>
  </si>
  <si>
    <t>PROJECT:</t>
  </si>
  <si>
    <t>Item 
No.</t>
  </si>
  <si>
    <t>SUB TOTAL</t>
  </si>
  <si>
    <t>SUB TOTAL (EXCL VAT)</t>
  </si>
  <si>
    <t>ADD 15% VAT</t>
  </si>
  <si>
    <t>TOTAL TENDER VALUE OFFERED</t>
  </si>
  <si>
    <t>FINAL SUMMARY PAGE</t>
  </si>
  <si>
    <t>I</t>
  </si>
  <si>
    <t>E</t>
  </si>
  <si>
    <t>F</t>
  </si>
  <si>
    <t>G</t>
  </si>
  <si>
    <t>J</t>
  </si>
  <si>
    <t>PRELIMINARIES AND GENERALS</t>
  </si>
  <si>
    <t>m²</t>
  </si>
  <si>
    <t>m</t>
  </si>
  <si>
    <t xml:space="preserve">Before pricing this schedule, Tenderers are advised to study "The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 </t>
  </si>
  <si>
    <t xml:space="preserve">"The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 </t>
  </si>
  <si>
    <t>PRICING ASSUMPTIONS</t>
  </si>
  <si>
    <t>The Bills of Quantities have been drawn up in accordance with the Standard System of Measuring Building Work Seventh Edition (Revised 2015)" published by the South African Association of Quantity Surveyors</t>
  </si>
  <si>
    <t>Descriptions in the Bills of Quantities are abbreviated and comply generally with those in the "General Preambles for Trades 2017"</t>
  </si>
  <si>
    <t>Unless otherwise stated, items are measured net in accordance with the drawings and no allowance is made for waste The tenderer's price or rate shall allow for such waste where deemed necessary</t>
  </si>
  <si>
    <t>The prices and rates to be inserted in the Bills of Quantities are to be the full inclusive prices for the work described under the several items. Such prices and rates shall cover all costs and expenses that may be required in and for the execution of the work described and shall cover the cost of all general risks, liabilities and obligations set forth or implied in the documents on which the tender is based as well as overhead charges and profit. Reasonable prices shall be inserted as these will be used as a basis for assessment of payment for additional work that may have to be carried out</t>
  </si>
  <si>
    <t>A price or rate is to be entered against each item in the Bills of Quantities whether the quantities are stated or not. An item against which no price is entered will be considered to be covered by the other prices or rates in the Bill</t>
  </si>
  <si>
    <t>The units of measurement described in the Bills of Quantities are metric units. Abbreviations which may be used in these Bills of Quantities are as follows:</t>
  </si>
  <si>
    <t xml:space="preserve">mm = millimeter                                                      
m2 = square meter                                       
km = kilometer                                              
kg = kilogram                                                  
l = litre                                                               
MN = meganewton                                     
kW = kilowatt                                                
No. = number                                               
PC Sum = Prime Cost Sum                       </t>
  </si>
  <si>
    <t>m = meter           
m3 = cubic meter
h = hour
t = ton
kl = kilolitre
MPa = megapascal
% = percent
sum = lump sum
Prov Sum = Provisional Sum</t>
  </si>
  <si>
    <t>The agreement is based on the JBCC© Minor Works Agreement, prepared by the Joint Building Contracts Committee, Edition 5.2, May 2018</t>
  </si>
  <si>
    <t>The JBCC Minor Works Agreement contract data form an integral part of this agreement</t>
  </si>
  <si>
    <t>All contractors work force must at all times wear a reflector vest representing the company name as well as the individuals name card prior to being on site and will comply to the rules and rugulations by the Freedom Park.</t>
  </si>
  <si>
    <t>PREAMBLES</t>
  </si>
  <si>
    <t>FREEDOM PARK HERITAGE SITE &amp; MUSEUM</t>
  </si>
  <si>
    <t>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t>
  </si>
  <si>
    <t>Contractor to allow for Insurances</t>
  </si>
  <si>
    <t>no</t>
  </si>
  <si>
    <t xml:space="preserve">Waterjet surfaces with low-pressure to remove all dirt, including brushing down and washing to remove surface contamination, mould fungus, damp, etc. </t>
  </si>
  <si>
    <t>Low-pressure cleaning to sandstone walls</t>
  </si>
  <si>
    <t xml:space="preserve">Scafolding </t>
  </si>
  <si>
    <t>WALL OF NAMES</t>
  </si>
  <si>
    <t>PRICING SCHEDULE</t>
  </si>
  <si>
    <t>Carefully taking out and dispose damaged/broken stone</t>
  </si>
  <si>
    <t>Rectifying uneven base wall to achieve original alignment</t>
  </si>
  <si>
    <t xml:space="preserve">MANUFACTURING, SUPPLY, DELIVERY, INSTALLATION, INSCRIPTION AND MAINTENANCE OF THE WALL OF NAMES STONES </t>
  </si>
  <si>
    <t xml:space="preserve">APPOINTMENT OF SERVICE PROVIDER TO MANUFACTURING, SUPPLY, DELIVERY, INSTALLATION, INSCRIPTION AND MAINTENANCE OF THE WALL OF NAMES STONES </t>
  </si>
  <si>
    <t>SECTION 2 - BUILDING WORKS (WALL OF NAMES)</t>
  </si>
  <si>
    <t xml:space="preserve">ADD CONTIGENCIES </t>
  </si>
  <si>
    <t>Type 1 - 415mm x 40mm x 40mm</t>
  </si>
  <si>
    <t>Type 2 - 700mm x 300mm x 30mm</t>
  </si>
  <si>
    <t>Type 3 - 345mm x 86mm x 40mm</t>
  </si>
  <si>
    <t>Type 4 - 345mm x 760mm x 40mm</t>
  </si>
  <si>
    <t>Type 5 - 625mm x 345mm x 40mm</t>
  </si>
  <si>
    <r>
      <t>m</t>
    </r>
    <r>
      <rPr>
        <sz val="11"/>
        <rFont val="Calibri"/>
        <family val="2"/>
      </rPr>
      <t>²</t>
    </r>
  </si>
  <si>
    <t>K</t>
  </si>
  <si>
    <t>L</t>
  </si>
  <si>
    <t>Carefully relocate stone from original placement to a designated new area with outmost care all inclusive</t>
  </si>
  <si>
    <t>M</t>
  </si>
  <si>
    <t>N</t>
  </si>
  <si>
    <t>O</t>
  </si>
  <si>
    <t>P</t>
  </si>
  <si>
    <t>Q</t>
  </si>
  <si>
    <t>R</t>
  </si>
  <si>
    <t>S</t>
  </si>
  <si>
    <t>T</t>
  </si>
  <si>
    <t>Manufacturing, supply, delivery and Installation stone all incl holes/sealing/cleaning sized :</t>
  </si>
  <si>
    <t>RATE YR 1</t>
  </si>
  <si>
    <t>AMOUNT YR 1</t>
  </si>
  <si>
    <t>RATE YR 2</t>
  </si>
  <si>
    <t>AMOUNT YR 2</t>
  </si>
  <si>
    <t>RATE YR 3</t>
  </si>
  <si>
    <t>AMOUNT YR 3</t>
  </si>
  <si>
    <t>TOTAL YEAR (1 TO 3) CARRIED TO SUMMARY</t>
  </si>
  <si>
    <t>Inscription/Text customised engraving on a new stone</t>
  </si>
  <si>
    <t>Supply, erect and dismantle Independent type scaffolding (av hght = 2.6m &amp; highest hght = 8.5m )</t>
  </si>
  <si>
    <t>U</t>
  </si>
  <si>
    <t xml:space="preserve">Name inscription on new stone incl scaffolding, </t>
  </si>
  <si>
    <t>EMERGENCY CALL OUT (72 hour response)</t>
  </si>
  <si>
    <t>V</t>
  </si>
  <si>
    <t>kg</t>
  </si>
  <si>
    <t xml:space="preserve">Carefully taking out and dispose welded steel angel </t>
  </si>
  <si>
    <t>Remove rust and paint structural steel narrow width with anti rust paint</t>
  </si>
  <si>
    <t>4</t>
  </si>
  <si>
    <t xml:space="preserve">Replace broken granite tile top to its initial location, ensuring it is precisely aligned and securely anchored (1240mm x 1600mm x 40mm) </t>
  </si>
  <si>
    <t>Aluminium Bracket (desing &amp; size to be confirmed onsite) with 25 x 25 x 6mm Aluminium Angle section profile</t>
  </si>
  <si>
    <t>Carefully repositioning the granite tile top to its initial location, ensuring it is precisely aligned and securely anchored (1240mm x 1600mm x 40mm) - (as and when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</si>
</sst>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0.00_);_(* \(#,##0.00\);_(* &quot;-&quot;??_);_(@_)"/>
    <numFmt numFmtId="166" formatCode="0_)"/>
    <numFmt numFmtId="167" formatCode="_-[$R-1C09]* #,##0.00_-;\-[$R-1C09]* #,##0.00_-;_-[$R-1C09]* &quot;-&quot;??_-;_-@_-"/>
    <numFmt numFmtId="168" formatCode="_(* #,##0_);_(* \(#,##0\);_(* &quot;-&quot;??_);_(@_)"/>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u/>
      <sz val="11"/>
      <color theme="1"/>
      <name val="Calibri"/>
      <family val="2"/>
      <scheme val="minor"/>
    </font>
    <font>
      <b/>
      <sz val="11"/>
      <color rgb="FFFF0000"/>
      <name val="Calibri"/>
      <family val="2"/>
      <scheme val="minor"/>
    </font>
    <font>
      <sz val="11"/>
      <name val="Calibri"/>
      <family val="2"/>
      <scheme val="minor"/>
    </font>
    <font>
      <i/>
      <sz val="11"/>
      <color theme="1"/>
      <name val="Calibri"/>
      <family val="2"/>
      <scheme val="minor"/>
    </font>
    <font>
      <sz val="11"/>
      <color rgb="FF002060"/>
      <name val="Calibri"/>
      <family val="2"/>
      <scheme val="minor"/>
    </font>
    <font>
      <b/>
      <sz val="11"/>
      <name val="Calibri"/>
      <family val="2"/>
      <scheme val="minor"/>
    </font>
    <font>
      <sz val="8"/>
      <name val="Calibri"/>
      <family val="2"/>
      <scheme val="minor"/>
    </font>
    <font>
      <sz val="10"/>
      <color indexed="8"/>
      <name val="Arial"/>
      <family val="2"/>
    </font>
    <font>
      <sz val="10"/>
      <name val="Arial"/>
      <family val="2"/>
    </font>
    <font>
      <sz val="10"/>
      <color theme="1"/>
      <name val="Arial"/>
      <family val="2"/>
    </font>
    <font>
      <sz val="11"/>
      <color indexed="8"/>
      <name val="Calibri"/>
      <family val="2"/>
      <scheme val="minor"/>
    </font>
    <font>
      <b/>
      <sz val="11"/>
      <color indexed="8"/>
      <name val="Calibri"/>
      <family val="2"/>
      <scheme val="minor"/>
    </font>
    <font>
      <b/>
      <u/>
      <sz val="11"/>
      <color indexed="8"/>
      <name val="Calibri"/>
      <family val="2"/>
      <scheme val="minor"/>
    </font>
    <font>
      <b/>
      <sz val="11"/>
      <color indexed="10"/>
      <name val="Calibri"/>
      <family val="2"/>
      <scheme val="minor"/>
    </font>
    <font>
      <b/>
      <u/>
      <sz val="11"/>
      <name val="Calibri"/>
      <family val="2"/>
      <scheme val="minor"/>
    </font>
    <font>
      <b/>
      <sz val="10"/>
      <color theme="1"/>
      <name val="Arial"/>
      <family val="2"/>
    </font>
    <font>
      <b/>
      <sz val="11"/>
      <color rgb="FF000000"/>
      <name val="Calibri"/>
      <family val="2"/>
      <scheme val="minor"/>
    </font>
    <font>
      <b/>
      <u/>
      <sz val="14"/>
      <name val="Calibri"/>
      <family val="2"/>
      <scheme val="minor"/>
    </font>
    <font>
      <u/>
      <sz val="11"/>
      <name val="Calibri"/>
      <family val="2"/>
      <scheme val="minor"/>
    </font>
    <font>
      <b/>
      <sz val="11"/>
      <color indexed="8"/>
      <name val="Calibri Light"/>
      <family val="2"/>
      <scheme val="major"/>
    </font>
    <font>
      <sz val="11"/>
      <color indexed="8"/>
      <name val="Calibri Light"/>
      <family val="2"/>
      <scheme val="major"/>
    </font>
    <font>
      <b/>
      <sz val="11"/>
      <color indexed="10"/>
      <name val="Calibri Light"/>
      <family val="2"/>
      <scheme val="major"/>
    </font>
    <font>
      <b/>
      <sz val="11"/>
      <color theme="1"/>
      <name val="Calibri Light"/>
      <family val="2"/>
      <scheme val="major"/>
    </font>
    <font>
      <sz val="11"/>
      <color theme="1"/>
      <name val="Calibri Light"/>
      <family val="2"/>
      <scheme val="major"/>
    </font>
    <font>
      <b/>
      <u/>
      <sz val="11"/>
      <color indexed="8"/>
      <name val="Calibri Light"/>
      <family val="2"/>
      <scheme val="major"/>
    </font>
    <font>
      <sz val="11"/>
      <name val="Calibri Light"/>
      <family val="2"/>
      <scheme val="major"/>
    </font>
    <font>
      <sz val="11"/>
      <name val="Calibri"/>
      <family val="2"/>
    </font>
  </fonts>
  <fills count="2">
    <fill>
      <patternFill patternType="none"/>
    </fill>
    <fill>
      <patternFill patternType="gray125"/>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diagonal/>
    </border>
    <border>
      <left style="medium">
        <color indexed="64"/>
      </left>
      <right style="thin">
        <color auto="1"/>
      </right>
      <top style="hair">
        <color auto="1"/>
      </top>
      <bottom/>
      <diagonal/>
    </border>
    <border>
      <left style="thin">
        <color auto="1"/>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s>
  <cellStyleXfs count="11">
    <xf numFmtId="0" fontId="0" fillId="0" borderId="0"/>
    <xf numFmtId="165" fontId="1" fillId="0" borderId="0" applyFont="0" applyFill="0" applyBorder="0" applyAlignment="0" applyProtection="0"/>
    <xf numFmtId="164" fontId="3" fillId="0" borderId="0" applyFont="0" applyFill="0" applyBorder="0" applyAlignment="0" applyProtection="0"/>
    <xf numFmtId="166" fontId="12" fillId="0" borderId="0"/>
    <xf numFmtId="0" fontId="11" fillId="0" borderId="0">
      <alignment horizontal="center" vertical="top"/>
    </xf>
    <xf numFmtId="0" fontId="12" fillId="0" borderId="0"/>
    <xf numFmtId="0" fontId="1" fillId="0" borderId="0"/>
    <xf numFmtId="165" fontId="12" fillId="0" borderId="0" applyFont="0" applyFill="0" applyBorder="0" applyAlignment="0" applyProtection="0"/>
    <xf numFmtId="0" fontId="12" fillId="0" borderId="0"/>
    <xf numFmtId="0" fontId="13" fillId="0" borderId="0"/>
    <xf numFmtId="165" fontId="12" fillId="0" borderId="0" applyFont="0" applyFill="0" applyBorder="0" applyAlignment="0" applyProtection="0"/>
  </cellStyleXfs>
  <cellXfs count="207">
    <xf numFmtId="0" fontId="0" fillId="0" borderId="0" xfId="0"/>
    <xf numFmtId="49" fontId="2" fillId="0" borderId="1" xfId="0" applyNumberFormat="1" applyFont="1" applyBorder="1" applyAlignment="1">
      <alignment horizontal="center"/>
    </xf>
    <xf numFmtId="0" fontId="4" fillId="0" borderId="0" xfId="0" applyFont="1" applyAlignment="1">
      <alignment horizontal="center"/>
    </xf>
    <xf numFmtId="0" fontId="2" fillId="0" borderId="5" xfId="0" applyFont="1" applyBorder="1" applyAlignment="1">
      <alignment vertical="top" wrapText="1"/>
    </xf>
    <xf numFmtId="0" fontId="2" fillId="0" borderId="0" xfId="0" applyFont="1" applyAlignment="1">
      <alignment vertical="top" wrapText="1"/>
    </xf>
    <xf numFmtId="4" fontId="2" fillId="0" borderId="0" xfId="0" applyNumberFormat="1" applyFont="1" applyAlignment="1">
      <alignment vertical="top" wrapText="1"/>
    </xf>
    <xf numFmtId="0" fontId="7" fillId="0" borderId="5" xfId="0" applyFont="1" applyBorder="1" applyAlignment="1">
      <alignment horizontal="right" vertical="top" wrapText="1"/>
    </xf>
    <xf numFmtId="43" fontId="2" fillId="0" borderId="0" xfId="0" applyNumberFormat="1" applyFont="1" applyAlignment="1">
      <alignment vertical="top" wrapText="1"/>
    </xf>
    <xf numFmtId="165" fontId="6" fillId="0" borderId="0" xfId="1" applyFont="1" applyAlignment="1">
      <alignment vertical="top"/>
    </xf>
    <xf numFmtId="165" fontId="0" fillId="0" borderId="5" xfId="1" applyFont="1" applyBorder="1" applyAlignment="1">
      <alignment vertical="top" wrapText="1"/>
    </xf>
    <xf numFmtId="165" fontId="2" fillId="0" borderId="5" xfId="1" applyFont="1" applyBorder="1" applyAlignment="1">
      <alignment vertical="top" wrapText="1"/>
    </xf>
    <xf numFmtId="165" fontId="5" fillId="0" borderId="5" xfId="1" applyFont="1" applyBorder="1" applyAlignment="1">
      <alignment vertical="top" wrapText="1"/>
    </xf>
    <xf numFmtId="165" fontId="5" fillId="0" borderId="6" xfId="1" applyFont="1" applyBorder="1" applyAlignment="1">
      <alignment vertical="top" wrapText="1"/>
    </xf>
    <xf numFmtId="165" fontId="6" fillId="0" borderId="5" xfId="1" applyFont="1" applyBorder="1" applyAlignment="1">
      <alignment horizontal="right" vertical="top"/>
    </xf>
    <xf numFmtId="165" fontId="6" fillId="0" borderId="6" xfId="1" applyFont="1" applyBorder="1" applyAlignment="1">
      <alignment horizontal="right" vertical="top"/>
    </xf>
    <xf numFmtId="165" fontId="8" fillId="0" borderId="5" xfId="1" applyFont="1" applyBorder="1" applyAlignment="1">
      <alignment vertical="top" wrapText="1"/>
    </xf>
    <xf numFmtId="165" fontId="8" fillId="0" borderId="6" xfId="1" applyFont="1" applyBorder="1" applyAlignment="1">
      <alignment vertical="top" wrapText="1"/>
    </xf>
    <xf numFmtId="165" fontId="0" fillId="0" borderId="0" xfId="1" applyFont="1" applyAlignment="1">
      <alignment vertical="top"/>
    </xf>
    <xf numFmtId="0" fontId="0" fillId="0" borderId="5" xfId="0" applyBorder="1" applyAlignment="1">
      <alignment horizontal="left" vertical="top" wrapText="1"/>
    </xf>
    <xf numFmtId="168" fontId="2" fillId="0" borderId="5" xfId="1" applyNumberFormat="1" applyFont="1" applyBorder="1" applyAlignment="1">
      <alignment vertical="top" wrapText="1"/>
    </xf>
    <xf numFmtId="168" fontId="0" fillId="0" borderId="5" xfId="1" applyNumberFormat="1" applyFont="1" applyBorder="1" applyAlignment="1">
      <alignment horizontal="center" vertical="top" wrapText="1"/>
    </xf>
    <xf numFmtId="168" fontId="8" fillId="0" borderId="5" xfId="1" applyNumberFormat="1" applyFont="1" applyBorder="1" applyAlignment="1">
      <alignment horizontal="center" vertical="top" wrapText="1"/>
    </xf>
    <xf numFmtId="168" fontId="0" fillId="0" borderId="0" xfId="1" applyNumberFormat="1" applyFont="1" applyAlignment="1">
      <alignment vertical="top"/>
    </xf>
    <xf numFmtId="0" fontId="16" fillId="0" borderId="5" xfId="5" applyFont="1" applyBorder="1" applyAlignment="1" applyProtection="1">
      <alignment horizontal="left"/>
      <protection hidden="1"/>
    </xf>
    <xf numFmtId="0" fontId="14" fillId="0" borderId="0" xfId="5" applyFont="1" applyAlignment="1" applyProtection="1">
      <alignment horizontal="center"/>
      <protection hidden="1"/>
    </xf>
    <xf numFmtId="167" fontId="9" fillId="0" borderId="9" xfId="3" applyNumberFormat="1" applyFont="1" applyBorder="1" applyProtection="1">
      <protection hidden="1"/>
    </xf>
    <xf numFmtId="165" fontId="17" fillId="0" borderId="0" xfId="1" applyFont="1" applyAlignment="1">
      <alignment horizontal="center"/>
    </xf>
    <xf numFmtId="168" fontId="14" fillId="0" borderId="0" xfId="1" applyNumberFormat="1" applyFont="1" applyFill="1"/>
    <xf numFmtId="165" fontId="14" fillId="0" borderId="0" xfId="1" applyFont="1"/>
    <xf numFmtId="0" fontId="15" fillId="0" borderId="2" xfId="0" applyFont="1" applyBorder="1" applyAlignment="1">
      <alignment horizontal="center"/>
    </xf>
    <xf numFmtId="165" fontId="15" fillId="0" borderId="2" xfId="1" applyFont="1" applyBorder="1" applyAlignment="1">
      <alignment horizontal="center"/>
    </xf>
    <xf numFmtId="168" fontId="9" fillId="0" borderId="2" xfId="1" applyNumberFormat="1" applyFont="1" applyBorder="1" applyAlignment="1">
      <alignment horizontal="center"/>
    </xf>
    <xf numFmtId="165" fontId="15" fillId="0" borderId="2" xfId="1" applyFont="1" applyFill="1" applyBorder="1" applyAlignment="1">
      <alignment horizontal="center"/>
    </xf>
    <xf numFmtId="165" fontId="15" fillId="0" borderId="3" xfId="1" applyFont="1" applyBorder="1" applyAlignment="1">
      <alignment horizontal="center"/>
    </xf>
    <xf numFmtId="49" fontId="0" fillId="0" borderId="0" xfId="0" applyNumberFormat="1" applyAlignment="1">
      <alignment vertical="top"/>
    </xf>
    <xf numFmtId="0" fontId="0" fillId="0" borderId="0" xfId="0" applyAlignment="1">
      <alignment vertical="top" wrapText="1"/>
    </xf>
    <xf numFmtId="0" fontId="16" fillId="0" borderId="5" xfId="0" applyFont="1" applyBorder="1" applyAlignment="1" applyProtection="1">
      <alignment wrapText="1"/>
      <protection hidden="1"/>
    </xf>
    <xf numFmtId="0" fontId="14" fillId="0" borderId="5" xfId="0" applyFont="1" applyBorder="1" applyAlignment="1" applyProtection="1">
      <alignment horizontal="left" vertical="top" wrapText="1"/>
      <protection hidden="1"/>
    </xf>
    <xf numFmtId="0" fontId="14" fillId="0" borderId="5" xfId="0" applyFont="1" applyBorder="1" applyAlignment="1" applyProtection="1">
      <alignment vertical="top" wrapText="1"/>
      <protection hidden="1"/>
    </xf>
    <xf numFmtId="0" fontId="13" fillId="0" borderId="0" xfId="9"/>
    <xf numFmtId="167" fontId="13" fillId="0" borderId="0" xfId="9" applyNumberFormat="1"/>
    <xf numFmtId="0" fontId="19" fillId="0" borderId="0" xfId="9" applyFont="1" applyAlignment="1">
      <alignment vertical="center"/>
    </xf>
    <xf numFmtId="0" fontId="9" fillId="0" borderId="11" xfId="9" applyFont="1" applyBorder="1" applyAlignment="1">
      <alignment horizontal="justify" vertical="justify"/>
    </xf>
    <xf numFmtId="0" fontId="9" fillId="0" borderId="12" xfId="8" applyFont="1" applyBorder="1" applyAlignment="1">
      <alignment horizontal="center" vertical="center"/>
    </xf>
    <xf numFmtId="0" fontId="18" fillId="0" borderId="15" xfId="8" applyFont="1" applyBorder="1"/>
    <xf numFmtId="0" fontId="21" fillId="0" borderId="16" xfId="8" applyFont="1" applyBorder="1"/>
    <xf numFmtId="0" fontId="6" fillId="0" borderId="16" xfId="8" applyFont="1" applyBorder="1"/>
    <xf numFmtId="0" fontId="6" fillId="0" borderId="0" xfId="8" applyFont="1" applyAlignment="1">
      <alignment horizontal="left"/>
    </xf>
    <xf numFmtId="167" fontId="6" fillId="0" borderId="5" xfId="8" applyNumberFormat="1" applyFont="1" applyBorder="1" applyAlignment="1">
      <alignment horizontal="center" vertical="center"/>
    </xf>
    <xf numFmtId="0" fontId="9" fillId="0" borderId="0" xfId="8" applyFont="1" applyAlignment="1">
      <alignment horizontal="left"/>
    </xf>
    <xf numFmtId="167" fontId="9" fillId="0" borderId="5" xfId="8" applyNumberFormat="1" applyFont="1" applyBorder="1" applyAlignment="1">
      <alignment horizontal="center" vertical="center"/>
    </xf>
    <xf numFmtId="0" fontId="1" fillId="0" borderId="0" xfId="9" applyFont="1"/>
    <xf numFmtId="167" fontId="1" fillId="0" borderId="0" xfId="9" applyNumberFormat="1" applyFont="1" applyAlignment="1">
      <alignment vertical="center"/>
    </xf>
    <xf numFmtId="0" fontId="22" fillId="0" borderId="16" xfId="8" applyFont="1" applyBorder="1"/>
    <xf numFmtId="0" fontId="6" fillId="0" borderId="17" xfId="8" applyFont="1" applyBorder="1"/>
    <xf numFmtId="0" fontId="9" fillId="0" borderId="9" xfId="8" applyFont="1" applyBorder="1"/>
    <xf numFmtId="0" fontId="6" fillId="0" borderId="18" xfId="8" applyFont="1" applyBorder="1"/>
    <xf numFmtId="0" fontId="9" fillId="0" borderId="20" xfId="8" applyFont="1" applyBorder="1"/>
    <xf numFmtId="167" fontId="1" fillId="0" borderId="5" xfId="9" applyNumberFormat="1" applyFont="1" applyBorder="1" applyAlignment="1">
      <alignment vertical="center"/>
    </xf>
    <xf numFmtId="0" fontId="6" fillId="0" borderId="0" xfId="8" applyFont="1" applyAlignment="1">
      <alignment horizontal="center"/>
    </xf>
    <xf numFmtId="0" fontId="9" fillId="0" borderId="0" xfId="8" applyFont="1" applyAlignment="1">
      <alignment horizontal="center"/>
    </xf>
    <xf numFmtId="0" fontId="9" fillId="0" borderId="19" xfId="8" applyFont="1" applyBorder="1" applyAlignment="1">
      <alignment horizontal="center"/>
    </xf>
    <xf numFmtId="0" fontId="9" fillId="0" borderId="21" xfId="8" applyFont="1" applyBorder="1" applyAlignment="1">
      <alignment horizontal="justify" vertical="justify"/>
    </xf>
    <xf numFmtId="0" fontId="9" fillId="0" borderId="22" xfId="9" applyFont="1" applyBorder="1" applyAlignment="1">
      <alignment horizontal="justify" vertical="justify"/>
    </xf>
    <xf numFmtId="167" fontId="1" fillId="0" borderId="23" xfId="9" applyNumberFormat="1" applyFont="1" applyBorder="1" applyAlignment="1">
      <alignment vertical="center"/>
    </xf>
    <xf numFmtId="0" fontId="9" fillId="0" borderId="4" xfId="8" applyFont="1" applyBorder="1" applyAlignment="1">
      <alignment horizontal="justify" vertical="justify"/>
    </xf>
    <xf numFmtId="0" fontId="9" fillId="0" borderId="0" xfId="9" applyFont="1" applyAlignment="1">
      <alignment horizontal="justify" vertical="justify"/>
    </xf>
    <xf numFmtId="167" fontId="1" fillId="0" borderId="24" xfId="9" applyNumberFormat="1" applyFont="1" applyBorder="1" applyAlignment="1">
      <alignment vertical="center"/>
    </xf>
    <xf numFmtId="0" fontId="9" fillId="0" borderId="25" xfId="8" applyFont="1" applyBorder="1" applyAlignment="1">
      <alignment horizontal="justify" vertical="justify"/>
    </xf>
    <xf numFmtId="0" fontId="20" fillId="0" borderId="26" xfId="9" applyFont="1" applyBorder="1"/>
    <xf numFmtId="0" fontId="9" fillId="0" borderId="27" xfId="8" applyFont="1" applyBorder="1" applyAlignment="1">
      <alignment horizontal="center" vertical="center"/>
    </xf>
    <xf numFmtId="0" fontId="9" fillId="0" borderId="28" xfId="8" applyFont="1" applyBorder="1" applyAlignment="1">
      <alignment horizontal="center" vertical="center"/>
    </xf>
    <xf numFmtId="0" fontId="9" fillId="0" borderId="29" xfId="8" applyFont="1" applyBorder="1" applyAlignment="1">
      <alignment horizontal="center"/>
    </xf>
    <xf numFmtId="167" fontId="20" fillId="0" borderId="7" xfId="9" applyNumberFormat="1" applyFont="1" applyBorder="1"/>
    <xf numFmtId="0" fontId="9" fillId="0" borderId="30" xfId="8" applyFont="1" applyBorder="1" applyAlignment="1">
      <alignment horizontal="center"/>
    </xf>
    <xf numFmtId="167" fontId="6" fillId="0" borderId="31" xfId="8" applyNumberFormat="1" applyFont="1" applyBorder="1" applyAlignment="1">
      <alignment vertical="center"/>
    </xf>
    <xf numFmtId="167" fontId="6" fillId="0" borderId="32" xfId="8" applyNumberFormat="1" applyFont="1" applyBorder="1" applyAlignment="1">
      <alignment vertical="center"/>
    </xf>
    <xf numFmtId="167" fontId="6" fillId="0" borderId="32" xfId="10" applyNumberFormat="1" applyFont="1" applyBorder="1" applyAlignment="1">
      <alignment horizontal="center" vertical="center"/>
    </xf>
    <xf numFmtId="167" fontId="6" fillId="0" borderId="33" xfId="10" applyNumberFormat="1" applyFont="1" applyBorder="1" applyAlignment="1">
      <alignment horizontal="center" vertical="center"/>
    </xf>
    <xf numFmtId="167" fontId="6" fillId="0" borderId="28" xfId="10" applyNumberFormat="1" applyFont="1" applyBorder="1" applyAlignment="1">
      <alignment horizontal="center" vertical="center"/>
    </xf>
    <xf numFmtId="167" fontId="6" fillId="0" borderId="31" xfId="10" applyNumberFormat="1" applyFont="1" applyBorder="1" applyAlignment="1">
      <alignment horizontal="center" vertical="center"/>
    </xf>
    <xf numFmtId="0" fontId="9" fillId="0" borderId="34" xfId="8" applyFont="1" applyBorder="1" applyAlignment="1">
      <alignment horizontal="center"/>
    </xf>
    <xf numFmtId="167" fontId="9" fillId="0" borderId="35" xfId="10" applyNumberFormat="1" applyFont="1" applyBorder="1" applyAlignment="1">
      <alignment horizontal="center" vertical="center"/>
    </xf>
    <xf numFmtId="49" fontId="2" fillId="0" borderId="4" xfId="0" applyNumberFormat="1" applyFont="1" applyBorder="1" applyAlignment="1">
      <alignment horizontal="center" wrapText="1"/>
    </xf>
    <xf numFmtId="0" fontId="15" fillId="0" borderId="0" xfId="0" applyFont="1"/>
    <xf numFmtId="0" fontId="2" fillId="0" borderId="0" xfId="0" applyFont="1"/>
    <xf numFmtId="49" fontId="2" fillId="0" borderId="4" xfId="0" applyNumberFormat="1" applyFont="1" applyBorder="1" applyAlignment="1">
      <alignment wrapText="1"/>
    </xf>
    <xf numFmtId="49" fontId="0" fillId="0" borderId="4" xfId="0" applyNumberFormat="1" applyBorder="1" applyAlignment="1">
      <alignment wrapText="1"/>
    </xf>
    <xf numFmtId="49" fontId="0" fillId="0" borderId="0" xfId="0" applyNumberFormat="1"/>
    <xf numFmtId="164" fontId="14" fillId="0" borderId="22" xfId="2" applyFont="1" applyBorder="1" applyAlignment="1">
      <alignment horizontal="center"/>
    </xf>
    <xf numFmtId="165" fontId="14" fillId="0" borderId="23" xfId="1" applyFont="1" applyBorder="1"/>
    <xf numFmtId="164" fontId="14" fillId="0" borderId="0" xfId="2" applyFont="1" applyBorder="1" applyAlignment="1">
      <alignment horizontal="center"/>
    </xf>
    <xf numFmtId="165" fontId="14" fillId="0" borderId="24" xfId="1" applyFont="1" applyBorder="1"/>
    <xf numFmtId="0" fontId="2" fillId="0" borderId="6" xfId="0" applyFont="1" applyBorder="1" applyAlignment="1">
      <alignment vertical="top" wrapText="1"/>
    </xf>
    <xf numFmtId="167" fontId="9" fillId="0" borderId="39" xfId="3" applyNumberFormat="1" applyFont="1" applyBorder="1" applyProtection="1">
      <protection hidden="1"/>
    </xf>
    <xf numFmtId="0" fontId="2" fillId="0" borderId="5" xfId="0" applyFont="1" applyBorder="1" applyAlignment="1">
      <alignment horizontal="left" vertical="top" wrapText="1"/>
    </xf>
    <xf numFmtId="0" fontId="2" fillId="0" borderId="0" xfId="0" applyFont="1" applyAlignment="1">
      <alignment vertical="top"/>
    </xf>
    <xf numFmtId="49" fontId="2" fillId="0" borderId="4" xfId="0" applyNumberFormat="1" applyFont="1" applyBorder="1" applyAlignment="1">
      <alignment horizontal="center" vertical="top" wrapText="1"/>
    </xf>
    <xf numFmtId="0" fontId="1" fillId="0" borderId="0" xfId="6" applyAlignment="1">
      <alignment horizontal="center" vertical="top"/>
    </xf>
    <xf numFmtId="166" fontId="14" fillId="0" borderId="5" xfId="6" applyNumberFormat="1" applyFont="1" applyBorder="1" applyAlignment="1" applyProtection="1">
      <alignment horizontal="left" vertical="top" wrapText="1"/>
      <protection hidden="1"/>
    </xf>
    <xf numFmtId="166" fontId="6" fillId="0" borderId="0" xfId="6" applyNumberFormat="1" applyFont="1" applyAlignment="1" applyProtection="1">
      <alignment horizontal="center" vertical="top"/>
      <protection hidden="1"/>
    </xf>
    <xf numFmtId="0" fontId="1" fillId="0" borderId="5" xfId="6" applyBorder="1" applyAlignment="1">
      <alignment horizontal="center" vertical="top"/>
    </xf>
    <xf numFmtId="0" fontId="15" fillId="0" borderId="0" xfId="0" applyFont="1" applyAlignment="1">
      <alignment horizontal="center"/>
    </xf>
    <xf numFmtId="49" fontId="2" fillId="0" borderId="5" xfId="0" applyNumberFormat="1" applyFont="1" applyBorder="1" applyAlignment="1">
      <alignment horizontal="center" vertical="top" wrapText="1"/>
    </xf>
    <xf numFmtId="0" fontId="14" fillId="0" borderId="10" xfId="5" applyFont="1" applyBorder="1" applyAlignment="1" applyProtection="1">
      <alignment horizontal="center"/>
      <protection hidden="1"/>
    </xf>
    <xf numFmtId="0" fontId="6" fillId="0" borderId="10" xfId="3" applyNumberFormat="1" applyFont="1" applyBorder="1" applyAlignment="1" applyProtection="1">
      <alignment horizontal="center" vertical="top"/>
      <protection hidden="1"/>
    </xf>
    <xf numFmtId="49" fontId="0" fillId="0" borderId="5" xfId="0" applyNumberFormat="1" applyBorder="1" applyAlignment="1">
      <alignment horizontal="center" vertical="top" wrapText="1"/>
    </xf>
    <xf numFmtId="49" fontId="0" fillId="0" borderId="0" xfId="0" applyNumberFormat="1" applyAlignment="1">
      <alignment horizontal="center" vertical="top"/>
    </xf>
    <xf numFmtId="164" fontId="14" fillId="0" borderId="0" xfId="2" applyFont="1" applyAlignment="1">
      <alignment horizontal="left"/>
    </xf>
    <xf numFmtId="0" fontId="15" fillId="0" borderId="2" xfId="0" applyFont="1" applyBorder="1" applyAlignment="1">
      <alignment horizontal="left"/>
    </xf>
    <xf numFmtId="166" fontId="6" fillId="0" borderId="5" xfId="3" applyFont="1" applyBorder="1" applyAlignment="1">
      <alignment horizontal="left" vertical="top" wrapText="1"/>
    </xf>
    <xf numFmtId="166" fontId="9" fillId="0" borderId="5" xfId="3" applyFont="1" applyBorder="1" applyAlignment="1">
      <alignment horizontal="left" vertical="top" wrapText="1"/>
    </xf>
    <xf numFmtId="0" fontId="0" fillId="0" borderId="0" xfId="0" applyAlignment="1">
      <alignment horizontal="left" vertical="top" wrapText="1"/>
    </xf>
    <xf numFmtId="167" fontId="6" fillId="0" borderId="6" xfId="8" applyNumberFormat="1" applyFont="1" applyBorder="1" applyAlignment="1">
      <alignment vertical="center"/>
    </xf>
    <xf numFmtId="0" fontId="23" fillId="0" borderId="0" xfId="0" applyFont="1"/>
    <xf numFmtId="0" fontId="23" fillId="0" borderId="0" xfId="0" applyFont="1" applyAlignment="1">
      <alignment horizontal="center"/>
    </xf>
    <xf numFmtId="165" fontId="25" fillId="0" borderId="0" xfId="1" applyFont="1" applyAlignment="1">
      <alignment horizontal="center"/>
    </xf>
    <xf numFmtId="0" fontId="27" fillId="0" borderId="0" xfId="0" applyFont="1"/>
    <xf numFmtId="49" fontId="26" fillId="0" borderId="1" xfId="0" applyNumberFormat="1" applyFont="1" applyBorder="1" applyAlignment="1">
      <alignment horizontal="center"/>
    </xf>
    <xf numFmtId="0" fontId="23" fillId="0" borderId="2" xfId="0" applyFont="1" applyBorder="1" applyAlignment="1">
      <alignment horizontal="center"/>
    </xf>
    <xf numFmtId="49" fontId="26" fillId="0" borderId="4" xfId="0" applyNumberFormat="1" applyFont="1" applyBorder="1" applyAlignment="1">
      <alignment wrapText="1"/>
    </xf>
    <xf numFmtId="49" fontId="26" fillId="0" borderId="5" xfId="0" applyNumberFormat="1" applyFont="1" applyBorder="1" applyAlignment="1">
      <alignment horizontal="center" vertical="top" wrapText="1"/>
    </xf>
    <xf numFmtId="49" fontId="26" fillId="0" borderId="4" xfId="0" applyNumberFormat="1" applyFont="1" applyBorder="1" applyAlignment="1">
      <alignment horizontal="center" wrapText="1"/>
    </xf>
    <xf numFmtId="0" fontId="24" fillId="0" borderId="10" xfId="5" applyFont="1" applyBorder="1" applyAlignment="1" applyProtection="1">
      <alignment horizontal="center"/>
      <protection hidden="1"/>
    </xf>
    <xf numFmtId="0" fontId="24" fillId="0" borderId="0" xfId="5" applyFont="1" applyAlignment="1" applyProtection="1">
      <alignment horizontal="center"/>
      <protection hidden="1"/>
    </xf>
    <xf numFmtId="0" fontId="24" fillId="0" borderId="10" xfId="3" applyNumberFormat="1" applyFont="1" applyBorder="1" applyAlignment="1" applyProtection="1">
      <alignment horizontal="center"/>
      <protection hidden="1"/>
    </xf>
    <xf numFmtId="166" fontId="24" fillId="0" borderId="0" xfId="3" applyFont="1" applyAlignment="1" applyProtection="1">
      <alignment horizontal="center"/>
      <protection hidden="1"/>
    </xf>
    <xf numFmtId="49" fontId="26" fillId="0" borderId="4" xfId="0" applyNumberFormat="1" applyFont="1" applyBorder="1" applyAlignment="1">
      <alignment horizontal="center" vertical="top" wrapText="1"/>
    </xf>
    <xf numFmtId="0" fontId="29" fillId="0" borderId="10" xfId="3" applyNumberFormat="1" applyFont="1" applyBorder="1" applyAlignment="1" applyProtection="1">
      <alignment horizontal="center" vertical="top"/>
      <protection hidden="1"/>
    </xf>
    <xf numFmtId="0" fontId="27" fillId="0" borderId="0" xfId="6" applyFont="1" applyAlignment="1">
      <alignment horizontal="center" vertical="top"/>
    </xf>
    <xf numFmtId="49" fontId="27" fillId="0" borderId="0" xfId="0" applyNumberFormat="1" applyFont="1"/>
    <xf numFmtId="49" fontId="27" fillId="0" borderId="0" xfId="0" applyNumberFormat="1" applyFont="1" applyAlignment="1">
      <alignment horizontal="center" vertical="top"/>
    </xf>
    <xf numFmtId="0" fontId="27" fillId="0" borderId="0" xfId="0" applyFont="1" applyAlignment="1">
      <alignment horizontal="left" vertical="top" wrapText="1"/>
    </xf>
    <xf numFmtId="165" fontId="27" fillId="0" borderId="0" xfId="1" applyFont="1" applyAlignment="1">
      <alignment vertical="top"/>
    </xf>
    <xf numFmtId="166" fontId="29" fillId="0" borderId="10" xfId="3" applyFont="1" applyBorder="1" applyAlignment="1">
      <alignment horizontal="left" vertical="top" wrapText="1"/>
    </xf>
    <xf numFmtId="166" fontId="29" fillId="0" borderId="8" xfId="3" applyFont="1" applyBorder="1" applyAlignment="1">
      <alignment horizontal="left" vertical="top" wrapText="1"/>
    </xf>
    <xf numFmtId="165" fontId="23" fillId="0" borderId="41" xfId="1" applyFont="1" applyBorder="1" applyAlignment="1">
      <alignment horizontal="center"/>
    </xf>
    <xf numFmtId="165" fontId="26" fillId="0" borderId="8" xfId="1" applyFont="1" applyBorder="1" applyAlignment="1">
      <alignment vertical="top" wrapText="1"/>
    </xf>
    <xf numFmtId="0" fontId="9" fillId="0" borderId="14" xfId="3" applyNumberFormat="1" applyFont="1" applyBorder="1" applyAlignment="1" applyProtection="1">
      <alignment vertical="top"/>
      <protection hidden="1"/>
    </xf>
    <xf numFmtId="0" fontId="9" fillId="0" borderId="9" xfId="3" applyNumberFormat="1" applyFont="1" applyBorder="1" applyAlignment="1" applyProtection="1">
      <alignment vertical="top"/>
      <protection hidden="1"/>
    </xf>
    <xf numFmtId="166" fontId="14" fillId="0" borderId="5" xfId="6" applyNumberFormat="1" applyFont="1" applyBorder="1" applyAlignment="1" applyProtection="1">
      <alignment horizontal="left" vertical="top"/>
      <protection hidden="1"/>
    </xf>
    <xf numFmtId="168" fontId="6" fillId="0" borderId="22" xfId="1" applyNumberFormat="1" applyFont="1" applyFill="1" applyBorder="1"/>
    <xf numFmtId="168" fontId="6" fillId="0" borderId="0" xfId="1" applyNumberFormat="1" applyFont="1" applyFill="1" applyBorder="1"/>
    <xf numFmtId="165" fontId="9" fillId="0" borderId="2" xfId="1" applyFont="1" applyFill="1" applyBorder="1" applyAlignment="1">
      <alignment horizontal="center"/>
    </xf>
    <xf numFmtId="168" fontId="9" fillId="0" borderId="5" xfId="1" applyNumberFormat="1" applyFont="1" applyBorder="1" applyAlignment="1">
      <alignment vertical="top" wrapText="1"/>
    </xf>
    <xf numFmtId="0" fontId="9" fillId="0" borderId="5" xfId="0" applyFont="1" applyBorder="1" applyAlignment="1">
      <alignment vertical="top" wrapText="1"/>
    </xf>
    <xf numFmtId="165" fontId="9" fillId="0" borderId="22" xfId="1" applyFont="1" applyFill="1" applyBorder="1" applyAlignment="1">
      <alignment horizontal="center"/>
    </xf>
    <xf numFmtId="165" fontId="6" fillId="0" borderId="22" xfId="1" applyFont="1" applyFill="1" applyBorder="1"/>
    <xf numFmtId="165" fontId="9" fillId="0" borderId="0" xfId="1" applyFont="1" applyFill="1" applyBorder="1" applyAlignment="1">
      <alignment horizontal="center"/>
    </xf>
    <xf numFmtId="165" fontId="6" fillId="0" borderId="0" xfId="1" applyFont="1" applyFill="1" applyBorder="1"/>
    <xf numFmtId="168" fontId="9" fillId="0" borderId="2" xfId="1" applyNumberFormat="1" applyFont="1" applyFill="1" applyBorder="1" applyAlignment="1">
      <alignment horizontal="center"/>
    </xf>
    <xf numFmtId="165" fontId="9" fillId="0" borderId="5" xfId="1" applyFont="1" applyFill="1" applyBorder="1" applyAlignment="1">
      <alignment vertical="top" wrapText="1"/>
    </xf>
    <xf numFmtId="168" fontId="9" fillId="0" borderId="5" xfId="1" applyNumberFormat="1" applyFont="1" applyFill="1" applyBorder="1" applyAlignment="1">
      <alignment vertical="top" wrapText="1"/>
    </xf>
    <xf numFmtId="0" fontId="6" fillId="0" borderId="0" xfId="5" applyFont="1" applyAlignment="1" applyProtection="1">
      <alignment horizontal="center"/>
      <protection hidden="1"/>
    </xf>
    <xf numFmtId="165" fontId="6" fillId="0" borderId="5" xfId="1" applyFont="1" applyFill="1" applyBorder="1" applyAlignment="1">
      <alignment vertical="top" wrapText="1"/>
    </xf>
    <xf numFmtId="168" fontId="6" fillId="0" borderId="5" xfId="1" applyNumberFormat="1" applyFont="1" applyFill="1" applyBorder="1" applyAlignment="1">
      <alignment horizontal="center" vertical="top" wrapText="1"/>
    </xf>
    <xf numFmtId="165" fontId="6" fillId="0" borderId="0" xfId="1" applyFont="1" applyFill="1" applyAlignment="1">
      <alignment vertical="top"/>
    </xf>
    <xf numFmtId="168" fontId="6" fillId="0" borderId="0" xfId="1" applyNumberFormat="1" applyFont="1" applyFill="1" applyAlignment="1">
      <alignment vertical="top"/>
    </xf>
    <xf numFmtId="49" fontId="0" fillId="0" borderId="4" xfId="0" applyNumberFormat="1" applyBorder="1" applyAlignment="1">
      <alignment vertical="top" wrapText="1"/>
    </xf>
    <xf numFmtId="0" fontId="15" fillId="0" borderId="4" xfId="0" applyFont="1" applyBorder="1" applyAlignment="1">
      <alignment vertical="top"/>
    </xf>
    <xf numFmtId="0" fontId="0" fillId="0" borderId="4" xfId="0" applyBorder="1" applyAlignment="1">
      <alignment vertical="top"/>
    </xf>
    <xf numFmtId="49" fontId="2" fillId="0" borderId="1" xfId="0" applyNumberFormat="1" applyFont="1" applyBorder="1" applyAlignment="1">
      <alignment horizontal="center" vertical="top"/>
    </xf>
    <xf numFmtId="0" fontId="14" fillId="0" borderId="22" xfId="0" applyFont="1" applyBorder="1" applyAlignment="1">
      <alignment horizontal="center" vertical="top"/>
    </xf>
    <xf numFmtId="0" fontId="14" fillId="0" borderId="0" xfId="0" applyFont="1" applyAlignment="1">
      <alignment horizontal="center" vertical="top"/>
    </xf>
    <xf numFmtId="0" fontId="15" fillId="0" borderId="2" xfId="0" applyFont="1" applyBorder="1" applyAlignment="1">
      <alignment horizontal="center" vertical="top"/>
    </xf>
    <xf numFmtId="0" fontId="14" fillId="0" borderId="10" xfId="5" applyFont="1" applyBorder="1" applyAlignment="1" applyProtection="1">
      <alignment horizontal="center" vertical="top"/>
      <protection hidden="1"/>
    </xf>
    <xf numFmtId="0" fontId="14" fillId="0" borderId="5" xfId="0" applyFont="1" applyBorder="1" applyAlignment="1" applyProtection="1">
      <alignment horizontal="left" vertical="top" wrapText="1" indent="1"/>
      <protection hidden="1"/>
    </xf>
    <xf numFmtId="0" fontId="6" fillId="0" borderId="16" xfId="8" applyFont="1" applyBorder="1" applyAlignment="1">
      <alignment horizontal="left" indent="2"/>
    </xf>
    <xf numFmtId="0" fontId="22" fillId="0" borderId="16" xfId="8" applyFont="1" applyBorder="1" applyAlignment="1">
      <alignment horizontal="left" indent="2"/>
    </xf>
    <xf numFmtId="0" fontId="1" fillId="0" borderId="21" xfId="9" applyFont="1" applyBorder="1"/>
    <xf numFmtId="0" fontId="1" fillId="0" borderId="22" xfId="9" applyFont="1" applyBorder="1"/>
    <xf numFmtId="0" fontId="15" fillId="0" borderId="5" xfId="0" applyFont="1" applyBorder="1" applyAlignment="1" applyProtection="1">
      <alignment horizontal="left" vertical="top" wrapText="1" indent="1"/>
      <protection hidden="1"/>
    </xf>
    <xf numFmtId="0" fontId="2" fillId="0" borderId="5" xfId="0" applyFont="1" applyBorder="1" applyAlignment="1" applyProtection="1">
      <alignment vertical="top" wrapText="1"/>
      <protection hidden="1"/>
    </xf>
    <xf numFmtId="0" fontId="14" fillId="0" borderId="5" xfId="0" applyFont="1" applyBorder="1" applyAlignment="1" applyProtection="1">
      <alignment horizontal="left" vertical="top" indent="1"/>
      <protection hidden="1"/>
    </xf>
    <xf numFmtId="165" fontId="6" fillId="0" borderId="6" xfId="1" applyFont="1" applyBorder="1" applyAlignment="1">
      <alignment vertical="top" wrapText="1"/>
    </xf>
    <xf numFmtId="165" fontId="14" fillId="0" borderId="22" xfId="1" applyFont="1" applyBorder="1"/>
    <xf numFmtId="165" fontId="14" fillId="0" borderId="0" xfId="1" applyFont="1" applyBorder="1"/>
    <xf numFmtId="165" fontId="15" fillId="0" borderId="40" xfId="1" applyFont="1" applyBorder="1" applyAlignment="1">
      <alignment horizontal="center"/>
    </xf>
    <xf numFmtId="165" fontId="5" fillId="0" borderId="10" xfId="1" applyFont="1" applyBorder="1" applyAlignment="1">
      <alignment vertical="top" wrapText="1"/>
    </xf>
    <xf numFmtId="0" fontId="2" fillId="0" borderId="10" xfId="0" applyFont="1" applyBorder="1" applyAlignment="1">
      <alignment vertical="top" wrapText="1"/>
    </xf>
    <xf numFmtId="165" fontId="8" fillId="0" borderId="10" xfId="1" applyFont="1" applyBorder="1" applyAlignment="1">
      <alignment vertical="top" wrapText="1"/>
    </xf>
    <xf numFmtId="165" fontId="6" fillId="0" borderId="10" xfId="1" applyFont="1" applyBorder="1" applyAlignment="1">
      <alignment vertical="top" wrapText="1"/>
    </xf>
    <xf numFmtId="165" fontId="6" fillId="0" borderId="42" xfId="1" applyFont="1" applyFill="1" applyBorder="1"/>
    <xf numFmtId="165" fontId="6" fillId="0" borderId="42" xfId="1" applyFont="1" applyFill="1" applyBorder="1" applyAlignment="1">
      <alignment horizontal="center"/>
    </xf>
    <xf numFmtId="165" fontId="9" fillId="0" borderId="45" xfId="1" applyFont="1" applyBorder="1" applyAlignment="1">
      <alignment vertical="top" wrapText="1"/>
    </xf>
    <xf numFmtId="0" fontId="9" fillId="0" borderId="12" xfId="3" applyNumberFormat="1" applyFont="1" applyBorder="1" applyAlignment="1" applyProtection="1">
      <alignment horizontal="left" vertical="top"/>
      <protection hidden="1"/>
    </xf>
    <xf numFmtId="0" fontId="9" fillId="0" borderId="13" xfId="3" applyNumberFormat="1" applyFont="1" applyBorder="1" applyAlignment="1" applyProtection="1">
      <alignment horizontal="left" vertical="top"/>
      <protection hidden="1"/>
    </xf>
    <xf numFmtId="0" fontId="9" fillId="0" borderId="14" xfId="3" applyNumberFormat="1" applyFont="1" applyBorder="1" applyAlignment="1" applyProtection="1">
      <alignment horizontal="left" vertical="top"/>
      <protection hidden="1"/>
    </xf>
    <xf numFmtId="166" fontId="29" fillId="0" borderId="10" xfId="3" applyFont="1" applyBorder="1" applyAlignment="1">
      <alignment horizontal="left" vertical="top" wrapText="1"/>
    </xf>
    <xf numFmtId="166" fontId="29" fillId="0" borderId="8" xfId="3" applyFont="1" applyBorder="1" applyAlignment="1">
      <alignment horizontal="left" vertical="top" wrapText="1"/>
    </xf>
    <xf numFmtId="0" fontId="28" fillId="0" borderId="10" xfId="5" applyFont="1" applyBorder="1" applyAlignment="1" applyProtection="1">
      <alignment horizontal="left"/>
      <protection hidden="1"/>
    </xf>
    <xf numFmtId="0" fontId="28" fillId="0" borderId="8" xfId="5" applyFont="1" applyBorder="1" applyAlignment="1" applyProtection="1">
      <alignment horizontal="left"/>
      <protection hidden="1"/>
    </xf>
    <xf numFmtId="166" fontId="24" fillId="0" borderId="10" xfId="3" applyFont="1" applyBorder="1" applyAlignment="1" applyProtection="1">
      <alignment horizontal="left"/>
      <protection hidden="1"/>
    </xf>
    <xf numFmtId="166" fontId="24" fillId="0" borderId="8" xfId="3" applyFont="1" applyBorder="1" applyAlignment="1" applyProtection="1">
      <alignment horizontal="left"/>
      <protection hidden="1"/>
    </xf>
    <xf numFmtId="0" fontId="23" fillId="0" borderId="0" xfId="0" applyFont="1" applyAlignment="1">
      <alignment horizontal="left"/>
    </xf>
    <xf numFmtId="164" fontId="24" fillId="0" borderId="0" xfId="2" applyFont="1" applyAlignment="1">
      <alignment horizontal="left"/>
    </xf>
    <xf numFmtId="164" fontId="24" fillId="0" borderId="42" xfId="2" applyFont="1" applyBorder="1" applyAlignment="1">
      <alignment horizontal="left"/>
    </xf>
    <xf numFmtId="0" fontId="23" fillId="0" borderId="40" xfId="0" applyFont="1" applyBorder="1" applyAlignment="1">
      <alignment horizontal="left"/>
    </xf>
    <xf numFmtId="0" fontId="23" fillId="0" borderId="41" xfId="0" applyFont="1" applyBorder="1" applyAlignment="1">
      <alignment horizontal="left"/>
    </xf>
    <xf numFmtId="0" fontId="26" fillId="0" borderId="43" xfId="0" applyFont="1" applyBorder="1" applyAlignment="1">
      <alignment horizontal="left" vertical="top" wrapText="1"/>
    </xf>
    <xf numFmtId="0" fontId="26" fillId="0" borderId="44" xfId="0" applyFont="1" applyBorder="1" applyAlignment="1">
      <alignment horizontal="left" vertical="top" wrapText="1"/>
    </xf>
    <xf numFmtId="0" fontId="26" fillId="0" borderId="0" xfId="0" applyFont="1" applyAlignment="1">
      <alignment horizontal="left" wrapText="1"/>
    </xf>
    <xf numFmtId="0" fontId="2" fillId="0" borderId="0" xfId="0" applyFont="1" applyAlignment="1">
      <alignment horizontal="left" wrapText="1"/>
    </xf>
    <xf numFmtId="0" fontId="9" fillId="0" borderId="36" xfId="3" applyNumberFormat="1" applyFont="1" applyBorder="1" applyAlignment="1" applyProtection="1">
      <alignment horizontal="left" vertical="top"/>
      <protection hidden="1"/>
    </xf>
    <xf numFmtId="0" fontId="9" fillId="0" borderId="37" xfId="3" applyNumberFormat="1" applyFont="1" applyBorder="1" applyAlignment="1" applyProtection="1">
      <alignment horizontal="left" vertical="top"/>
      <protection hidden="1"/>
    </xf>
    <xf numFmtId="0" fontId="9" fillId="0" borderId="38" xfId="3" applyNumberFormat="1" applyFont="1" applyBorder="1" applyAlignment="1" applyProtection="1">
      <alignment horizontal="left" vertical="top"/>
      <protection hidden="1"/>
    </xf>
    <xf numFmtId="165" fontId="6" fillId="0" borderId="42" xfId="1" applyFont="1" applyFill="1" applyBorder="1" applyAlignment="1">
      <alignment horizontal="center"/>
    </xf>
  </cellXfs>
  <cellStyles count="11">
    <cellStyle name="Comma" xfId="1" builtinId="3"/>
    <cellStyle name="Comma 2" xfId="2" xr:uid="{00000000-0005-0000-0000-000001000000}"/>
    <cellStyle name="Comma 3" xfId="7" xr:uid="{00000000-0005-0000-0000-000002000000}"/>
    <cellStyle name="Comma 6 2" xfId="10" xr:uid="{00000000-0005-0000-0000-000003000000}"/>
    <cellStyle name="M-Code" xfId="4" xr:uid="{00000000-0005-0000-0000-000004000000}"/>
    <cellStyle name="Normal" xfId="0" builtinId="0"/>
    <cellStyle name="Normal 2" xfId="3" xr:uid="{00000000-0005-0000-0000-000006000000}"/>
    <cellStyle name="Normal 2 2" xfId="6" xr:uid="{00000000-0005-0000-0000-000007000000}"/>
    <cellStyle name="Normal 2 2 2" xfId="8" xr:uid="{00000000-0005-0000-0000-000008000000}"/>
    <cellStyle name="Normal 3" xfId="9" xr:uid="{00000000-0005-0000-0000-000009000000}"/>
    <cellStyle name="Normal_R - Tiling1" xfId="5"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8%20-%20Contracts\014%20-%20UWC%20CSSS\Valuations\VOs\UWC%20CSSS%20-%20VARI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trical Work"/>
      <sheetName val="Carpentry Doors &amp; Frames"/>
      <sheetName val="Fire Doors"/>
      <sheetName val="CI 4"/>
      <sheetName val="CI 5"/>
      <sheetName val="CI 8"/>
      <sheetName val="CI 9"/>
      <sheetName val="CI 11"/>
      <sheetName val="CI 14"/>
      <sheetName val="CI 15"/>
      <sheetName val="CI 20"/>
      <sheetName val="CI 17"/>
      <sheetName val="Tiling"/>
      <sheetName val="HVAC"/>
      <sheetName val="Plumb - C3"/>
      <sheetName val="Plumb - C4"/>
      <sheetName val="Plumb - Pan"/>
      <sheetName val="Ceilings"/>
      <sheetName val="Fire Detection"/>
      <sheetName val="Fire Doors Post"/>
      <sheetName val="Fire Detection (2)"/>
      <sheetName val="Fire Detection revised"/>
      <sheetName val="Paver"/>
      <sheetName val="Sheet1"/>
    </sheetNames>
    <sheetDataSet>
      <sheetData sheetId="0"/>
      <sheetData sheetId="1"/>
      <sheetData sheetId="2">
        <row r="20">
          <cell r="G20">
            <v>46775.619999999995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2"/>
  <sheetViews>
    <sheetView view="pageBreakPreview" topLeftCell="A9" zoomScaleNormal="100" zoomScaleSheetLayoutView="100" workbookViewId="0">
      <selection activeCell="C23" sqref="C23"/>
    </sheetView>
  </sheetViews>
  <sheetFormatPr defaultColWidth="8.7265625" defaultRowHeight="13" customHeight="1" x14ac:dyDescent="0.35"/>
  <cols>
    <col min="1" max="1" width="12.7265625" style="51" customWidth="1"/>
    <col min="2" max="2" width="90.453125" style="51" bestFit="1" customWidth="1"/>
    <col min="3" max="3" width="18.7265625" style="52" customWidth="1"/>
    <col min="4" max="243" width="9.81640625" style="39" customWidth="1"/>
    <col min="244" max="244" width="10.453125" style="39" customWidth="1"/>
    <col min="245" max="245" width="50.7265625" style="39" customWidth="1"/>
    <col min="246" max="247" width="5.7265625" style="39" customWidth="1"/>
    <col min="248" max="248" width="10.54296875" style="39" customWidth="1"/>
    <col min="249" max="249" width="15.54296875" style="39" customWidth="1"/>
    <col min="250" max="250" width="2.81640625" style="39" customWidth="1"/>
    <col min="251" max="251" width="18.7265625" style="39" customWidth="1"/>
    <col min="252" max="487" width="9.81640625" style="39" customWidth="1"/>
    <col min="488" max="16384" width="8.7265625" style="39"/>
  </cols>
  <sheetData>
    <row r="1" spans="1:3" ht="13" customHeight="1" thickBot="1" x14ac:dyDescent="0.4">
      <c r="A1" s="169"/>
      <c r="B1" s="170"/>
      <c r="C1" s="64"/>
    </row>
    <row r="2" spans="1:3" ht="15" customHeight="1" x14ac:dyDescent="0.25">
      <c r="A2" s="62" t="s">
        <v>35</v>
      </c>
      <c r="B2" s="63" t="s">
        <v>66</v>
      </c>
      <c r="C2" s="64"/>
    </row>
    <row r="3" spans="1:3" ht="15" customHeight="1" x14ac:dyDescent="0.25">
      <c r="A3" s="65"/>
      <c r="B3" s="66"/>
      <c r="C3" s="67"/>
    </row>
    <row r="4" spans="1:3" ht="29" x14ac:dyDescent="0.25">
      <c r="A4" s="65" t="s">
        <v>36</v>
      </c>
      <c r="B4" s="66" t="s">
        <v>78</v>
      </c>
      <c r="C4" s="67"/>
    </row>
    <row r="5" spans="1:3" ht="15" customHeight="1" x14ac:dyDescent="0.35">
      <c r="A5" s="68"/>
      <c r="B5" s="42"/>
      <c r="C5" s="69"/>
    </row>
    <row r="6" spans="1:3" s="41" customFormat="1" ht="35.25" customHeight="1" x14ac:dyDescent="0.35">
      <c r="A6" s="70" t="s">
        <v>37</v>
      </c>
      <c r="B6" s="43" t="s">
        <v>2</v>
      </c>
      <c r="C6" s="71" t="s">
        <v>6</v>
      </c>
    </row>
    <row r="7" spans="1:3" ht="15" customHeight="1" x14ac:dyDescent="0.35">
      <c r="A7" s="72"/>
      <c r="B7" s="44"/>
      <c r="C7" s="73"/>
    </row>
    <row r="8" spans="1:3" ht="19.5" customHeight="1" x14ac:dyDescent="0.45">
      <c r="A8" s="74"/>
      <c r="B8" s="45" t="s">
        <v>42</v>
      </c>
      <c r="C8" s="75"/>
    </row>
    <row r="9" spans="1:3" ht="15" customHeight="1" x14ac:dyDescent="0.35">
      <c r="A9" s="74"/>
      <c r="B9" s="46"/>
      <c r="C9" s="76"/>
    </row>
    <row r="10" spans="1:3" ht="15" customHeight="1" x14ac:dyDescent="0.35">
      <c r="A10" s="74" t="s">
        <v>10</v>
      </c>
      <c r="B10" s="46" t="str">
        <f>'Pricing Assumptions'!$C$7</f>
        <v>PRICING ASSUMPTIONS</v>
      </c>
      <c r="C10" s="79"/>
    </row>
    <row r="11" spans="1:3" ht="15" customHeight="1" x14ac:dyDescent="0.35">
      <c r="A11" s="74"/>
      <c r="B11" s="46"/>
      <c r="C11" s="76"/>
    </row>
    <row r="12" spans="1:3" ht="15" customHeight="1" x14ac:dyDescent="0.35">
      <c r="A12" s="74"/>
      <c r="B12" s="53"/>
      <c r="C12" s="76"/>
    </row>
    <row r="13" spans="1:3" ht="15" customHeight="1" x14ac:dyDescent="0.35">
      <c r="A13" s="74" t="s">
        <v>8</v>
      </c>
      <c r="B13" s="167" t="str">
        <f>'P&amp;G'!C7</f>
        <v>SECTION 1 - PRELIMINARIES AND GENERAL</v>
      </c>
      <c r="C13" s="79">
        <f>'P&amp;G'!G33</f>
        <v>0</v>
      </c>
    </row>
    <row r="14" spans="1:3" ht="15" customHeight="1" x14ac:dyDescent="0.35">
      <c r="A14" s="74"/>
      <c r="B14" s="46"/>
      <c r="C14" s="76"/>
    </row>
    <row r="15" spans="1:3" ht="15" customHeight="1" x14ac:dyDescent="0.35">
      <c r="A15" s="74" t="s">
        <v>11</v>
      </c>
      <c r="B15" s="167" t="str">
        <f>'Wall of names'!C7</f>
        <v>SECTION 2 - BUILDING WORKS (WALL OF NAMES)</v>
      </c>
      <c r="C15" s="79">
        <f>'Wall of names'!M78</f>
        <v>0</v>
      </c>
    </row>
    <row r="16" spans="1:3" ht="15" customHeight="1" x14ac:dyDescent="0.35">
      <c r="A16" s="74"/>
      <c r="B16" s="168"/>
      <c r="C16" s="113"/>
    </row>
    <row r="17" spans="1:4" ht="15" customHeight="1" x14ac:dyDescent="0.35">
      <c r="A17" s="74"/>
      <c r="B17" s="54"/>
      <c r="C17" s="76"/>
    </row>
    <row r="18" spans="1:4" ht="15" customHeight="1" x14ac:dyDescent="0.35">
      <c r="A18" s="74"/>
      <c r="B18" s="54"/>
      <c r="C18" s="78"/>
    </row>
    <row r="19" spans="1:4" ht="15" customHeight="1" x14ac:dyDescent="0.35">
      <c r="A19" s="74"/>
      <c r="B19" s="55" t="s">
        <v>38</v>
      </c>
      <c r="C19" s="79"/>
    </row>
    <row r="20" spans="1:4" ht="15" customHeight="1" x14ac:dyDescent="0.35">
      <c r="A20" s="74"/>
      <c r="B20" s="56"/>
      <c r="C20" s="80"/>
    </row>
    <row r="21" spans="1:4" ht="15" customHeight="1" x14ac:dyDescent="0.35">
      <c r="A21" s="74"/>
      <c r="B21" s="46" t="s">
        <v>80</v>
      </c>
      <c r="C21" s="77">
        <v>300000</v>
      </c>
    </row>
    <row r="22" spans="1:4" ht="15" customHeight="1" x14ac:dyDescent="0.35">
      <c r="A22" s="74"/>
      <c r="B22" s="54"/>
      <c r="C22" s="78"/>
    </row>
    <row r="23" spans="1:4" ht="15" customHeight="1" x14ac:dyDescent="0.35">
      <c r="A23" s="74"/>
      <c r="B23" s="55" t="s">
        <v>39</v>
      </c>
      <c r="C23" s="79">
        <f>SUM(C13:C22)</f>
        <v>300000</v>
      </c>
    </row>
    <row r="24" spans="1:4" ht="15" customHeight="1" x14ac:dyDescent="0.35">
      <c r="A24" s="74"/>
      <c r="B24" s="56"/>
      <c r="C24" s="80"/>
    </row>
    <row r="25" spans="1:4" ht="15" customHeight="1" x14ac:dyDescent="0.35">
      <c r="A25" s="74"/>
      <c r="B25" s="46" t="s">
        <v>40</v>
      </c>
      <c r="C25" s="79">
        <f>SUM(C23)*15%</f>
        <v>45000</v>
      </c>
    </row>
    <row r="26" spans="1:4" ht="15" customHeight="1" thickBot="1" x14ac:dyDescent="0.4">
      <c r="A26" s="81"/>
      <c r="B26" s="54"/>
      <c r="C26" s="78"/>
    </row>
    <row r="27" spans="1:4" ht="15" customHeight="1" thickBot="1" x14ac:dyDescent="0.4">
      <c r="A27" s="61"/>
      <c r="B27" s="57" t="s">
        <v>41</v>
      </c>
      <c r="C27" s="82">
        <f>SUM(C23:C26)</f>
        <v>345000</v>
      </c>
    </row>
    <row r="28" spans="1:4" ht="15" customHeight="1" x14ac:dyDescent="0.35">
      <c r="A28" s="59"/>
      <c r="B28" s="47"/>
      <c r="C28" s="48"/>
    </row>
    <row r="29" spans="1:4" ht="15" customHeight="1" x14ac:dyDescent="0.35">
      <c r="A29" s="59"/>
      <c r="B29" s="47"/>
      <c r="C29" s="48"/>
    </row>
    <row r="30" spans="1:4" ht="15" customHeight="1" x14ac:dyDescent="0.35">
      <c r="A30" s="59"/>
      <c r="B30" s="47"/>
      <c r="C30" s="48"/>
    </row>
    <row r="31" spans="1:4" ht="15" customHeight="1" x14ac:dyDescent="0.35">
      <c r="A31" s="59"/>
      <c r="B31" s="47"/>
      <c r="C31" s="48"/>
    </row>
    <row r="32" spans="1:4" s="40" customFormat="1" ht="15" customHeight="1" x14ac:dyDescent="0.35">
      <c r="A32" s="59"/>
      <c r="B32" s="47"/>
      <c r="C32" s="48"/>
      <c r="D32" s="39"/>
    </row>
    <row r="33" spans="1:4" s="40" customFormat="1" ht="15" customHeight="1" x14ac:dyDescent="0.35">
      <c r="A33" s="60"/>
      <c r="B33" s="49"/>
      <c r="C33" s="48"/>
      <c r="D33" s="39"/>
    </row>
    <row r="34" spans="1:4" s="40" customFormat="1" ht="15" customHeight="1" x14ac:dyDescent="0.35">
      <c r="A34" s="60"/>
      <c r="B34" s="49"/>
      <c r="C34" s="48"/>
      <c r="D34" s="39"/>
    </row>
    <row r="35" spans="1:4" s="40" customFormat="1" ht="15" customHeight="1" x14ac:dyDescent="0.35">
      <c r="A35" s="60"/>
      <c r="B35" s="49"/>
      <c r="C35" s="48"/>
      <c r="D35" s="39"/>
    </row>
    <row r="36" spans="1:4" s="40" customFormat="1" ht="15" customHeight="1" x14ac:dyDescent="0.35">
      <c r="A36" s="51"/>
      <c r="B36" s="51"/>
      <c r="C36" s="58"/>
      <c r="D36" s="39"/>
    </row>
    <row r="37" spans="1:4" s="40" customFormat="1" ht="15" customHeight="1" x14ac:dyDescent="0.35">
      <c r="A37" s="51"/>
      <c r="B37" s="51"/>
      <c r="C37" s="58"/>
      <c r="D37" s="39"/>
    </row>
    <row r="38" spans="1:4" s="40" customFormat="1" ht="15" customHeight="1" x14ac:dyDescent="0.35">
      <c r="A38" s="51"/>
      <c r="B38" s="51"/>
      <c r="C38" s="58"/>
      <c r="D38" s="39"/>
    </row>
    <row r="39" spans="1:4" s="40" customFormat="1" ht="15" customHeight="1" x14ac:dyDescent="0.35">
      <c r="A39" s="51"/>
      <c r="B39" s="51"/>
      <c r="C39" s="58"/>
      <c r="D39" s="39"/>
    </row>
    <row r="40" spans="1:4" s="40" customFormat="1" ht="15" customHeight="1" x14ac:dyDescent="0.35">
      <c r="A40" s="51"/>
      <c r="B40" s="51"/>
      <c r="C40" s="50"/>
      <c r="D40" s="39"/>
    </row>
    <row r="41" spans="1:4" s="40" customFormat="1" ht="15" customHeight="1" x14ac:dyDescent="0.35">
      <c r="A41" s="51"/>
      <c r="B41" s="51"/>
      <c r="C41" s="58"/>
      <c r="D41" s="39"/>
    </row>
    <row r="42" spans="1:4" s="40" customFormat="1" ht="15" customHeight="1" x14ac:dyDescent="0.35">
      <c r="A42" s="51"/>
      <c r="B42" s="51"/>
      <c r="C42" s="58"/>
      <c r="D42" s="39"/>
    </row>
    <row r="43" spans="1:4" s="40" customFormat="1" ht="15" customHeight="1" x14ac:dyDescent="0.35">
      <c r="A43" s="51"/>
      <c r="B43" s="51"/>
      <c r="C43" s="58"/>
      <c r="D43" s="39"/>
    </row>
    <row r="44" spans="1:4" s="40" customFormat="1" ht="15" customHeight="1" x14ac:dyDescent="0.35">
      <c r="A44" s="51"/>
      <c r="B44" s="51"/>
      <c r="C44" s="58"/>
      <c r="D44" s="39"/>
    </row>
    <row r="45" spans="1:4" s="40" customFormat="1" ht="15" customHeight="1" x14ac:dyDescent="0.35">
      <c r="A45" s="51"/>
      <c r="B45" s="51"/>
      <c r="C45" s="58"/>
      <c r="D45" s="39"/>
    </row>
    <row r="46" spans="1:4" s="40" customFormat="1" ht="15" customHeight="1" x14ac:dyDescent="0.35">
      <c r="A46" s="51"/>
      <c r="B46" s="51"/>
      <c r="C46" s="58"/>
      <c r="D46" s="39"/>
    </row>
    <row r="47" spans="1:4" s="40" customFormat="1" ht="15" customHeight="1" x14ac:dyDescent="0.35">
      <c r="A47" s="51"/>
      <c r="B47" s="51"/>
      <c r="C47" s="58"/>
      <c r="D47" s="39"/>
    </row>
    <row r="48" spans="1:4" s="40" customFormat="1" ht="15" customHeight="1" x14ac:dyDescent="0.35">
      <c r="A48" s="51"/>
      <c r="B48" s="51"/>
      <c r="C48" s="58"/>
      <c r="D48" s="39"/>
    </row>
    <row r="49" spans="1:4" s="40" customFormat="1" ht="15" customHeight="1" x14ac:dyDescent="0.35">
      <c r="A49" s="51"/>
      <c r="B49" s="51"/>
      <c r="C49" s="58"/>
      <c r="D49" s="39"/>
    </row>
    <row r="50" spans="1:4" s="40" customFormat="1" ht="15" customHeight="1" x14ac:dyDescent="0.35">
      <c r="A50" s="51"/>
      <c r="B50" s="51"/>
      <c r="C50" s="58"/>
      <c r="D50" s="39"/>
    </row>
    <row r="51" spans="1:4" s="40" customFormat="1" ht="15" customHeight="1" x14ac:dyDescent="0.35">
      <c r="A51" s="51"/>
      <c r="B51" s="51"/>
      <c r="C51" s="58"/>
      <c r="D51" s="39"/>
    </row>
    <row r="52" spans="1:4" s="40" customFormat="1" ht="15" customHeight="1" x14ac:dyDescent="0.35">
      <c r="A52" s="51"/>
      <c r="B52" s="51"/>
      <c r="C52" s="58"/>
      <c r="D52" s="39"/>
    </row>
    <row r="53" spans="1:4" s="40" customFormat="1" ht="15" customHeight="1" x14ac:dyDescent="0.35">
      <c r="A53" s="51"/>
      <c r="B53" s="51"/>
      <c r="C53" s="58"/>
      <c r="D53" s="39"/>
    </row>
    <row r="54" spans="1:4" s="40" customFormat="1" ht="15" customHeight="1" x14ac:dyDescent="0.35">
      <c r="A54" s="51"/>
      <c r="B54" s="51"/>
      <c r="C54" s="58"/>
      <c r="D54" s="39"/>
    </row>
    <row r="55" spans="1:4" s="40" customFormat="1" ht="15" customHeight="1" x14ac:dyDescent="0.35">
      <c r="A55" s="51"/>
      <c r="B55" s="51"/>
      <c r="C55" s="58"/>
      <c r="D55" s="39"/>
    </row>
    <row r="56" spans="1:4" s="40" customFormat="1" ht="29.25" customHeight="1" x14ac:dyDescent="0.35">
      <c r="A56" s="51"/>
      <c r="B56" s="51"/>
      <c r="C56" s="58"/>
      <c r="D56" s="39"/>
    </row>
    <row r="57" spans="1:4" s="40" customFormat="1" ht="13" customHeight="1" x14ac:dyDescent="0.35">
      <c r="A57" s="51"/>
      <c r="B57" s="51"/>
      <c r="C57" s="58"/>
      <c r="D57" s="39"/>
    </row>
    <row r="58" spans="1:4" s="40" customFormat="1" ht="13" customHeight="1" x14ac:dyDescent="0.35">
      <c r="A58" s="51"/>
      <c r="B58" s="51"/>
      <c r="C58" s="58"/>
      <c r="D58" s="39"/>
    </row>
    <row r="59" spans="1:4" s="40" customFormat="1" ht="13" customHeight="1" x14ac:dyDescent="0.35">
      <c r="A59" s="51"/>
      <c r="B59" s="51"/>
      <c r="C59" s="58"/>
      <c r="D59" s="39"/>
    </row>
    <row r="60" spans="1:4" s="40" customFormat="1" ht="13" customHeight="1" x14ac:dyDescent="0.35">
      <c r="A60" s="51"/>
      <c r="B60" s="51"/>
      <c r="C60" s="58"/>
      <c r="D60" s="39"/>
    </row>
    <row r="61" spans="1:4" s="40" customFormat="1" ht="13" customHeight="1" x14ac:dyDescent="0.35">
      <c r="A61" s="51"/>
      <c r="B61" s="51"/>
      <c r="C61" s="58"/>
      <c r="D61" s="39"/>
    </row>
    <row r="62" spans="1:4" s="40" customFormat="1" ht="13" customHeight="1" x14ac:dyDescent="0.35">
      <c r="A62" s="51"/>
      <c r="B62" s="51"/>
      <c r="C62" s="58"/>
      <c r="D62" s="39"/>
    </row>
    <row r="63" spans="1:4" s="40" customFormat="1" ht="13" customHeight="1" x14ac:dyDescent="0.35">
      <c r="A63" s="51"/>
      <c r="B63" s="51"/>
      <c r="C63" s="58"/>
      <c r="D63" s="39"/>
    </row>
    <row r="64" spans="1:4" s="40" customFormat="1" ht="13" customHeight="1" x14ac:dyDescent="0.35">
      <c r="A64" s="51"/>
      <c r="B64" s="51"/>
      <c r="C64" s="58"/>
      <c r="D64" s="39"/>
    </row>
    <row r="65" spans="1:4" s="40" customFormat="1" ht="13" customHeight="1" x14ac:dyDescent="0.35">
      <c r="A65" s="51"/>
      <c r="B65" s="51"/>
      <c r="C65" s="58"/>
      <c r="D65" s="39"/>
    </row>
    <row r="66" spans="1:4" s="40" customFormat="1" ht="13" customHeight="1" x14ac:dyDescent="0.35">
      <c r="A66" s="51"/>
      <c r="B66" s="51"/>
      <c r="C66" s="58"/>
      <c r="D66" s="39"/>
    </row>
    <row r="67" spans="1:4" s="40" customFormat="1" ht="13" customHeight="1" x14ac:dyDescent="0.35">
      <c r="A67" s="51"/>
      <c r="B67" s="51"/>
      <c r="C67" s="58"/>
      <c r="D67" s="39"/>
    </row>
    <row r="68" spans="1:4" s="40" customFormat="1" ht="13" customHeight="1" x14ac:dyDescent="0.35">
      <c r="A68" s="51"/>
      <c r="B68" s="51"/>
      <c r="C68" s="58"/>
      <c r="D68" s="39"/>
    </row>
    <row r="69" spans="1:4" s="40" customFormat="1" ht="13" customHeight="1" x14ac:dyDescent="0.35">
      <c r="A69" s="51"/>
      <c r="B69" s="51"/>
      <c r="C69" s="58"/>
      <c r="D69" s="39"/>
    </row>
    <row r="70" spans="1:4" s="40" customFormat="1" ht="13" customHeight="1" x14ac:dyDescent="0.35">
      <c r="A70" s="51"/>
      <c r="B70" s="51"/>
      <c r="C70" s="58"/>
      <c r="D70" s="39"/>
    </row>
    <row r="71" spans="1:4" s="40" customFormat="1" ht="13" customHeight="1" x14ac:dyDescent="0.35">
      <c r="A71" s="51"/>
      <c r="B71" s="51"/>
      <c r="C71" s="58"/>
      <c r="D71" s="39"/>
    </row>
    <row r="72" spans="1:4" s="40" customFormat="1" ht="13" customHeight="1" x14ac:dyDescent="0.35">
      <c r="A72" s="51"/>
      <c r="B72" s="51"/>
      <c r="C72" s="58"/>
      <c r="D72" s="39"/>
    </row>
    <row r="73" spans="1:4" s="40" customFormat="1" ht="13" customHeight="1" x14ac:dyDescent="0.35">
      <c r="A73" s="51"/>
      <c r="B73" s="51"/>
      <c r="C73" s="58"/>
      <c r="D73" s="39"/>
    </row>
    <row r="74" spans="1:4" s="40" customFormat="1" ht="13" customHeight="1" x14ac:dyDescent="0.35">
      <c r="A74" s="51"/>
      <c r="B74" s="51"/>
      <c r="C74" s="58"/>
      <c r="D74" s="39"/>
    </row>
    <row r="75" spans="1:4" s="40" customFormat="1" ht="13" customHeight="1" x14ac:dyDescent="0.35">
      <c r="A75" s="51"/>
      <c r="B75" s="51"/>
      <c r="C75" s="58"/>
      <c r="D75" s="39"/>
    </row>
    <row r="76" spans="1:4" s="40" customFormat="1" ht="13" customHeight="1" x14ac:dyDescent="0.35">
      <c r="A76" s="51"/>
      <c r="B76" s="51"/>
      <c r="C76" s="58"/>
      <c r="D76" s="39"/>
    </row>
    <row r="77" spans="1:4" s="40" customFormat="1" ht="13" customHeight="1" x14ac:dyDescent="0.35">
      <c r="A77" s="51"/>
      <c r="B77" s="51"/>
      <c r="C77" s="58"/>
      <c r="D77" s="39"/>
    </row>
    <row r="78" spans="1:4" s="40" customFormat="1" ht="13" customHeight="1" x14ac:dyDescent="0.35">
      <c r="A78" s="51"/>
      <c r="B78" s="51"/>
      <c r="C78" s="58"/>
      <c r="D78" s="39"/>
    </row>
    <row r="79" spans="1:4" s="40" customFormat="1" ht="13" customHeight="1" x14ac:dyDescent="0.35">
      <c r="A79" s="51"/>
      <c r="B79" s="51"/>
      <c r="C79" s="58"/>
      <c r="D79" s="39"/>
    </row>
    <row r="80" spans="1:4" s="40" customFormat="1" ht="13" customHeight="1" x14ac:dyDescent="0.35">
      <c r="A80" s="51"/>
      <c r="B80" s="51"/>
      <c r="C80" s="58"/>
      <c r="D80" s="39"/>
    </row>
    <row r="81" spans="1:4" s="40" customFormat="1" ht="13" customHeight="1" x14ac:dyDescent="0.35">
      <c r="A81" s="51"/>
      <c r="B81" s="51"/>
      <c r="C81" s="58"/>
      <c r="D81" s="39"/>
    </row>
    <row r="82" spans="1:4" s="40" customFormat="1" ht="13" customHeight="1" x14ac:dyDescent="0.35">
      <c r="A82" s="51"/>
      <c r="B82" s="51"/>
      <c r="C82" s="58"/>
      <c r="D82" s="39"/>
    </row>
    <row r="83" spans="1:4" s="40" customFormat="1" ht="13" customHeight="1" x14ac:dyDescent="0.35">
      <c r="A83" s="51"/>
      <c r="B83" s="51"/>
      <c r="C83" s="58"/>
      <c r="D83" s="39"/>
    </row>
    <row r="84" spans="1:4" s="40" customFormat="1" ht="13" customHeight="1" x14ac:dyDescent="0.35">
      <c r="A84" s="51"/>
      <c r="B84" s="51"/>
      <c r="C84" s="58"/>
      <c r="D84" s="39"/>
    </row>
    <row r="85" spans="1:4" s="40" customFormat="1" ht="13" customHeight="1" x14ac:dyDescent="0.35">
      <c r="A85" s="51"/>
      <c r="B85" s="51"/>
      <c r="C85" s="58"/>
      <c r="D85" s="39"/>
    </row>
    <row r="86" spans="1:4" s="40" customFormat="1" ht="13" customHeight="1" x14ac:dyDescent="0.35">
      <c r="A86" s="51"/>
      <c r="B86" s="51"/>
      <c r="C86" s="58"/>
      <c r="D86" s="39"/>
    </row>
    <row r="87" spans="1:4" s="40" customFormat="1" ht="13" customHeight="1" x14ac:dyDescent="0.35">
      <c r="A87" s="51"/>
      <c r="B87" s="51"/>
      <c r="C87" s="58"/>
      <c r="D87" s="39"/>
    </row>
    <row r="88" spans="1:4" s="40" customFormat="1" ht="13" customHeight="1" x14ac:dyDescent="0.35">
      <c r="A88" s="51"/>
      <c r="B88" s="51"/>
      <c r="C88" s="58"/>
      <c r="D88" s="39"/>
    </row>
    <row r="89" spans="1:4" s="40" customFormat="1" ht="13" customHeight="1" x14ac:dyDescent="0.35">
      <c r="A89" s="51"/>
      <c r="B89" s="51"/>
      <c r="C89" s="58"/>
      <c r="D89" s="39"/>
    </row>
    <row r="90" spans="1:4" s="40" customFormat="1" ht="13" customHeight="1" x14ac:dyDescent="0.35">
      <c r="A90" s="51"/>
      <c r="B90" s="51"/>
      <c r="C90" s="58"/>
      <c r="D90" s="39"/>
    </row>
    <row r="91" spans="1:4" s="40" customFormat="1" ht="13" customHeight="1" x14ac:dyDescent="0.35">
      <c r="A91" s="51"/>
      <c r="B91" s="51"/>
      <c r="C91" s="58"/>
      <c r="D91" s="39"/>
    </row>
    <row r="92" spans="1:4" s="40" customFormat="1" ht="13" customHeight="1" x14ac:dyDescent="0.35">
      <c r="A92" s="51"/>
      <c r="B92" s="51"/>
      <c r="C92" s="58"/>
      <c r="D92" s="39"/>
    </row>
    <row r="93" spans="1:4" s="40" customFormat="1" ht="13" customHeight="1" x14ac:dyDescent="0.35">
      <c r="A93" s="51"/>
      <c r="B93" s="51"/>
      <c r="C93" s="58"/>
      <c r="D93" s="39"/>
    </row>
    <row r="94" spans="1:4" s="40" customFormat="1" ht="13" customHeight="1" x14ac:dyDescent="0.35">
      <c r="A94" s="51"/>
      <c r="B94" s="51"/>
      <c r="C94" s="58"/>
      <c r="D94" s="39"/>
    </row>
    <row r="95" spans="1:4" s="40" customFormat="1" ht="13" customHeight="1" x14ac:dyDescent="0.35">
      <c r="A95" s="51"/>
      <c r="B95" s="51"/>
      <c r="C95" s="58"/>
      <c r="D95" s="39"/>
    </row>
    <row r="96" spans="1:4" s="40" customFormat="1" ht="13" customHeight="1" x14ac:dyDescent="0.35">
      <c r="A96" s="51"/>
      <c r="B96" s="51"/>
      <c r="C96" s="58"/>
      <c r="D96" s="39"/>
    </row>
    <row r="97" spans="1:4" s="40" customFormat="1" ht="13" customHeight="1" x14ac:dyDescent="0.35">
      <c r="A97" s="51"/>
      <c r="B97" s="51"/>
      <c r="C97" s="58"/>
      <c r="D97" s="39"/>
    </row>
    <row r="98" spans="1:4" s="40" customFormat="1" ht="13" customHeight="1" x14ac:dyDescent="0.35">
      <c r="A98" s="51"/>
      <c r="B98" s="51"/>
      <c r="C98" s="58"/>
      <c r="D98" s="39"/>
    </row>
    <row r="99" spans="1:4" s="40" customFormat="1" ht="13" customHeight="1" x14ac:dyDescent="0.35">
      <c r="A99" s="51"/>
      <c r="B99" s="51"/>
      <c r="C99" s="58"/>
      <c r="D99" s="39"/>
    </row>
    <row r="100" spans="1:4" s="40" customFormat="1" ht="13" customHeight="1" x14ac:dyDescent="0.35">
      <c r="A100" s="51"/>
      <c r="B100" s="51"/>
      <c r="C100" s="58"/>
      <c r="D100" s="39"/>
    </row>
    <row r="101" spans="1:4" s="40" customFormat="1" ht="13" customHeight="1" x14ac:dyDescent="0.35">
      <c r="A101" s="51"/>
      <c r="B101" s="51"/>
      <c r="C101" s="58"/>
      <c r="D101" s="39"/>
    </row>
    <row r="102" spans="1:4" s="40" customFormat="1" ht="13" customHeight="1" x14ac:dyDescent="0.35">
      <c r="A102" s="51"/>
      <c r="B102" s="51"/>
      <c r="C102" s="58"/>
      <c r="D102" s="39"/>
    </row>
    <row r="103" spans="1:4" s="40" customFormat="1" ht="13" customHeight="1" x14ac:dyDescent="0.35">
      <c r="A103" s="51"/>
      <c r="B103" s="51"/>
      <c r="C103" s="58"/>
      <c r="D103" s="39"/>
    </row>
    <row r="104" spans="1:4" s="40" customFormat="1" ht="13" customHeight="1" x14ac:dyDescent="0.35">
      <c r="A104" s="51"/>
      <c r="B104" s="51"/>
      <c r="C104" s="58"/>
      <c r="D104" s="39"/>
    </row>
    <row r="105" spans="1:4" s="40" customFormat="1" ht="13" customHeight="1" x14ac:dyDescent="0.35">
      <c r="A105" s="51"/>
      <c r="B105" s="51"/>
      <c r="C105" s="58"/>
      <c r="D105" s="39"/>
    </row>
    <row r="106" spans="1:4" s="40" customFormat="1" ht="13" customHeight="1" x14ac:dyDescent="0.35">
      <c r="A106" s="51"/>
      <c r="B106" s="51"/>
      <c r="C106" s="58"/>
      <c r="D106" s="39"/>
    </row>
    <row r="107" spans="1:4" s="40" customFormat="1" ht="13" customHeight="1" x14ac:dyDescent="0.35">
      <c r="A107" s="51"/>
      <c r="B107" s="51"/>
      <c r="C107" s="58"/>
      <c r="D107" s="39"/>
    </row>
    <row r="108" spans="1:4" s="40" customFormat="1" ht="13" customHeight="1" x14ac:dyDescent="0.35">
      <c r="A108" s="51"/>
      <c r="B108" s="51"/>
      <c r="C108" s="58"/>
      <c r="D108" s="39"/>
    </row>
    <row r="109" spans="1:4" s="40" customFormat="1" ht="13" customHeight="1" x14ac:dyDescent="0.35">
      <c r="A109" s="51"/>
      <c r="B109" s="51"/>
      <c r="C109" s="58"/>
      <c r="D109" s="39"/>
    </row>
    <row r="110" spans="1:4" s="40" customFormat="1" ht="13" customHeight="1" x14ac:dyDescent="0.35">
      <c r="A110" s="51"/>
      <c r="B110" s="51"/>
      <c r="C110" s="58"/>
      <c r="D110" s="39"/>
    </row>
    <row r="111" spans="1:4" s="40" customFormat="1" ht="13" customHeight="1" x14ac:dyDescent="0.35">
      <c r="A111" s="51"/>
      <c r="B111" s="51"/>
      <c r="C111" s="58"/>
      <c r="D111" s="39"/>
    </row>
    <row r="112" spans="1:4" s="40" customFormat="1" ht="13" customHeight="1" x14ac:dyDescent="0.35">
      <c r="A112" s="51"/>
      <c r="B112" s="51"/>
      <c r="C112" s="58"/>
      <c r="D112" s="39"/>
    </row>
  </sheetData>
  <pageMargins left="0.75" right="0.75" top="1" bottom="1" header="0.5" footer="0.5"/>
  <pageSetup scale="73" fitToHeight="0" orientation="portrait" r:id="rId1"/>
  <colBreaks count="1" manualBreakCount="1">
    <brk id="6" min="1" max="1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28"/>
  <sheetViews>
    <sheetView view="pageBreakPreview" topLeftCell="A14" zoomScaleNormal="100" zoomScaleSheetLayoutView="100" workbookViewId="0">
      <selection activeCell="J14" sqref="J1:J1048576"/>
    </sheetView>
  </sheetViews>
  <sheetFormatPr defaultRowHeight="14.5" x14ac:dyDescent="0.35"/>
  <cols>
    <col min="1" max="1" width="6.453125" style="130" customWidth="1"/>
    <col min="2" max="2" width="7.26953125" style="131" customWidth="1"/>
    <col min="3" max="3" width="40.81640625" style="132" customWidth="1"/>
    <col min="4" max="4" width="36" style="132" customWidth="1"/>
    <col min="5" max="5" width="6.81640625" style="133" bestFit="1" customWidth="1"/>
    <col min="6" max="6" width="8.54296875" style="22" hidden="1" customWidth="1"/>
    <col min="7" max="7" width="11" style="8" hidden="1" customWidth="1"/>
    <col min="8" max="8" width="10.453125" style="8" hidden="1" customWidth="1"/>
    <col min="10" max="10" width="12.54296875" bestFit="1" customWidth="1"/>
  </cols>
  <sheetData>
    <row r="1" spans="1:16" x14ac:dyDescent="0.35">
      <c r="A1" s="194" t="s">
        <v>66</v>
      </c>
      <c r="B1" s="194"/>
      <c r="C1" s="194"/>
      <c r="D1" s="194"/>
      <c r="E1" s="116"/>
      <c r="F1" s="27"/>
      <c r="G1" s="28"/>
      <c r="H1" s="28"/>
    </row>
    <row r="2" spans="1:16" x14ac:dyDescent="0.35">
      <c r="A2" s="114"/>
      <c r="B2" s="115"/>
      <c r="C2" s="195"/>
      <c r="D2" s="195"/>
      <c r="E2" s="116"/>
      <c r="F2" s="27"/>
      <c r="G2" s="28"/>
      <c r="H2" s="28"/>
    </row>
    <row r="3" spans="1:16" ht="29" customHeight="1" x14ac:dyDescent="0.35">
      <c r="A3" s="201" t="s">
        <v>77</v>
      </c>
      <c r="B3" s="201"/>
      <c r="C3" s="201"/>
      <c r="D3" s="201"/>
      <c r="E3" s="201"/>
      <c r="F3" s="27"/>
      <c r="G3" s="28"/>
      <c r="H3" s="28"/>
    </row>
    <row r="4" spans="1:16" ht="15" thickBot="1" x14ac:dyDescent="0.4">
      <c r="A4" s="117"/>
      <c r="B4" s="115"/>
      <c r="C4" s="196"/>
      <c r="D4" s="196"/>
      <c r="E4" s="116"/>
      <c r="F4" s="27"/>
      <c r="G4" s="28"/>
      <c r="H4" s="28"/>
    </row>
    <row r="5" spans="1:16" s="2" customFormat="1" ht="20.149999999999999" customHeight="1" x14ac:dyDescent="0.35">
      <c r="A5" s="118" t="s">
        <v>0</v>
      </c>
      <c r="B5" s="119" t="s">
        <v>1</v>
      </c>
      <c r="C5" s="197" t="s">
        <v>2</v>
      </c>
      <c r="D5" s="198"/>
      <c r="E5" s="136" t="s">
        <v>3</v>
      </c>
      <c r="F5" s="31" t="s">
        <v>4</v>
      </c>
      <c r="G5" s="32" t="s">
        <v>5</v>
      </c>
      <c r="H5" s="33" t="s">
        <v>6</v>
      </c>
    </row>
    <row r="6" spans="1:16" s="4" customFormat="1" x14ac:dyDescent="0.35">
      <c r="A6" s="120"/>
      <c r="B6" s="121"/>
      <c r="C6" s="199"/>
      <c r="D6" s="200"/>
      <c r="E6" s="137"/>
      <c r="F6" s="19"/>
      <c r="G6" s="11"/>
      <c r="H6" s="12"/>
    </row>
    <row r="7" spans="1:16" s="4" customFormat="1" x14ac:dyDescent="0.35">
      <c r="A7" s="122" t="s">
        <v>7</v>
      </c>
      <c r="B7" s="123"/>
      <c r="C7" s="190" t="s">
        <v>53</v>
      </c>
      <c r="D7" s="191"/>
      <c r="E7" s="124"/>
      <c r="F7" s="19"/>
      <c r="G7" s="11"/>
      <c r="H7" s="12"/>
    </row>
    <row r="8" spans="1:16" s="4" customFormat="1" x14ac:dyDescent="0.35">
      <c r="A8" s="122" t="s">
        <v>7</v>
      </c>
      <c r="B8" s="125"/>
      <c r="C8" s="192"/>
      <c r="D8" s="193"/>
      <c r="E8" s="126"/>
      <c r="F8" s="19"/>
      <c r="G8" s="11"/>
      <c r="H8" s="12"/>
    </row>
    <row r="9" spans="1:16" s="4" customFormat="1" ht="54.75" customHeight="1" x14ac:dyDescent="0.35">
      <c r="A9" s="127" t="s">
        <v>7</v>
      </c>
      <c r="B9" s="128" t="s">
        <v>10</v>
      </c>
      <c r="C9" s="188" t="s">
        <v>54</v>
      </c>
      <c r="D9" s="189"/>
      <c r="E9" s="129" t="s">
        <v>15</v>
      </c>
      <c r="F9" s="19"/>
      <c r="G9" s="11"/>
      <c r="H9" s="12"/>
    </row>
    <row r="10" spans="1:16" s="4" customFormat="1" ht="39" customHeight="1" x14ac:dyDescent="0.35">
      <c r="A10" s="127" t="s">
        <v>7</v>
      </c>
      <c r="B10" s="128" t="s">
        <v>8</v>
      </c>
      <c r="C10" s="188" t="s">
        <v>62</v>
      </c>
      <c r="D10" s="189"/>
      <c r="E10" s="129" t="s">
        <v>15</v>
      </c>
      <c r="F10" s="19"/>
      <c r="G10" s="11"/>
      <c r="H10" s="12"/>
      <c r="J10" s="96"/>
    </row>
    <row r="11" spans="1:16" s="4" customFormat="1" ht="24.75" customHeight="1" x14ac:dyDescent="0.35">
      <c r="A11" s="127"/>
      <c r="B11" s="128" t="s">
        <v>11</v>
      </c>
      <c r="C11" s="188" t="s">
        <v>63</v>
      </c>
      <c r="D11" s="189"/>
      <c r="E11" s="129" t="s">
        <v>15</v>
      </c>
      <c r="F11" s="19"/>
      <c r="G11" s="11"/>
      <c r="H11" s="12"/>
      <c r="J11" s="96"/>
    </row>
    <row r="12" spans="1:16" s="4" customFormat="1" ht="36" customHeight="1" x14ac:dyDescent="0.35">
      <c r="A12" s="127" t="s">
        <v>7</v>
      </c>
      <c r="B12" s="128" t="s">
        <v>12</v>
      </c>
      <c r="C12" s="188" t="s">
        <v>55</v>
      </c>
      <c r="D12" s="189"/>
      <c r="E12" s="129" t="s">
        <v>15</v>
      </c>
      <c r="F12" s="19"/>
      <c r="G12" s="11"/>
      <c r="H12" s="12"/>
    </row>
    <row r="13" spans="1:16" s="4" customFormat="1" ht="52.5" customHeight="1" x14ac:dyDescent="0.35">
      <c r="A13" s="127" t="s">
        <v>7</v>
      </c>
      <c r="B13" s="128" t="s">
        <v>44</v>
      </c>
      <c r="C13" s="188" t="s">
        <v>56</v>
      </c>
      <c r="D13" s="189"/>
      <c r="E13" s="129" t="s">
        <v>15</v>
      </c>
      <c r="F13" s="19"/>
      <c r="G13" s="11"/>
      <c r="H13" s="12"/>
    </row>
    <row r="14" spans="1:16" s="4" customFormat="1" ht="117.75" customHeight="1" x14ac:dyDescent="0.35">
      <c r="A14" s="127" t="s">
        <v>7</v>
      </c>
      <c r="B14" s="128" t="s">
        <v>45</v>
      </c>
      <c r="C14" s="188" t="s">
        <v>57</v>
      </c>
      <c r="D14" s="189"/>
      <c r="E14" s="129" t="s">
        <v>15</v>
      </c>
      <c r="F14" s="19"/>
      <c r="G14" s="11"/>
      <c r="H14" s="12"/>
      <c r="J14" s="96"/>
    </row>
    <row r="15" spans="1:16" s="4" customFormat="1" ht="50.25" customHeight="1" x14ac:dyDescent="0.35">
      <c r="A15" s="127" t="s">
        <v>7</v>
      </c>
      <c r="B15" s="128" t="s">
        <v>46</v>
      </c>
      <c r="C15" s="188" t="s">
        <v>58</v>
      </c>
      <c r="D15" s="189"/>
      <c r="E15" s="129" t="s">
        <v>15</v>
      </c>
      <c r="F15" s="19"/>
      <c r="G15" s="11"/>
      <c r="H15" s="12"/>
    </row>
    <row r="16" spans="1:16" s="4" customFormat="1" ht="55.5" customHeight="1" x14ac:dyDescent="0.35">
      <c r="A16" s="127" t="s">
        <v>7</v>
      </c>
      <c r="B16" s="128" t="s">
        <v>9</v>
      </c>
      <c r="C16" s="188" t="s">
        <v>58</v>
      </c>
      <c r="D16" s="189"/>
      <c r="E16" s="129" t="s">
        <v>15</v>
      </c>
      <c r="F16" s="20"/>
      <c r="G16" s="13"/>
      <c r="H16" s="14"/>
      <c r="N16" s="5"/>
      <c r="P16" s="5"/>
    </row>
    <row r="17" spans="1:8" s="4" customFormat="1" ht="36" customHeight="1" x14ac:dyDescent="0.35">
      <c r="A17" s="127" t="s">
        <v>7</v>
      </c>
      <c r="B17" s="128" t="s">
        <v>43</v>
      </c>
      <c r="C17" s="188" t="s">
        <v>59</v>
      </c>
      <c r="D17" s="189"/>
      <c r="E17" s="129" t="s">
        <v>15</v>
      </c>
      <c r="F17" s="20"/>
      <c r="G17" s="13"/>
      <c r="H17" s="14"/>
    </row>
    <row r="18" spans="1:8" s="4" customFormat="1" ht="130.5" x14ac:dyDescent="0.35">
      <c r="A18" s="127" t="s">
        <v>7</v>
      </c>
      <c r="B18" s="128" t="s">
        <v>47</v>
      </c>
      <c r="C18" s="134" t="s">
        <v>60</v>
      </c>
      <c r="D18" s="135" t="s">
        <v>61</v>
      </c>
      <c r="E18" s="129"/>
      <c r="F18" s="20"/>
      <c r="G18" s="13"/>
      <c r="H18" s="14"/>
    </row>
    <row r="19" spans="1:8" s="4" customFormat="1" x14ac:dyDescent="0.35">
      <c r="A19" s="185" t="s">
        <v>30</v>
      </c>
      <c r="B19" s="186"/>
      <c r="C19" s="186"/>
      <c r="D19" s="187"/>
      <c r="E19" s="139"/>
      <c r="F19" s="138"/>
      <c r="G19" s="25"/>
      <c r="H19" s="25">
        <f>SUM(H9:H18)</f>
        <v>0</v>
      </c>
    </row>
    <row r="25" spans="1:8" x14ac:dyDescent="0.35">
      <c r="H25" s="8" t="e">
        <f>#REF!</f>
        <v>#REF!</v>
      </c>
    </row>
    <row r="26" spans="1:8" x14ac:dyDescent="0.35">
      <c r="H26" s="8">
        <f>'[1]Fire Doors'!G20</f>
        <v>46775.619999999995</v>
      </c>
    </row>
    <row r="28" spans="1:8" x14ac:dyDescent="0.35">
      <c r="H28" s="8" t="e">
        <f>SUM(H25:H27)</f>
        <v>#REF!</v>
      </c>
    </row>
  </sheetData>
  <mergeCells count="18">
    <mergeCell ref="C7:D7"/>
    <mergeCell ref="C8:D8"/>
    <mergeCell ref="A1:D1"/>
    <mergeCell ref="C2:D2"/>
    <mergeCell ref="C4:D4"/>
    <mergeCell ref="C5:D5"/>
    <mergeCell ref="C6:D6"/>
    <mergeCell ref="A3:E3"/>
    <mergeCell ref="C13:D13"/>
    <mergeCell ref="C12:D12"/>
    <mergeCell ref="C11:D11"/>
    <mergeCell ref="C10:D10"/>
    <mergeCell ref="C9:D9"/>
    <mergeCell ref="A19:D19"/>
    <mergeCell ref="C17:D17"/>
    <mergeCell ref="C16:D16"/>
    <mergeCell ref="C15:D15"/>
    <mergeCell ref="C14:D14"/>
  </mergeCells>
  <printOptions gridLines="1"/>
  <pageMargins left="0.70866141732283461" right="0.70866141732283461" top="0.74803149606299213" bottom="0.74803149606299213" header="0.31496062992125984" footer="0.31496062992125984"/>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N33"/>
  <sheetViews>
    <sheetView view="pageBreakPreview" zoomScaleNormal="100" zoomScaleSheetLayoutView="100" workbookViewId="0">
      <selection activeCell="C14" sqref="C14"/>
    </sheetView>
  </sheetViews>
  <sheetFormatPr defaultRowHeight="14.5" x14ac:dyDescent="0.35"/>
  <cols>
    <col min="1" max="1" width="5.54296875" style="88" customWidth="1"/>
    <col min="2" max="2" width="5.7265625" style="107" customWidth="1"/>
    <col min="3" max="3" width="46.7265625" style="112" customWidth="1"/>
    <col min="4" max="4" width="6.81640625" style="17" bestFit="1" customWidth="1"/>
    <col min="5" max="5" width="8.54296875" style="22" bestFit="1" customWidth="1"/>
    <col min="6" max="6" width="11" style="8" bestFit="1" customWidth="1"/>
    <col min="7" max="7" width="10.453125" style="8" bestFit="1" customWidth="1"/>
  </cols>
  <sheetData>
    <row r="1" spans="1:14" x14ac:dyDescent="0.35">
      <c r="A1" s="84" t="str">
        <f>'Pricing Assumptions'!$A$1</f>
        <v>FREEDOM PARK HERITAGE SITE &amp; MUSEUM</v>
      </c>
      <c r="B1" s="102"/>
      <c r="C1" s="108"/>
      <c r="D1" s="26"/>
      <c r="E1" s="27"/>
      <c r="F1" s="28"/>
      <c r="G1" s="28"/>
    </row>
    <row r="2" spans="1:14" x14ac:dyDescent="0.35">
      <c r="A2" s="84"/>
      <c r="B2" s="102"/>
      <c r="C2" s="108"/>
      <c r="D2" s="26"/>
      <c r="E2" s="27"/>
      <c r="F2" s="28"/>
      <c r="G2" s="28"/>
    </row>
    <row r="3" spans="1:14" ht="28.5" customHeight="1" x14ac:dyDescent="0.35">
      <c r="A3" s="202" t="str">
        <f>'Pricing Assumptions'!$A$3:$D$3</f>
        <v xml:space="preserve">MANUFACTURING, SUPPLY, DELIVERY, INSTALLATION, INSCRIPTION AND MAINTENANCE OF THE WALL OF NAMES STONES </v>
      </c>
      <c r="B3" s="202"/>
      <c r="C3" s="202"/>
      <c r="D3" s="202"/>
      <c r="E3" s="202"/>
      <c r="F3" s="202"/>
      <c r="G3" s="202"/>
    </row>
    <row r="4" spans="1:14" ht="15" thickBot="1" x14ac:dyDescent="0.4">
      <c r="A4"/>
      <c r="B4" s="102"/>
      <c r="C4" s="108"/>
      <c r="D4" s="26"/>
      <c r="E4" s="27"/>
      <c r="F4" s="28"/>
      <c r="G4" s="28"/>
    </row>
    <row r="5" spans="1:14" s="2" customFormat="1" ht="20.149999999999999" customHeight="1" x14ac:dyDescent="0.35">
      <c r="A5" s="1" t="s">
        <v>0</v>
      </c>
      <c r="B5" s="29" t="s">
        <v>1</v>
      </c>
      <c r="C5" s="109" t="s">
        <v>2</v>
      </c>
      <c r="D5" s="30" t="s">
        <v>3</v>
      </c>
      <c r="E5" s="31" t="s">
        <v>4</v>
      </c>
      <c r="F5" s="32" t="s">
        <v>5</v>
      </c>
      <c r="G5" s="33" t="s">
        <v>6</v>
      </c>
    </row>
    <row r="6" spans="1:14" s="4" customFormat="1" x14ac:dyDescent="0.35">
      <c r="A6" s="86"/>
      <c r="B6" s="103"/>
      <c r="C6" s="95"/>
      <c r="D6" s="10"/>
      <c r="E6" s="19"/>
      <c r="F6" s="11"/>
      <c r="G6" s="12"/>
    </row>
    <row r="7" spans="1:14" s="4" customFormat="1" x14ac:dyDescent="0.35">
      <c r="A7" s="83" t="s">
        <v>7</v>
      </c>
      <c r="B7" s="104"/>
      <c r="C7" s="23" t="s">
        <v>33</v>
      </c>
      <c r="D7" s="24"/>
      <c r="E7" s="19"/>
      <c r="F7" s="11"/>
      <c r="G7" s="12"/>
    </row>
    <row r="8" spans="1:14" s="4" customFormat="1" x14ac:dyDescent="0.35">
      <c r="A8" s="83"/>
      <c r="B8" s="104"/>
      <c r="C8" s="23"/>
      <c r="D8" s="24"/>
      <c r="E8" s="19"/>
      <c r="F8" s="11"/>
      <c r="G8" s="12"/>
    </row>
    <row r="9" spans="1:14" s="4" customFormat="1" x14ac:dyDescent="0.35">
      <c r="A9" s="97" t="s">
        <v>7</v>
      </c>
      <c r="B9" s="105"/>
      <c r="C9" s="111" t="s">
        <v>34</v>
      </c>
      <c r="D9" s="98"/>
      <c r="E9" s="19"/>
      <c r="F9" s="11"/>
      <c r="G9" s="12"/>
    </row>
    <row r="10" spans="1:14" s="4" customFormat="1" ht="101.5" x14ac:dyDescent="0.35">
      <c r="A10" s="97" t="s">
        <v>7</v>
      </c>
      <c r="B10" s="105" t="s">
        <v>10</v>
      </c>
      <c r="C10" s="110" t="s">
        <v>52</v>
      </c>
      <c r="D10" s="98" t="s">
        <v>15</v>
      </c>
      <c r="E10" s="19"/>
      <c r="F10" s="11"/>
      <c r="G10" s="12"/>
    </row>
    <row r="11" spans="1:14" s="4" customFormat="1" ht="58" x14ac:dyDescent="0.35">
      <c r="A11" s="97" t="s">
        <v>7</v>
      </c>
      <c r="B11" s="105" t="s">
        <v>8</v>
      </c>
      <c r="C11" s="99" t="s">
        <v>16</v>
      </c>
      <c r="D11" s="98" t="s">
        <v>15</v>
      </c>
      <c r="E11" s="19"/>
      <c r="F11" s="11"/>
      <c r="G11" s="12"/>
    </row>
    <row r="12" spans="1:14" s="4" customFormat="1" ht="58" x14ac:dyDescent="0.35">
      <c r="A12" s="97" t="s">
        <v>7</v>
      </c>
      <c r="B12" s="105" t="s">
        <v>11</v>
      </c>
      <c r="C12" s="99" t="s">
        <v>17</v>
      </c>
      <c r="D12" s="98" t="s">
        <v>15</v>
      </c>
      <c r="E12" s="20"/>
      <c r="F12" s="13"/>
      <c r="G12" s="14"/>
      <c r="L12" s="5"/>
      <c r="N12" s="5"/>
    </row>
    <row r="13" spans="1:14" s="4" customFormat="1" ht="43.5" x14ac:dyDescent="0.35">
      <c r="A13" s="97" t="s">
        <v>7</v>
      </c>
      <c r="B13" s="105" t="s">
        <v>12</v>
      </c>
      <c r="C13" s="99" t="s">
        <v>19</v>
      </c>
      <c r="D13" s="98" t="s">
        <v>15</v>
      </c>
      <c r="E13" s="20"/>
      <c r="F13" s="13"/>
      <c r="G13" s="14"/>
    </row>
    <row r="14" spans="1:14" s="4" customFormat="1" ht="29" x14ac:dyDescent="0.35">
      <c r="A14" s="97" t="s">
        <v>7</v>
      </c>
      <c r="B14" s="105" t="s">
        <v>44</v>
      </c>
      <c r="C14" s="99" t="s">
        <v>18</v>
      </c>
      <c r="D14" s="98" t="s">
        <v>15</v>
      </c>
      <c r="E14" s="20"/>
      <c r="F14" s="13"/>
      <c r="G14" s="14"/>
    </row>
    <row r="15" spans="1:14" s="4" customFormat="1" ht="43.5" x14ac:dyDescent="0.35">
      <c r="A15" s="97" t="s">
        <v>7</v>
      </c>
      <c r="B15" s="105" t="s">
        <v>45</v>
      </c>
      <c r="C15" s="99" t="s">
        <v>19</v>
      </c>
      <c r="D15" s="98" t="s">
        <v>15</v>
      </c>
      <c r="E15" s="20"/>
      <c r="F15" s="13"/>
      <c r="G15" s="14"/>
    </row>
    <row r="16" spans="1:14" s="4" customFormat="1" ht="58" x14ac:dyDescent="0.35">
      <c r="A16" s="97" t="s">
        <v>7</v>
      </c>
      <c r="B16" s="105" t="s">
        <v>46</v>
      </c>
      <c r="C16" s="99" t="s">
        <v>20</v>
      </c>
      <c r="D16" s="98" t="s">
        <v>15</v>
      </c>
      <c r="E16" s="20"/>
      <c r="F16" s="13"/>
      <c r="G16" s="14"/>
    </row>
    <row r="17" spans="1:11" s="4" customFormat="1" ht="72.5" x14ac:dyDescent="0.35">
      <c r="A17" s="97" t="s">
        <v>7</v>
      </c>
      <c r="B17" s="105" t="s">
        <v>9</v>
      </c>
      <c r="C17" s="99" t="s">
        <v>64</v>
      </c>
      <c r="D17" s="98" t="s">
        <v>15</v>
      </c>
      <c r="E17" s="20"/>
      <c r="F17" s="13"/>
      <c r="G17" s="14"/>
    </row>
    <row r="18" spans="1:11" s="4" customFormat="1" ht="145" x14ac:dyDescent="0.35">
      <c r="A18" s="97" t="s">
        <v>7</v>
      </c>
      <c r="B18" s="105" t="s">
        <v>43</v>
      </c>
      <c r="C18" s="99" t="s">
        <v>67</v>
      </c>
      <c r="D18" s="98" t="s">
        <v>15</v>
      </c>
      <c r="E18" s="20"/>
      <c r="F18" s="13"/>
      <c r="G18" s="14"/>
    </row>
    <row r="19" spans="1:11" s="4" customFormat="1" x14ac:dyDescent="0.35">
      <c r="A19" s="97" t="s">
        <v>7</v>
      </c>
      <c r="B19" s="105" t="s">
        <v>47</v>
      </c>
      <c r="C19" s="140" t="s">
        <v>31</v>
      </c>
      <c r="D19" s="98" t="s">
        <v>15</v>
      </c>
      <c r="E19" s="21"/>
      <c r="F19" s="15"/>
      <c r="G19" s="16"/>
      <c r="J19" s="5"/>
      <c r="K19" s="5"/>
    </row>
    <row r="20" spans="1:11" s="4" customFormat="1" x14ac:dyDescent="0.35">
      <c r="A20" s="97"/>
      <c r="B20" s="105"/>
      <c r="C20" s="140"/>
      <c r="D20" s="98"/>
      <c r="E20" s="21"/>
      <c r="F20" s="15"/>
      <c r="G20" s="16"/>
      <c r="J20" s="5"/>
      <c r="K20" s="5"/>
    </row>
    <row r="21" spans="1:11" s="4" customFormat="1" x14ac:dyDescent="0.35">
      <c r="A21" s="97" t="s">
        <v>13</v>
      </c>
      <c r="B21" s="105"/>
      <c r="C21" s="111" t="s">
        <v>48</v>
      </c>
      <c r="D21" s="98"/>
      <c r="E21" s="19"/>
      <c r="F21" s="11"/>
      <c r="G21" s="12"/>
    </row>
    <row r="22" spans="1:11" s="4" customFormat="1" x14ac:dyDescent="0.35">
      <c r="A22" s="97" t="s">
        <v>13</v>
      </c>
      <c r="B22" s="105" t="s">
        <v>10</v>
      </c>
      <c r="C22" s="99" t="s">
        <v>21</v>
      </c>
      <c r="D22" s="100" t="s">
        <v>22</v>
      </c>
      <c r="E22" s="101">
        <v>1</v>
      </c>
      <c r="F22" s="15"/>
      <c r="G22" s="16"/>
      <c r="H22" s="5"/>
      <c r="J22" s="5"/>
      <c r="K22" s="5"/>
    </row>
    <row r="23" spans="1:11" s="4" customFormat="1" ht="29" x14ac:dyDescent="0.35">
      <c r="A23" s="97" t="s">
        <v>13</v>
      </c>
      <c r="B23" s="105" t="s">
        <v>8</v>
      </c>
      <c r="C23" s="99" t="s">
        <v>23</v>
      </c>
      <c r="D23" s="100" t="s">
        <v>22</v>
      </c>
      <c r="E23" s="101">
        <v>1</v>
      </c>
      <c r="F23" s="15"/>
      <c r="G23" s="16"/>
      <c r="J23" s="5"/>
      <c r="K23" s="5"/>
    </row>
    <row r="24" spans="1:11" s="4" customFormat="1" ht="58" x14ac:dyDescent="0.35">
      <c r="A24" s="97" t="s">
        <v>13</v>
      </c>
      <c r="B24" s="105" t="s">
        <v>11</v>
      </c>
      <c r="C24" s="99" t="s">
        <v>24</v>
      </c>
      <c r="D24" s="100" t="s">
        <v>22</v>
      </c>
      <c r="E24" s="101">
        <v>1</v>
      </c>
      <c r="F24" s="15"/>
      <c r="G24" s="16"/>
      <c r="J24" s="5"/>
      <c r="K24" s="5"/>
    </row>
    <row r="25" spans="1:11" s="4" customFormat="1" ht="52.5" customHeight="1" x14ac:dyDescent="0.35">
      <c r="A25" s="97" t="s">
        <v>13</v>
      </c>
      <c r="B25" s="105" t="s">
        <v>12</v>
      </c>
      <c r="C25" s="99" t="s">
        <v>32</v>
      </c>
      <c r="D25" s="100" t="s">
        <v>22</v>
      </c>
      <c r="E25" s="101">
        <v>1</v>
      </c>
      <c r="F25" s="15"/>
      <c r="G25" s="16"/>
      <c r="J25" s="5"/>
      <c r="K25" s="5"/>
    </row>
    <row r="26" spans="1:11" s="4" customFormat="1" ht="43.5" x14ac:dyDescent="0.35">
      <c r="A26" s="97" t="s">
        <v>13</v>
      </c>
      <c r="B26" s="105" t="s">
        <v>44</v>
      </c>
      <c r="C26" s="99" t="s">
        <v>25</v>
      </c>
      <c r="D26" s="100" t="s">
        <v>22</v>
      </c>
      <c r="E26" s="101">
        <v>1</v>
      </c>
      <c r="F26" s="15"/>
      <c r="G26" s="16"/>
      <c r="J26" s="5"/>
      <c r="K26" s="5"/>
    </row>
    <row r="27" spans="1:11" s="4" customFormat="1" ht="43.5" x14ac:dyDescent="0.35">
      <c r="A27" s="97" t="s">
        <v>13</v>
      </c>
      <c r="B27" s="105" t="s">
        <v>45</v>
      </c>
      <c r="C27" s="99" t="s">
        <v>26</v>
      </c>
      <c r="D27" s="100" t="s">
        <v>22</v>
      </c>
      <c r="E27" s="101">
        <v>1</v>
      </c>
      <c r="F27" s="15"/>
      <c r="G27" s="16"/>
      <c r="H27" s="5"/>
      <c r="J27" s="5"/>
      <c r="K27" s="5"/>
    </row>
    <row r="28" spans="1:11" s="4" customFormat="1" ht="29" x14ac:dyDescent="0.35">
      <c r="A28" s="97" t="s">
        <v>13</v>
      </c>
      <c r="B28" s="105" t="s">
        <v>46</v>
      </c>
      <c r="C28" s="99" t="s">
        <v>27</v>
      </c>
      <c r="D28" s="100" t="s">
        <v>22</v>
      </c>
      <c r="E28" s="101">
        <v>1</v>
      </c>
      <c r="F28" s="15"/>
      <c r="G28" s="16"/>
      <c r="J28" s="5"/>
      <c r="K28" s="5"/>
    </row>
    <row r="29" spans="1:11" s="4" customFormat="1" x14ac:dyDescent="0.35">
      <c r="A29" s="97" t="s">
        <v>13</v>
      </c>
      <c r="B29" s="105" t="s">
        <v>9</v>
      </c>
      <c r="C29" s="99" t="s">
        <v>28</v>
      </c>
      <c r="D29" s="100" t="s">
        <v>22</v>
      </c>
      <c r="E29" s="101">
        <v>1</v>
      </c>
      <c r="F29" s="15"/>
      <c r="G29" s="16"/>
      <c r="J29" s="5"/>
      <c r="K29" s="5"/>
    </row>
    <row r="30" spans="1:11" s="4" customFormat="1" ht="29" x14ac:dyDescent="0.35">
      <c r="A30" s="97" t="s">
        <v>13</v>
      </c>
      <c r="B30" s="105" t="s">
        <v>43</v>
      </c>
      <c r="C30" s="99" t="s">
        <v>29</v>
      </c>
      <c r="D30" s="100" t="s">
        <v>22</v>
      </c>
      <c r="E30" s="101">
        <v>1</v>
      </c>
      <c r="F30" s="15"/>
      <c r="G30" s="16"/>
      <c r="J30" s="5"/>
      <c r="K30" s="5"/>
    </row>
    <row r="31" spans="1:11" s="4" customFormat="1" x14ac:dyDescent="0.35">
      <c r="A31" s="97" t="s">
        <v>13</v>
      </c>
      <c r="B31" s="105" t="s">
        <v>47</v>
      </c>
      <c r="C31" s="99" t="s">
        <v>68</v>
      </c>
      <c r="D31" s="100" t="s">
        <v>22</v>
      </c>
      <c r="E31" s="101">
        <v>1</v>
      </c>
      <c r="F31" s="15"/>
      <c r="G31" s="16"/>
      <c r="J31" s="5"/>
      <c r="K31" s="5"/>
    </row>
    <row r="32" spans="1:11" s="4" customFormat="1" x14ac:dyDescent="0.35">
      <c r="A32" s="87"/>
      <c r="B32" s="106"/>
      <c r="C32" s="18"/>
      <c r="D32" s="9"/>
      <c r="E32" s="20"/>
      <c r="F32" s="13"/>
      <c r="G32" s="14"/>
      <c r="I32" s="7"/>
    </row>
    <row r="33" spans="1:7" s="4" customFormat="1" x14ac:dyDescent="0.35">
      <c r="A33" s="185" t="s">
        <v>30</v>
      </c>
      <c r="B33" s="186"/>
      <c r="C33" s="186"/>
      <c r="D33" s="186"/>
      <c r="E33" s="186"/>
      <c r="F33" s="187"/>
      <c r="G33" s="25"/>
    </row>
  </sheetData>
  <mergeCells count="2">
    <mergeCell ref="A33:F33"/>
    <mergeCell ref="A3:G3"/>
  </mergeCells>
  <phoneticPr fontId="10" type="noConversion"/>
  <printOptions gridLines="1"/>
  <pageMargins left="0.70866141732283461" right="0.70866141732283461" top="0.74803149606299213" bottom="0.74803149606299213" header="0.31496062992125984" footer="0.31496062992125984"/>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M79"/>
  <sheetViews>
    <sheetView tabSelected="1" view="pageBreakPreview" zoomScale="80" zoomScaleNormal="80" zoomScaleSheetLayoutView="80" workbookViewId="0">
      <pane ySplit="5" topLeftCell="A66" activePane="bottomLeft" state="frozen"/>
      <selection activeCell="C14" sqref="C14"/>
      <selection pane="bottomLeft" activeCell="A78" sqref="A78:L78"/>
    </sheetView>
  </sheetViews>
  <sheetFormatPr defaultRowHeight="14.5" x14ac:dyDescent="0.35"/>
  <cols>
    <col min="1" max="1" width="5.54296875" style="34" customWidth="1"/>
    <col min="2" max="2" width="5.7265625" style="107" customWidth="1"/>
    <col min="3" max="3" width="46.7265625" style="35" customWidth="1"/>
    <col min="4" max="4" width="6.81640625" style="156" bestFit="1" customWidth="1"/>
    <col min="5" max="5" width="8.54296875" style="157" bestFit="1" customWidth="1"/>
    <col min="6" max="6" width="11" style="156" bestFit="1" customWidth="1"/>
    <col min="7" max="7" width="15.7265625" style="8" customWidth="1"/>
    <col min="8" max="8" width="1.7265625" style="8" customWidth="1"/>
    <col min="9" max="9" width="10.08984375" style="156" customWidth="1"/>
    <col min="10" max="10" width="14.36328125" style="8" customWidth="1"/>
    <col min="11" max="11" width="1.7265625" style="8" customWidth="1"/>
    <col min="12" max="12" width="10.26953125" style="156" customWidth="1"/>
    <col min="13" max="13" width="17.26953125" style="8" customWidth="1"/>
  </cols>
  <sheetData>
    <row r="1" spans="1:13" x14ac:dyDescent="0.35">
      <c r="A1" s="84" t="str">
        <f>'Pricing Assumptions'!$A$1</f>
        <v>FREEDOM PARK HERITAGE SITE &amp; MUSEUM</v>
      </c>
      <c r="B1" s="162"/>
      <c r="C1" s="89"/>
      <c r="D1" s="146"/>
      <c r="E1" s="141"/>
      <c r="F1" s="147"/>
      <c r="G1" s="175"/>
      <c r="H1" s="175"/>
      <c r="I1" s="147"/>
      <c r="J1" s="175"/>
      <c r="K1" s="175"/>
      <c r="L1" s="147"/>
      <c r="M1" s="90"/>
    </row>
    <row r="2" spans="1:13" x14ac:dyDescent="0.35">
      <c r="A2" s="159"/>
      <c r="B2" s="163"/>
      <c r="C2" s="91"/>
      <c r="D2" s="148"/>
      <c r="E2" s="142"/>
      <c r="F2" s="149"/>
      <c r="G2" s="176"/>
      <c r="H2" s="176"/>
      <c r="I2" s="149"/>
      <c r="J2" s="176"/>
      <c r="K2" s="176"/>
      <c r="L2" s="149"/>
      <c r="M2" s="92"/>
    </row>
    <row r="3" spans="1:13" x14ac:dyDescent="0.35">
      <c r="A3" s="85" t="str">
        <f>'Pricing Assumptions'!$A$3:$D$3</f>
        <v xml:space="preserve">MANUFACTURING, SUPPLY, DELIVERY, INSTALLATION, INSCRIPTION AND MAINTENANCE OF THE WALL OF NAMES STONES </v>
      </c>
      <c r="B3" s="163"/>
      <c r="C3" s="91"/>
      <c r="D3" s="148"/>
      <c r="E3" s="142"/>
      <c r="F3" s="149"/>
      <c r="G3" s="176"/>
      <c r="H3" s="176"/>
      <c r="I3" s="149"/>
      <c r="J3" s="176"/>
      <c r="K3" s="176"/>
      <c r="L3" s="149"/>
      <c r="M3" s="92"/>
    </row>
    <row r="4" spans="1:13" ht="15" thickBot="1" x14ac:dyDescent="0.4">
      <c r="A4" s="160"/>
      <c r="B4" s="163"/>
      <c r="C4" s="91"/>
      <c r="D4" s="148"/>
      <c r="E4" s="142"/>
      <c r="F4" s="206"/>
      <c r="G4" s="206"/>
      <c r="H4" s="183"/>
      <c r="I4" s="182"/>
      <c r="J4" s="176"/>
      <c r="K4" s="176"/>
      <c r="L4" s="182"/>
      <c r="M4" s="92"/>
    </row>
    <row r="5" spans="1:13" s="2" customFormat="1" ht="20.149999999999999" customHeight="1" x14ac:dyDescent="0.35">
      <c r="A5" s="161" t="s">
        <v>0</v>
      </c>
      <c r="B5" s="164" t="s">
        <v>1</v>
      </c>
      <c r="C5" s="29" t="s">
        <v>2</v>
      </c>
      <c r="D5" s="143" t="s">
        <v>3</v>
      </c>
      <c r="E5" s="150" t="s">
        <v>4</v>
      </c>
      <c r="F5" s="143" t="s">
        <v>99</v>
      </c>
      <c r="G5" s="33" t="s">
        <v>100</v>
      </c>
      <c r="H5" s="177"/>
      <c r="I5" s="143" t="s">
        <v>101</v>
      </c>
      <c r="J5" s="33" t="s">
        <v>102</v>
      </c>
      <c r="K5" s="177"/>
      <c r="L5" s="143" t="s">
        <v>103</v>
      </c>
      <c r="M5" s="33" t="s">
        <v>104</v>
      </c>
    </row>
    <row r="6" spans="1:13" s="4" customFormat="1" x14ac:dyDescent="0.35">
      <c r="A6" s="158"/>
      <c r="B6" s="106"/>
      <c r="C6" s="3"/>
      <c r="D6" s="151"/>
      <c r="E6" s="152"/>
      <c r="F6" s="151"/>
      <c r="G6" s="12"/>
      <c r="H6" s="178"/>
      <c r="I6" s="151"/>
      <c r="J6" s="12"/>
      <c r="K6" s="178"/>
      <c r="L6" s="151"/>
      <c r="M6" s="12"/>
    </row>
    <row r="7" spans="1:13" s="4" customFormat="1" x14ac:dyDescent="0.35">
      <c r="A7" s="158" t="s">
        <v>14</v>
      </c>
      <c r="B7" s="165"/>
      <c r="C7" s="23" t="s">
        <v>79</v>
      </c>
      <c r="D7" s="153"/>
      <c r="E7" s="145"/>
      <c r="F7" s="145"/>
      <c r="G7" s="93"/>
      <c r="H7" s="179"/>
      <c r="I7" s="145"/>
      <c r="J7" s="93"/>
      <c r="K7" s="179"/>
      <c r="L7" s="145"/>
      <c r="M7" s="93"/>
    </row>
    <row r="8" spans="1:13" s="4" customFormat="1" x14ac:dyDescent="0.35">
      <c r="A8" s="158" t="s">
        <v>14</v>
      </c>
      <c r="B8" s="165"/>
      <c r="C8" s="23"/>
      <c r="D8" s="153"/>
      <c r="E8" s="145"/>
      <c r="F8" s="145"/>
      <c r="G8" s="93"/>
      <c r="H8" s="179"/>
      <c r="I8" s="145"/>
      <c r="J8" s="93"/>
      <c r="K8" s="179"/>
      <c r="L8" s="145"/>
      <c r="M8" s="93"/>
    </row>
    <row r="9" spans="1:13" s="4" customFormat="1" x14ac:dyDescent="0.35">
      <c r="A9" s="158" t="s">
        <v>14</v>
      </c>
      <c r="B9" s="165"/>
      <c r="C9" s="23" t="s">
        <v>73</v>
      </c>
      <c r="D9" s="153"/>
      <c r="E9" s="145"/>
      <c r="F9" s="145"/>
      <c r="G9" s="93"/>
      <c r="H9" s="179"/>
      <c r="I9" s="145"/>
      <c r="J9" s="93"/>
      <c r="K9" s="179"/>
      <c r="L9" s="145"/>
      <c r="M9" s="93"/>
    </row>
    <row r="10" spans="1:13" s="4" customFormat="1" x14ac:dyDescent="0.35">
      <c r="A10" s="158" t="s">
        <v>14</v>
      </c>
      <c r="B10" s="165"/>
      <c r="C10" s="23"/>
      <c r="D10" s="153"/>
      <c r="E10" s="145"/>
      <c r="F10" s="145"/>
      <c r="G10" s="93"/>
      <c r="H10" s="179"/>
      <c r="I10" s="145"/>
      <c r="J10" s="93"/>
      <c r="K10" s="179"/>
      <c r="L10" s="145"/>
      <c r="M10" s="93"/>
    </row>
    <row r="11" spans="1:13" s="4" customFormat="1" x14ac:dyDescent="0.35">
      <c r="A11" s="158" t="s">
        <v>14</v>
      </c>
      <c r="B11" s="106"/>
      <c r="C11" s="36" t="s">
        <v>65</v>
      </c>
      <c r="D11" s="10"/>
      <c r="E11" s="144"/>
      <c r="F11" s="11"/>
      <c r="G11" s="12"/>
      <c r="H11" s="178"/>
      <c r="I11" s="11"/>
      <c r="J11" s="12"/>
      <c r="K11" s="178"/>
      <c r="L11" s="11"/>
      <c r="M11" s="12"/>
    </row>
    <row r="12" spans="1:13" s="4" customFormat="1" ht="116" x14ac:dyDescent="0.35">
      <c r="A12" s="158" t="s">
        <v>14</v>
      </c>
      <c r="B12" s="106"/>
      <c r="C12" s="37" t="s">
        <v>51</v>
      </c>
      <c r="D12" s="151"/>
      <c r="E12" s="152"/>
      <c r="F12" s="151"/>
      <c r="G12" s="12"/>
      <c r="H12" s="178"/>
      <c r="I12" s="151"/>
      <c r="J12" s="12"/>
      <c r="K12" s="178"/>
      <c r="L12" s="151"/>
      <c r="M12" s="12"/>
    </row>
    <row r="13" spans="1:13" s="4" customFormat="1" x14ac:dyDescent="0.35">
      <c r="A13" s="158" t="s">
        <v>14</v>
      </c>
      <c r="B13" s="106"/>
      <c r="C13" s="172" t="s">
        <v>74</v>
      </c>
      <c r="D13" s="10"/>
      <c r="E13" s="144"/>
      <c r="F13" s="11"/>
      <c r="G13" s="12"/>
      <c r="H13" s="178"/>
      <c r="I13" s="11"/>
      <c r="J13" s="12"/>
      <c r="K13" s="178"/>
      <c r="L13" s="11"/>
      <c r="M13" s="12"/>
    </row>
    <row r="14" spans="1:13" s="4" customFormat="1" x14ac:dyDescent="0.35">
      <c r="A14" s="158" t="s">
        <v>14</v>
      </c>
      <c r="B14" s="106"/>
      <c r="C14" s="38"/>
      <c r="D14" s="10"/>
      <c r="E14" s="144"/>
      <c r="F14" s="11"/>
      <c r="G14" s="12"/>
      <c r="H14" s="178"/>
      <c r="I14" s="11"/>
      <c r="J14" s="12"/>
      <c r="K14" s="178"/>
      <c r="L14" s="11"/>
      <c r="M14" s="12"/>
    </row>
    <row r="15" spans="1:13" s="4" customFormat="1" x14ac:dyDescent="0.35">
      <c r="A15" s="158" t="s">
        <v>14</v>
      </c>
      <c r="B15" s="106"/>
      <c r="C15" s="172" t="s">
        <v>74</v>
      </c>
      <c r="D15" s="154"/>
      <c r="E15" s="155"/>
      <c r="F15" s="154"/>
      <c r="G15" s="16"/>
      <c r="H15" s="180"/>
      <c r="I15" s="154"/>
      <c r="J15" s="16"/>
      <c r="K15" s="180"/>
      <c r="L15" s="154"/>
      <c r="M15" s="16"/>
    </row>
    <row r="16" spans="1:13" s="4" customFormat="1" x14ac:dyDescent="0.35">
      <c r="A16" s="158"/>
      <c r="B16" s="106"/>
      <c r="C16" s="172"/>
      <c r="D16" s="154"/>
      <c r="E16" s="155"/>
      <c r="F16" s="154"/>
      <c r="G16" s="174"/>
      <c r="H16" s="181"/>
      <c r="I16" s="154"/>
      <c r="J16" s="174"/>
      <c r="K16" s="181"/>
      <c r="L16" s="154"/>
      <c r="M16" s="174"/>
    </row>
    <row r="17" spans="1:13" s="4" customFormat="1" ht="29" x14ac:dyDescent="0.35">
      <c r="A17" s="158" t="s">
        <v>14</v>
      </c>
      <c r="B17" s="106"/>
      <c r="C17" s="171" t="s">
        <v>75</v>
      </c>
      <c r="D17" s="154"/>
      <c r="E17" s="155"/>
      <c r="F17" s="154"/>
      <c r="G17" s="174"/>
      <c r="H17" s="181"/>
      <c r="I17" s="154"/>
      <c r="J17" s="174"/>
      <c r="K17" s="181"/>
      <c r="L17" s="154"/>
      <c r="M17" s="174"/>
    </row>
    <row r="18" spans="1:13" s="4" customFormat="1" x14ac:dyDescent="0.35">
      <c r="A18" s="158"/>
      <c r="B18" s="106"/>
      <c r="C18" s="171"/>
      <c r="D18" s="154"/>
      <c r="E18" s="155"/>
      <c r="F18" s="154"/>
      <c r="G18" s="174"/>
      <c r="H18" s="181"/>
      <c r="I18" s="154"/>
      <c r="J18" s="174"/>
      <c r="K18" s="181"/>
      <c r="L18" s="154"/>
      <c r="M18" s="174"/>
    </row>
    <row r="19" spans="1:13" s="4" customFormat="1" x14ac:dyDescent="0.35">
      <c r="A19" s="158" t="s">
        <v>14</v>
      </c>
      <c r="B19" s="106" t="s">
        <v>10</v>
      </c>
      <c r="C19" s="166" t="s">
        <v>81</v>
      </c>
      <c r="D19" s="154" t="s">
        <v>69</v>
      </c>
      <c r="E19" s="155">
        <f>30*3</f>
        <v>90</v>
      </c>
      <c r="F19" s="154"/>
      <c r="G19" s="174">
        <f>F19*E19</f>
        <v>0</v>
      </c>
      <c r="H19" s="181"/>
      <c r="I19" s="154"/>
      <c r="J19" s="174">
        <f>I19*E19</f>
        <v>0</v>
      </c>
      <c r="K19" s="181"/>
      <c r="L19" s="154"/>
      <c r="M19" s="174">
        <f>L19*E19</f>
        <v>0</v>
      </c>
    </row>
    <row r="20" spans="1:13" s="4" customFormat="1" x14ac:dyDescent="0.35">
      <c r="A20" s="158" t="s">
        <v>14</v>
      </c>
      <c r="B20" s="106" t="s">
        <v>8</v>
      </c>
      <c r="C20" s="166" t="s">
        <v>82</v>
      </c>
      <c r="D20" s="154" t="s">
        <v>69</v>
      </c>
      <c r="E20" s="155">
        <f>30*3</f>
        <v>90</v>
      </c>
      <c r="F20" s="154"/>
      <c r="G20" s="174">
        <f t="shared" ref="G20:G23" si="0">F20*E20</f>
        <v>0</v>
      </c>
      <c r="H20" s="181"/>
      <c r="I20" s="154"/>
      <c r="J20" s="174">
        <f t="shared" ref="J20:J23" si="1">I20*E20</f>
        <v>0</v>
      </c>
      <c r="K20" s="181"/>
      <c r="L20" s="154"/>
      <c r="M20" s="174">
        <f t="shared" ref="M20:M23" si="2">L20*E20</f>
        <v>0</v>
      </c>
    </row>
    <row r="21" spans="1:13" s="4" customFormat="1" x14ac:dyDescent="0.35">
      <c r="A21" s="158" t="s">
        <v>14</v>
      </c>
      <c r="B21" s="106" t="s">
        <v>11</v>
      </c>
      <c r="C21" s="166" t="s">
        <v>83</v>
      </c>
      <c r="D21" s="154" t="s">
        <v>69</v>
      </c>
      <c r="E21" s="155">
        <v>30</v>
      </c>
      <c r="F21" s="154"/>
      <c r="G21" s="174">
        <f t="shared" si="0"/>
        <v>0</v>
      </c>
      <c r="H21" s="181"/>
      <c r="I21" s="154"/>
      <c r="J21" s="174">
        <f t="shared" si="1"/>
        <v>0</v>
      </c>
      <c r="K21" s="181"/>
      <c r="L21" s="154"/>
      <c r="M21" s="174">
        <f t="shared" si="2"/>
        <v>0</v>
      </c>
    </row>
    <row r="22" spans="1:13" s="4" customFormat="1" x14ac:dyDescent="0.35">
      <c r="A22" s="158" t="s">
        <v>14</v>
      </c>
      <c r="B22" s="106" t="s">
        <v>12</v>
      </c>
      <c r="C22" s="166" t="s">
        <v>84</v>
      </c>
      <c r="D22" s="154" t="s">
        <v>69</v>
      </c>
      <c r="E22" s="155">
        <v>30</v>
      </c>
      <c r="F22" s="154"/>
      <c r="G22" s="174">
        <f t="shared" si="0"/>
        <v>0</v>
      </c>
      <c r="H22" s="181"/>
      <c r="I22" s="154"/>
      <c r="J22" s="174">
        <f t="shared" si="1"/>
        <v>0</v>
      </c>
      <c r="K22" s="181"/>
      <c r="L22" s="154"/>
      <c r="M22" s="174">
        <f t="shared" si="2"/>
        <v>0</v>
      </c>
    </row>
    <row r="23" spans="1:13" s="4" customFormat="1" x14ac:dyDescent="0.35">
      <c r="A23" s="158" t="s">
        <v>14</v>
      </c>
      <c r="B23" s="106" t="s">
        <v>44</v>
      </c>
      <c r="C23" s="166" t="s">
        <v>85</v>
      </c>
      <c r="D23" s="154" t="s">
        <v>69</v>
      </c>
      <c r="E23" s="155">
        <v>30</v>
      </c>
      <c r="F23" s="154"/>
      <c r="G23" s="174">
        <f t="shared" si="0"/>
        <v>0</v>
      </c>
      <c r="H23" s="181"/>
      <c r="I23" s="154"/>
      <c r="J23" s="174">
        <f t="shared" si="1"/>
        <v>0</v>
      </c>
      <c r="K23" s="181"/>
      <c r="L23" s="154"/>
      <c r="M23" s="174">
        <f t="shared" si="2"/>
        <v>0</v>
      </c>
    </row>
    <row r="24" spans="1:13" s="4" customFormat="1" x14ac:dyDescent="0.35">
      <c r="A24" s="158"/>
      <c r="B24" s="106"/>
      <c r="C24" s="166"/>
      <c r="D24" s="154"/>
      <c r="E24" s="155"/>
      <c r="F24" s="154"/>
      <c r="G24" s="174"/>
      <c r="H24" s="181"/>
      <c r="I24" s="154"/>
      <c r="J24" s="174"/>
      <c r="K24" s="181"/>
      <c r="L24" s="154"/>
      <c r="M24" s="174"/>
    </row>
    <row r="25" spans="1:13" s="4" customFormat="1" x14ac:dyDescent="0.35">
      <c r="A25" s="158" t="s">
        <v>14</v>
      </c>
      <c r="B25" s="106" t="s">
        <v>45</v>
      </c>
      <c r="C25" s="166" t="s">
        <v>113</v>
      </c>
      <c r="D25" s="154" t="s">
        <v>112</v>
      </c>
      <c r="E25" s="155">
        <v>900</v>
      </c>
      <c r="F25" s="154"/>
      <c r="G25" s="174"/>
      <c r="H25" s="181"/>
      <c r="I25" s="154"/>
      <c r="J25" s="174"/>
      <c r="K25" s="181"/>
      <c r="L25" s="154"/>
      <c r="M25" s="174"/>
    </row>
    <row r="26" spans="1:13" s="4" customFormat="1" x14ac:dyDescent="0.35">
      <c r="A26" s="158"/>
      <c r="B26" s="106"/>
      <c r="C26" s="166"/>
      <c r="D26" s="154"/>
      <c r="E26" s="155"/>
      <c r="F26" s="154"/>
      <c r="G26" s="174"/>
      <c r="H26" s="181"/>
      <c r="I26" s="154"/>
      <c r="J26" s="174"/>
      <c r="K26" s="181"/>
      <c r="L26" s="154"/>
      <c r="M26" s="174"/>
    </row>
    <row r="27" spans="1:13" s="4" customFormat="1" ht="29" x14ac:dyDescent="0.35">
      <c r="A27" s="158" t="s">
        <v>14</v>
      </c>
      <c r="B27" s="106" t="s">
        <v>46</v>
      </c>
      <c r="C27" s="166" t="s">
        <v>114</v>
      </c>
      <c r="D27" s="154" t="s">
        <v>50</v>
      </c>
      <c r="E27" s="155">
        <v>2000</v>
      </c>
      <c r="F27" s="154"/>
      <c r="G27" s="174"/>
      <c r="H27" s="181"/>
      <c r="I27" s="154"/>
      <c r="J27" s="174"/>
      <c r="K27" s="181"/>
      <c r="L27" s="154"/>
      <c r="M27" s="174"/>
    </row>
    <row r="28" spans="1:13" s="4" customFormat="1" x14ac:dyDescent="0.35">
      <c r="A28" s="158"/>
      <c r="B28" s="106"/>
      <c r="C28" s="166"/>
      <c r="D28" s="154"/>
      <c r="E28" s="155"/>
      <c r="F28" s="154"/>
      <c r="G28" s="174"/>
      <c r="H28" s="181"/>
      <c r="I28" s="154"/>
      <c r="J28" s="174"/>
      <c r="K28" s="181"/>
      <c r="L28" s="154"/>
      <c r="M28" s="174"/>
    </row>
    <row r="29" spans="1:13" s="4" customFormat="1" ht="29" x14ac:dyDescent="0.35">
      <c r="A29" s="158" t="s">
        <v>14</v>
      </c>
      <c r="B29" s="106" t="s">
        <v>9</v>
      </c>
      <c r="C29" s="166" t="s">
        <v>76</v>
      </c>
      <c r="D29" s="154" t="s">
        <v>50</v>
      </c>
      <c r="E29" s="155">
        <v>460</v>
      </c>
      <c r="F29" s="154"/>
      <c r="G29" s="174">
        <f>F29*E29</f>
        <v>0</v>
      </c>
      <c r="H29" s="181"/>
      <c r="I29" s="154"/>
      <c r="J29" s="174">
        <f t="shared" ref="J29" si="3">I29*E29</f>
        <v>0</v>
      </c>
      <c r="K29" s="181"/>
      <c r="L29" s="154"/>
      <c r="M29" s="174">
        <f t="shared" ref="M29" si="4">L29*E29</f>
        <v>0</v>
      </c>
    </row>
    <row r="30" spans="1:13" s="4" customFormat="1" x14ac:dyDescent="0.35">
      <c r="A30" s="158"/>
      <c r="B30" s="106"/>
      <c r="C30" s="166"/>
      <c r="D30" s="154"/>
      <c r="E30" s="155"/>
      <c r="F30" s="154"/>
      <c r="G30" s="174"/>
      <c r="H30" s="181"/>
      <c r="I30" s="154"/>
      <c r="J30" s="174"/>
      <c r="K30" s="181"/>
      <c r="L30" s="154"/>
      <c r="M30" s="174"/>
    </row>
    <row r="31" spans="1:13" s="4" customFormat="1" ht="43" customHeight="1" x14ac:dyDescent="0.35">
      <c r="A31" s="158" t="s">
        <v>14</v>
      </c>
      <c r="B31" s="106" t="s">
        <v>43</v>
      </c>
      <c r="C31" s="166" t="s">
        <v>118</v>
      </c>
      <c r="D31" s="154" t="s">
        <v>86</v>
      </c>
      <c r="E31" s="155">
        <v>250</v>
      </c>
      <c r="F31" s="154"/>
      <c r="G31" s="174">
        <f>F31*E31</f>
        <v>0</v>
      </c>
      <c r="H31" s="181"/>
      <c r="I31" s="154"/>
      <c r="J31" s="174">
        <f t="shared" ref="J31" si="5">I31*E31</f>
        <v>0</v>
      </c>
      <c r="K31" s="181"/>
      <c r="L31" s="154"/>
      <c r="M31" s="174">
        <f t="shared" ref="M31" si="6">L31*E31</f>
        <v>0</v>
      </c>
    </row>
    <row r="32" spans="1:13" s="4" customFormat="1" x14ac:dyDescent="0.35">
      <c r="A32" s="158"/>
      <c r="B32" s="106"/>
      <c r="C32" s="166"/>
      <c r="D32" s="154"/>
      <c r="E32" s="155"/>
      <c r="F32" s="154"/>
      <c r="G32" s="174"/>
      <c r="H32" s="181"/>
      <c r="I32" s="154"/>
      <c r="J32" s="174"/>
      <c r="K32" s="181"/>
      <c r="L32" s="154"/>
      <c r="M32" s="174"/>
    </row>
    <row r="33" spans="1:13" s="4" customFormat="1" ht="43" customHeight="1" x14ac:dyDescent="0.35">
      <c r="A33" s="158" t="s">
        <v>14</v>
      </c>
      <c r="B33" s="106" t="s">
        <v>47</v>
      </c>
      <c r="C33" s="166" t="s">
        <v>116</v>
      </c>
      <c r="D33" s="154" t="s">
        <v>86</v>
      </c>
      <c r="E33" s="155">
        <v>250</v>
      </c>
      <c r="F33" s="154"/>
      <c r="G33" s="174">
        <f>F33*E33</f>
        <v>0</v>
      </c>
      <c r="H33" s="181"/>
      <c r="I33" s="154"/>
      <c r="J33" s="174">
        <f t="shared" ref="J33" si="7">I33*E33</f>
        <v>0</v>
      </c>
      <c r="K33" s="181"/>
      <c r="L33" s="154"/>
      <c r="M33" s="174">
        <f t="shared" ref="M33" si="8">L33*E33</f>
        <v>0</v>
      </c>
    </row>
    <row r="34" spans="1:13" s="4" customFormat="1" x14ac:dyDescent="0.35">
      <c r="A34" s="158"/>
      <c r="B34" s="106"/>
      <c r="C34" s="166"/>
      <c r="D34" s="154"/>
      <c r="E34" s="155"/>
      <c r="F34" s="154"/>
      <c r="G34" s="174"/>
      <c r="H34" s="181"/>
      <c r="I34" s="154"/>
      <c r="J34" s="174"/>
      <c r="K34" s="181"/>
      <c r="L34" s="154"/>
      <c r="M34" s="174"/>
    </row>
    <row r="35" spans="1:13" s="4" customFormat="1" ht="29" x14ac:dyDescent="0.35">
      <c r="A35" s="158" t="s">
        <v>14</v>
      </c>
      <c r="B35" s="106"/>
      <c r="C35" s="171" t="s">
        <v>98</v>
      </c>
      <c r="D35" s="154"/>
      <c r="E35" s="155"/>
      <c r="F35" s="154"/>
      <c r="G35" s="174"/>
      <c r="H35" s="181"/>
      <c r="I35" s="154"/>
      <c r="J35" s="174"/>
      <c r="K35" s="181"/>
      <c r="L35" s="154"/>
      <c r="M35" s="174"/>
    </row>
    <row r="36" spans="1:13" s="4" customFormat="1" x14ac:dyDescent="0.35">
      <c r="A36" s="158"/>
      <c r="B36" s="106"/>
      <c r="C36" s="173"/>
      <c r="D36" s="154"/>
      <c r="E36" s="155"/>
      <c r="F36" s="154"/>
      <c r="G36" s="174"/>
      <c r="H36" s="181"/>
      <c r="I36" s="154"/>
      <c r="J36" s="174"/>
      <c r="K36" s="181"/>
      <c r="L36" s="154"/>
      <c r="M36" s="174"/>
    </row>
    <row r="37" spans="1:13" s="4" customFormat="1" x14ac:dyDescent="0.35">
      <c r="A37" s="158"/>
      <c r="B37" s="106" t="s">
        <v>87</v>
      </c>
      <c r="C37" s="166" t="s">
        <v>81</v>
      </c>
      <c r="D37" s="154" t="s">
        <v>69</v>
      </c>
      <c r="E37" s="155">
        <f>30*3</f>
        <v>90</v>
      </c>
      <c r="F37" s="154"/>
      <c r="G37" s="174">
        <f>F37*E37</f>
        <v>0</v>
      </c>
      <c r="H37" s="181"/>
      <c r="I37" s="154"/>
      <c r="J37" s="174">
        <f t="shared" ref="J37:J41" si="9">I37*E37</f>
        <v>0</v>
      </c>
      <c r="K37" s="181"/>
      <c r="L37" s="154"/>
      <c r="M37" s="174">
        <f t="shared" ref="M37:M41" si="10">L37*E37</f>
        <v>0</v>
      </c>
    </row>
    <row r="38" spans="1:13" s="4" customFormat="1" x14ac:dyDescent="0.35">
      <c r="A38" s="158"/>
      <c r="B38" s="106" t="s">
        <v>88</v>
      </c>
      <c r="C38" s="166" t="s">
        <v>82</v>
      </c>
      <c r="D38" s="154" t="s">
        <v>69</v>
      </c>
      <c r="E38" s="155">
        <f>30*3</f>
        <v>90</v>
      </c>
      <c r="F38" s="154"/>
      <c r="G38" s="174">
        <f t="shared" ref="G38:G41" si="11">F38*E38</f>
        <v>0</v>
      </c>
      <c r="H38" s="181"/>
      <c r="I38" s="154"/>
      <c r="J38" s="174">
        <f t="shared" si="9"/>
        <v>0</v>
      </c>
      <c r="K38" s="181"/>
      <c r="L38" s="154"/>
      <c r="M38" s="174">
        <f t="shared" si="10"/>
        <v>0</v>
      </c>
    </row>
    <row r="39" spans="1:13" s="4" customFormat="1" x14ac:dyDescent="0.35">
      <c r="A39" s="158"/>
      <c r="B39" s="106" t="s">
        <v>90</v>
      </c>
      <c r="C39" s="166" t="s">
        <v>83</v>
      </c>
      <c r="D39" s="154" t="s">
        <v>69</v>
      </c>
      <c r="E39" s="155">
        <v>30</v>
      </c>
      <c r="F39" s="154"/>
      <c r="G39" s="174">
        <f t="shared" si="11"/>
        <v>0</v>
      </c>
      <c r="H39" s="181"/>
      <c r="I39" s="154"/>
      <c r="J39" s="174">
        <f t="shared" si="9"/>
        <v>0</v>
      </c>
      <c r="K39" s="181"/>
      <c r="L39" s="154"/>
      <c r="M39" s="174">
        <f t="shared" si="10"/>
        <v>0</v>
      </c>
    </row>
    <row r="40" spans="1:13" s="4" customFormat="1" x14ac:dyDescent="0.35">
      <c r="A40" s="158"/>
      <c r="B40" s="106" t="s">
        <v>91</v>
      </c>
      <c r="C40" s="166" t="s">
        <v>84</v>
      </c>
      <c r="D40" s="154" t="s">
        <v>69</v>
      </c>
      <c r="E40" s="155">
        <v>30</v>
      </c>
      <c r="F40" s="154"/>
      <c r="G40" s="174">
        <f t="shared" si="11"/>
        <v>0</v>
      </c>
      <c r="H40" s="181"/>
      <c r="I40" s="154"/>
      <c r="J40" s="174">
        <f t="shared" si="9"/>
        <v>0</v>
      </c>
      <c r="K40" s="181"/>
      <c r="L40" s="154"/>
      <c r="M40" s="174">
        <f t="shared" si="10"/>
        <v>0</v>
      </c>
    </row>
    <row r="41" spans="1:13" s="4" customFormat="1" x14ac:dyDescent="0.35">
      <c r="A41" s="158"/>
      <c r="B41" s="106" t="s">
        <v>92</v>
      </c>
      <c r="C41" s="166" t="s">
        <v>85</v>
      </c>
      <c r="D41" s="154" t="s">
        <v>69</v>
      </c>
      <c r="E41" s="155">
        <v>30</v>
      </c>
      <c r="F41" s="154"/>
      <c r="G41" s="174">
        <f t="shared" si="11"/>
        <v>0</v>
      </c>
      <c r="H41" s="181"/>
      <c r="I41" s="154"/>
      <c r="J41" s="174">
        <f t="shared" si="9"/>
        <v>0</v>
      </c>
      <c r="K41" s="181"/>
      <c r="L41" s="154"/>
      <c r="M41" s="174">
        <f t="shared" si="10"/>
        <v>0</v>
      </c>
    </row>
    <row r="42" spans="1:13" s="4" customFormat="1" x14ac:dyDescent="0.35">
      <c r="A42" s="158"/>
      <c r="B42" s="106"/>
      <c r="C42" s="173"/>
      <c r="D42" s="154"/>
      <c r="E42" s="155"/>
      <c r="F42" s="154"/>
      <c r="G42" s="174"/>
      <c r="H42" s="181"/>
      <c r="I42" s="154"/>
      <c r="J42" s="174"/>
      <c r="K42" s="181"/>
      <c r="L42" s="154"/>
      <c r="M42" s="174"/>
    </row>
    <row r="43" spans="1:13" s="4" customFormat="1" ht="43.5" x14ac:dyDescent="0.35">
      <c r="A43" s="158" t="s">
        <v>14</v>
      </c>
      <c r="B43" s="106"/>
      <c r="C43" s="171" t="s">
        <v>89</v>
      </c>
      <c r="D43" s="154" t="s">
        <v>69</v>
      </c>
      <c r="E43" s="155"/>
      <c r="F43" s="154"/>
      <c r="G43" s="174"/>
      <c r="H43" s="181"/>
      <c r="I43" s="154"/>
      <c r="J43" s="174"/>
      <c r="K43" s="181"/>
      <c r="L43" s="154"/>
      <c r="M43" s="174"/>
    </row>
    <row r="44" spans="1:13" s="4" customFormat="1" x14ac:dyDescent="0.35">
      <c r="A44" s="158"/>
      <c r="B44" s="106" t="s">
        <v>93</v>
      </c>
      <c r="C44" s="166" t="s">
        <v>81</v>
      </c>
      <c r="D44" s="154" t="s">
        <v>69</v>
      </c>
      <c r="E44" s="155">
        <v>100</v>
      </c>
      <c r="F44" s="154"/>
      <c r="G44" s="174">
        <f t="shared" ref="G44:G45" si="12">F44*E44</f>
        <v>0</v>
      </c>
      <c r="H44" s="181"/>
      <c r="I44" s="154"/>
      <c r="J44" s="174">
        <f t="shared" ref="J44:J45" si="13">I44*E44</f>
        <v>0</v>
      </c>
      <c r="K44" s="181"/>
      <c r="L44" s="154"/>
      <c r="M44" s="174">
        <f t="shared" ref="M44:M45" si="14">L44*E44</f>
        <v>0</v>
      </c>
    </row>
    <row r="45" spans="1:13" s="4" customFormat="1" x14ac:dyDescent="0.35">
      <c r="A45" s="158"/>
      <c r="B45" s="106" t="s">
        <v>94</v>
      </c>
      <c r="C45" s="166" t="s">
        <v>83</v>
      </c>
      <c r="D45" s="154" t="s">
        <v>69</v>
      </c>
      <c r="E45" s="155">
        <v>10</v>
      </c>
      <c r="F45" s="154"/>
      <c r="G45" s="174">
        <f t="shared" si="12"/>
        <v>0</v>
      </c>
      <c r="H45" s="181"/>
      <c r="I45" s="154"/>
      <c r="J45" s="174">
        <f t="shared" si="13"/>
        <v>0</v>
      </c>
      <c r="K45" s="181"/>
      <c r="L45" s="154"/>
      <c r="M45" s="174">
        <f t="shared" si="14"/>
        <v>0</v>
      </c>
    </row>
    <row r="46" spans="1:13" s="4" customFormat="1" x14ac:dyDescent="0.35">
      <c r="A46" s="158"/>
      <c r="B46" s="106"/>
      <c r="C46" s="166"/>
      <c r="D46" s="154"/>
      <c r="E46" s="155"/>
      <c r="F46" s="154"/>
      <c r="G46" s="174"/>
      <c r="H46" s="181"/>
      <c r="I46" s="154"/>
      <c r="J46" s="174"/>
      <c r="K46" s="181"/>
      <c r="L46" s="154"/>
      <c r="M46" s="174"/>
    </row>
    <row r="47" spans="1:13" s="4" customFormat="1" ht="26.5" customHeight="1" x14ac:dyDescent="0.35">
      <c r="A47" s="158" t="s">
        <v>14</v>
      </c>
      <c r="B47" s="106"/>
      <c r="C47" s="171" t="s">
        <v>106</v>
      </c>
      <c r="D47" s="154"/>
      <c r="E47" s="155"/>
      <c r="F47" s="154"/>
      <c r="G47" s="174"/>
      <c r="H47" s="181"/>
      <c r="I47" s="154"/>
      <c r="J47" s="174"/>
      <c r="K47" s="181"/>
      <c r="L47" s="154"/>
      <c r="M47" s="174"/>
    </row>
    <row r="48" spans="1:13" s="4" customFormat="1" x14ac:dyDescent="0.35">
      <c r="A48" s="158"/>
      <c r="B48" s="106"/>
      <c r="C48" s="166"/>
      <c r="D48" s="154"/>
      <c r="E48" s="155"/>
      <c r="F48" s="154"/>
      <c r="G48" s="174"/>
      <c r="H48" s="181"/>
      <c r="I48" s="154"/>
      <c r="J48" s="174"/>
      <c r="K48" s="181"/>
      <c r="L48" s="154"/>
      <c r="M48" s="174"/>
    </row>
    <row r="49" spans="1:13" s="4" customFormat="1" x14ac:dyDescent="0.35">
      <c r="A49" s="158"/>
      <c r="B49" s="106" t="s">
        <v>95</v>
      </c>
      <c r="C49" s="166" t="s">
        <v>81</v>
      </c>
      <c r="D49" s="154" t="s">
        <v>69</v>
      </c>
      <c r="E49" s="155">
        <v>300</v>
      </c>
      <c r="F49" s="154"/>
      <c r="G49" s="174">
        <f t="shared" ref="G49:G53" si="15">F49*E49</f>
        <v>0</v>
      </c>
      <c r="H49" s="181"/>
      <c r="I49" s="154"/>
      <c r="J49" s="174">
        <f t="shared" ref="J49:J53" si="16">I49*E49</f>
        <v>0</v>
      </c>
      <c r="K49" s="181"/>
      <c r="L49" s="154"/>
      <c r="M49" s="174">
        <f t="shared" ref="M49:M53" si="17">L49*E49</f>
        <v>0</v>
      </c>
    </row>
    <row r="50" spans="1:13" s="4" customFormat="1" x14ac:dyDescent="0.35">
      <c r="A50" s="158"/>
      <c r="B50" s="106" t="s">
        <v>96</v>
      </c>
      <c r="C50" s="166" t="s">
        <v>82</v>
      </c>
      <c r="D50" s="154" t="s">
        <v>69</v>
      </c>
      <c r="E50" s="155">
        <v>30</v>
      </c>
      <c r="F50" s="154"/>
      <c r="G50" s="174">
        <f t="shared" si="15"/>
        <v>0</v>
      </c>
      <c r="H50" s="181"/>
      <c r="I50" s="154"/>
      <c r="J50" s="174">
        <f t="shared" si="16"/>
        <v>0</v>
      </c>
      <c r="K50" s="181"/>
      <c r="L50" s="154"/>
      <c r="M50" s="174">
        <f t="shared" si="17"/>
        <v>0</v>
      </c>
    </row>
    <row r="51" spans="1:13" s="4" customFormat="1" x14ac:dyDescent="0.35">
      <c r="A51" s="158"/>
      <c r="B51" s="106" t="s">
        <v>97</v>
      </c>
      <c r="C51" s="166" t="s">
        <v>83</v>
      </c>
      <c r="D51" s="154" t="s">
        <v>69</v>
      </c>
      <c r="E51" s="155">
        <v>10</v>
      </c>
      <c r="F51" s="154"/>
      <c r="G51" s="174">
        <f t="shared" si="15"/>
        <v>0</v>
      </c>
      <c r="H51" s="181"/>
      <c r="I51" s="154"/>
      <c r="J51" s="174">
        <f t="shared" si="16"/>
        <v>0</v>
      </c>
      <c r="K51" s="181"/>
      <c r="L51" s="154"/>
      <c r="M51" s="174">
        <f t="shared" si="17"/>
        <v>0</v>
      </c>
    </row>
    <row r="52" spans="1:13" s="4" customFormat="1" x14ac:dyDescent="0.35">
      <c r="A52" s="158"/>
      <c r="B52" s="106" t="s">
        <v>108</v>
      </c>
      <c r="C52" s="166" t="s">
        <v>84</v>
      </c>
      <c r="D52" s="154" t="s">
        <v>69</v>
      </c>
      <c r="E52" s="155">
        <v>10</v>
      </c>
      <c r="F52" s="154"/>
      <c r="G52" s="174">
        <f t="shared" si="15"/>
        <v>0</v>
      </c>
      <c r="H52" s="181"/>
      <c r="I52" s="154"/>
      <c r="J52" s="174">
        <f t="shared" si="16"/>
        <v>0</v>
      </c>
      <c r="K52" s="181"/>
      <c r="L52" s="154"/>
      <c r="M52" s="174">
        <f t="shared" si="17"/>
        <v>0</v>
      </c>
    </row>
    <row r="53" spans="1:13" s="4" customFormat="1" x14ac:dyDescent="0.35">
      <c r="A53" s="158"/>
      <c r="B53" s="106" t="s">
        <v>111</v>
      </c>
      <c r="C53" s="166" t="s">
        <v>85</v>
      </c>
      <c r="D53" s="154" t="s">
        <v>69</v>
      </c>
      <c r="E53" s="155">
        <v>10</v>
      </c>
      <c r="F53" s="154"/>
      <c r="G53" s="174">
        <f t="shared" si="15"/>
        <v>0</v>
      </c>
      <c r="H53" s="181"/>
      <c r="I53" s="154"/>
      <c r="J53" s="174">
        <f t="shared" si="16"/>
        <v>0</v>
      </c>
      <c r="K53" s="181"/>
      <c r="L53" s="154"/>
      <c r="M53" s="174">
        <f t="shared" si="17"/>
        <v>0</v>
      </c>
    </row>
    <row r="54" spans="1:13" s="4" customFormat="1" x14ac:dyDescent="0.35">
      <c r="A54" s="158"/>
      <c r="B54" s="106"/>
      <c r="C54" s="166"/>
      <c r="D54" s="154"/>
      <c r="E54" s="155"/>
      <c r="F54" s="154"/>
      <c r="G54" s="174"/>
      <c r="H54" s="181"/>
      <c r="I54" s="154"/>
      <c r="J54" s="174"/>
      <c r="K54" s="181"/>
      <c r="L54" s="154"/>
      <c r="M54" s="174"/>
    </row>
    <row r="55" spans="1:13" s="4" customFormat="1" x14ac:dyDescent="0.35">
      <c r="A55" s="158" t="s">
        <v>115</v>
      </c>
      <c r="B55" s="106"/>
      <c r="C55" s="171" t="s">
        <v>110</v>
      </c>
      <c r="D55" s="154"/>
      <c r="E55" s="155"/>
      <c r="F55" s="154"/>
      <c r="G55" s="174"/>
      <c r="H55" s="181"/>
      <c r="I55" s="154"/>
      <c r="J55" s="174"/>
      <c r="K55" s="181"/>
      <c r="L55" s="154"/>
      <c r="M55" s="174"/>
    </row>
    <row r="56" spans="1:13" s="4" customFormat="1" x14ac:dyDescent="0.35">
      <c r="A56" s="158" t="s">
        <v>115</v>
      </c>
      <c r="B56" s="106"/>
      <c r="C56" s="166"/>
      <c r="D56" s="154"/>
      <c r="E56" s="155"/>
      <c r="F56" s="154"/>
      <c r="G56" s="174"/>
      <c r="H56" s="181"/>
      <c r="I56" s="154"/>
      <c r="J56" s="174"/>
      <c r="K56" s="181"/>
      <c r="L56" s="154"/>
      <c r="M56" s="174"/>
    </row>
    <row r="57" spans="1:13" s="4" customFormat="1" x14ac:dyDescent="0.35">
      <c r="A57" s="158" t="s">
        <v>115</v>
      </c>
      <c r="B57" s="106"/>
      <c r="C57" s="171" t="s">
        <v>109</v>
      </c>
      <c r="D57" s="154"/>
      <c r="E57" s="155"/>
      <c r="F57" s="154"/>
      <c r="G57" s="174"/>
      <c r="H57" s="181"/>
      <c r="I57" s="154"/>
      <c r="J57" s="174"/>
      <c r="K57" s="181"/>
      <c r="L57" s="154"/>
      <c r="M57" s="174"/>
    </row>
    <row r="58" spans="1:13" s="4" customFormat="1" x14ac:dyDescent="0.35">
      <c r="A58" s="158" t="s">
        <v>115</v>
      </c>
      <c r="B58" s="106"/>
      <c r="C58" s="171"/>
      <c r="D58" s="154"/>
      <c r="E58" s="155"/>
      <c r="F58" s="154"/>
      <c r="G58" s="174"/>
      <c r="H58" s="181"/>
      <c r="I58" s="154"/>
      <c r="J58" s="174"/>
      <c r="K58" s="181"/>
      <c r="L58" s="154"/>
      <c r="M58" s="174"/>
    </row>
    <row r="59" spans="1:13" s="4" customFormat="1" x14ac:dyDescent="0.35">
      <c r="A59" s="158" t="s">
        <v>115</v>
      </c>
      <c r="B59" s="106" t="s">
        <v>10</v>
      </c>
      <c r="C59" s="166" t="s">
        <v>81</v>
      </c>
      <c r="D59" s="154" t="s">
        <v>69</v>
      </c>
      <c r="E59" s="155">
        <v>30</v>
      </c>
      <c r="F59" s="154"/>
      <c r="G59" s="174">
        <f t="shared" ref="G59:G63" si="18">F59*E59</f>
        <v>0</v>
      </c>
      <c r="H59" s="181"/>
      <c r="I59" s="154"/>
      <c r="J59" s="174">
        <f t="shared" ref="J59:J63" si="19">I59*E59</f>
        <v>0</v>
      </c>
      <c r="K59" s="181"/>
      <c r="L59" s="154"/>
      <c r="M59" s="174">
        <f t="shared" ref="M59:M63" si="20">L59*E59</f>
        <v>0</v>
      </c>
    </row>
    <row r="60" spans="1:13" s="4" customFormat="1" x14ac:dyDescent="0.35">
      <c r="A60" s="158" t="s">
        <v>115</v>
      </c>
      <c r="B60" s="106" t="s">
        <v>8</v>
      </c>
      <c r="C60" s="166" t="s">
        <v>82</v>
      </c>
      <c r="D60" s="154" t="s">
        <v>69</v>
      </c>
      <c r="E60" s="155">
        <v>10</v>
      </c>
      <c r="F60" s="154"/>
      <c r="G60" s="174">
        <f t="shared" si="18"/>
        <v>0</v>
      </c>
      <c r="H60" s="181"/>
      <c r="I60" s="154"/>
      <c r="J60" s="174">
        <f t="shared" si="19"/>
        <v>0</v>
      </c>
      <c r="K60" s="181"/>
      <c r="L60" s="154"/>
      <c r="M60" s="174">
        <f t="shared" si="20"/>
        <v>0</v>
      </c>
    </row>
    <row r="61" spans="1:13" s="4" customFormat="1" x14ac:dyDescent="0.35">
      <c r="A61" s="158" t="s">
        <v>115</v>
      </c>
      <c r="B61" s="106" t="s">
        <v>11</v>
      </c>
      <c r="C61" s="166" t="s">
        <v>83</v>
      </c>
      <c r="D61" s="154" t="s">
        <v>69</v>
      </c>
      <c r="E61" s="155">
        <v>5</v>
      </c>
      <c r="F61" s="154"/>
      <c r="G61" s="174">
        <f t="shared" si="18"/>
        <v>0</v>
      </c>
      <c r="H61" s="181"/>
      <c r="I61" s="154"/>
      <c r="J61" s="174">
        <f t="shared" si="19"/>
        <v>0</v>
      </c>
      <c r="K61" s="181"/>
      <c r="L61" s="154"/>
      <c r="M61" s="174">
        <f t="shared" si="20"/>
        <v>0</v>
      </c>
    </row>
    <row r="62" spans="1:13" s="4" customFormat="1" x14ac:dyDescent="0.35">
      <c r="A62" s="158" t="s">
        <v>115</v>
      </c>
      <c r="B62" s="106" t="s">
        <v>12</v>
      </c>
      <c r="C62" s="166" t="s">
        <v>84</v>
      </c>
      <c r="D62" s="154" t="s">
        <v>69</v>
      </c>
      <c r="E62" s="155">
        <v>5</v>
      </c>
      <c r="F62" s="154"/>
      <c r="G62" s="174">
        <f t="shared" si="18"/>
        <v>0</v>
      </c>
      <c r="H62" s="181"/>
      <c r="I62" s="154"/>
      <c r="J62" s="174">
        <f t="shared" si="19"/>
        <v>0</v>
      </c>
      <c r="K62" s="181"/>
      <c r="L62" s="154"/>
      <c r="M62" s="174">
        <f t="shared" si="20"/>
        <v>0</v>
      </c>
    </row>
    <row r="63" spans="1:13" s="4" customFormat="1" x14ac:dyDescent="0.35">
      <c r="A63" s="158" t="s">
        <v>115</v>
      </c>
      <c r="B63" s="106" t="s">
        <v>44</v>
      </c>
      <c r="C63" s="166" t="s">
        <v>85</v>
      </c>
      <c r="D63" s="154" t="s">
        <v>69</v>
      </c>
      <c r="E63" s="155">
        <v>5</v>
      </c>
      <c r="F63" s="154"/>
      <c r="G63" s="174">
        <f t="shared" si="18"/>
        <v>0</v>
      </c>
      <c r="H63" s="181"/>
      <c r="I63" s="154"/>
      <c r="J63" s="174">
        <f t="shared" si="19"/>
        <v>0</v>
      </c>
      <c r="K63" s="181"/>
      <c r="L63" s="154"/>
      <c r="M63" s="174">
        <f t="shared" si="20"/>
        <v>0</v>
      </c>
    </row>
    <row r="64" spans="1:13" s="4" customFormat="1" x14ac:dyDescent="0.35">
      <c r="A64" s="158" t="s">
        <v>115</v>
      </c>
      <c r="B64" s="106"/>
      <c r="C64" s="166"/>
      <c r="D64" s="154"/>
      <c r="E64" s="155"/>
      <c r="F64" s="154"/>
      <c r="G64" s="174"/>
      <c r="H64" s="181"/>
      <c r="I64" s="154"/>
      <c r="J64" s="174"/>
      <c r="K64" s="181"/>
      <c r="L64" s="154"/>
      <c r="M64" s="174"/>
    </row>
    <row r="65" spans="1:13" s="4" customFormat="1" ht="43.5" x14ac:dyDescent="0.35">
      <c r="A65" s="158" t="s">
        <v>115</v>
      </c>
      <c r="B65" s="106" t="s">
        <v>45</v>
      </c>
      <c r="C65" s="166" t="s">
        <v>117</v>
      </c>
      <c r="D65" s="154" t="s">
        <v>112</v>
      </c>
      <c r="E65" s="155">
        <v>3500</v>
      </c>
      <c r="F65" s="154"/>
      <c r="G65" s="174"/>
      <c r="H65" s="181"/>
      <c r="I65" s="154"/>
      <c r="J65" s="174"/>
      <c r="K65" s="181"/>
      <c r="L65" s="154"/>
      <c r="M65" s="174"/>
    </row>
    <row r="66" spans="1:13" s="4" customFormat="1" x14ac:dyDescent="0.35">
      <c r="A66" s="158"/>
      <c r="B66" s="106"/>
      <c r="C66" s="166"/>
      <c r="D66" s="154"/>
      <c r="E66" s="155"/>
      <c r="F66" s="154"/>
      <c r="G66" s="174"/>
      <c r="H66" s="181"/>
      <c r="I66" s="154"/>
      <c r="J66" s="174"/>
      <c r="K66" s="181"/>
      <c r="L66" s="154"/>
      <c r="M66" s="174"/>
    </row>
    <row r="67" spans="1:13" s="4" customFormat="1" ht="48" customHeight="1" x14ac:dyDescent="0.35">
      <c r="A67" s="158" t="s">
        <v>115</v>
      </c>
      <c r="B67" s="106" t="s">
        <v>9</v>
      </c>
      <c r="C67" s="171" t="s">
        <v>70</v>
      </c>
      <c r="D67" s="154"/>
      <c r="E67" s="155"/>
      <c r="F67" s="154"/>
      <c r="G67" s="174"/>
      <c r="H67" s="181"/>
      <c r="I67" s="154"/>
      <c r="J67" s="174"/>
      <c r="K67" s="181"/>
      <c r="L67" s="154"/>
      <c r="M67" s="174"/>
    </row>
    <row r="68" spans="1:13" s="4" customFormat="1" x14ac:dyDescent="0.35">
      <c r="A68" s="158"/>
      <c r="B68" s="106"/>
      <c r="C68" s="166"/>
      <c r="D68" s="154"/>
      <c r="E68" s="155"/>
      <c r="F68" s="154"/>
      <c r="G68" s="174"/>
      <c r="H68" s="181"/>
      <c r="I68" s="154"/>
      <c r="J68" s="174"/>
      <c r="K68" s="181"/>
      <c r="L68" s="154"/>
      <c r="M68" s="174"/>
    </row>
    <row r="69" spans="1:13" s="4" customFormat="1" x14ac:dyDescent="0.35">
      <c r="A69" s="158" t="s">
        <v>115</v>
      </c>
      <c r="B69" s="106" t="s">
        <v>43</v>
      </c>
      <c r="C69" s="166" t="s">
        <v>71</v>
      </c>
      <c r="D69" s="154" t="s">
        <v>49</v>
      </c>
      <c r="E69" s="155">
        <v>2200</v>
      </c>
      <c r="F69" s="154"/>
      <c r="G69" s="174">
        <f>F69*E69</f>
        <v>0</v>
      </c>
      <c r="H69" s="181"/>
      <c r="I69" s="154"/>
      <c r="J69" s="174">
        <f t="shared" ref="J69" si="21">I69*E69</f>
        <v>0</v>
      </c>
      <c r="K69" s="181"/>
      <c r="L69" s="154"/>
      <c r="M69" s="174">
        <f t="shared" ref="M69" si="22">L69*E69</f>
        <v>0</v>
      </c>
    </row>
    <row r="70" spans="1:13" s="4" customFormat="1" x14ac:dyDescent="0.35">
      <c r="A70" s="158"/>
      <c r="B70" s="106"/>
      <c r="C70" s="166"/>
      <c r="D70" s="154"/>
      <c r="E70" s="155"/>
      <c r="F70" s="154"/>
      <c r="G70" s="174"/>
      <c r="H70" s="181"/>
      <c r="I70" s="154"/>
      <c r="J70" s="174"/>
      <c r="K70" s="181"/>
      <c r="L70" s="154"/>
      <c r="M70" s="174"/>
    </row>
    <row r="71" spans="1:13" s="4" customFormat="1" x14ac:dyDescent="0.35">
      <c r="A71" s="158" t="s">
        <v>115</v>
      </c>
      <c r="B71" s="106"/>
      <c r="C71" s="171" t="s">
        <v>72</v>
      </c>
      <c r="D71" s="154"/>
      <c r="E71" s="155"/>
      <c r="F71" s="154"/>
      <c r="G71" s="174"/>
      <c r="H71" s="181"/>
      <c r="I71" s="154"/>
      <c r="J71" s="174"/>
      <c r="K71" s="181"/>
      <c r="L71" s="154"/>
      <c r="M71" s="174"/>
    </row>
    <row r="72" spans="1:13" s="4" customFormat="1" x14ac:dyDescent="0.35">
      <c r="A72" s="158"/>
      <c r="B72" s="106"/>
      <c r="C72" s="166"/>
      <c r="D72" s="154"/>
      <c r="E72" s="155"/>
      <c r="F72" s="154"/>
      <c r="G72" s="174"/>
      <c r="H72" s="181"/>
      <c r="I72" s="154"/>
      <c r="J72" s="174"/>
      <c r="K72" s="181"/>
      <c r="L72" s="154"/>
      <c r="M72" s="174"/>
    </row>
    <row r="73" spans="1:13" s="4" customFormat="1" ht="29" x14ac:dyDescent="0.35">
      <c r="A73" s="158" t="s">
        <v>115</v>
      </c>
      <c r="B73" s="106" t="s">
        <v>47</v>
      </c>
      <c r="C73" s="166" t="s">
        <v>107</v>
      </c>
      <c r="D73" s="154" t="s">
        <v>49</v>
      </c>
      <c r="E73" s="155">
        <v>2200</v>
      </c>
      <c r="F73" s="154"/>
      <c r="G73" s="174">
        <f>F73*E73</f>
        <v>0</v>
      </c>
      <c r="H73" s="181"/>
      <c r="I73" s="154"/>
      <c r="J73" s="174">
        <f t="shared" ref="J73" si="23">I73*E73</f>
        <v>0</v>
      </c>
      <c r="K73" s="181"/>
      <c r="L73" s="154"/>
      <c r="M73" s="174">
        <f t="shared" ref="M73" si="24">L73*E73</f>
        <v>0</v>
      </c>
    </row>
    <row r="74" spans="1:13" s="4" customFormat="1" x14ac:dyDescent="0.35">
      <c r="A74" s="158"/>
      <c r="B74" s="106"/>
      <c r="C74" s="166"/>
      <c r="D74" s="154"/>
      <c r="E74" s="155"/>
      <c r="F74" s="154"/>
      <c r="G74" s="174"/>
      <c r="H74" s="181"/>
      <c r="I74" s="154"/>
      <c r="J74" s="174"/>
      <c r="K74" s="181"/>
      <c r="L74" s="154"/>
      <c r="M74" s="174"/>
    </row>
    <row r="75" spans="1:13" s="4" customFormat="1" x14ac:dyDescent="0.35">
      <c r="A75" s="158"/>
      <c r="B75" s="106"/>
      <c r="C75" s="166"/>
      <c r="D75" s="154"/>
      <c r="E75" s="155"/>
      <c r="F75" s="154"/>
      <c r="G75" s="16"/>
      <c r="H75" s="180"/>
      <c r="I75" s="154"/>
      <c r="J75" s="16"/>
      <c r="K75" s="180"/>
      <c r="L75" s="154"/>
      <c r="M75" s="16"/>
    </row>
    <row r="76" spans="1:13" s="4" customFormat="1" ht="15" thickBot="1" x14ac:dyDescent="0.4">
      <c r="A76" s="158"/>
      <c r="B76" s="106"/>
      <c r="C76" s="18"/>
      <c r="D76" s="154"/>
      <c r="E76" s="155"/>
      <c r="F76" s="154"/>
      <c r="G76" s="184">
        <f>SUM(G19:G75)</f>
        <v>0</v>
      </c>
      <c r="H76" s="180"/>
      <c r="I76" s="154"/>
      <c r="J76" s="184">
        <f>SUM(J19:J75)</f>
        <v>0</v>
      </c>
      <c r="K76" s="180"/>
      <c r="L76" s="154"/>
      <c r="M76" s="184">
        <f>SUM(M19:M75)</f>
        <v>0</v>
      </c>
    </row>
    <row r="77" spans="1:13" s="4" customFormat="1" ht="15" thickTop="1" x14ac:dyDescent="0.35">
      <c r="A77" s="158"/>
      <c r="B77" s="106"/>
      <c r="C77" s="6"/>
      <c r="D77" s="154"/>
      <c r="E77" s="155"/>
      <c r="F77" s="154"/>
      <c r="G77" s="16"/>
      <c r="H77" s="180"/>
      <c r="I77" s="154"/>
      <c r="J77" s="16"/>
      <c r="K77" s="180"/>
      <c r="L77" s="154"/>
      <c r="M77" s="16"/>
    </row>
    <row r="78" spans="1:13" s="4" customFormat="1" ht="15" thickBot="1" x14ac:dyDescent="0.4">
      <c r="A78" s="203" t="s">
        <v>105</v>
      </c>
      <c r="B78" s="204"/>
      <c r="C78" s="204"/>
      <c r="D78" s="204"/>
      <c r="E78" s="204"/>
      <c r="F78" s="204"/>
      <c r="G78" s="204"/>
      <c r="H78" s="204"/>
      <c r="I78" s="204"/>
      <c r="J78" s="204"/>
      <c r="K78" s="204"/>
      <c r="L78" s="205"/>
      <c r="M78" s="94">
        <f>G76+J76+M76</f>
        <v>0</v>
      </c>
    </row>
    <row r="79" spans="1:13" x14ac:dyDescent="0.35">
      <c r="E79" s="156"/>
      <c r="G79" s="17"/>
      <c r="H79" s="17"/>
      <c r="J79" s="17"/>
      <c r="K79" s="17"/>
      <c r="M79" s="17"/>
    </row>
  </sheetData>
  <mergeCells count="2">
    <mergeCell ref="A78:L78"/>
    <mergeCell ref="F4:G4"/>
  </mergeCells>
  <phoneticPr fontId="10" type="noConversion"/>
  <printOptions gridLines="1"/>
  <pageMargins left="0.7" right="0.7" top="0.75" bottom="0.75" header="0.3" footer="0.3"/>
  <pageSetup paperSize="9" scale="56" fitToHeight="0" orientation="portrait" r:id="rId1"/>
  <rowBreaks count="1" manualBreakCount="1">
    <brk id="5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Pricing Assumptions</vt:lpstr>
      <vt:lpstr>P&amp;G</vt:lpstr>
      <vt:lpstr>Wall of names</vt:lpstr>
      <vt:lpstr>'P&amp;G'!Print_Area</vt:lpstr>
      <vt:lpstr>'Pricing Assumptions'!Print_Area</vt:lpstr>
      <vt:lpstr>Summary!Print_Area</vt:lpstr>
      <vt:lpstr>'Wall of names'!Print_Area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Mamuremi</dc:creator>
  <cp:lastModifiedBy>Mamuremi</cp:lastModifiedBy>
  <cp:lastPrinted>2023-11-01T11:00:56Z</cp:lastPrinted>
  <dcterms:created xsi:type="dcterms:W3CDTF">2022-11-23T06:40:17Z</dcterms:created>
  <dcterms:modified xsi:type="dcterms:W3CDTF">2023-11-01T11:46:54Z</dcterms:modified>
</cp:coreProperties>
</file>