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kaSP\Desktop\Documents\pinky\MASS METER =MPGXC006170R1\"/>
    </mc:Choice>
  </mc:AlternateContent>
  <bookViews>
    <workbookView xWindow="240" yWindow="560" windowWidth="15600" windowHeight="7520" firstSheet="2" activeTab="2"/>
  </bookViews>
  <sheets>
    <sheet name="Rejectors" sheetId="4" state="hidden" r:id="rId1"/>
    <sheet name="Monthly Excess Overtime" sheetId="3" state="hidden" r:id="rId2"/>
    <sheet name="Mass Meter " sheetId="6" r:id="rId3"/>
  </sheets>
  <calcPr calcId="162913"/>
</workbook>
</file>

<file path=xl/calcChain.xml><?xml version="1.0" encoding="utf-8"?>
<calcChain xmlns="http://schemas.openxmlformats.org/spreadsheetml/2006/main">
  <c r="C8" i="4" l="1"/>
  <c r="L2" i="4"/>
  <c r="I2" i="4"/>
  <c r="F2" i="4"/>
  <c r="K4" i="3"/>
  <c r="K5" i="3"/>
  <c r="K6" i="3"/>
  <c r="K7" i="3"/>
  <c r="K8" i="3"/>
  <c r="K9" i="3"/>
  <c r="K3" i="3"/>
  <c r="K10" i="3" s="1"/>
  <c r="H4" i="3"/>
  <c r="H5" i="3"/>
  <c r="H6" i="3"/>
  <c r="H7" i="3"/>
  <c r="H8" i="3"/>
  <c r="H9" i="3"/>
  <c r="H3" i="3"/>
  <c r="E4" i="3"/>
  <c r="E5" i="3"/>
  <c r="E6" i="3"/>
  <c r="E7" i="3"/>
  <c r="E8" i="3"/>
  <c r="E9" i="3"/>
  <c r="E3" i="3"/>
  <c r="C4" i="4" l="1"/>
  <c r="C5" i="4" s="1"/>
  <c r="C10" i="4" s="1"/>
  <c r="E10" i="3"/>
  <c r="H10" i="3"/>
  <c r="C12" i="3"/>
  <c r="C13" i="3" s="1"/>
</calcChain>
</file>

<file path=xl/comments1.xml><?xml version="1.0" encoding="utf-8"?>
<comments xmlns="http://schemas.openxmlformats.org/spreadsheetml/2006/main">
  <authors>
    <author>David Sebusi</author>
  </authors>
  <commentList>
    <comment ref="E24" authorId="0" shapeId="0">
      <text>
        <r>
          <rPr>
            <b/>
            <sz val="9"/>
            <color indexed="81"/>
            <rFont val="Tahoma"/>
            <charset val="1"/>
          </rPr>
          <t>David Sebusi:</t>
        </r>
        <r>
          <rPr>
            <sz val="9"/>
            <color indexed="81"/>
            <rFont val="Tahoma"/>
            <charset val="1"/>
          </rPr>
          <t xml:space="preserve">
4times a year</t>
        </r>
      </text>
    </comment>
  </commentList>
</comments>
</file>

<file path=xl/sharedStrings.xml><?xml version="1.0" encoding="utf-8"?>
<sst xmlns="http://schemas.openxmlformats.org/spreadsheetml/2006/main" count="189" uniqueCount="136">
  <si>
    <t>Supervisor</t>
  </si>
  <si>
    <t>Fitters</t>
  </si>
  <si>
    <t>QTY</t>
  </si>
  <si>
    <t>Semi Skill</t>
  </si>
  <si>
    <t>Assistant</t>
  </si>
  <si>
    <t>Rejector</t>
  </si>
  <si>
    <t>Boilermaker</t>
  </si>
  <si>
    <t>Welder Class B</t>
  </si>
  <si>
    <t>Normal rate</t>
  </si>
  <si>
    <t>Total</t>
  </si>
  <si>
    <t>Overtime rate</t>
  </si>
  <si>
    <t>Double time rate</t>
  </si>
  <si>
    <t>Hours/month</t>
  </si>
  <si>
    <t>Bill Description</t>
  </si>
  <si>
    <t>Welding Assistant</t>
  </si>
  <si>
    <t>Overtime rate ( Week days)</t>
  </si>
  <si>
    <t>Overtime rate (Saturday)</t>
  </si>
  <si>
    <t>Double time rate (Sunday)</t>
  </si>
  <si>
    <t>Quantity</t>
  </si>
  <si>
    <t>Hours/Week</t>
  </si>
  <si>
    <t>Weekly Overtime (Set, 1500hr &amp; PF Leaks)</t>
  </si>
  <si>
    <t>Monthly Overtime (Set, 1500hr &amp; PF Leaks)</t>
  </si>
  <si>
    <t xml:space="preserve">Monthly Overtime </t>
  </si>
  <si>
    <t>Total Overtime Spent to date</t>
  </si>
  <si>
    <t>Month</t>
  </si>
  <si>
    <t>DESCRIPTION</t>
  </si>
  <si>
    <t>UNIT</t>
  </si>
  <si>
    <t>Hour</t>
  </si>
  <si>
    <t>ITEM</t>
  </si>
  <si>
    <t>Consumables</t>
  </si>
  <si>
    <t>Tools &amp; Equipment</t>
  </si>
  <si>
    <t>a)PRELIMINARY AND GENERAL</t>
  </si>
  <si>
    <t>Site de-Establishment on Completion of contract</t>
  </si>
  <si>
    <t xml:space="preserve">Site Establishment </t>
  </si>
  <si>
    <t>Mass Meter Maintenance Activities</t>
  </si>
  <si>
    <t>Site Bakkie  (Double Cab)</t>
  </si>
  <si>
    <t>Technician Overtime (Sunday)</t>
  </si>
  <si>
    <t>Time Related Items (Break Downs)</t>
  </si>
  <si>
    <t>Each</t>
  </si>
  <si>
    <t>Mass Meter Calibration 18 A (Accumass BW100)</t>
  </si>
  <si>
    <t>Mass Meter Calibration 18 B (Milltronics BW500)</t>
  </si>
  <si>
    <t>Bulk Load Test on Conveyor 18</t>
  </si>
  <si>
    <t>Assize Static Weight on Conveyor 18</t>
  </si>
  <si>
    <t>Mass Meter Balancing and Algnment on Conveyor 18</t>
  </si>
  <si>
    <t>Bulk Load Test on Conveyor E</t>
  </si>
  <si>
    <t>Mass Meter Calibration E1B (Milltronics BW500)</t>
  </si>
  <si>
    <t>Mass Meter Balancing and Algnment on Conveyor E</t>
  </si>
  <si>
    <t>Assize Static Weight on Conveyor E</t>
  </si>
  <si>
    <t>Mass Meter Calibration E1A (Milltronics  BW500)</t>
  </si>
  <si>
    <t>Bulk Load Test on Conveyor 6A</t>
  </si>
  <si>
    <t>Mass Meter Calibration 6A 1 (Milltronics BW500)</t>
  </si>
  <si>
    <t>Mass Meter Calibration 6A 2 (Microtech 2000)</t>
  </si>
  <si>
    <t>Mass Meter Balancing and Algnment on Conveyor 6A</t>
  </si>
  <si>
    <t>Assize Static Weight on Conveyor 6A</t>
  </si>
  <si>
    <t>Bulk Load Test on Conveyor 6C</t>
  </si>
  <si>
    <t>Mass Meter Calibration 6C 1 (Milltronics BW500)</t>
  </si>
  <si>
    <t>Mass Meter Calibration 6C 2 (Microtech 2000)</t>
  </si>
  <si>
    <t>Mass Meter Balancing and Algnment on Conveyor 6C</t>
  </si>
  <si>
    <t>Assize Static Weight on Conveyor 6C</t>
  </si>
  <si>
    <t>Bulk Load Test on Conveyor 10A</t>
  </si>
  <si>
    <t>Mass Meter Calibration 10A 1 (Milltronics BW500)</t>
  </si>
  <si>
    <t>Mass Meter Calibration 10A 2 (Microtech 2000)</t>
  </si>
  <si>
    <t>Mass Meter Balancing and Algnment on Conveyor 10A</t>
  </si>
  <si>
    <t>Assize Static Weight on Conveyor 10A</t>
  </si>
  <si>
    <t>Bulk Load Test on Conveyor 10C</t>
  </si>
  <si>
    <t>Mass Meter Calibration 10C 1 (Milltronics BW500)</t>
  </si>
  <si>
    <t>Mass Meter Calibration 10C 2 (Microtech 2000)</t>
  </si>
  <si>
    <t>Mass Meter Balancing and Algnment on Conveyor 10C</t>
  </si>
  <si>
    <t>Assize Static Weight on Conveyor 10C</t>
  </si>
  <si>
    <t>Mass Meter Spares</t>
  </si>
  <si>
    <t>Loadcell</t>
  </si>
  <si>
    <t>Tacho Meter</t>
  </si>
  <si>
    <t>Tacho Wheel</t>
  </si>
  <si>
    <t>Signal Cable</t>
  </si>
  <si>
    <t>Meter</t>
  </si>
  <si>
    <t>Lot</t>
  </si>
  <si>
    <t>PPE</t>
  </si>
  <si>
    <t>No</t>
  </si>
  <si>
    <t xml:space="preserve">RATE               </t>
  </si>
  <si>
    <t xml:space="preserve">QUANTITY </t>
  </si>
  <si>
    <t xml:space="preserve">AMOUNT </t>
  </si>
  <si>
    <t xml:space="preserve">Total </t>
  </si>
  <si>
    <t>Fixed Related Items</t>
  </si>
  <si>
    <t>1.1</t>
  </si>
  <si>
    <t>3.3</t>
  </si>
  <si>
    <t>1.2</t>
  </si>
  <si>
    <t>1.3</t>
  </si>
  <si>
    <t>1.4</t>
  </si>
  <si>
    <t>1.5</t>
  </si>
  <si>
    <t>2.1</t>
  </si>
  <si>
    <t>3.1</t>
  </si>
  <si>
    <t>3.2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</si>
  <si>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</si>
  <si>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</si>
  <si>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</si>
  <si>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</si>
  <si>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</si>
  <si>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</si>
  <si>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</si>
  <si>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</si>
  <si>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</si>
  <si>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</si>
  <si>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</si>
  <si>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</si>
  <si>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</si>
  <si>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</si>
  <si>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</si>
  <si>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</si>
  <si>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</si>
  <si>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</si>
  <si>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</si>
  <si>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</si>
  <si>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</si>
  <si>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</si>
  <si>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</si>
  <si>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</si>
  <si>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4.25</t>
  </si>
  <si>
    <t>4.26</t>
  </si>
  <si>
    <t>4.27</t>
  </si>
  <si>
    <t>4.28</t>
  </si>
  <si>
    <t>4.29</t>
  </si>
  <si>
    <t>4.30</t>
  </si>
  <si>
    <t>5.1</t>
  </si>
  <si>
    <t>5.2</t>
  </si>
  <si>
    <t>5.3</t>
  </si>
  <si>
    <t>5.4</t>
  </si>
  <si>
    <t>5.5</t>
  </si>
  <si>
    <t>5.6</t>
  </si>
  <si>
    <t>5.7</t>
  </si>
  <si>
    <t>Technician x 3 =normal working hours</t>
  </si>
  <si>
    <t>z</t>
  </si>
  <si>
    <t>TachoMeter (Accumass BW100)</t>
  </si>
  <si>
    <t>TachoMeter (Microtech 2000)</t>
  </si>
  <si>
    <t>TachoMeter (Milltronics BW500)</t>
  </si>
  <si>
    <t>Technician Direct Overtime (After working hours and Saturdays)</t>
  </si>
  <si>
    <t>c) Cost for Logistical Measure in 60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</si>
</sst>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R&quot;\ #,##0.00;[Red]&quot;R&quot;\ \-#,##0.00"/>
    <numFmt numFmtId="165" formatCode="_ * #,##0.00_ ;_ * \-#,##0.00_ ;_ * &quot;-&quot;??_ ;_ @_ "/>
    <numFmt numFmtId="166" formatCode="&quot;R&quot;\ #,##0.00"/>
    <numFmt numFmtId="167" formatCode="&quot;R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5" fontId="4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166" fontId="2" fillId="0" borderId="0" xfId="0" applyNumberFormat="1" applyFont="1"/>
    <xf numFmtId="0" fontId="3" fillId="0" borderId="0" xfId="0" applyFont="1"/>
    <xf numFmtId="3" fontId="2" fillId="0" borderId="0" xfId="0" applyNumberFormat="1" applyFont="1"/>
    <xf numFmtId="166" fontId="3" fillId="0" borderId="0" xfId="0" applyNumberFormat="1" applyFont="1"/>
    <xf numFmtId="166" fontId="0" fillId="0" borderId="0" xfId="0" applyNumberFormat="1"/>
    <xf numFmtId="165" fontId="0" fillId="0" borderId="0" xfId="1" applyFont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 applyAlignment="1">
      <alignment horizontal="center"/>
    </xf>
    <xf numFmtId="0" fontId="1" fillId="0" borderId="0" xfId="0" applyFont="1" applyBorder="1"/>
    <xf numFmtId="0" fontId="1" fillId="0" borderId="0" xfId="0" applyFont="1" applyFill="1" applyBorder="1"/>
    <xf numFmtId="166" fontId="0" fillId="0" borderId="0" xfId="0" applyNumberFormat="1" applyFill="1" applyBorder="1"/>
    <xf numFmtId="164" fontId="1" fillId="0" borderId="0" xfId="0" applyNumberFormat="1" applyFont="1" applyFill="1" applyBorder="1"/>
    <xf numFmtId="164" fontId="0" fillId="0" borderId="0" xfId="0" applyNumberFormat="1" applyFont="1" applyFill="1" applyBorder="1"/>
    <xf numFmtId="164" fontId="1" fillId="0" borderId="0" xfId="0" applyNumberFormat="1" applyFont="1" applyFill="1" applyBorder="1" applyAlignment="1">
      <alignment wrapText="1"/>
    </xf>
    <xf numFmtId="0" fontId="0" fillId="0" borderId="0" xfId="0" applyFill="1" applyBorder="1"/>
    <xf numFmtId="0" fontId="0" fillId="0" borderId="0" xfId="0" applyFill="1"/>
    <xf numFmtId="164" fontId="0" fillId="0" borderId="0" xfId="0" applyNumberFormat="1" applyFill="1" applyBorder="1"/>
    <xf numFmtId="4" fontId="0" fillId="0" borderId="0" xfId="0" applyNumberFormat="1" applyFill="1" applyBorder="1"/>
    <xf numFmtId="165" fontId="0" fillId="0" borderId="0" xfId="1" applyFont="1" applyFill="1"/>
    <xf numFmtId="164" fontId="0" fillId="0" borderId="0" xfId="0" applyNumberFormat="1" applyFill="1"/>
    <xf numFmtId="0" fontId="0" fillId="0" borderId="0" xfId="0" applyAlignment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wrapText="1"/>
    </xf>
    <xf numFmtId="0" fontId="1" fillId="0" borderId="0" xfId="0" applyFont="1" applyFill="1" applyBorder="1" applyAlignment="1"/>
    <xf numFmtId="0" fontId="0" fillId="0" borderId="0" xfId="0" applyFill="1" applyAlignment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2" borderId="9" xfId="0" applyFont="1" applyFill="1" applyBorder="1" applyAlignment="1">
      <alignment horizontal="left" wrapText="1"/>
    </xf>
    <xf numFmtId="0" fontId="0" fillId="3" borderId="2" xfId="0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3" fillId="3" borderId="1" xfId="0" applyFont="1" applyFill="1" applyBorder="1"/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left"/>
    </xf>
    <xf numFmtId="0" fontId="2" fillId="3" borderId="1" xfId="0" applyFont="1" applyFill="1" applyBorder="1"/>
    <xf numFmtId="0" fontId="0" fillId="3" borderId="1" xfId="0" applyFill="1" applyBorder="1" applyAlignment="1">
      <alignment wrapText="1"/>
    </xf>
    <xf numFmtId="167" fontId="0" fillId="3" borderId="1" xfId="0" applyNumberFormat="1" applyFill="1" applyBorder="1" applyAlignment="1">
      <alignment horizontal="left"/>
    </xf>
    <xf numFmtId="0" fontId="0" fillId="3" borderId="1" xfId="0" applyFont="1" applyFill="1" applyBorder="1"/>
    <xf numFmtId="0" fontId="0" fillId="3" borderId="1" xfId="0" applyFill="1" applyBorder="1" applyAlignment="1"/>
    <xf numFmtId="0" fontId="0" fillId="3" borderId="11" xfId="0" applyFill="1" applyBorder="1" applyAlignment="1">
      <alignment horizontal="center"/>
    </xf>
    <xf numFmtId="0" fontId="1" fillId="3" borderId="10" xfId="0" applyFont="1" applyFill="1" applyBorder="1" applyAlignment="1">
      <alignment wrapText="1"/>
    </xf>
    <xf numFmtId="0" fontId="0" fillId="3" borderId="10" xfId="0" applyFill="1" applyBorder="1"/>
    <xf numFmtId="0" fontId="0" fillId="3" borderId="10" xfId="0" applyFill="1" applyBorder="1" applyAlignment="1">
      <alignment horizontal="left"/>
    </xf>
    <xf numFmtId="0" fontId="0" fillId="3" borderId="12" xfId="0" applyFill="1" applyBorder="1" applyAlignment="1">
      <alignment horizontal="center"/>
    </xf>
    <xf numFmtId="0" fontId="1" fillId="3" borderId="13" xfId="0" applyFont="1" applyFill="1" applyBorder="1" applyAlignment="1">
      <alignment wrapText="1"/>
    </xf>
    <xf numFmtId="0" fontId="0" fillId="3" borderId="13" xfId="0" applyFill="1" applyBorder="1"/>
    <xf numFmtId="0" fontId="0" fillId="3" borderId="13" xfId="0" applyFill="1" applyBorder="1" applyAlignment="1">
      <alignment horizontal="left"/>
    </xf>
    <xf numFmtId="0" fontId="0" fillId="0" borderId="14" xfId="0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164" fontId="1" fillId="3" borderId="13" xfId="0" applyNumberFormat="1" applyFont="1" applyFill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0"/>
  <sheetViews>
    <sheetView workbookViewId="0">
      <selection activeCell="B1" sqref="B1:L5"/>
    </sheetView>
  </sheetViews>
  <sheetFormatPr defaultRowHeight="14.5" x14ac:dyDescent="0.35"/>
  <cols>
    <col min="2" max="2" width="27.1796875" bestFit="1" customWidth="1"/>
    <col min="3" max="3" width="14.1796875" bestFit="1" customWidth="1"/>
    <col min="6" max="6" width="6.1796875" bestFit="1" customWidth="1"/>
    <col min="7" max="7" width="11.54296875" bestFit="1" customWidth="1"/>
    <col min="9" max="9" width="11.54296875" bestFit="1" customWidth="1"/>
    <col min="11" max="11" width="12.81640625" bestFit="1" customWidth="1"/>
    <col min="12" max="12" width="11.54296875" bestFit="1" customWidth="1"/>
  </cols>
  <sheetData>
    <row r="1" spans="2:15" s="2" customFormat="1" x14ac:dyDescent="0.35">
      <c r="B1" s="4" t="s">
        <v>13</v>
      </c>
      <c r="C1" s="4" t="s">
        <v>2</v>
      </c>
      <c r="D1" s="4" t="s">
        <v>8</v>
      </c>
      <c r="E1" s="4" t="s">
        <v>12</v>
      </c>
      <c r="F1" s="4" t="s">
        <v>9</v>
      </c>
      <c r="G1" s="4" t="s">
        <v>10</v>
      </c>
      <c r="H1" s="4" t="s">
        <v>12</v>
      </c>
      <c r="I1" s="4" t="s">
        <v>9</v>
      </c>
      <c r="J1" s="4" t="s">
        <v>11</v>
      </c>
      <c r="K1" s="4" t="s">
        <v>12</v>
      </c>
      <c r="L1" s="4" t="s">
        <v>9</v>
      </c>
      <c r="N1" s="4"/>
      <c r="O1" s="4"/>
    </row>
    <row r="2" spans="2:15" s="2" customFormat="1" x14ac:dyDescent="0.35">
      <c r="B2" s="2" t="s">
        <v>5</v>
      </c>
      <c r="C2" s="2">
        <v>32</v>
      </c>
      <c r="D2" s="3">
        <v>0</v>
      </c>
      <c r="E2" s="2">
        <v>173</v>
      </c>
      <c r="F2" s="3">
        <f t="shared" ref="F2" si="0">PRODUCT(C2*D2*E2)</f>
        <v>0</v>
      </c>
      <c r="G2" s="3">
        <v>97.5</v>
      </c>
      <c r="H2" s="2">
        <v>60</v>
      </c>
      <c r="I2" s="3">
        <f t="shared" ref="I2" si="1">PRODUCT(C2*G2*H2)</f>
        <v>187200</v>
      </c>
      <c r="J2" s="3">
        <v>130</v>
      </c>
      <c r="K2" s="2">
        <v>20</v>
      </c>
      <c r="L2" s="3">
        <f t="shared" ref="L2" si="2">PRODUCT(C2*J2*K2)</f>
        <v>83200</v>
      </c>
    </row>
    <row r="4" spans="2:15" x14ac:dyDescent="0.35">
      <c r="B4" s="1" t="s">
        <v>22</v>
      </c>
      <c r="C4" s="7">
        <f>I2+L2</f>
        <v>270400</v>
      </c>
    </row>
    <row r="5" spans="2:15" x14ac:dyDescent="0.35">
      <c r="B5" s="1" t="s">
        <v>23</v>
      </c>
      <c r="C5" s="7">
        <f>C4*28</f>
        <v>7571200</v>
      </c>
    </row>
    <row r="8" spans="2:15" x14ac:dyDescent="0.35">
      <c r="C8" s="7">
        <f>23416610</f>
        <v>23416610</v>
      </c>
    </row>
    <row r="10" spans="2:15" x14ac:dyDescent="0.35">
      <c r="C10" s="7">
        <f>C8-C5</f>
        <v>15845410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sqref="A1:XFD1048576"/>
    </sheetView>
  </sheetViews>
  <sheetFormatPr defaultRowHeight="14.5" x14ac:dyDescent="0.35"/>
  <cols>
    <col min="1" max="1" width="38.81640625" bestFit="1" customWidth="1"/>
    <col min="2" max="2" width="8.7265625" bestFit="1" customWidth="1"/>
    <col min="3" max="3" width="26" bestFit="1" customWidth="1"/>
    <col min="4" max="4" width="12.81640625" bestFit="1" customWidth="1"/>
    <col min="5" max="5" width="11.54296875" bestFit="1" customWidth="1"/>
    <col min="6" max="6" width="23.453125" bestFit="1" customWidth="1"/>
    <col min="7" max="7" width="12.81640625" customWidth="1"/>
    <col min="8" max="8" width="10.54296875" bestFit="1" customWidth="1"/>
    <col min="9" max="9" width="16.1796875" bestFit="1" customWidth="1"/>
    <col min="10" max="10" width="12.81640625" bestFit="1" customWidth="1"/>
    <col min="11" max="11" width="10.54296875" bestFit="1" customWidth="1"/>
  </cols>
  <sheetData>
    <row r="1" spans="1:12" x14ac:dyDescent="0.35">
      <c r="A1" s="4" t="s">
        <v>13</v>
      </c>
      <c r="B1" s="4" t="s">
        <v>18</v>
      </c>
      <c r="C1" s="4" t="s">
        <v>15</v>
      </c>
      <c r="D1" s="4" t="s">
        <v>19</v>
      </c>
      <c r="E1" s="4" t="s">
        <v>9</v>
      </c>
      <c r="F1" s="4" t="s">
        <v>16</v>
      </c>
      <c r="G1" s="4" t="s">
        <v>19</v>
      </c>
      <c r="H1" s="4" t="s">
        <v>9</v>
      </c>
      <c r="I1" s="4" t="s">
        <v>17</v>
      </c>
      <c r="J1" s="4" t="s">
        <v>19</v>
      </c>
      <c r="K1" s="4" t="s">
        <v>9</v>
      </c>
    </row>
    <row r="2" spans="1:12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2" x14ac:dyDescent="0.35">
      <c r="A3" s="2" t="s">
        <v>0</v>
      </c>
      <c r="B3" s="2">
        <v>1</v>
      </c>
      <c r="C3" s="3">
        <v>462</v>
      </c>
      <c r="D3" s="2">
        <v>12</v>
      </c>
      <c r="E3" s="3">
        <f>C3*D3*B3</f>
        <v>5544</v>
      </c>
      <c r="F3" s="3">
        <v>462</v>
      </c>
      <c r="G3" s="2">
        <v>12</v>
      </c>
      <c r="H3" s="3">
        <f>G3*F3*B3</f>
        <v>5544</v>
      </c>
      <c r="I3" s="3">
        <v>616</v>
      </c>
      <c r="J3" s="2">
        <v>16</v>
      </c>
      <c r="K3" s="3">
        <f>J3*I3*B3</f>
        <v>9856</v>
      </c>
    </row>
    <row r="4" spans="1:12" x14ac:dyDescent="0.35">
      <c r="A4" s="2" t="s">
        <v>1</v>
      </c>
      <c r="B4" s="2">
        <v>4</v>
      </c>
      <c r="C4" s="3">
        <v>295.5</v>
      </c>
      <c r="D4" s="2">
        <v>12</v>
      </c>
      <c r="E4" s="3">
        <f t="shared" ref="E4:E9" si="0">C4*D4*B4</f>
        <v>14184</v>
      </c>
      <c r="F4" s="3">
        <v>295.5</v>
      </c>
      <c r="G4" s="2">
        <v>12</v>
      </c>
      <c r="H4" s="3">
        <f t="shared" ref="H4:H9" si="1">G4*F4*B4</f>
        <v>14184</v>
      </c>
      <c r="I4" s="3">
        <v>394</v>
      </c>
      <c r="J4" s="2">
        <v>16</v>
      </c>
      <c r="K4" s="3">
        <f t="shared" ref="K4:K9" si="2">J4*I4*B4</f>
        <v>25216</v>
      </c>
    </row>
    <row r="5" spans="1:12" x14ac:dyDescent="0.35">
      <c r="A5" s="2" t="s">
        <v>3</v>
      </c>
      <c r="B5" s="2">
        <v>4</v>
      </c>
      <c r="C5" s="3">
        <v>127.5</v>
      </c>
      <c r="D5" s="2">
        <v>12</v>
      </c>
      <c r="E5" s="3">
        <f t="shared" si="0"/>
        <v>6120</v>
      </c>
      <c r="F5" s="3">
        <v>127.5</v>
      </c>
      <c r="G5" s="2">
        <v>12</v>
      </c>
      <c r="H5" s="3">
        <f t="shared" si="1"/>
        <v>6120</v>
      </c>
      <c r="I5" s="3">
        <v>170</v>
      </c>
      <c r="J5" s="2">
        <v>16</v>
      </c>
      <c r="K5" s="3">
        <f t="shared" si="2"/>
        <v>10880</v>
      </c>
    </row>
    <row r="6" spans="1:12" x14ac:dyDescent="0.35">
      <c r="A6" s="2" t="s">
        <v>4</v>
      </c>
      <c r="B6" s="2">
        <v>3</v>
      </c>
      <c r="C6" s="3">
        <v>97.5</v>
      </c>
      <c r="D6" s="2">
        <v>12</v>
      </c>
      <c r="E6" s="3">
        <f t="shared" si="0"/>
        <v>3510</v>
      </c>
      <c r="F6" s="3">
        <v>97.5</v>
      </c>
      <c r="G6" s="2">
        <v>12</v>
      </c>
      <c r="H6" s="3">
        <f t="shared" si="1"/>
        <v>3510</v>
      </c>
      <c r="I6" s="3">
        <v>130</v>
      </c>
      <c r="J6" s="2">
        <v>16</v>
      </c>
      <c r="K6" s="3">
        <f t="shared" si="2"/>
        <v>6240</v>
      </c>
    </row>
    <row r="7" spans="1:12" x14ac:dyDescent="0.35">
      <c r="A7" s="2" t="s">
        <v>6</v>
      </c>
      <c r="B7" s="2">
        <v>1</v>
      </c>
      <c r="C7" s="3">
        <v>295.5</v>
      </c>
      <c r="D7" s="2">
        <v>12</v>
      </c>
      <c r="E7" s="3">
        <f t="shared" si="0"/>
        <v>3546</v>
      </c>
      <c r="F7" s="3">
        <v>295.5</v>
      </c>
      <c r="G7" s="2">
        <v>12</v>
      </c>
      <c r="H7" s="3">
        <f t="shared" si="1"/>
        <v>3546</v>
      </c>
      <c r="I7" s="3">
        <v>394</v>
      </c>
      <c r="J7" s="2">
        <v>16</v>
      </c>
      <c r="K7" s="3">
        <f t="shared" si="2"/>
        <v>6304</v>
      </c>
    </row>
    <row r="8" spans="1:12" x14ac:dyDescent="0.35">
      <c r="A8" s="2" t="s">
        <v>7</v>
      </c>
      <c r="B8" s="2">
        <v>1</v>
      </c>
      <c r="C8" s="3">
        <v>240</v>
      </c>
      <c r="D8" s="2">
        <v>12</v>
      </c>
      <c r="E8" s="3">
        <f t="shared" si="0"/>
        <v>2880</v>
      </c>
      <c r="F8" s="3">
        <v>240</v>
      </c>
      <c r="G8" s="2">
        <v>12</v>
      </c>
      <c r="H8" s="3">
        <f t="shared" si="1"/>
        <v>2880</v>
      </c>
      <c r="I8" s="3">
        <v>320</v>
      </c>
      <c r="J8" s="2">
        <v>16</v>
      </c>
      <c r="K8" s="3">
        <f t="shared" si="2"/>
        <v>5120</v>
      </c>
    </row>
    <row r="9" spans="1:12" x14ac:dyDescent="0.35">
      <c r="A9" s="2" t="s">
        <v>14</v>
      </c>
      <c r="B9" s="2">
        <v>1</v>
      </c>
      <c r="C9" s="3">
        <v>97.5</v>
      </c>
      <c r="D9" s="2">
        <v>12</v>
      </c>
      <c r="E9" s="3">
        <f t="shared" si="0"/>
        <v>1170</v>
      </c>
      <c r="F9" s="3">
        <v>97.5</v>
      </c>
      <c r="G9" s="2">
        <v>12</v>
      </c>
      <c r="H9" s="3">
        <f t="shared" si="1"/>
        <v>1170</v>
      </c>
      <c r="I9" s="3">
        <v>130</v>
      </c>
      <c r="J9" s="2">
        <v>16</v>
      </c>
      <c r="K9" s="3">
        <f t="shared" si="2"/>
        <v>2080</v>
      </c>
    </row>
    <row r="10" spans="1:12" x14ac:dyDescent="0.35">
      <c r="A10" s="2"/>
      <c r="B10" s="2"/>
      <c r="C10" s="2"/>
      <c r="D10" s="4" t="s">
        <v>9</v>
      </c>
      <c r="E10" s="6">
        <f>(SUM(E3:E9))*5</f>
        <v>184770</v>
      </c>
      <c r="F10" s="4"/>
      <c r="G10" s="4" t="s">
        <v>9</v>
      </c>
      <c r="H10" s="6">
        <f>SUM(H3:H9)</f>
        <v>36954</v>
      </c>
      <c r="I10" s="4"/>
      <c r="J10" s="4" t="s">
        <v>9</v>
      </c>
      <c r="K10" s="6">
        <f>SUM(K3:K9)</f>
        <v>65696</v>
      </c>
      <c r="L10" s="1"/>
    </row>
    <row r="11" spans="1:12" x14ac:dyDescent="0.35">
      <c r="A11" s="2"/>
      <c r="B11" s="2"/>
      <c r="C11" s="2"/>
      <c r="D11" s="4"/>
      <c r="E11" s="6"/>
      <c r="F11" s="4"/>
      <c r="G11" s="4"/>
      <c r="H11" s="6"/>
      <c r="I11" s="4"/>
      <c r="J11" s="4"/>
      <c r="K11" s="6"/>
      <c r="L11" s="1"/>
    </row>
    <row r="12" spans="1:12" x14ac:dyDescent="0.35">
      <c r="A12" s="4" t="s">
        <v>20</v>
      </c>
      <c r="B12" s="2"/>
      <c r="C12" s="3">
        <f>E10+H10+K10</f>
        <v>287420</v>
      </c>
      <c r="D12" s="2"/>
      <c r="E12" s="2"/>
      <c r="F12" s="2"/>
      <c r="G12" s="2"/>
      <c r="H12" s="2"/>
      <c r="I12" s="2"/>
      <c r="J12" s="2"/>
      <c r="K12" s="3"/>
    </row>
    <row r="13" spans="1:12" x14ac:dyDescent="0.35">
      <c r="A13" s="4" t="s">
        <v>21</v>
      </c>
      <c r="B13" s="2"/>
      <c r="C13" s="3">
        <f>C12*4</f>
        <v>1149680</v>
      </c>
      <c r="D13" s="2"/>
      <c r="E13" s="2"/>
      <c r="F13" s="2"/>
      <c r="G13" s="2"/>
      <c r="H13" s="3"/>
      <c r="I13" s="2"/>
      <c r="J13" s="2"/>
      <c r="K13" s="2"/>
    </row>
    <row r="14" spans="1:12" x14ac:dyDescent="0.35">
      <c r="A14" s="2"/>
      <c r="B14" s="2"/>
      <c r="C14" s="2"/>
      <c r="D14" s="2"/>
      <c r="E14" s="2"/>
      <c r="F14" s="2"/>
      <c r="G14" s="2"/>
      <c r="H14" s="5"/>
      <c r="I14" s="2"/>
      <c r="J14" s="2"/>
      <c r="K14" s="2"/>
    </row>
    <row r="15" spans="1:12" x14ac:dyDescent="0.35">
      <c r="A15" s="2"/>
      <c r="B15" s="2"/>
      <c r="C15" s="2"/>
      <c r="D15" s="2"/>
      <c r="E15" s="2"/>
      <c r="F15" s="2"/>
      <c r="G15" s="2"/>
      <c r="H15" s="3"/>
      <c r="I15" s="2"/>
      <c r="J15" s="2"/>
      <c r="K15" s="2"/>
    </row>
    <row r="16" spans="1:12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2" x14ac:dyDescent="0.35">
      <c r="A17" s="2"/>
      <c r="B17" s="2"/>
    </row>
    <row r="18" spans="1:2" x14ac:dyDescent="0.35">
      <c r="A18" s="2"/>
      <c r="B18" s="2"/>
    </row>
    <row r="19" spans="1:2" x14ac:dyDescent="0.35">
      <c r="A19" s="2"/>
      <c r="B19" s="2"/>
    </row>
    <row r="20" spans="1:2" x14ac:dyDescent="0.35">
      <c r="A20" s="2"/>
      <c r="B20" s="2"/>
    </row>
    <row r="21" spans="1:2" x14ac:dyDescent="0.35">
      <c r="A21" s="2"/>
      <c r="B21" s="2"/>
    </row>
    <row r="22" spans="1:2" x14ac:dyDescent="0.35">
      <c r="A22" s="2"/>
      <c r="B22" s="2"/>
    </row>
    <row r="23" spans="1:2" x14ac:dyDescent="0.35">
      <c r="A23" s="2"/>
      <c r="B23" s="2"/>
    </row>
    <row r="24" spans="1:2" x14ac:dyDescent="0.35">
      <c r="A24" s="2"/>
      <c r="B24" s="2"/>
    </row>
    <row r="25" spans="1:2" x14ac:dyDescent="0.35">
      <c r="A25" s="2"/>
      <c r="B25" s="2"/>
    </row>
    <row r="26" spans="1:2" x14ac:dyDescent="0.35">
      <c r="A26" s="2"/>
      <c r="B26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CG120"/>
  <sheetViews>
    <sheetView tabSelected="1" topLeftCell="A4" zoomScale="80" zoomScaleNormal="80" workbookViewId="0">
      <pane xSplit="3" ySplit="3" topLeftCell="D7" activePane="bottomRight" state="frozen"/>
      <selection activeCell="A4" sqref="A4"/>
      <selection pane="topRight" activeCell="C4" sqref="C4"/>
      <selection pane="bottomLeft" activeCell="A6" sqref="A6"/>
      <selection pane="bottomRight" activeCell="F21" sqref="F21"/>
    </sheetView>
  </sheetViews>
  <sheetFormatPr defaultRowHeight="14.5" x14ac:dyDescent="0.35"/>
  <cols>
    <col min="3" max="3" width="64" bestFit="1" customWidth="1"/>
    <col min="5" max="5" width="10.26953125" customWidth="1"/>
    <col min="6" max="6" width="15.26953125" style="34" bestFit="1" customWidth="1"/>
    <col min="7" max="7" width="19.81640625" style="34" customWidth="1"/>
    <col min="8" max="8" width="17.1796875" customWidth="1"/>
    <col min="9" max="9" width="16.26953125" customWidth="1"/>
    <col min="10" max="10" width="18.7265625" customWidth="1"/>
    <col min="11" max="11" width="18.26953125" customWidth="1"/>
    <col min="12" max="12" width="16.81640625" customWidth="1"/>
    <col min="13" max="13" width="17" customWidth="1"/>
    <col min="14" max="14" width="16.26953125" customWidth="1"/>
    <col min="15" max="15" width="18.453125" customWidth="1"/>
    <col min="16" max="16" width="16" customWidth="1"/>
    <col min="17" max="17" width="15.54296875" customWidth="1"/>
    <col min="18" max="18" width="12.81640625" customWidth="1"/>
    <col min="19" max="19" width="14.81640625" customWidth="1"/>
    <col min="20" max="20" width="13.1796875" bestFit="1" customWidth="1"/>
  </cols>
  <sheetData>
    <row r="1" spans="1:85" ht="15" thickBot="1" x14ac:dyDescent="0.4"/>
    <row r="2" spans="1:85" x14ac:dyDescent="0.35">
      <c r="B2" s="12"/>
      <c r="C2" s="13"/>
      <c r="D2" s="13"/>
      <c r="E2" s="13"/>
      <c r="F2" s="35"/>
      <c r="G2" s="35"/>
      <c r="H2" s="13"/>
      <c r="I2" s="13"/>
      <c r="J2" s="13"/>
      <c r="K2" s="13"/>
      <c r="L2" s="9"/>
    </row>
    <row r="3" spans="1:85" x14ac:dyDescent="0.35">
      <c r="B3" s="14"/>
      <c r="C3" s="11"/>
      <c r="D3" s="11"/>
      <c r="E3" s="11"/>
      <c r="F3" s="36"/>
      <c r="G3" s="36"/>
      <c r="H3" s="11"/>
      <c r="I3" s="11"/>
      <c r="J3" s="11"/>
      <c r="K3" s="11"/>
      <c r="L3" s="10"/>
    </row>
    <row r="4" spans="1:85" x14ac:dyDescent="0.35">
      <c r="A4" s="11"/>
      <c r="B4" s="11"/>
      <c r="C4" s="11"/>
      <c r="D4" s="11"/>
      <c r="E4" s="11"/>
      <c r="F4" s="36"/>
      <c r="G4" s="62"/>
      <c r="H4" s="11"/>
      <c r="I4" s="11"/>
      <c r="J4" s="11"/>
      <c r="K4" s="15"/>
      <c r="L4" s="11"/>
    </row>
    <row r="5" spans="1:85" ht="15" thickBot="1" x14ac:dyDescent="0.4">
      <c r="A5" s="11"/>
      <c r="B5" s="11"/>
      <c r="C5" s="11"/>
      <c r="D5" s="11"/>
      <c r="E5" s="11"/>
      <c r="F5" s="37"/>
      <c r="G5" s="62"/>
      <c r="H5" s="11"/>
      <c r="I5" s="16"/>
      <c r="J5" s="11"/>
      <c r="K5" s="15"/>
      <c r="L5" s="11"/>
    </row>
    <row r="6" spans="1:85" s="28" customFormat="1" ht="51" customHeight="1" x14ac:dyDescent="0.35">
      <c r="B6" s="29" t="s">
        <v>28</v>
      </c>
      <c r="C6" s="30" t="s">
        <v>25</v>
      </c>
      <c r="D6" s="30" t="s">
        <v>26</v>
      </c>
      <c r="E6" s="31" t="s">
        <v>79</v>
      </c>
      <c r="F6" s="38" t="s">
        <v>78</v>
      </c>
      <c r="G6" s="38" t="s">
        <v>80</v>
      </c>
      <c r="H6" s="32"/>
      <c r="I6" s="32"/>
      <c r="J6" s="32"/>
      <c r="K6" s="32"/>
      <c r="L6" s="32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</row>
    <row r="7" spans="1:85" x14ac:dyDescent="0.35">
      <c r="B7" s="39"/>
      <c r="C7" s="40"/>
      <c r="D7" s="40"/>
      <c r="E7" s="40"/>
      <c r="F7" s="41"/>
      <c r="G7" s="41"/>
      <c r="H7" s="22"/>
      <c r="I7" s="22"/>
      <c r="J7" s="22"/>
      <c r="K7" s="22"/>
      <c r="L7" s="22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</row>
    <row r="8" spans="1:85" x14ac:dyDescent="0.35">
      <c r="B8" s="42">
        <v>1</v>
      </c>
      <c r="C8" s="40" t="s">
        <v>31</v>
      </c>
      <c r="D8" s="43"/>
      <c r="E8" s="43"/>
      <c r="F8" s="44"/>
      <c r="G8" s="44"/>
      <c r="H8" s="22"/>
      <c r="I8" s="22"/>
      <c r="J8" s="22"/>
      <c r="K8" s="22"/>
      <c r="L8" s="22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</row>
    <row r="9" spans="1:85" x14ac:dyDescent="0.35">
      <c r="B9" s="45"/>
      <c r="C9" s="46" t="s">
        <v>82</v>
      </c>
      <c r="D9" s="43"/>
      <c r="E9" s="47"/>
      <c r="F9" s="48"/>
      <c r="G9" s="48"/>
      <c r="H9" s="24"/>
      <c r="I9" s="24"/>
      <c r="J9" s="24"/>
      <c r="K9" s="24"/>
      <c r="L9" s="24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</row>
    <row r="10" spans="1:85" x14ac:dyDescent="0.35">
      <c r="B10" s="45" t="s">
        <v>83</v>
      </c>
      <c r="C10" s="49" t="s">
        <v>33</v>
      </c>
      <c r="D10" s="43" t="s">
        <v>75</v>
      </c>
      <c r="E10" s="47">
        <v>1</v>
      </c>
      <c r="F10" s="48"/>
      <c r="G10" s="48"/>
      <c r="H10" s="24"/>
      <c r="I10" s="24"/>
      <c r="J10" s="24"/>
      <c r="K10" s="24"/>
      <c r="L10" s="24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</row>
    <row r="11" spans="1:85" x14ac:dyDescent="0.35">
      <c r="B11" s="45" t="s">
        <v>85</v>
      </c>
      <c r="C11" s="49" t="s">
        <v>32</v>
      </c>
      <c r="D11" s="43" t="s">
        <v>75</v>
      </c>
      <c r="E11" s="47">
        <v>1</v>
      </c>
      <c r="F11" s="48"/>
      <c r="G11" s="48"/>
      <c r="H11" s="24"/>
      <c r="I11" s="24"/>
      <c r="J11" s="24"/>
      <c r="K11" s="24"/>
      <c r="L11" s="24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</row>
    <row r="12" spans="1:85" x14ac:dyDescent="0.35">
      <c r="B12" s="45" t="s">
        <v>86</v>
      </c>
      <c r="C12" s="49" t="s">
        <v>30</v>
      </c>
      <c r="D12" s="43" t="s">
        <v>75</v>
      </c>
      <c r="E12" s="47">
        <v>0</v>
      </c>
      <c r="F12" s="48"/>
      <c r="G12" s="48"/>
      <c r="H12" s="24"/>
      <c r="I12" s="24"/>
      <c r="J12" s="24"/>
      <c r="K12" s="24"/>
      <c r="L12" s="24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</row>
    <row r="13" spans="1:85" x14ac:dyDescent="0.35">
      <c r="B13" s="45" t="s">
        <v>87</v>
      </c>
      <c r="C13" s="49" t="s">
        <v>29</v>
      </c>
      <c r="D13" s="43" t="s">
        <v>75</v>
      </c>
      <c r="E13" s="47">
        <v>0.5</v>
      </c>
      <c r="F13" s="48"/>
      <c r="G13" s="48"/>
      <c r="H13" s="24"/>
      <c r="I13" s="24"/>
      <c r="J13" s="24"/>
      <c r="K13" s="24"/>
      <c r="L13" s="24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</row>
    <row r="14" spans="1:85" x14ac:dyDescent="0.35">
      <c r="B14" s="45" t="s">
        <v>88</v>
      </c>
      <c r="C14" s="49" t="s">
        <v>76</v>
      </c>
      <c r="D14" s="43" t="s">
        <v>77</v>
      </c>
      <c r="E14" s="47">
        <v>0</v>
      </c>
      <c r="F14" s="48"/>
      <c r="G14" s="48"/>
      <c r="H14" s="24"/>
      <c r="I14" s="24"/>
      <c r="J14" s="24"/>
      <c r="K14" s="24"/>
      <c r="L14" s="24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</row>
    <row r="15" spans="1:85" x14ac:dyDescent="0.35">
      <c r="B15" s="45"/>
      <c r="C15" s="50"/>
      <c r="D15" s="43"/>
      <c r="E15" s="47"/>
      <c r="F15" s="44"/>
      <c r="G15" s="63"/>
      <c r="H15" s="19"/>
      <c r="I15" s="22"/>
      <c r="J15" s="18"/>
      <c r="K15" s="25"/>
      <c r="L15" s="25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</row>
    <row r="16" spans="1:85" x14ac:dyDescent="0.35">
      <c r="B16" s="42">
        <v>2</v>
      </c>
      <c r="C16" s="40" t="s">
        <v>135</v>
      </c>
      <c r="D16" s="43"/>
      <c r="E16" s="43"/>
      <c r="F16" s="44"/>
      <c r="G16" s="44"/>
      <c r="H16" s="22"/>
      <c r="I16" s="22" t="s">
        <v>130</v>
      </c>
      <c r="J16" s="22"/>
      <c r="K16" s="25"/>
      <c r="L16" s="25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</row>
    <row r="17" spans="2:85" x14ac:dyDescent="0.35">
      <c r="B17" s="45"/>
      <c r="C17" s="49"/>
      <c r="D17" s="43"/>
      <c r="E17" s="47"/>
      <c r="F17" s="48"/>
      <c r="G17" s="48"/>
      <c r="H17" s="24"/>
      <c r="I17" s="24"/>
      <c r="J17" s="24"/>
      <c r="K17" s="24"/>
      <c r="L17" s="24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</row>
    <row r="18" spans="2:85" x14ac:dyDescent="0.35">
      <c r="B18" s="45" t="s">
        <v>89</v>
      </c>
      <c r="C18" s="49" t="s">
        <v>35</v>
      </c>
      <c r="D18" s="43" t="s">
        <v>24</v>
      </c>
      <c r="E18" s="47">
        <v>1</v>
      </c>
      <c r="F18" s="48"/>
      <c r="G18" s="48"/>
      <c r="H18" s="24"/>
      <c r="I18" s="24"/>
      <c r="J18" s="24"/>
      <c r="K18" s="24"/>
      <c r="L18" s="24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</row>
    <row r="19" spans="2:85" x14ac:dyDescent="0.35">
      <c r="B19" s="45"/>
      <c r="C19" s="43"/>
      <c r="D19" s="43"/>
      <c r="E19" s="43"/>
      <c r="F19" s="44"/>
      <c r="G19" s="44"/>
      <c r="H19" s="22"/>
      <c r="I19" s="22"/>
      <c r="J19" s="22"/>
      <c r="K19" s="24"/>
      <c r="L19" s="24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</row>
    <row r="20" spans="2:85" x14ac:dyDescent="0.35">
      <c r="B20" s="42">
        <v>3</v>
      </c>
      <c r="C20" s="40" t="s">
        <v>37</v>
      </c>
      <c r="D20" s="43"/>
      <c r="E20" s="43"/>
      <c r="F20" s="44"/>
      <c r="G20" s="44"/>
      <c r="H20" s="22"/>
      <c r="I20" s="22"/>
      <c r="J20" s="22"/>
      <c r="K20" s="24"/>
      <c r="L20" s="24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</row>
    <row r="21" spans="2:85" x14ac:dyDescent="0.35">
      <c r="B21" s="45"/>
      <c r="C21" s="40"/>
      <c r="D21" s="43"/>
      <c r="E21" s="43"/>
      <c r="F21" s="44"/>
      <c r="G21" s="44"/>
      <c r="H21" s="22"/>
      <c r="I21" s="22"/>
      <c r="J21" s="22"/>
      <c r="K21" s="24"/>
      <c r="L21" s="24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</row>
    <row r="22" spans="2:85" x14ac:dyDescent="0.35">
      <c r="B22" s="45" t="s">
        <v>90</v>
      </c>
      <c r="C22" s="43" t="s">
        <v>129</v>
      </c>
      <c r="D22" s="43" t="s">
        <v>27</v>
      </c>
      <c r="E22" s="47">
        <v>3000</v>
      </c>
      <c r="F22" s="48"/>
      <c r="G22" s="48"/>
      <c r="H22" s="24"/>
      <c r="I22" s="24"/>
      <c r="J22" s="24"/>
      <c r="K22" s="24"/>
      <c r="L22" s="24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</row>
    <row r="23" spans="2:85" x14ac:dyDescent="0.35">
      <c r="B23" s="45" t="s">
        <v>91</v>
      </c>
      <c r="C23" s="43" t="s">
        <v>134</v>
      </c>
      <c r="D23" s="43" t="s">
        <v>27</v>
      </c>
      <c r="E23" s="47">
        <v>60</v>
      </c>
      <c r="F23" s="51"/>
      <c r="G23" s="48"/>
      <c r="H23" s="19"/>
      <c r="I23" s="22"/>
      <c r="J23" s="19"/>
      <c r="K23" s="24"/>
      <c r="L23" s="19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</row>
    <row r="24" spans="2:85" x14ac:dyDescent="0.35">
      <c r="B24" s="45" t="s">
        <v>84</v>
      </c>
      <c r="C24" s="52" t="s">
        <v>36</v>
      </c>
      <c r="D24" s="43" t="s">
        <v>27</v>
      </c>
      <c r="E24" s="47">
        <v>25</v>
      </c>
      <c r="F24" s="48"/>
      <c r="G24" s="48"/>
      <c r="H24" s="24"/>
      <c r="I24" s="24"/>
      <c r="J24" s="20"/>
      <c r="K24" s="24"/>
      <c r="L24" s="24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</row>
    <row r="25" spans="2:85" x14ac:dyDescent="0.35">
      <c r="B25" s="45"/>
      <c r="C25" s="52"/>
      <c r="D25" s="43"/>
      <c r="E25" s="47"/>
      <c r="F25" s="48"/>
      <c r="G25" s="48"/>
      <c r="H25" s="24"/>
      <c r="I25" s="24"/>
      <c r="J25" s="20"/>
      <c r="K25" s="24"/>
      <c r="L25" s="24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</row>
    <row r="26" spans="2:85" x14ac:dyDescent="0.35">
      <c r="B26" s="45"/>
      <c r="C26" s="53"/>
      <c r="D26" s="53"/>
      <c r="E26" s="53"/>
      <c r="F26" s="44"/>
      <c r="G26" s="44"/>
      <c r="H26" s="22"/>
      <c r="I26" s="22"/>
      <c r="J26" s="22"/>
      <c r="K26" s="24"/>
      <c r="L26" s="24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</row>
    <row r="27" spans="2:85" x14ac:dyDescent="0.35">
      <c r="B27" s="42">
        <v>4</v>
      </c>
      <c r="C27" s="40" t="s">
        <v>34</v>
      </c>
      <c r="D27" s="43"/>
      <c r="E27" s="43"/>
      <c r="F27" s="44"/>
      <c r="G27" s="44"/>
      <c r="H27" s="22"/>
      <c r="I27" s="17"/>
      <c r="J27" s="22"/>
      <c r="K27" s="24"/>
      <c r="L27" s="24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</row>
    <row r="28" spans="2:85" x14ac:dyDescent="0.35">
      <c r="B28" s="45"/>
      <c r="C28" s="43"/>
      <c r="D28" s="43"/>
      <c r="E28" s="47"/>
      <c r="F28" s="48"/>
      <c r="G28" s="48"/>
      <c r="H28" s="24"/>
      <c r="I28" s="24"/>
      <c r="J28" s="24"/>
      <c r="K28" s="24"/>
      <c r="L28" s="24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</row>
    <row r="29" spans="2:85" x14ac:dyDescent="0.35">
      <c r="B29" s="45" t="s">
        <v>92</v>
      </c>
      <c r="C29" s="43" t="s">
        <v>41</v>
      </c>
      <c r="D29" s="43" t="s">
        <v>38</v>
      </c>
      <c r="E29" s="47">
        <v>30</v>
      </c>
      <c r="F29" s="48"/>
      <c r="G29" s="48"/>
      <c r="H29" s="24"/>
      <c r="I29" s="24"/>
      <c r="J29" s="24"/>
      <c r="K29" s="24"/>
      <c r="L29" s="24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</row>
    <row r="30" spans="2:85" x14ac:dyDescent="0.35">
      <c r="B30" s="45" t="s">
        <v>93</v>
      </c>
      <c r="C30" s="43" t="s">
        <v>39</v>
      </c>
      <c r="D30" s="43" t="s">
        <v>38</v>
      </c>
      <c r="E30" s="47">
        <v>30</v>
      </c>
      <c r="F30" s="48"/>
      <c r="G30" s="48"/>
      <c r="H30" s="24"/>
      <c r="I30" s="24"/>
      <c r="J30" s="24"/>
      <c r="K30" s="24"/>
      <c r="L30" s="24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</row>
    <row r="31" spans="2:85" x14ac:dyDescent="0.35">
      <c r="B31" s="45" t="s">
        <v>94</v>
      </c>
      <c r="C31" s="43" t="s">
        <v>40</v>
      </c>
      <c r="D31" s="43" t="s">
        <v>38</v>
      </c>
      <c r="E31" s="47">
        <v>30</v>
      </c>
      <c r="F31" s="48"/>
      <c r="G31" s="48"/>
      <c r="H31" s="24"/>
      <c r="I31" s="24"/>
      <c r="J31" s="24"/>
      <c r="K31" s="24"/>
      <c r="L31" s="24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</row>
    <row r="32" spans="2:85" x14ac:dyDescent="0.35">
      <c r="B32" s="45" t="s">
        <v>95</v>
      </c>
      <c r="C32" s="43" t="s">
        <v>43</v>
      </c>
      <c r="D32" s="43" t="s">
        <v>38</v>
      </c>
      <c r="E32" s="47">
        <v>30</v>
      </c>
      <c r="F32" s="48"/>
      <c r="G32" s="48"/>
      <c r="H32" s="24"/>
      <c r="I32" s="24"/>
      <c r="J32" s="24"/>
      <c r="K32" s="24"/>
      <c r="L32" s="24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</row>
    <row r="33" spans="2:85" x14ac:dyDescent="0.35">
      <c r="B33" s="45" t="s">
        <v>96</v>
      </c>
      <c r="C33" s="43" t="s">
        <v>42</v>
      </c>
      <c r="D33" s="43" t="s">
        <v>38</v>
      </c>
      <c r="E33" s="47">
        <v>30</v>
      </c>
      <c r="F33" s="48"/>
      <c r="G33" s="48"/>
      <c r="H33" s="24"/>
      <c r="I33" s="24"/>
      <c r="J33" s="24"/>
      <c r="K33" s="24"/>
      <c r="L33" s="24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</row>
    <row r="34" spans="2:85" x14ac:dyDescent="0.35">
      <c r="B34" s="45" t="s">
        <v>97</v>
      </c>
      <c r="C34" s="43" t="s">
        <v>44</v>
      </c>
      <c r="D34" s="43" t="s">
        <v>38</v>
      </c>
      <c r="E34" s="47">
        <v>30</v>
      </c>
      <c r="F34" s="48"/>
      <c r="G34" s="48"/>
      <c r="H34" s="24"/>
      <c r="I34" s="24"/>
      <c r="J34" s="24"/>
      <c r="K34" s="24"/>
      <c r="L34" s="24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</row>
    <row r="35" spans="2:85" x14ac:dyDescent="0.35">
      <c r="B35" s="45" t="s">
        <v>98</v>
      </c>
      <c r="C35" s="43" t="s">
        <v>48</v>
      </c>
      <c r="D35" s="43" t="s">
        <v>38</v>
      </c>
      <c r="E35" s="47">
        <v>30</v>
      </c>
      <c r="F35" s="48"/>
      <c r="G35" s="48"/>
      <c r="H35" s="24"/>
      <c r="I35" s="24"/>
      <c r="J35" s="24"/>
      <c r="K35" s="24"/>
      <c r="L35" s="24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</row>
    <row r="36" spans="2:85" x14ac:dyDescent="0.35">
      <c r="B36" s="45" t="s">
        <v>99</v>
      </c>
      <c r="C36" s="43" t="s">
        <v>45</v>
      </c>
      <c r="D36" s="43" t="s">
        <v>38</v>
      </c>
      <c r="E36" s="47">
        <v>30</v>
      </c>
      <c r="F36" s="48"/>
      <c r="G36" s="48"/>
      <c r="H36" s="24"/>
      <c r="I36" s="24"/>
      <c r="J36" s="24"/>
      <c r="K36" s="24"/>
      <c r="L36" s="24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</row>
    <row r="37" spans="2:85" x14ac:dyDescent="0.35">
      <c r="B37" s="45" t="s">
        <v>100</v>
      </c>
      <c r="C37" s="43" t="s">
        <v>46</v>
      </c>
      <c r="D37" s="43" t="s">
        <v>38</v>
      </c>
      <c r="E37" s="47">
        <v>30</v>
      </c>
      <c r="F37" s="48"/>
      <c r="G37" s="48"/>
      <c r="H37" s="24"/>
      <c r="I37" s="24"/>
      <c r="J37" s="24"/>
      <c r="K37" s="24"/>
      <c r="L37" s="24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</row>
    <row r="38" spans="2:85" x14ac:dyDescent="0.35">
      <c r="B38" s="45" t="s">
        <v>101</v>
      </c>
      <c r="C38" s="43" t="s">
        <v>47</v>
      </c>
      <c r="D38" s="43" t="s">
        <v>38</v>
      </c>
      <c r="E38" s="47">
        <v>30</v>
      </c>
      <c r="F38" s="48"/>
      <c r="G38" s="48"/>
      <c r="H38" s="24"/>
      <c r="I38" s="24"/>
      <c r="J38" s="24"/>
      <c r="K38" s="24"/>
      <c r="L38" s="24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</row>
    <row r="39" spans="2:85" x14ac:dyDescent="0.35">
      <c r="B39" s="45" t="s">
        <v>102</v>
      </c>
      <c r="C39" s="43" t="s">
        <v>49</v>
      </c>
      <c r="D39" s="43" t="s">
        <v>38</v>
      </c>
      <c r="E39" s="47">
        <v>30</v>
      </c>
      <c r="F39" s="48"/>
      <c r="G39" s="48"/>
      <c r="H39" s="24"/>
      <c r="I39" s="24"/>
      <c r="J39" s="24"/>
      <c r="K39" s="24"/>
      <c r="L39" s="24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</row>
    <row r="40" spans="2:85" x14ac:dyDescent="0.35">
      <c r="B40" s="45" t="s">
        <v>103</v>
      </c>
      <c r="C40" s="43" t="s">
        <v>50</v>
      </c>
      <c r="D40" s="43" t="s">
        <v>38</v>
      </c>
      <c r="E40" s="47">
        <v>30</v>
      </c>
      <c r="F40" s="48"/>
      <c r="G40" s="48"/>
      <c r="H40" s="24"/>
      <c r="I40" s="24"/>
      <c r="J40" s="24"/>
      <c r="K40" s="24"/>
      <c r="L40" s="24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</row>
    <row r="41" spans="2:85" x14ac:dyDescent="0.35">
      <c r="B41" s="45" t="s">
        <v>104</v>
      </c>
      <c r="C41" s="43" t="s">
        <v>51</v>
      </c>
      <c r="D41" s="43" t="s">
        <v>38</v>
      </c>
      <c r="E41" s="47">
        <v>30</v>
      </c>
      <c r="F41" s="48"/>
      <c r="G41" s="48"/>
      <c r="H41" s="21"/>
      <c r="I41" s="17"/>
      <c r="J41" s="21"/>
      <c r="K41" s="24"/>
      <c r="L41" s="21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</row>
    <row r="42" spans="2:85" x14ac:dyDescent="0.35">
      <c r="B42" s="45" t="s">
        <v>105</v>
      </c>
      <c r="C42" s="43" t="s">
        <v>52</v>
      </c>
      <c r="D42" s="43" t="s">
        <v>38</v>
      </c>
      <c r="E42" s="47">
        <v>30</v>
      </c>
      <c r="F42" s="48"/>
      <c r="G42" s="48"/>
      <c r="H42" s="22"/>
      <c r="I42" s="22"/>
      <c r="J42" s="22"/>
      <c r="K42" s="24"/>
      <c r="L42" s="24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</row>
    <row r="43" spans="2:85" x14ac:dyDescent="0.35">
      <c r="B43" s="45" t="s">
        <v>106</v>
      </c>
      <c r="C43" s="43" t="s">
        <v>53</v>
      </c>
      <c r="D43" s="43" t="s">
        <v>38</v>
      </c>
      <c r="E43" s="47">
        <v>30</v>
      </c>
      <c r="F43" s="48"/>
      <c r="G43" s="48"/>
      <c r="H43" s="22"/>
      <c r="I43" s="22"/>
      <c r="J43" s="22"/>
      <c r="K43" s="24"/>
      <c r="L43" s="24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</row>
    <row r="44" spans="2:85" x14ac:dyDescent="0.35">
      <c r="B44" s="45" t="s">
        <v>107</v>
      </c>
      <c r="C44" s="43" t="s">
        <v>54</v>
      </c>
      <c r="D44" s="43" t="s">
        <v>38</v>
      </c>
      <c r="E44" s="47">
        <v>30</v>
      </c>
      <c r="F44" s="48"/>
      <c r="G44" s="48"/>
      <c r="H44" s="24"/>
      <c r="I44" s="24"/>
      <c r="J44" s="24"/>
      <c r="K44" s="24"/>
      <c r="L44" s="24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</row>
    <row r="45" spans="2:85" x14ac:dyDescent="0.35">
      <c r="B45" s="45" t="s">
        <v>108</v>
      </c>
      <c r="C45" s="43" t="s">
        <v>55</v>
      </c>
      <c r="D45" s="43" t="s">
        <v>38</v>
      </c>
      <c r="E45" s="47">
        <v>30</v>
      </c>
      <c r="F45" s="48"/>
      <c r="G45" s="48"/>
      <c r="H45" s="24"/>
      <c r="I45" s="24"/>
      <c r="J45" s="24"/>
      <c r="K45" s="24"/>
      <c r="L45" s="24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</row>
    <row r="46" spans="2:85" x14ac:dyDescent="0.35">
      <c r="B46" s="45" t="s">
        <v>109</v>
      </c>
      <c r="C46" s="43" t="s">
        <v>56</v>
      </c>
      <c r="D46" s="43" t="s">
        <v>38</v>
      </c>
      <c r="E46" s="47">
        <v>30</v>
      </c>
      <c r="F46" s="48"/>
      <c r="G46" s="48"/>
      <c r="H46" s="24"/>
      <c r="I46" s="24"/>
      <c r="J46" s="24"/>
      <c r="K46" s="24"/>
      <c r="L46" s="24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</row>
    <row r="47" spans="2:85" x14ac:dyDescent="0.35">
      <c r="B47" s="45" t="s">
        <v>110</v>
      </c>
      <c r="C47" s="43" t="s">
        <v>57</v>
      </c>
      <c r="D47" s="43" t="s">
        <v>38</v>
      </c>
      <c r="E47" s="47">
        <v>30</v>
      </c>
      <c r="F47" s="48"/>
      <c r="G47" s="48"/>
      <c r="H47" s="24"/>
      <c r="I47" s="24"/>
      <c r="J47" s="24"/>
      <c r="K47" s="24"/>
      <c r="L47" s="24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</row>
    <row r="48" spans="2:85" x14ac:dyDescent="0.35">
      <c r="B48" s="45" t="s">
        <v>111</v>
      </c>
      <c r="C48" s="43" t="s">
        <v>58</v>
      </c>
      <c r="D48" s="43" t="s">
        <v>38</v>
      </c>
      <c r="E48" s="47">
        <v>30</v>
      </c>
      <c r="F48" s="48"/>
      <c r="G48" s="48"/>
      <c r="H48" s="24"/>
      <c r="I48" s="24"/>
      <c r="J48" s="24"/>
      <c r="K48" s="24"/>
      <c r="L48" s="24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</row>
    <row r="49" spans="2:85" x14ac:dyDescent="0.35">
      <c r="B49" s="45" t="s">
        <v>112</v>
      </c>
      <c r="C49" s="43" t="s">
        <v>59</v>
      </c>
      <c r="D49" s="43" t="s">
        <v>38</v>
      </c>
      <c r="E49" s="47">
        <v>30</v>
      </c>
      <c r="F49" s="48"/>
      <c r="G49" s="48"/>
      <c r="H49" s="24"/>
      <c r="I49" s="24"/>
      <c r="J49" s="24"/>
      <c r="K49" s="24"/>
      <c r="L49" s="24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</row>
    <row r="50" spans="2:85" x14ac:dyDescent="0.35">
      <c r="B50" s="45" t="s">
        <v>113</v>
      </c>
      <c r="C50" s="43" t="s">
        <v>60</v>
      </c>
      <c r="D50" s="43" t="s">
        <v>38</v>
      </c>
      <c r="E50" s="47">
        <v>30</v>
      </c>
      <c r="F50" s="48"/>
      <c r="G50" s="48"/>
      <c r="H50" s="24"/>
      <c r="I50" s="24"/>
      <c r="J50" s="24"/>
      <c r="K50" s="24"/>
      <c r="L50" s="24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</row>
    <row r="51" spans="2:85" x14ac:dyDescent="0.35">
      <c r="B51" s="45" t="s">
        <v>114</v>
      </c>
      <c r="C51" s="43" t="s">
        <v>61</v>
      </c>
      <c r="D51" s="43" t="s">
        <v>38</v>
      </c>
      <c r="E51" s="47">
        <v>30</v>
      </c>
      <c r="F51" s="48"/>
      <c r="G51" s="48"/>
      <c r="H51" s="24"/>
      <c r="I51" s="24"/>
      <c r="J51" s="24"/>
      <c r="K51" s="24"/>
      <c r="L51" s="24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</row>
    <row r="52" spans="2:85" x14ac:dyDescent="0.35">
      <c r="B52" s="45" t="s">
        <v>115</v>
      </c>
      <c r="C52" s="43" t="s">
        <v>62</v>
      </c>
      <c r="D52" s="43" t="s">
        <v>38</v>
      </c>
      <c r="E52" s="47">
        <v>30</v>
      </c>
      <c r="F52" s="48"/>
      <c r="G52" s="48"/>
      <c r="H52" s="24"/>
      <c r="I52" s="24"/>
      <c r="J52" s="24"/>
      <c r="K52" s="24"/>
      <c r="L52" s="24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</row>
    <row r="53" spans="2:85" x14ac:dyDescent="0.35">
      <c r="B53" s="45" t="s">
        <v>116</v>
      </c>
      <c r="C53" s="43" t="s">
        <v>63</v>
      </c>
      <c r="D53" s="43" t="s">
        <v>38</v>
      </c>
      <c r="E53" s="47">
        <v>30</v>
      </c>
      <c r="F53" s="48"/>
      <c r="G53" s="48"/>
      <c r="H53" s="24"/>
      <c r="I53" s="24"/>
      <c r="J53" s="24"/>
      <c r="K53" s="24"/>
      <c r="L53" s="24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</row>
    <row r="54" spans="2:85" x14ac:dyDescent="0.35">
      <c r="B54" s="45" t="s">
        <v>117</v>
      </c>
      <c r="C54" s="43" t="s">
        <v>64</v>
      </c>
      <c r="D54" s="43" t="s">
        <v>38</v>
      </c>
      <c r="E54" s="47">
        <v>30</v>
      </c>
      <c r="F54" s="48"/>
      <c r="G54" s="48"/>
      <c r="H54" s="24"/>
      <c r="I54" s="24"/>
      <c r="J54" s="24"/>
      <c r="K54" s="24"/>
      <c r="L54" s="24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</row>
    <row r="55" spans="2:85" x14ac:dyDescent="0.35">
      <c r="B55" s="45" t="s">
        <v>118</v>
      </c>
      <c r="C55" s="43" t="s">
        <v>65</v>
      </c>
      <c r="D55" s="43" t="s">
        <v>38</v>
      </c>
      <c r="E55" s="47">
        <v>30</v>
      </c>
      <c r="F55" s="48"/>
      <c r="G55" s="48"/>
      <c r="H55" s="24"/>
      <c r="I55" s="24"/>
      <c r="J55" s="24"/>
      <c r="K55" s="24"/>
      <c r="L55" s="24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</row>
    <row r="56" spans="2:85" x14ac:dyDescent="0.35">
      <c r="B56" s="45" t="s">
        <v>119</v>
      </c>
      <c r="C56" s="43" t="s">
        <v>66</v>
      </c>
      <c r="D56" s="43" t="s">
        <v>38</v>
      </c>
      <c r="E56" s="47">
        <v>30</v>
      </c>
      <c r="F56" s="48"/>
      <c r="G56" s="48"/>
      <c r="H56" s="24"/>
      <c r="I56" s="24"/>
      <c r="J56" s="24"/>
      <c r="K56" s="24"/>
      <c r="L56" s="24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</row>
    <row r="57" spans="2:85" x14ac:dyDescent="0.35">
      <c r="B57" s="45" t="s">
        <v>120</v>
      </c>
      <c r="C57" s="43" t="s">
        <v>67</v>
      </c>
      <c r="D57" s="43" t="s">
        <v>38</v>
      </c>
      <c r="E57" s="47">
        <v>30</v>
      </c>
      <c r="F57" s="48"/>
      <c r="G57" s="48"/>
      <c r="H57" s="24"/>
      <c r="I57" s="24"/>
      <c r="J57" s="24"/>
      <c r="K57" s="24"/>
      <c r="L57" s="24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</row>
    <row r="58" spans="2:85" x14ac:dyDescent="0.35">
      <c r="B58" s="45" t="s">
        <v>121</v>
      </c>
      <c r="C58" s="43" t="s">
        <v>68</v>
      </c>
      <c r="D58" s="43" t="s">
        <v>38</v>
      </c>
      <c r="E58" s="47">
        <v>30</v>
      </c>
      <c r="F58" s="48"/>
      <c r="G58" s="48"/>
      <c r="H58" s="24"/>
      <c r="I58" s="24"/>
      <c r="J58" s="24"/>
      <c r="K58" s="24"/>
      <c r="L58" s="24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</row>
    <row r="59" spans="2:85" x14ac:dyDescent="0.35">
      <c r="B59" s="45"/>
      <c r="C59" s="43"/>
      <c r="D59" s="43"/>
      <c r="E59" s="47"/>
      <c r="F59" s="48"/>
      <c r="G59" s="48"/>
      <c r="H59" s="24"/>
      <c r="I59" s="24"/>
      <c r="J59" s="24"/>
      <c r="K59" s="24"/>
      <c r="L59" s="24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</row>
    <row r="60" spans="2:85" x14ac:dyDescent="0.35">
      <c r="B60" s="42">
        <v>5</v>
      </c>
      <c r="C60" s="40" t="s">
        <v>69</v>
      </c>
      <c r="D60" s="43"/>
      <c r="E60" s="43"/>
      <c r="F60" s="44"/>
      <c r="G60" s="44"/>
      <c r="H60" s="22"/>
      <c r="I60" s="17"/>
      <c r="J60" s="22"/>
      <c r="K60" s="24"/>
      <c r="L60" s="24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</row>
    <row r="61" spans="2:85" x14ac:dyDescent="0.35">
      <c r="B61" s="45" t="s">
        <v>122</v>
      </c>
      <c r="C61" s="43" t="s">
        <v>70</v>
      </c>
      <c r="D61" s="43" t="s">
        <v>38</v>
      </c>
      <c r="E61" s="47">
        <v>25</v>
      </c>
      <c r="F61" s="48"/>
      <c r="G61" s="48"/>
      <c r="H61" s="24"/>
      <c r="I61" s="24"/>
      <c r="J61" s="24"/>
      <c r="K61" s="24"/>
      <c r="L61" s="24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</row>
    <row r="62" spans="2:85" x14ac:dyDescent="0.35">
      <c r="B62" s="45" t="s">
        <v>123</v>
      </c>
      <c r="C62" s="43" t="s">
        <v>71</v>
      </c>
      <c r="D62" s="43" t="s">
        <v>38</v>
      </c>
      <c r="E62" s="47">
        <v>25</v>
      </c>
      <c r="F62" s="48"/>
      <c r="G62" s="48"/>
      <c r="H62" s="24"/>
      <c r="I62" s="24"/>
      <c r="J62" s="24"/>
      <c r="K62" s="24"/>
      <c r="L62" s="24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</row>
    <row r="63" spans="2:85" x14ac:dyDescent="0.35">
      <c r="B63" s="45" t="s">
        <v>124</v>
      </c>
      <c r="C63" s="43" t="s">
        <v>72</v>
      </c>
      <c r="D63" s="43" t="s">
        <v>38</v>
      </c>
      <c r="E63" s="47">
        <v>25</v>
      </c>
      <c r="F63" s="48"/>
      <c r="G63" s="48"/>
      <c r="H63" s="24"/>
      <c r="I63" s="24"/>
      <c r="J63" s="24"/>
      <c r="K63" s="24"/>
      <c r="L63" s="24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</row>
    <row r="64" spans="2:85" s="8" customFormat="1" x14ac:dyDescent="0.35">
      <c r="B64" s="45" t="s">
        <v>125</v>
      </c>
      <c r="C64" s="43" t="s">
        <v>73</v>
      </c>
      <c r="D64" s="43" t="s">
        <v>74</v>
      </c>
      <c r="E64" s="47">
        <v>25</v>
      </c>
      <c r="F64" s="48"/>
      <c r="G64" s="48"/>
      <c r="H64" s="24"/>
      <c r="I64" s="24"/>
      <c r="J64" s="24"/>
      <c r="K64" s="24"/>
      <c r="L64" s="24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</row>
    <row r="65" spans="2:85" x14ac:dyDescent="0.35">
      <c r="B65" s="45" t="s">
        <v>126</v>
      </c>
      <c r="C65" s="43" t="s">
        <v>131</v>
      </c>
      <c r="D65" s="43" t="s">
        <v>38</v>
      </c>
      <c r="E65" s="47">
        <v>25</v>
      </c>
      <c r="F65" s="48"/>
      <c r="G65" s="48"/>
      <c r="H65" s="24"/>
      <c r="I65" s="24"/>
      <c r="J65" s="24"/>
      <c r="K65" s="24"/>
      <c r="L65" s="24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</row>
    <row r="66" spans="2:85" x14ac:dyDescent="0.35">
      <c r="B66" s="45" t="s">
        <v>127</v>
      </c>
      <c r="C66" s="43" t="s">
        <v>133</v>
      </c>
      <c r="D66" s="43" t="s">
        <v>38</v>
      </c>
      <c r="E66" s="47">
        <v>25</v>
      </c>
      <c r="F66" s="48"/>
      <c r="G66" s="48"/>
      <c r="H66" s="24"/>
      <c r="I66" s="24"/>
      <c r="J66" s="24"/>
      <c r="K66" s="24"/>
      <c r="L66" s="24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</row>
    <row r="67" spans="2:85" x14ac:dyDescent="0.35">
      <c r="B67" s="45" t="s">
        <v>128</v>
      </c>
      <c r="C67" s="43" t="s">
        <v>132</v>
      </c>
      <c r="D67" s="43" t="s">
        <v>38</v>
      </c>
      <c r="E67" s="47">
        <v>25</v>
      </c>
      <c r="F67" s="48"/>
      <c r="G67" s="48"/>
      <c r="H67" s="24"/>
      <c r="I67" s="24"/>
      <c r="J67" s="24"/>
      <c r="K67" s="24"/>
      <c r="L67" s="24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</row>
    <row r="68" spans="2:85" x14ac:dyDescent="0.35">
      <c r="B68" s="45"/>
      <c r="C68" s="43"/>
      <c r="D68" s="43"/>
      <c r="E68" s="47"/>
      <c r="F68" s="48"/>
      <c r="G68" s="48"/>
      <c r="H68" s="24"/>
      <c r="I68" s="24"/>
      <c r="J68" s="24"/>
      <c r="K68" s="24"/>
      <c r="L68" s="24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</row>
    <row r="69" spans="2:85" ht="15" thickBot="1" x14ac:dyDescent="0.4">
      <c r="B69" s="54"/>
      <c r="C69" s="55"/>
      <c r="D69" s="56"/>
      <c r="E69" s="56"/>
      <c r="F69" s="57"/>
      <c r="G69" s="57"/>
      <c r="H69" s="22"/>
      <c r="I69" s="22"/>
      <c r="J69" s="22"/>
      <c r="K69" s="24"/>
      <c r="L69" s="24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</row>
    <row r="70" spans="2:85" ht="15" thickBot="1" x14ac:dyDescent="0.4">
      <c r="B70" s="58"/>
      <c r="C70" s="59" t="s">
        <v>81</v>
      </c>
      <c r="D70" s="60"/>
      <c r="E70" s="60"/>
      <c r="F70" s="61"/>
      <c r="G70" s="64"/>
      <c r="H70" s="19"/>
      <c r="I70" s="19"/>
      <c r="J70" s="19"/>
      <c r="K70" s="24"/>
      <c r="L70" s="19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</row>
    <row r="71" spans="2:85" x14ac:dyDescent="0.35">
      <c r="G71" s="36"/>
      <c r="H71" s="22"/>
      <c r="I71" s="22"/>
      <c r="J71" s="22"/>
      <c r="K71" s="22"/>
      <c r="L71" s="22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</row>
    <row r="72" spans="2:85" x14ac:dyDescent="0.35">
      <c r="G72" s="36"/>
      <c r="H72" s="22"/>
      <c r="I72" s="22"/>
      <c r="J72" s="22"/>
      <c r="K72" s="22"/>
      <c r="L72" s="22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</row>
    <row r="73" spans="2:85" x14ac:dyDescent="0.35">
      <c r="G73" s="36"/>
      <c r="H73" s="22"/>
      <c r="I73" s="22"/>
      <c r="J73" s="22"/>
      <c r="K73" s="22"/>
      <c r="L73" s="22"/>
      <c r="M73" s="27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</row>
    <row r="74" spans="2:85" x14ac:dyDescent="0.35">
      <c r="G74" s="36"/>
      <c r="H74" s="22"/>
      <c r="I74" s="22"/>
      <c r="J74" s="22"/>
      <c r="K74" s="22"/>
      <c r="L74" s="22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</row>
    <row r="75" spans="2:85" x14ac:dyDescent="0.35">
      <c r="G75" s="36"/>
      <c r="H75" s="22"/>
      <c r="I75" s="22"/>
      <c r="J75" s="22"/>
      <c r="K75" s="22"/>
      <c r="L75" s="22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</row>
    <row r="76" spans="2:85" x14ac:dyDescent="0.35">
      <c r="G76" s="36"/>
      <c r="H76" s="11"/>
      <c r="I76" s="11"/>
      <c r="J76" s="11"/>
      <c r="K76" s="11"/>
      <c r="L76" s="11"/>
    </row>
    <row r="77" spans="2:85" x14ac:dyDescent="0.35">
      <c r="G77" s="36"/>
      <c r="H77" s="11"/>
      <c r="I77" s="11"/>
      <c r="J77" s="11"/>
      <c r="K77" s="11"/>
      <c r="L77" s="11"/>
    </row>
    <row r="78" spans="2:85" x14ac:dyDescent="0.35">
      <c r="G78" s="36"/>
      <c r="H78" s="11"/>
      <c r="I78" s="11"/>
      <c r="J78" s="11"/>
      <c r="K78" s="11"/>
      <c r="L78" s="11"/>
    </row>
    <row r="79" spans="2:85" x14ac:dyDescent="0.35">
      <c r="G79" s="36"/>
      <c r="H79" s="11"/>
      <c r="I79" s="11"/>
      <c r="J79" s="11"/>
      <c r="K79" s="11"/>
      <c r="L79" s="11"/>
    </row>
    <row r="80" spans="2:85" x14ac:dyDescent="0.35">
      <c r="G80" s="36"/>
      <c r="H80" s="11"/>
    </row>
    <row r="81" spans="7:8" x14ac:dyDescent="0.35">
      <c r="G81" s="36"/>
      <c r="H81" s="11"/>
    </row>
    <row r="82" spans="7:8" x14ac:dyDescent="0.35">
      <c r="G82" s="36"/>
      <c r="H82" s="11"/>
    </row>
    <row r="83" spans="7:8" x14ac:dyDescent="0.35">
      <c r="G83" s="36"/>
      <c r="H83" s="11"/>
    </row>
    <row r="84" spans="7:8" x14ac:dyDescent="0.35">
      <c r="G84" s="36"/>
      <c r="H84" s="11"/>
    </row>
    <row r="85" spans="7:8" x14ac:dyDescent="0.35">
      <c r="G85" s="36"/>
      <c r="H85" s="11"/>
    </row>
    <row r="86" spans="7:8" x14ac:dyDescent="0.35">
      <c r="G86" s="36"/>
      <c r="H86" s="11"/>
    </row>
    <row r="87" spans="7:8" x14ac:dyDescent="0.35">
      <c r="G87" s="36"/>
      <c r="H87" s="11"/>
    </row>
    <row r="88" spans="7:8" x14ac:dyDescent="0.35">
      <c r="G88" s="36"/>
      <c r="H88" s="11"/>
    </row>
    <row r="89" spans="7:8" x14ac:dyDescent="0.35">
      <c r="G89" s="36"/>
      <c r="H89" s="11"/>
    </row>
    <row r="90" spans="7:8" x14ac:dyDescent="0.35">
      <c r="G90" s="36"/>
      <c r="H90" s="11"/>
    </row>
    <row r="91" spans="7:8" x14ac:dyDescent="0.35">
      <c r="G91" s="36"/>
      <c r="H91" s="11"/>
    </row>
    <row r="92" spans="7:8" x14ac:dyDescent="0.35">
      <c r="G92" s="36"/>
      <c r="H92" s="11"/>
    </row>
    <row r="93" spans="7:8" x14ac:dyDescent="0.35">
      <c r="G93" s="36"/>
      <c r="H93" s="11"/>
    </row>
    <row r="94" spans="7:8" x14ac:dyDescent="0.35">
      <c r="G94" s="36"/>
      <c r="H94" s="11"/>
    </row>
    <row r="95" spans="7:8" x14ac:dyDescent="0.35">
      <c r="G95" s="36"/>
      <c r="H95" s="11"/>
    </row>
    <row r="96" spans="7:8" x14ac:dyDescent="0.35">
      <c r="G96" s="36"/>
      <c r="H96" s="11"/>
    </row>
    <row r="97" spans="7:8" x14ac:dyDescent="0.35">
      <c r="G97" s="36"/>
      <c r="H97" s="11"/>
    </row>
    <row r="98" spans="7:8" x14ac:dyDescent="0.35">
      <c r="G98" s="36"/>
      <c r="H98" s="11"/>
    </row>
    <row r="99" spans="7:8" x14ac:dyDescent="0.35">
      <c r="G99" s="36"/>
      <c r="H99" s="11"/>
    </row>
    <row r="100" spans="7:8" x14ac:dyDescent="0.35">
      <c r="G100" s="36"/>
      <c r="H100" s="11"/>
    </row>
    <row r="101" spans="7:8" x14ac:dyDescent="0.35">
      <c r="G101" s="36"/>
      <c r="H101" s="11"/>
    </row>
    <row r="102" spans="7:8" x14ac:dyDescent="0.35">
      <c r="G102" s="36"/>
      <c r="H102" s="11"/>
    </row>
    <row r="103" spans="7:8" x14ac:dyDescent="0.35">
      <c r="G103" s="36"/>
      <c r="H103" s="11"/>
    </row>
    <row r="104" spans="7:8" x14ac:dyDescent="0.35">
      <c r="G104" s="36"/>
      <c r="H104" s="11"/>
    </row>
    <row r="105" spans="7:8" x14ac:dyDescent="0.35">
      <c r="G105" s="36"/>
      <c r="H105" s="11"/>
    </row>
    <row r="106" spans="7:8" x14ac:dyDescent="0.35">
      <c r="G106" s="36"/>
      <c r="H106" s="11"/>
    </row>
    <row r="107" spans="7:8" x14ac:dyDescent="0.35">
      <c r="G107" s="36"/>
      <c r="H107" s="11"/>
    </row>
    <row r="108" spans="7:8" x14ac:dyDescent="0.35">
      <c r="G108" s="36"/>
      <c r="H108" s="11"/>
    </row>
    <row r="109" spans="7:8" x14ac:dyDescent="0.35">
      <c r="G109" s="36"/>
      <c r="H109" s="11"/>
    </row>
    <row r="110" spans="7:8" x14ac:dyDescent="0.35">
      <c r="G110" s="36"/>
      <c r="H110" s="11"/>
    </row>
    <row r="111" spans="7:8" x14ac:dyDescent="0.35">
      <c r="G111" s="36"/>
      <c r="H111" s="11"/>
    </row>
    <row r="112" spans="7:8" x14ac:dyDescent="0.35">
      <c r="G112" s="36"/>
      <c r="H112" s="11"/>
    </row>
    <row r="113" spans="7:8" x14ac:dyDescent="0.35">
      <c r="G113" s="36"/>
      <c r="H113" s="11"/>
    </row>
    <row r="114" spans="7:8" x14ac:dyDescent="0.35">
      <c r="G114" s="36"/>
      <c r="H114" s="11"/>
    </row>
    <row r="115" spans="7:8" x14ac:dyDescent="0.35">
      <c r="G115" s="36"/>
      <c r="H115" s="11"/>
    </row>
    <row r="116" spans="7:8" x14ac:dyDescent="0.35">
      <c r="G116" s="36"/>
      <c r="H116" s="11"/>
    </row>
    <row r="117" spans="7:8" x14ac:dyDescent="0.35">
      <c r="G117" s="36"/>
      <c r="H117" s="11"/>
    </row>
    <row r="118" spans="7:8" x14ac:dyDescent="0.35">
      <c r="G118" s="36"/>
      <c r="H118" s="11"/>
    </row>
    <row r="119" spans="7:8" x14ac:dyDescent="0.35">
      <c r="G119" s="36"/>
      <c r="H119" s="11"/>
    </row>
    <row r="120" spans="7:8" x14ac:dyDescent="0.35">
      <c r="G120" s="36"/>
      <c r="H120" s="11"/>
    </row>
  </sheetData>
  <sortState ref="C92:H103">
    <sortCondition ref="C92"/>
  </sortState>
  <pageMargins left="0.7" right="0.7" top="0.75" bottom="0.75" header="0.3" footer="0.3"/>
  <pageSetup scale="75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Rejectors</vt:lpstr>
      <vt:lpstr>Monthly Excess Overtime</vt:lpstr>
      <vt:lpstr>Mass Meter 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Malusi Ngcobo</dc:creator>
  <cp:lastModifiedBy>Siyabonga  Yaka</cp:lastModifiedBy>
  <cp:lastPrinted>2018-09-19T12:14:21Z</cp:lastPrinted>
  <dcterms:created xsi:type="dcterms:W3CDTF">2018-04-11T11:44:19Z</dcterms:created>
  <dcterms:modified xsi:type="dcterms:W3CDTF">2022-01-21T07:55:56Z</dcterms:modified>
</cp:coreProperties>
</file>