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kom-my.sharepoint.com/personal/brinkjp_eskom_co_za/Documents/Desktop/Open Tenders/Fyrquel Oil/"/>
    </mc:Choice>
  </mc:AlternateContent>
  <xr:revisionPtr revIDLastSave="120" documentId="13_ncr:1_{C79DA513-385C-4AD1-96CB-F1CF3AD7AB8B}" xr6:coauthVersionLast="47" xr6:coauthVersionMax="47" xr10:uidLastSave="{64F94F01-50E7-4C88-AAC5-7C2452B0C24A}"/>
  <bookViews>
    <workbookView xWindow="-28920" yWindow="-120" windowWidth="29040" windowHeight="15840" xr2:uid="{00000000-000D-0000-FFFF-FFFF00000000}"/>
  </bookViews>
  <sheets>
    <sheet name="Functional Evaluation" sheetId="2" r:id="rId1"/>
    <sheet name="Sheet1" sheetId="3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2" l="1"/>
  <c r="L14" i="2" s="1"/>
  <c r="H17" i="2"/>
  <c r="H13" i="2"/>
  <c r="H11" i="2"/>
  <c r="K16" i="2"/>
  <c r="K15" i="2"/>
  <c r="K12" i="2"/>
  <c r="K10" i="2"/>
  <c r="K9" i="2"/>
  <c r="H25" i="2" l="1"/>
  <c r="F7" i="3" l="1"/>
  <c r="L10" i="2" l="1"/>
  <c r="L15" i="2"/>
  <c r="L12" i="2"/>
  <c r="K13" i="2" s="1"/>
  <c r="L16" i="2"/>
  <c r="L9" i="2"/>
  <c r="J13" i="2" l="1"/>
  <c r="J21" i="2"/>
  <c r="K17" i="2"/>
  <c r="J22" i="2" s="1"/>
  <c r="L13" i="2"/>
  <c r="K11" i="2"/>
  <c r="J11" i="2" l="1"/>
  <c r="J20" i="2"/>
  <c r="J17" i="2"/>
  <c r="L17" i="2"/>
  <c r="L11" i="2"/>
  <c r="J25" i="2" l="1"/>
</calcChain>
</file>

<file path=xl/sharedStrings.xml><?xml version="1.0" encoding="utf-8"?>
<sst xmlns="http://schemas.openxmlformats.org/spreadsheetml/2006/main" count="78" uniqueCount="65">
  <si>
    <t>Do Not Meet</t>
  </si>
  <si>
    <t>MAX</t>
  </si>
  <si>
    <t>Not applicable</t>
  </si>
  <si>
    <t>NOT MEET</t>
  </si>
  <si>
    <t>PARTIAL MEET</t>
  </si>
  <si>
    <t>Meet</t>
  </si>
  <si>
    <t>MEET</t>
  </si>
  <si>
    <t>X</t>
  </si>
  <si>
    <t>Requirements</t>
  </si>
  <si>
    <t>Weighting</t>
  </si>
  <si>
    <t>TOTAL WEIGHTING</t>
  </si>
  <si>
    <t>TOTAL</t>
  </si>
  <si>
    <t>[ Supplier Name ] Response</t>
  </si>
  <si>
    <t>Eskom Comments</t>
  </si>
  <si>
    <t>% Rating</t>
  </si>
  <si>
    <t>% Score</t>
  </si>
  <si>
    <t>Deliverables</t>
  </si>
  <si>
    <t xml:space="preserve"> Rating</t>
  </si>
  <si>
    <t>Criteria</t>
  </si>
  <si>
    <t>FINAL ANALYSIS</t>
  </si>
  <si>
    <t xml:space="preserve">Partial Meet (large gap) </t>
  </si>
  <si>
    <t>Partial Meet (small gap)</t>
  </si>
  <si>
    <t>Partial Meet</t>
  </si>
  <si>
    <t>[Supplier Name] Supplier Comments</t>
  </si>
  <si>
    <t>1. Supply of Product</t>
  </si>
  <si>
    <t>2. Technical Ability</t>
  </si>
  <si>
    <t xml:space="preserve">Supplier must meet the delivery date as per the Koeberg requirements and initial commitment date as per the tender. </t>
  </si>
  <si>
    <t xml:space="preserve">3. Quality </t>
  </si>
  <si>
    <t>All supporting documents for the new Sodium Hypochlorite Electroyser must be available upon delivery of the items.</t>
  </si>
  <si>
    <t>Returnable = Letter of Commitment 
A letter from the supplier committing to the deliverable to be supplied.</t>
  </si>
  <si>
    <r>
      <rPr>
        <b/>
        <sz val="10"/>
        <rFont val="Arial"/>
        <family val="2"/>
      </rPr>
      <t>LEAD TIME</t>
    </r>
    <r>
      <rPr>
        <sz val="10"/>
        <rFont val="Arial"/>
        <family val="2"/>
      </rPr>
      <t xml:space="preserve">
2 – 3 weeks from order placement</t>
    </r>
  </si>
  <si>
    <t>Returnable = A letter from the supplier indicating how each specification is met and any waivers are required. 
- Technical Datasheet
- COA upon delivery
- SDS upon delivery</t>
  </si>
  <si>
    <t>Demonstrate ability to comply with Specifications and Requirements and user specification provided. 
DSG-317-012; 0110/87Q; Q4:NSF:NC:NEV; 
OIL FYRQUEL EHC FIRE RESIST HYDRAULIC OIL; 
ORDER IN 208L DRUMS; 
RATING: 7071E</t>
  </si>
  <si>
    <t>Functional (Technical) Evaluation Criteria for Plant Enquiry No: The Supply and delivery of OIL FYRQUEL EHC FIRE RESIST HYDRAULIC OIL</t>
  </si>
  <si>
    <t>The scoring of the Functional Evaluation is conducted as follows:
A supplier is given a score in each of the sub-categories. These sub-categories are requirements detailed in the specification or contract. Scores are allocated as follows:
0 - 0% -    Does not meet 
1 - 50% -  Partial meet (Large gap) 
2 - 75% - Partial Meet (Small gap)
3 - 100% - Meet
The score is then summed to a weighted average per category. The category scores are analysed as follows:
0%     - 79%   - Does not meet
80%   - 100% - Meet</t>
  </si>
  <si>
    <t xml:space="preserve">A Quality Assurance Programme that meets the intent of a typical Quality Management System (QMS) or requirements as identified on Appendix A of 238-103 rev2 </t>
  </si>
  <si>
    <t>The returnable is a document or method statement describing the supplier Quality Programme that provide a description of the processes and supporting information that reflects how processes are managed and work/operation is prepared, reviewed, carried out, recorded, assessed and improved . Examples of processes to be described can include Resource Selection, Quality Control, Receipt Inspection, Purchasing, etc.</t>
  </si>
  <si>
    <t>The returnable is a document or method statement describing the supplier Quality Programme that provide a description of the processes and supporting information that reflects how processes are managed and work/operation is prepared, reviewed, carried out, recorded, assessed and improved. Examples of processes to be described can include Resource Selection, Quality Control, Receipt Inspection, Purchasing, etc.</t>
  </si>
  <si>
    <t>DSG-317-012</t>
  </si>
  <si>
    <t>Returnable is a sample certificate of analysis of the product requested as per DSG-317-012</t>
  </si>
  <si>
    <t>Control of nonconforming product and application for concession</t>
  </si>
  <si>
    <t>Returnable is an example of a QCP or Quality Project Plan for a similar service or product, identifying sequential operations and indicating inspection and test points (hold and/or witness points) and areas where reports are required .</t>
  </si>
  <si>
    <t>Submit a supplier Method Statement or documented procedure that defines processes followed for dealing with nonconforming product/service</t>
  </si>
  <si>
    <t>2. TECHNICAL REQUIRMENTS</t>
  </si>
  <si>
    <t>1. SUPPLY OF PRODUCT</t>
  </si>
  <si>
    <t>3. QUALITY ASSURANCE PROGRAM</t>
  </si>
  <si>
    <t>4. QUALITY CONTROL PROGRAM</t>
  </si>
  <si>
    <t>5. NONCONFORMING PRODUCT/SERVICE</t>
  </si>
  <si>
    <t>3. Quality Assurance Program</t>
  </si>
  <si>
    <t>4. Quality Control Program</t>
  </si>
  <si>
    <t>5. Non-Conforming Product/Service</t>
  </si>
  <si>
    <t>50-59</t>
  </si>
  <si>
    <t>60-69</t>
  </si>
  <si>
    <t>70-100</t>
  </si>
  <si>
    <t>CONCLUSION:</t>
  </si>
  <si>
    <t>Date:</t>
  </si>
  <si>
    <t xml:space="preserve">Reviewed By (Technical) :  </t>
  </si>
  <si>
    <t xml:space="preserve">Amanda Mlakalaka </t>
  </si>
  <si>
    <t xml:space="preserve">Compile By (Technical): </t>
  </si>
  <si>
    <t>Signature:</t>
  </si>
  <si>
    <t xml:space="preserve">Date: </t>
  </si>
  <si>
    <t xml:space="preserve">Compiled by: 
</t>
  </si>
  <si>
    <t xml:space="preserve">A.Timotheus </t>
  </si>
  <si>
    <t xml:space="preserve">Nosi Baliso               </t>
  </si>
  <si>
    <t>0-49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</si>
</sst>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indexed="9"/>
      <name val="Arial"/>
      <family val="2"/>
    </font>
    <font>
      <b/>
      <i/>
      <sz val="16"/>
      <color indexed="9"/>
      <name val="Arial"/>
      <family val="2"/>
    </font>
    <font>
      <sz val="8"/>
      <color theme="0"/>
      <name val="Arial"/>
      <family val="2"/>
    </font>
    <font>
      <sz val="8"/>
      <color indexed="9"/>
      <name val="Arial"/>
      <family val="2"/>
    </font>
    <font>
      <b/>
      <i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0" fontId="8" fillId="0" borderId="0"/>
    <xf numFmtId="0" fontId="7" fillId="0" borderId="0"/>
    <xf numFmtId="0" fontId="11" fillId="0" borderId="0"/>
    <xf numFmtId="0" fontId="7" fillId="0" borderId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4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</xf>
    <xf numFmtId="9" fontId="5" fillId="6" borderId="1" xfId="5" applyFont="1" applyFill="1" applyBorder="1" applyAlignment="1" applyProtection="1">
      <alignment horizontal="center" vertical="center" wrapText="1"/>
    </xf>
    <xf numFmtId="9" fontId="5" fillId="0" borderId="1" xfId="5" applyFont="1" applyFill="1" applyBorder="1" applyAlignment="1" applyProtection="1">
      <alignment horizontal="center" vertical="center" wrapText="1"/>
    </xf>
    <xf numFmtId="9" fontId="6" fillId="2" borderId="2" xfId="5" applyFont="1" applyFill="1" applyBorder="1" applyAlignment="1" applyProtection="1">
      <alignment horizontal="center" vertical="center" wrapText="1"/>
    </xf>
    <xf numFmtId="9" fontId="6" fillId="2" borderId="1" xfId="5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9" fontId="3" fillId="0" borderId="1" xfId="7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9" fontId="6" fillId="7" borderId="1" xfId="5" applyFont="1" applyFill="1" applyBorder="1" applyAlignment="1" applyProtection="1">
      <alignment horizontal="center" vertical="center" wrapText="1"/>
    </xf>
    <xf numFmtId="0" fontId="0" fillId="7" borderId="0" xfId="0" applyFill="1"/>
    <xf numFmtId="0" fontId="0" fillId="8" borderId="0" xfId="0" applyFill="1"/>
    <xf numFmtId="9" fontId="0" fillId="8" borderId="0" xfId="0" applyNumberFormat="1" applyFill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3" fillId="0" borderId="0" xfId="0" applyFont="1"/>
    <xf numFmtId="0" fontId="5" fillId="5" borderId="1" xfId="0" applyFont="1" applyFill="1" applyBorder="1" applyAlignment="1" applyProtection="1">
      <alignment horizontal="center" vertical="center"/>
    </xf>
    <xf numFmtId="164" fontId="4" fillId="2" borderId="1" xfId="7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6" fillId="2" borderId="9" xfId="0" applyFont="1" applyFill="1" applyBorder="1" applyAlignment="1" applyProtection="1">
      <alignment horizontal="left" vertical="center" wrapText="1"/>
    </xf>
    <xf numFmtId="0" fontId="14" fillId="4" borderId="0" xfId="0" applyFont="1" applyFill="1" applyAlignment="1">
      <alignment horizontal="center" vertical="center"/>
    </xf>
    <xf numFmtId="9" fontId="15" fillId="4" borderId="0" xfId="5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9" fontId="15" fillId="2" borderId="11" xfId="5" applyFont="1" applyFill="1" applyBorder="1" applyAlignment="1" applyProtection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9" fontId="14" fillId="4" borderId="0" xfId="5" applyFont="1" applyFill="1" applyBorder="1" applyAlignment="1" applyProtection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9" fontId="15" fillId="4" borderId="12" xfId="5" applyFont="1" applyFill="1" applyBorder="1" applyAlignment="1" applyProtection="1">
      <alignment horizontal="center" vertical="center" wrapText="1"/>
    </xf>
    <xf numFmtId="9" fontId="5" fillId="0" borderId="1" xfId="5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9" fontId="3" fillId="0" borderId="1" xfId="5" applyFont="1" applyFill="1" applyBorder="1" applyAlignment="1" applyProtection="1">
      <alignment horizontal="center" vertical="center" wrapText="1"/>
    </xf>
    <xf numFmtId="9" fontId="4" fillId="2" borderId="1" xfId="5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49" fontId="2" fillId="0" borderId="2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2" fillId="10" borderId="6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left" vertical="center" wrapText="1"/>
    </xf>
    <xf numFmtId="0" fontId="2" fillId="4" borderId="0" xfId="0" applyFont="1" applyFill="1" applyAlignment="1">
      <alignment vertical="top" wrapText="1"/>
    </xf>
    <xf numFmtId="0" fontId="12" fillId="4" borderId="0" xfId="0" applyFont="1" applyFill="1" applyAlignment="1">
      <alignment vertical="top" wrapText="1"/>
    </xf>
    <xf numFmtId="0" fontId="4" fillId="11" borderId="1" xfId="0" applyFont="1" applyFill="1" applyBorder="1" applyAlignment="1" applyProtection="1">
      <alignment horizontal="center" vertical="center" wrapText="1"/>
    </xf>
    <xf numFmtId="9" fontId="4" fillId="11" borderId="1" xfId="0" applyNumberFormat="1" applyFont="1" applyFill="1" applyBorder="1" applyAlignment="1" applyProtection="1">
      <alignment horizontal="center" vertical="center" wrapText="1"/>
    </xf>
    <xf numFmtId="9" fontId="16" fillId="11" borderId="1" xfId="7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vertical="center" wrapText="1"/>
    </xf>
    <xf numFmtId="9" fontId="3" fillId="0" borderId="1" xfId="0" applyNumberFormat="1" applyFont="1" applyBorder="1" applyAlignment="1">
      <alignment horizontal="center" vertical="center"/>
    </xf>
    <xf numFmtId="164" fontId="4" fillId="2" borderId="1" xfId="7" applyNumberFormat="1" applyFont="1" applyFill="1" applyBorder="1" applyAlignment="1" applyProtection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9" fontId="18" fillId="0" borderId="11" xfId="5" applyFont="1" applyFill="1" applyBorder="1" applyAlignment="1" applyProtection="1">
      <alignment horizontal="center" vertical="center" wrapText="1"/>
    </xf>
    <xf numFmtId="9" fontId="16" fillId="11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9" fontId="4" fillId="2" borderId="1" xfId="5" applyFont="1" applyFill="1" applyBorder="1" applyAlignment="1" applyProtection="1">
      <alignment horizontal="center" vertical="center" wrapText="1"/>
    </xf>
    <xf numFmtId="9" fontId="16" fillId="11" borderId="1" xfId="5" applyNumberFormat="1" applyFont="1" applyFill="1" applyBorder="1" applyAlignment="1" applyProtection="1">
      <alignment horizontal="center" vertical="center" wrapText="1"/>
    </xf>
    <xf numFmtId="0" fontId="3" fillId="11" borderId="1" xfId="0" applyFont="1" applyFill="1" applyBorder="1"/>
    <xf numFmtId="9" fontId="3" fillId="6" borderId="0" xfId="5" applyFont="1" applyFill="1" applyBorder="1" applyAlignment="1" applyProtection="1">
      <alignment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2" fillId="9" borderId="1" xfId="0" applyFont="1" applyFill="1" applyBorder="1" applyAlignment="1">
      <alignment vertical="center" wrapText="1"/>
    </xf>
    <xf numFmtId="0" fontId="12" fillId="9" borderId="1" xfId="0" applyFont="1" applyFill="1" applyBorder="1" applyAlignment="1"/>
    <xf numFmtId="0" fontId="12" fillId="11" borderId="1" xfId="0" applyFont="1" applyFill="1" applyBorder="1" applyAlignment="1">
      <alignment vertical="center" wrapText="1"/>
    </xf>
    <xf numFmtId="0" fontId="12" fillId="11" borderId="8" xfId="0" applyFont="1" applyFill="1" applyBorder="1" applyAlignment="1">
      <alignment vertical="center" wrapText="1"/>
    </xf>
    <xf numFmtId="0" fontId="12" fillId="4" borderId="0" xfId="9" applyFont="1" applyFill="1" applyBorder="1" applyAlignment="1" applyProtection="1">
      <alignment vertical="top" wrapText="1"/>
    </xf>
    <xf numFmtId="0" fontId="2" fillId="4" borderId="7" xfId="9" applyFont="1" applyFill="1" applyBorder="1" applyAlignment="1" applyProtection="1">
      <alignment vertical="top" wrapText="1"/>
    </xf>
    <xf numFmtId="0" fontId="2" fillId="4" borderId="7" xfId="0" applyFont="1" applyFill="1" applyBorder="1" applyAlignment="1">
      <alignment vertical="top" wrapText="1"/>
    </xf>
    <xf numFmtId="0" fontId="2" fillId="0" borderId="0" xfId="0" applyFont="1"/>
    <xf numFmtId="0" fontId="2" fillId="0" borderId="1" xfId="0" applyFont="1" applyBorder="1" applyAlignment="1" applyProtection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/>
    <xf numFmtId="0" fontId="2" fillId="11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9" fontId="2" fillId="8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/>
    <xf numFmtId="0" fontId="2" fillId="12" borderId="0" xfId="0" applyFont="1" applyFill="1" applyBorder="1"/>
    <xf numFmtId="0" fontId="2" fillId="12" borderId="0" xfId="0" applyFont="1" applyFill="1"/>
    <xf numFmtId="0" fontId="12" fillId="5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textRotation="90"/>
    </xf>
    <xf numFmtId="0" fontId="12" fillId="3" borderId="1" xfId="0" applyFont="1" applyFill="1" applyBorder="1" applyAlignment="1" applyProtection="1">
      <alignment horizontal="center" vertical="center" textRotation="90" wrapText="1"/>
    </xf>
    <xf numFmtId="9" fontId="12" fillId="3" borderId="1" xfId="0" applyNumberFormat="1" applyFont="1" applyFill="1" applyBorder="1" applyAlignment="1" applyProtection="1">
      <alignment horizontal="center" vertical="center" textRotation="90" wrapText="1"/>
    </xf>
    <xf numFmtId="0" fontId="12" fillId="3" borderId="1" xfId="0" applyFont="1" applyFill="1" applyBorder="1" applyAlignment="1" applyProtection="1">
      <alignment horizontal="center" vertical="center" wrapText="1"/>
    </xf>
    <xf numFmtId="9" fontId="3" fillId="6" borderId="0" xfId="5" applyFont="1" applyFill="1" applyAlignment="1">
      <alignment vertical="center"/>
    </xf>
    <xf numFmtId="9" fontId="17" fillId="2" borderId="1" xfId="7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6" fillId="2" borderId="9" xfId="0" applyFont="1" applyFill="1" applyBorder="1" applyAlignment="1" applyProtection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 wrapText="1"/>
    </xf>
    <xf numFmtId="0" fontId="12" fillId="10" borderId="1" xfId="0" applyFont="1" applyFill="1" applyBorder="1" applyAlignment="1">
      <alignment horizontal="left" vertical="center" wrapText="1"/>
    </xf>
    <xf numFmtId="0" fontId="2" fillId="4" borderId="0" xfId="9" applyFont="1" applyFill="1" applyBorder="1" applyAlignment="1" applyProtection="1">
      <alignment horizontal="left" vertical="top" wrapText="1"/>
    </xf>
    <xf numFmtId="0" fontId="12" fillId="4" borderId="0" xfId="9" applyFont="1" applyFill="1" applyBorder="1" applyAlignment="1" applyProtection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left" vertical="center"/>
    </xf>
    <xf numFmtId="0" fontId="2" fillId="8" borderId="1" xfId="0" applyFont="1" applyFill="1" applyBorder="1" applyAlignment="1"/>
    <xf numFmtId="0" fontId="6" fillId="2" borderId="1" xfId="0" applyFont="1" applyFill="1" applyBorder="1" applyAlignment="1" applyProtection="1">
      <alignment horizontal="left" vertical="center" wrapText="1"/>
    </xf>
    <xf numFmtId="0" fontId="12" fillId="9" borderId="5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left" vertical="center" wrapText="1"/>
    </xf>
    <xf numFmtId="9" fontId="6" fillId="2" borderId="5" xfId="5" applyFont="1" applyFill="1" applyBorder="1" applyAlignment="1" applyProtection="1">
      <alignment horizontal="center" vertical="center" wrapText="1"/>
    </xf>
    <xf numFmtId="9" fontId="6" fillId="2" borderId="13" xfId="5" applyFont="1" applyFill="1" applyBorder="1" applyAlignment="1" applyProtection="1">
      <alignment horizontal="center" vertical="center" wrapText="1"/>
    </xf>
    <xf numFmtId="9" fontId="6" fillId="2" borderId="2" xfId="5" applyFont="1" applyFill="1" applyBorder="1" applyAlignment="1" applyProtection="1">
      <alignment horizontal="center" vertical="center" wrapText="1"/>
    </xf>
    <xf numFmtId="9" fontId="17" fillId="2" borderId="5" xfId="7" applyNumberFormat="1" applyFont="1" applyFill="1" applyBorder="1" applyAlignment="1" applyProtection="1">
      <alignment horizontal="center" vertical="center" wrapText="1"/>
    </xf>
    <xf numFmtId="9" fontId="17" fillId="2" borderId="13" xfId="7" applyNumberFormat="1" applyFont="1" applyFill="1" applyBorder="1" applyAlignment="1" applyProtection="1">
      <alignment horizontal="center" vertical="center" wrapText="1"/>
    </xf>
    <xf numFmtId="9" fontId="17" fillId="2" borderId="2" xfId="7" applyNumberFormat="1" applyFont="1" applyFill="1" applyBorder="1" applyAlignment="1" applyProtection="1">
      <alignment horizontal="center" vertical="center" wrapText="1"/>
    </xf>
    <xf numFmtId="0" fontId="7" fillId="8" borderId="3" xfId="0" applyFont="1" applyFill="1" applyBorder="1" applyAlignment="1"/>
    <xf numFmtId="0" fontId="0" fillId="8" borderId="3" xfId="0" applyFill="1" applyBorder="1" applyAlignment="1"/>
    <xf numFmtId="0" fontId="5" fillId="7" borderId="4" xfId="0" applyFont="1" applyFill="1" applyBorder="1" applyAlignment="1" applyProtection="1">
      <alignment horizontal="left" vertical="center"/>
    </xf>
    <xf numFmtId="0" fontId="5" fillId="7" borderId="9" xfId="0" applyFont="1" applyFill="1" applyBorder="1" applyAlignment="1" applyProtection="1">
      <alignment horizontal="left" vertical="center"/>
    </xf>
    <xf numFmtId="0" fontId="5" fillId="7" borderId="10" xfId="0" applyFont="1" applyFill="1" applyBorder="1" applyAlignment="1" applyProtection="1">
      <alignment horizontal="left" vertical="center"/>
    </xf>
    <xf numFmtId="49" fontId="2" fillId="0" borderId="2" xfId="0" applyNumberFormat="1" applyFont="1" applyBorder="1" applyAlignment="1">
      <alignment horizontal="left" vertical="top" wrapText="1"/>
    </xf>
  </cellXfs>
  <cellStyles count="17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11" xr:uid="{F3808652-DDBE-4FBE-BA74-3C03F3462089}"/>
    <cellStyle name="Normal 2 3" xfId="10" xr:uid="{96872D10-BC94-4A7F-BF09-89BD84AC79A3}"/>
    <cellStyle name="Normal 3" xfId="3" xr:uid="{00000000-0005-0000-0000-000003000000}"/>
    <cellStyle name="Normal 3 2" xfId="12" xr:uid="{7F7203DE-C9AD-4F25-B378-6D20C0E8CB32}"/>
    <cellStyle name="Normal 4" xfId="4" xr:uid="{00000000-0005-0000-0000-000004000000}"/>
    <cellStyle name="Normal 4 2" xfId="13" xr:uid="{AFB06FDC-472E-4D0E-B31A-78E069288B3E}"/>
    <cellStyle name="Normal 5" xfId="9" xr:uid="{C6D90DAA-C84A-49A2-8C0E-2900558C1C62}"/>
    <cellStyle name="Percent" xfId="5" builtinId="5"/>
    <cellStyle name="Percent 2" xfId="6" xr:uid="{00000000-0005-0000-0000-000006000000}"/>
    <cellStyle name="Percent 2 2" xfId="7" xr:uid="{00000000-0005-0000-0000-000007000000}"/>
    <cellStyle name="Percent 2 2 2" xfId="15" xr:uid="{0D11BBAB-E0FA-4FFE-9EEC-B2027C4DBCFD}"/>
    <cellStyle name="Percent 2 3" xfId="14" xr:uid="{2650FEDF-6FBA-4B41-B927-6772452F6BC7}"/>
    <cellStyle name="Percent 3" xfId="8" xr:uid="{00000000-0005-0000-0000-000008000000}"/>
    <cellStyle name="Percent 3 2" xfId="16" xr:uid="{7D3BB058-6C3C-4000-ACE7-AC9EF731C683}"/>
  </cellStyles>
  <dxfs count="9"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36"/>
  <sheetViews>
    <sheetView tabSelected="1" topLeftCell="A7" zoomScale="85" zoomScaleNormal="85" workbookViewId="0">
      <selection activeCell="N42" sqref="N42"/>
    </sheetView>
  </sheetViews>
  <sheetFormatPr defaultRowHeight="12.75" x14ac:dyDescent="0.2"/>
  <cols>
    <col min="1" max="1" width="3" style="67" customWidth="1"/>
    <col min="2" max="2" width="9.140625" style="67" hidden="1" customWidth="1"/>
    <col min="3" max="3" width="39.28515625" style="67" customWidth="1"/>
    <col min="4" max="4" width="2" style="67" hidden="1" customWidth="1"/>
    <col min="5" max="5" width="53.7109375" style="67" customWidth="1"/>
    <col min="6" max="6" width="63.28515625" style="67" hidden="1" customWidth="1"/>
    <col min="7" max="7" width="53.7109375" style="67" customWidth="1"/>
    <col min="8" max="9" width="7.7109375" style="67" customWidth="1"/>
    <col min="10" max="10" width="11" style="67" bestFit="1" customWidth="1"/>
    <col min="11" max="12" width="7.7109375" style="67" customWidth="1"/>
    <col min="13" max="13" width="20.7109375" style="67" customWidth="1"/>
    <col min="14" max="14" width="24.7109375" style="67" customWidth="1"/>
    <col min="15" max="15" width="20.7109375" style="67" customWidth="1"/>
    <col min="16" max="16" width="9" style="67" customWidth="1"/>
    <col min="17" max="18" width="7.7109375" style="67" customWidth="1"/>
    <col min="19" max="19" width="11" style="67" bestFit="1" customWidth="1"/>
    <col min="20" max="21" width="7.7109375" style="67" customWidth="1"/>
    <col min="22" max="22" width="12.85546875" style="67" bestFit="1" customWidth="1"/>
    <col min="23" max="23" width="7.7109375" style="67" customWidth="1"/>
    <col min="24" max="24" width="9.140625" style="67" customWidth="1"/>
    <col min="25" max="16384" width="9.140625" style="67"/>
  </cols>
  <sheetData>
    <row r="1" spans="3:23" hidden="1" x14ac:dyDescent="0.2">
      <c r="D1" s="13">
        <v>0</v>
      </c>
      <c r="E1" s="14" t="s">
        <v>0</v>
      </c>
      <c r="Q1" s="58" t="s">
        <v>1</v>
      </c>
      <c r="R1" s="58"/>
      <c r="S1" s="58" t="s">
        <v>2</v>
      </c>
      <c r="T1" s="56">
        <v>0</v>
      </c>
      <c r="U1" s="56">
        <v>0.49</v>
      </c>
      <c r="V1" s="58" t="s">
        <v>3</v>
      </c>
      <c r="W1" s="58" t="s">
        <v>64</v>
      </c>
    </row>
    <row r="2" spans="3:23" hidden="1" x14ac:dyDescent="0.2">
      <c r="D2" s="13">
        <v>1</v>
      </c>
      <c r="E2" s="14" t="s">
        <v>20</v>
      </c>
      <c r="Q2" s="56">
        <v>0</v>
      </c>
      <c r="R2" s="57">
        <v>0</v>
      </c>
      <c r="S2" s="58" t="s">
        <v>0</v>
      </c>
      <c r="T2" s="56">
        <v>0.5</v>
      </c>
      <c r="U2" s="56">
        <v>0.59</v>
      </c>
      <c r="V2" s="58" t="s">
        <v>4</v>
      </c>
      <c r="W2" s="58" t="s">
        <v>51</v>
      </c>
    </row>
    <row r="3" spans="3:23" hidden="1" x14ac:dyDescent="0.2">
      <c r="D3" s="13">
        <v>2</v>
      </c>
      <c r="E3" s="14" t="s">
        <v>21</v>
      </c>
      <c r="Q3" s="56">
        <v>0.5</v>
      </c>
      <c r="R3" s="57">
        <v>1</v>
      </c>
      <c r="S3" s="58" t="s">
        <v>22</v>
      </c>
      <c r="T3" s="56">
        <v>0.6</v>
      </c>
      <c r="U3" s="56">
        <v>0.69</v>
      </c>
      <c r="V3" s="58" t="s">
        <v>4</v>
      </c>
      <c r="W3" s="58" t="s">
        <v>52</v>
      </c>
    </row>
    <row r="4" spans="3:23" hidden="1" x14ac:dyDescent="0.2">
      <c r="D4" s="13">
        <v>3</v>
      </c>
      <c r="E4" s="14" t="s">
        <v>5</v>
      </c>
      <c r="Q4" s="56">
        <v>0.75</v>
      </c>
      <c r="R4" s="57">
        <v>2</v>
      </c>
      <c r="S4" s="58" t="s">
        <v>22</v>
      </c>
      <c r="T4" s="56">
        <v>0.7</v>
      </c>
      <c r="U4" s="84">
        <v>1</v>
      </c>
      <c r="V4" s="58" t="s">
        <v>6</v>
      </c>
      <c r="W4" s="58" t="s">
        <v>53</v>
      </c>
    </row>
    <row r="5" spans="3:23" hidden="1" x14ac:dyDescent="0.2">
      <c r="Q5" s="56">
        <v>1</v>
      </c>
      <c r="R5" s="57">
        <v>3</v>
      </c>
      <c r="S5" s="58" t="s">
        <v>5</v>
      </c>
      <c r="T5" s="58"/>
      <c r="U5" s="58"/>
      <c r="V5" s="58"/>
      <c r="W5" s="58"/>
    </row>
    <row r="6" spans="3:23" hidden="1" x14ac:dyDescent="0.2">
      <c r="Q6" s="56">
        <v>1</v>
      </c>
      <c r="R6" s="57" t="s">
        <v>7</v>
      </c>
      <c r="S6" s="58" t="s">
        <v>2</v>
      </c>
      <c r="T6" s="58"/>
      <c r="U6" s="58"/>
      <c r="V6" s="58"/>
      <c r="W6" s="58"/>
    </row>
    <row r="7" spans="3:23" ht="38.25" customHeight="1" x14ac:dyDescent="0.2">
      <c r="C7" s="93" t="s">
        <v>33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</row>
    <row r="8" spans="3:23" ht="68.25" customHeight="1" x14ac:dyDescent="0.2">
      <c r="C8" s="95" t="s">
        <v>8</v>
      </c>
      <c r="D8" s="96"/>
      <c r="E8" s="78" t="s">
        <v>18</v>
      </c>
      <c r="F8" s="16"/>
      <c r="G8" s="78" t="s">
        <v>16</v>
      </c>
      <c r="H8" s="80" t="s">
        <v>9</v>
      </c>
      <c r="I8" s="81" t="s">
        <v>17</v>
      </c>
      <c r="J8" s="82" t="s">
        <v>14</v>
      </c>
      <c r="K8" s="82" t="s">
        <v>14</v>
      </c>
      <c r="L8" s="82" t="s">
        <v>15</v>
      </c>
      <c r="M8" s="83" t="s">
        <v>12</v>
      </c>
      <c r="N8" s="83" t="s">
        <v>23</v>
      </c>
      <c r="O8" s="83" t="s">
        <v>13</v>
      </c>
    </row>
    <row r="9" spans="3:23" ht="25.5" x14ac:dyDescent="0.2">
      <c r="C9" s="100" t="s">
        <v>44</v>
      </c>
      <c r="D9" s="61"/>
      <c r="E9" s="68" t="s">
        <v>26</v>
      </c>
      <c r="F9" s="69"/>
      <c r="G9" s="37" t="s">
        <v>30</v>
      </c>
      <c r="H9" s="2">
        <v>0.7</v>
      </c>
      <c r="I9" s="59"/>
      <c r="J9" s="47">
        <v>1</v>
      </c>
      <c r="K9" s="7">
        <f>IF(I9=$R$2,$Q$2,(IF(I9=$R$3,$Q$3,IF(I9=$R$4,$Q$4,IF(I9=$R$5,$Q$5,IF(I9=$R$6,$Q$6))))))</f>
        <v>0</v>
      </c>
      <c r="L9" s="47">
        <f t="shared" ref="L9:L17" si="0">SUM(H9*K9)</f>
        <v>0</v>
      </c>
      <c r="M9" s="70"/>
      <c r="N9" s="70"/>
      <c r="O9" s="70"/>
    </row>
    <row r="10" spans="3:23" ht="38.25" x14ac:dyDescent="0.2">
      <c r="C10" s="101"/>
      <c r="D10" s="61"/>
      <c r="E10" s="68" t="s">
        <v>28</v>
      </c>
      <c r="F10" s="69"/>
      <c r="G10" s="37" t="s">
        <v>29</v>
      </c>
      <c r="H10" s="2">
        <v>0.3</v>
      </c>
      <c r="I10" s="59"/>
      <c r="J10" s="47">
        <v>1</v>
      </c>
      <c r="K10" s="7">
        <f>IF(I10=$R$2,$Q$2,(IF(I10=$R$3,$Q$3,IF(I10=$R$4,$Q$4,IF(I10=$R$5,$Q$5,IF(I10=$R$6,$Q$6))))))</f>
        <v>0</v>
      </c>
      <c r="L10" s="47">
        <f t="shared" si="0"/>
        <v>0</v>
      </c>
      <c r="M10" s="70"/>
      <c r="N10" s="70"/>
      <c r="O10" s="70"/>
    </row>
    <row r="11" spans="3:23" ht="18" customHeight="1" x14ac:dyDescent="0.2">
      <c r="C11" s="62"/>
      <c r="D11" s="61"/>
      <c r="E11" s="79" t="s">
        <v>10</v>
      </c>
      <c r="F11" s="71"/>
      <c r="G11" s="43"/>
      <c r="H11" s="44">
        <f>(SUM(H9:H10))*0.4</f>
        <v>0.4</v>
      </c>
      <c r="I11" s="71"/>
      <c r="J11" s="43" t="str">
        <f>IF(AND(K11&gt;=$T$1,K11&lt;=$U$1), $V$1, IF(AND(K11&gt;=$T$2,K11&lt;=$U$2), $V$2, IF(AND(K11&gt;=$T$3,K11&lt;=$U$3), $V$3, IF(K11&gt;=$T$4,$V$4))))</f>
        <v>NOT MEET</v>
      </c>
      <c r="K11" s="45">
        <f>SUM(L9:L10)</f>
        <v>0</v>
      </c>
      <c r="L11" s="51">
        <f t="shared" si="0"/>
        <v>0</v>
      </c>
      <c r="M11" s="71"/>
      <c r="N11" s="1"/>
      <c r="O11" s="1"/>
    </row>
    <row r="12" spans="3:23" ht="89.25" x14ac:dyDescent="0.2">
      <c r="C12" s="60" t="s">
        <v>43</v>
      </c>
      <c r="D12" s="61"/>
      <c r="E12" s="68" t="s">
        <v>32</v>
      </c>
      <c r="F12" s="69"/>
      <c r="G12" s="37" t="s">
        <v>31</v>
      </c>
      <c r="H12" s="3">
        <v>1</v>
      </c>
      <c r="I12" s="59"/>
      <c r="J12" s="47">
        <v>1</v>
      </c>
      <c r="K12" s="7">
        <f>IF(I12=$R$2,$Q$2,(IF(I12=$R$3,$Q$3,IF(I12=$R$4,$Q$4,IF(I12=$R$5,$Q$5,IF(I12=$R$6,$Q$6))))))</f>
        <v>0</v>
      </c>
      <c r="L12" s="47">
        <f t="shared" si="0"/>
        <v>0</v>
      </c>
      <c r="M12" s="70"/>
      <c r="N12" s="70"/>
      <c r="O12" s="70"/>
    </row>
    <row r="13" spans="3:23" ht="18" customHeight="1" x14ac:dyDescent="0.2">
      <c r="C13" s="62"/>
      <c r="D13" s="61"/>
      <c r="E13" s="79" t="s">
        <v>10</v>
      </c>
      <c r="F13" s="71"/>
      <c r="G13" s="6"/>
      <c r="H13" s="53">
        <f>(SUM(H12:H12))*0.3</f>
        <v>0.3</v>
      </c>
      <c r="I13" s="71"/>
      <c r="J13" s="1" t="str">
        <f>IF(AND(K13&gt;=$T$1,K13&lt;=$U$1), $V$1, IF(AND(K13&gt;=$T$2,K13&lt;=$U$2), $V$2, IF(AND(K13&gt;=$T$3,K13&lt;=$U$3), $V$3, IF(K13&gt;=$T$4,$V$4))))</f>
        <v>NOT MEET</v>
      </c>
      <c r="K13" s="45">
        <f>SUM(L12:L12)</f>
        <v>0</v>
      </c>
      <c r="L13" s="51">
        <f t="shared" si="0"/>
        <v>0</v>
      </c>
      <c r="M13" s="71"/>
      <c r="N13" s="6"/>
      <c r="O13" s="6"/>
    </row>
    <row r="14" spans="3:23" ht="90.75" customHeight="1" x14ac:dyDescent="0.2">
      <c r="C14" s="89" t="s">
        <v>45</v>
      </c>
      <c r="D14" s="89"/>
      <c r="E14" s="34" t="s">
        <v>35</v>
      </c>
      <c r="F14" s="113" t="s">
        <v>36</v>
      </c>
      <c r="G14" s="36" t="s">
        <v>37</v>
      </c>
      <c r="H14" s="29">
        <v>0.35</v>
      </c>
      <c r="I14" s="30"/>
      <c r="J14" s="31">
        <v>1</v>
      </c>
      <c r="K14" s="31">
        <f>IF(I14=$R$2,$Q$2,(IF(I14=$R$3,$Q$3,IF(I14=$R$4,$Q$4,IF(I14=$R$5,$Q$5,IF(I14=$R$6,$Q$6))))))</f>
        <v>0</v>
      </c>
      <c r="L14" s="52">
        <f>SUM(H14*K14)</f>
        <v>0</v>
      </c>
      <c r="M14" s="49"/>
      <c r="N14" s="50"/>
      <c r="O14" s="70"/>
    </row>
    <row r="15" spans="3:23" ht="28.5" customHeight="1" x14ac:dyDescent="0.2">
      <c r="C15" s="89" t="s">
        <v>46</v>
      </c>
      <c r="D15" s="89"/>
      <c r="E15" s="34" t="s">
        <v>38</v>
      </c>
      <c r="F15" s="35"/>
      <c r="G15" s="36" t="s">
        <v>39</v>
      </c>
      <c r="H15" s="29">
        <v>0.35</v>
      </c>
      <c r="I15" s="30"/>
      <c r="J15" s="31">
        <v>1</v>
      </c>
      <c r="K15" s="31">
        <f>IF(I15=$R$2,$Q$2,(IF(I15=$R$3,$Q$3,IF(I15=$R$4,$Q$4,IF(I15=$R$5,$Q$5,IF(I15=$R$6,$Q$6))))))</f>
        <v>0</v>
      </c>
      <c r="L15" s="52">
        <f t="shared" si="0"/>
        <v>0</v>
      </c>
      <c r="M15" s="49"/>
      <c r="N15" s="50"/>
      <c r="O15" s="70"/>
    </row>
    <row r="16" spans="3:23" ht="52.5" customHeight="1" x14ac:dyDescent="0.2">
      <c r="C16" s="89" t="s">
        <v>47</v>
      </c>
      <c r="D16" s="89"/>
      <c r="E16" s="37" t="s">
        <v>40</v>
      </c>
      <c r="F16" s="113" t="s">
        <v>41</v>
      </c>
      <c r="G16" s="37" t="s">
        <v>42</v>
      </c>
      <c r="H16" s="29">
        <v>0.3</v>
      </c>
      <c r="I16" s="30"/>
      <c r="J16" s="31">
        <v>1</v>
      </c>
      <c r="K16" s="31">
        <f>IF(I16=$R$2,$Q$2,(IF(I16=$R$3,$Q$3,IF(I16=$R$4,$Q$4,IF(I16=$R$5,$Q$5,IF(I16=$R$6,$Q$6))))))</f>
        <v>0</v>
      </c>
      <c r="L16" s="52">
        <f t="shared" si="0"/>
        <v>0</v>
      </c>
      <c r="M16" s="49"/>
      <c r="N16" s="50"/>
      <c r="O16" s="70"/>
    </row>
    <row r="17" spans="3:15" ht="18" customHeight="1" x14ac:dyDescent="0.2">
      <c r="C17" s="63"/>
      <c r="D17" s="38"/>
      <c r="E17" s="39" t="s">
        <v>10</v>
      </c>
      <c r="F17" s="39"/>
      <c r="G17" s="39"/>
      <c r="H17" s="32">
        <f>(SUM(H14:H16))*0.3</f>
        <v>0.3</v>
      </c>
      <c r="I17" s="33"/>
      <c r="J17" s="53" t="str">
        <f>IF(AND(K17&gt;=$T$1,K17&lt;=$U$1), $V$1, IF(AND(K17&gt;=$T$2,K17&lt;=$U$2), $V$2, IF(AND(K17&gt;=$T$3,K17&lt;=$U$3), $V$3, IF(K17&gt;=$T$4,$V$4))))</f>
        <v>NOT MEET</v>
      </c>
      <c r="K17" s="54">
        <f>SUM(L14:L16)</f>
        <v>0</v>
      </c>
      <c r="L17" s="54">
        <f t="shared" si="0"/>
        <v>0</v>
      </c>
      <c r="M17" s="23"/>
      <c r="N17" s="24"/>
      <c r="O17" s="18"/>
    </row>
    <row r="18" spans="3:15" ht="20.25" x14ac:dyDescent="0.2">
      <c r="C18" s="25"/>
      <c r="D18" s="25"/>
      <c r="E18" s="21"/>
      <c r="F18" s="21"/>
      <c r="G18" s="21"/>
      <c r="H18" s="26"/>
      <c r="I18" s="27"/>
      <c r="J18" s="22"/>
      <c r="K18" s="22"/>
      <c r="L18" s="22"/>
      <c r="M18" s="27"/>
      <c r="N18" s="28"/>
      <c r="O18" s="28"/>
    </row>
    <row r="19" spans="3:15" x14ac:dyDescent="0.2">
      <c r="C19" s="97" t="s">
        <v>19</v>
      </c>
      <c r="D19" s="97"/>
      <c r="E19" s="97"/>
      <c r="F19" s="97"/>
      <c r="G19" s="97"/>
      <c r="H19" s="9"/>
      <c r="I19" s="72"/>
      <c r="J19" s="72"/>
      <c r="K19" s="72"/>
      <c r="L19" s="72"/>
      <c r="M19" s="72"/>
      <c r="N19" s="72"/>
      <c r="O19" s="72"/>
    </row>
    <row r="20" spans="3:15" x14ac:dyDescent="0.2">
      <c r="C20" s="99" t="s">
        <v>24</v>
      </c>
      <c r="D20" s="99"/>
      <c r="E20" s="99"/>
      <c r="F20" s="99"/>
      <c r="G20" s="99"/>
      <c r="H20" s="5">
        <v>0.4</v>
      </c>
      <c r="I20" s="55"/>
      <c r="J20" s="85">
        <f>(K11*$H$20)</f>
        <v>0</v>
      </c>
      <c r="K20" s="48"/>
      <c r="L20" s="46"/>
      <c r="M20" s="46"/>
      <c r="N20" s="46"/>
      <c r="O20" s="18"/>
    </row>
    <row r="21" spans="3:15" x14ac:dyDescent="0.2">
      <c r="C21" s="99" t="s">
        <v>25</v>
      </c>
      <c r="D21" s="99"/>
      <c r="E21" s="99"/>
      <c r="F21" s="99"/>
      <c r="G21" s="99"/>
      <c r="H21" s="5">
        <v>0.3</v>
      </c>
      <c r="I21" s="55"/>
      <c r="J21" s="85">
        <f>(K13*$H$21)</f>
        <v>0</v>
      </c>
      <c r="K21" s="48"/>
      <c r="L21" s="46"/>
      <c r="M21" s="46"/>
      <c r="N21" s="46"/>
      <c r="O21" s="18"/>
    </row>
    <row r="22" spans="3:15" x14ac:dyDescent="0.2">
      <c r="C22" s="86" t="s">
        <v>48</v>
      </c>
      <c r="D22" s="87"/>
      <c r="E22" s="88"/>
      <c r="F22" s="18"/>
      <c r="G22" s="18"/>
      <c r="H22" s="102">
        <v>0.3</v>
      </c>
      <c r="I22" s="55"/>
      <c r="J22" s="105">
        <f>(K17*$H$22)</f>
        <v>0</v>
      </c>
      <c r="K22" s="17"/>
      <c r="L22" s="18"/>
      <c r="M22" s="18"/>
      <c r="N22" s="18"/>
      <c r="O22" s="18"/>
    </row>
    <row r="23" spans="3:15" x14ac:dyDescent="0.2">
      <c r="C23" s="19" t="s">
        <v>49</v>
      </c>
      <c r="D23" s="20"/>
      <c r="E23" s="40"/>
      <c r="F23" s="18"/>
      <c r="G23" s="18"/>
      <c r="H23" s="103"/>
      <c r="I23" s="55"/>
      <c r="J23" s="106"/>
      <c r="K23" s="17"/>
      <c r="L23" s="18"/>
      <c r="M23" s="18"/>
      <c r="N23" s="18"/>
      <c r="O23" s="18"/>
    </row>
    <row r="24" spans="3:15" x14ac:dyDescent="0.2">
      <c r="C24" s="19" t="s">
        <v>50</v>
      </c>
      <c r="D24" s="20"/>
      <c r="E24" s="40"/>
      <c r="F24" s="18"/>
      <c r="G24" s="18"/>
      <c r="H24" s="104"/>
      <c r="I24" s="55"/>
      <c r="J24" s="107"/>
      <c r="K24" s="17"/>
      <c r="L24" s="18"/>
      <c r="M24" s="18"/>
      <c r="N24" s="18"/>
      <c r="O24" s="18"/>
    </row>
    <row r="25" spans="3:15" x14ac:dyDescent="0.2">
      <c r="C25" s="98" t="s">
        <v>11</v>
      </c>
      <c r="D25" s="98"/>
      <c r="E25" s="98"/>
      <c r="F25" s="73"/>
      <c r="G25" s="73"/>
      <c r="H25" s="74">
        <f>SUM(H20:H24)</f>
        <v>1</v>
      </c>
      <c r="I25" s="73"/>
      <c r="J25" s="74">
        <f>SUM(J20:J24)</f>
        <v>0</v>
      </c>
      <c r="K25" s="75"/>
      <c r="L25" s="73"/>
      <c r="M25" s="73"/>
      <c r="N25" s="73"/>
      <c r="O25" s="73"/>
    </row>
    <row r="26" spans="3:15" x14ac:dyDescent="0.2"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</row>
    <row r="27" spans="3:15" ht="12.75" customHeight="1" x14ac:dyDescent="0.2">
      <c r="C27" s="92" t="s">
        <v>34</v>
      </c>
      <c r="D27" s="92"/>
      <c r="E27" s="92"/>
      <c r="F27" s="92"/>
      <c r="G27" s="92"/>
      <c r="H27" s="91" t="s">
        <v>58</v>
      </c>
      <c r="I27" s="91"/>
      <c r="J27" s="90" t="s">
        <v>63</v>
      </c>
      <c r="K27" s="90"/>
      <c r="L27" s="65"/>
      <c r="M27" s="65"/>
      <c r="N27" s="42" t="s">
        <v>61</v>
      </c>
      <c r="O27" s="41" t="s">
        <v>62</v>
      </c>
    </row>
    <row r="28" spans="3:15" x14ac:dyDescent="0.2">
      <c r="C28" s="92"/>
      <c r="D28" s="92"/>
      <c r="E28" s="92"/>
      <c r="F28" s="92"/>
      <c r="G28" s="92"/>
      <c r="H28" s="64"/>
      <c r="I28" s="64"/>
      <c r="J28" s="64"/>
      <c r="K28" s="64"/>
      <c r="L28" s="64"/>
      <c r="M28" s="64"/>
      <c r="N28" s="42"/>
      <c r="O28" s="42"/>
    </row>
    <row r="29" spans="3:15" ht="12.75" customHeight="1" x14ac:dyDescent="0.2">
      <c r="C29" s="92"/>
      <c r="D29" s="92"/>
      <c r="E29" s="92"/>
      <c r="F29" s="92"/>
      <c r="G29" s="92"/>
      <c r="H29" s="91" t="s">
        <v>56</v>
      </c>
      <c r="I29" s="91"/>
      <c r="J29" s="90" t="s">
        <v>57</v>
      </c>
      <c r="K29" s="90"/>
      <c r="L29" s="65"/>
      <c r="M29" s="65"/>
      <c r="N29" s="42" t="s">
        <v>59</v>
      </c>
      <c r="O29" s="66"/>
    </row>
    <row r="30" spans="3:15" x14ac:dyDescent="0.2">
      <c r="C30" s="92"/>
      <c r="D30" s="92"/>
      <c r="E30" s="92"/>
      <c r="F30" s="92"/>
      <c r="G30" s="92"/>
      <c r="H30" s="64"/>
      <c r="I30" s="64"/>
      <c r="J30" s="64"/>
      <c r="K30" s="64"/>
      <c r="L30" s="64"/>
      <c r="M30" s="64"/>
      <c r="N30" s="42"/>
      <c r="O30" s="42"/>
    </row>
    <row r="31" spans="3:15" x14ac:dyDescent="0.2">
      <c r="C31" s="92"/>
      <c r="D31" s="92"/>
      <c r="E31" s="92"/>
      <c r="F31" s="92"/>
      <c r="G31" s="92"/>
      <c r="H31" s="64" t="s">
        <v>55</v>
      </c>
      <c r="I31" s="64"/>
      <c r="J31" s="90"/>
      <c r="K31" s="90"/>
      <c r="L31" s="90"/>
      <c r="M31" s="90"/>
      <c r="N31" s="42" t="s">
        <v>60</v>
      </c>
      <c r="O31" s="41"/>
    </row>
    <row r="32" spans="3:15" x14ac:dyDescent="0.2">
      <c r="C32" s="92"/>
      <c r="D32" s="92"/>
      <c r="E32" s="92"/>
      <c r="F32" s="92"/>
      <c r="G32" s="92"/>
      <c r="H32" s="77"/>
      <c r="I32" s="64"/>
      <c r="J32" s="64"/>
      <c r="K32" s="64"/>
      <c r="L32" s="64"/>
      <c r="M32" s="64"/>
      <c r="N32" s="42"/>
      <c r="O32" s="42"/>
    </row>
    <row r="33" spans="3:15" ht="12.75" customHeight="1" x14ac:dyDescent="0.2">
      <c r="C33" s="92"/>
      <c r="D33" s="92"/>
      <c r="E33" s="92"/>
      <c r="F33" s="92"/>
      <c r="G33" s="92"/>
      <c r="H33" s="91" t="s">
        <v>54</v>
      </c>
      <c r="I33" s="91"/>
      <c r="J33" s="91"/>
      <c r="K33" s="91"/>
      <c r="L33" s="91"/>
      <c r="M33" s="91"/>
      <c r="N33" s="91" t="s">
        <v>54</v>
      </c>
      <c r="O33" s="91"/>
    </row>
    <row r="34" spans="3:15" x14ac:dyDescent="0.2">
      <c r="C34" s="92"/>
      <c r="D34" s="92"/>
      <c r="E34" s="92"/>
      <c r="F34" s="92"/>
      <c r="G34" s="92"/>
      <c r="H34" s="91"/>
      <c r="I34" s="91"/>
      <c r="J34" s="91"/>
      <c r="K34" s="91"/>
      <c r="L34" s="91"/>
      <c r="M34" s="91"/>
      <c r="N34" s="91"/>
      <c r="O34" s="91"/>
    </row>
    <row r="35" spans="3:15" x14ac:dyDescent="0.2">
      <c r="C35" s="92"/>
      <c r="D35" s="92"/>
      <c r="E35" s="92"/>
      <c r="F35" s="92"/>
      <c r="G35" s="92"/>
      <c r="H35" s="91"/>
      <c r="I35" s="91"/>
      <c r="J35" s="91"/>
      <c r="K35" s="91"/>
      <c r="L35" s="91"/>
      <c r="M35" s="91"/>
      <c r="N35" s="91"/>
      <c r="O35" s="91"/>
    </row>
    <row r="36" spans="3:15" x14ac:dyDescent="0.2">
      <c r="C36" s="92"/>
      <c r="D36" s="92"/>
      <c r="E36" s="92"/>
      <c r="F36" s="92"/>
      <c r="G36" s="92"/>
      <c r="H36" s="91"/>
      <c r="I36" s="91"/>
      <c r="J36" s="91"/>
      <c r="K36" s="91"/>
      <c r="L36" s="91"/>
      <c r="M36" s="91"/>
      <c r="N36" s="91"/>
      <c r="O36" s="91"/>
    </row>
  </sheetData>
  <mergeCells count="23">
    <mergeCell ref="N33:O36"/>
    <mergeCell ref="C7:O7"/>
    <mergeCell ref="C8:D8"/>
    <mergeCell ref="C19:G19"/>
    <mergeCell ref="C25:E25"/>
    <mergeCell ref="C21:E21"/>
    <mergeCell ref="F21:G21"/>
    <mergeCell ref="C20:E20"/>
    <mergeCell ref="F20:G20"/>
    <mergeCell ref="C9:C10"/>
    <mergeCell ref="H22:H24"/>
    <mergeCell ref="J22:J24"/>
    <mergeCell ref="C22:E22"/>
    <mergeCell ref="C14:D14"/>
    <mergeCell ref="C15:D15"/>
    <mergeCell ref="C16:D16"/>
    <mergeCell ref="J31:M31"/>
    <mergeCell ref="H29:I29"/>
    <mergeCell ref="H27:I27"/>
    <mergeCell ref="J29:K29"/>
    <mergeCell ref="J27:K27"/>
    <mergeCell ref="C27:G36"/>
    <mergeCell ref="H33:M36"/>
  </mergeCells>
  <conditionalFormatting sqref="M8:N8 I8:K8 K9:K13">
    <cfRule type="cellIs" dxfId="8" priority="22" stopIfTrue="1" operator="equal">
      <formula>"X"</formula>
    </cfRule>
  </conditionalFormatting>
  <conditionalFormatting sqref="J11">
    <cfRule type="cellIs" dxfId="7" priority="18" stopIfTrue="1" operator="equal">
      <formula>"X"</formula>
    </cfRule>
  </conditionalFormatting>
  <conditionalFormatting sqref="J13">
    <cfRule type="cellIs" dxfId="6" priority="16" stopIfTrue="1" operator="equal">
      <formula>"X"</formula>
    </cfRule>
  </conditionalFormatting>
  <conditionalFormatting sqref="L8">
    <cfRule type="cellIs" dxfId="5" priority="11" stopIfTrue="1" operator="equal">
      <formula>"X"</formula>
    </cfRule>
  </conditionalFormatting>
  <conditionalFormatting sqref="O8">
    <cfRule type="cellIs" dxfId="4" priority="10" stopIfTrue="1" operator="equal">
      <formula>"X"</formula>
    </cfRule>
  </conditionalFormatting>
  <conditionalFormatting sqref="I18:N18 J17:N17 I14:J16 L14:N16">
    <cfRule type="cellIs" dxfId="3" priority="7" stopIfTrue="1" operator="equal">
      <formula>"X"</formula>
    </cfRule>
  </conditionalFormatting>
  <conditionalFormatting sqref="I17">
    <cfRule type="cellIs" dxfId="2" priority="5" stopIfTrue="1" operator="equal">
      <formula>"X"</formula>
    </cfRule>
  </conditionalFormatting>
  <conditionalFormatting sqref="O18">
    <cfRule type="cellIs" dxfId="1" priority="4" stopIfTrue="1" operator="equal">
      <formula>"X"</formula>
    </cfRule>
  </conditionalFormatting>
  <conditionalFormatting sqref="K14:K16">
    <cfRule type="cellIs" dxfId="0" priority="1" stopIfTrue="1" operator="equal">
      <formula>"X"</formula>
    </cfRule>
  </conditionalFormatting>
  <printOptions horizontalCentered="1" verticalCentered="1"/>
  <pageMargins left="0" right="0" top="0.19685039370078741" bottom="0.19685039370078741" header="0" footer="0"/>
  <pageSetup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7"/>
  <sheetViews>
    <sheetView workbookViewId="0">
      <selection activeCell="F13" sqref="F13"/>
    </sheetView>
  </sheetViews>
  <sheetFormatPr defaultRowHeight="12.75" x14ac:dyDescent="0.2"/>
  <cols>
    <col min="1" max="1" width="21" customWidth="1"/>
    <col min="2" max="2" width="11" customWidth="1"/>
    <col min="3" max="3" width="37.42578125" customWidth="1"/>
    <col min="4" max="5" width="0" hidden="1" customWidth="1"/>
    <col min="6" max="6" width="21.5703125" customWidth="1"/>
    <col min="7" max="8" width="0" hidden="1" customWidth="1"/>
  </cols>
  <sheetData>
    <row r="3" spans="1:8" x14ac:dyDescent="0.2">
      <c r="A3" s="110" t="s">
        <v>19</v>
      </c>
      <c r="B3" s="111"/>
      <c r="C3" s="111"/>
      <c r="D3" s="111"/>
      <c r="E3" s="112"/>
      <c r="F3" s="9"/>
      <c r="G3" s="10"/>
      <c r="H3" s="10"/>
    </row>
    <row r="4" spans="1:8" x14ac:dyDescent="0.2">
      <c r="A4" s="86" t="s">
        <v>24</v>
      </c>
      <c r="B4" s="87"/>
      <c r="C4" s="87"/>
      <c r="D4" s="86"/>
      <c r="E4" s="87"/>
      <c r="F4" s="5">
        <v>0.4</v>
      </c>
      <c r="H4" s="15"/>
    </row>
    <row r="5" spans="1:8" x14ac:dyDescent="0.2">
      <c r="A5" s="86" t="s">
        <v>25</v>
      </c>
      <c r="B5" s="87"/>
      <c r="C5" s="87"/>
      <c r="D5" s="86"/>
      <c r="E5" s="87"/>
      <c r="F5" s="5">
        <v>0.3</v>
      </c>
      <c r="H5" s="15"/>
    </row>
    <row r="6" spans="1:8" x14ac:dyDescent="0.2">
      <c r="A6" s="86" t="s">
        <v>27</v>
      </c>
      <c r="B6" s="87"/>
      <c r="C6" s="87"/>
      <c r="D6" s="8"/>
      <c r="E6" s="8"/>
      <c r="F6" s="4">
        <v>0.3</v>
      </c>
      <c r="H6" s="15"/>
    </row>
    <row r="7" spans="1:8" x14ac:dyDescent="0.2">
      <c r="A7" s="108" t="s">
        <v>11</v>
      </c>
      <c r="B7" s="109"/>
      <c r="C7" s="109"/>
      <c r="D7" s="11"/>
      <c r="E7" s="11"/>
      <c r="F7" s="12">
        <f>SUM(F4:F6)</f>
        <v>1</v>
      </c>
      <c r="G7" s="11"/>
      <c r="H7" s="11"/>
    </row>
  </sheetData>
  <mergeCells count="7">
    <mergeCell ref="A7:C7"/>
    <mergeCell ref="A6:C6"/>
    <mergeCell ref="A5:C5"/>
    <mergeCell ref="D5:E5"/>
    <mergeCell ref="A3:E3"/>
    <mergeCell ref="A4:C4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8FE000621298458729DB3228D77F11" ma:contentTypeVersion="0" ma:contentTypeDescription="Create a new document." ma:contentTypeScope="" ma:versionID="d44eb308695fafd566d35448dca08c9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325a94d75db1c18b7942947a0e51f1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DB7C38-D3BB-455D-A799-754F438C3D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549AC3-152C-4629-A9F3-46601C7B55CD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01D40DE7-471A-4BDB-BD83-91C4B660060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F409BC2D-5499-4333-8A5F-951CBA6154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Functional Evaluation</vt:lpstr>
      <vt:lpstr>Sheet1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MullerR</dc:creator>
  <cp:lastModifiedBy>Hannellie Van Jaarsveld</cp:lastModifiedBy>
  <cp:lastPrinted>2023-10-28T06:23:08Z</cp:lastPrinted>
  <dcterms:created xsi:type="dcterms:W3CDTF">2004-11-02T06:54:15Z</dcterms:created>
  <dcterms:modified xsi:type="dcterms:W3CDTF">2023-10-28T06:25:08Z</dcterms:modified>
</cp:coreProperties>
</file>