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om.sharepoint.com/teams/FOCablesTenderevaluationdocumentestablishment/Shared Documents/General/Technical Criteria/Installation/"/>
    </mc:Choice>
  </mc:AlternateContent>
  <xr:revisionPtr revIDLastSave="1732" documentId="8_{06E51114-1EAC-4195-B18E-0C4525FA5C28}" xr6:coauthVersionLast="47" xr6:coauthVersionMax="47" xr10:uidLastSave="{16E493FA-68A6-4F3D-A77B-B73CF38E20A7}"/>
  <bookViews>
    <workbookView xWindow="28680" yWindow="-120" windowWidth="19440" windowHeight="14880" tabRatio="905" activeTab="4" xr2:uid="{5925C821-EFB8-47C6-AB35-B814526F581B}"/>
  </bookViews>
  <sheets>
    <sheet name="ANN-A-List of Previous Projects" sheetId="1" r:id="rId1"/>
    <sheet name="ANN-B-Methodologies" sheetId="2" r:id="rId2"/>
    <sheet name="ANN-C-Techincal Docs" sheetId="6" r:id="rId3"/>
    <sheet name="ANN-D-Installer Check sheet" sheetId="10" r:id="rId4"/>
    <sheet name="Score Consolidations" sheetId="11" r:id="rId5"/>
    <sheet name="Dropdowns" sheetId="8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1" l="1"/>
  <c r="F17" i="2"/>
  <c r="G4" i="11"/>
  <c r="I35" i="10"/>
  <c r="I28" i="10"/>
  <c r="I26" i="10"/>
  <c r="I9" i="10"/>
  <c r="I3" i="10"/>
  <c r="I34" i="10" s="1"/>
  <c r="G14" i="11" s="1"/>
  <c r="C35" i="10"/>
  <c r="C34" i="10"/>
  <c r="E28" i="6"/>
  <c r="G12" i="11" s="1" a="1"/>
  <c r="G12" i="11" s="1"/>
  <c r="D28" i="6"/>
  <c r="E17" i="2"/>
  <c r="D17" i="2"/>
  <c r="C17" i="2"/>
  <c r="D19" i="1"/>
  <c r="G8" i="11" l="1" a="1"/>
  <c r="G8" i="1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<sst xmlns="http://schemas.openxmlformats.org/spreadsheetml/2006/main" count="161" uniqueCount="139">
  <si>
    <t>#</t>
  </si>
  <si>
    <t>Company/Employer Name</t>
  </si>
  <si>
    <t>Company/Employer Contact Details</t>
  </si>
  <si>
    <t>Type of fibre installed used (OPGW/ADDSS/DUCT)</t>
  </si>
  <si>
    <t>Fibre length</t>
  </si>
  <si>
    <t>Completion Date</t>
  </si>
  <si>
    <t>Project Leader Name</t>
  </si>
  <si>
    <t>Project Leader contact number</t>
  </si>
  <si>
    <t>Item</t>
  </si>
  <si>
    <t>Description</t>
  </si>
  <si>
    <t>Schedule A</t>
  </si>
  <si>
    <t>HDPE Sleeve for Fibre Optic Installation</t>
  </si>
  <si>
    <t>It shall abide by SANS 61386-24 (Conduit systems for cable management, Part 24: Particular requirements – Conduit systems buried underground)</t>
  </si>
  <si>
    <t>Comply</t>
  </si>
  <si>
    <t>The material properties shall abide by the ISO 1183(Plastics) and ISO527(Plastics Determination of tensile properties) standards.</t>
  </si>
  <si>
    <t>The conduit should be made of HDPE material</t>
  </si>
  <si>
    <t>Fibre optic system</t>
  </si>
  <si>
    <t>Cable Installation (ADSS,OPGW and DUCT)</t>
  </si>
  <si>
    <t>Safety and Cleanliness</t>
  </si>
  <si>
    <t>Handling of Drums and Cable</t>
  </si>
  <si>
    <t>Pulling Tension, Bending radius, twist</t>
  </si>
  <si>
    <t xml:space="preserve">Specialised Equipment </t>
  </si>
  <si>
    <t>Joint Box connectivity</t>
  </si>
  <si>
    <t xml:space="preserve">Equipment </t>
  </si>
  <si>
    <t>Preparation</t>
  </si>
  <si>
    <t>Splicing and Testing</t>
  </si>
  <si>
    <t>Waste handling</t>
  </si>
  <si>
    <t>Pre-haul testing</t>
  </si>
  <si>
    <t>Splicing Procedure</t>
  </si>
  <si>
    <t>Criteria</t>
  </si>
  <si>
    <t>Company structure/organogram</t>
  </si>
  <si>
    <t>Capacity in terms of equipment- list of equipment under company profile. Type, size and quantity for installation of fibre cable</t>
  </si>
  <si>
    <t xml:space="preserve">Running out blocks for OPGW and ADSS </t>
  </si>
  <si>
    <t xml:space="preserve">Tensioning ratchet hoists </t>
  </si>
  <si>
    <t xml:space="preserve">Come along clamps </t>
  </si>
  <si>
    <t xml:space="preserve">Hydraulic Cutters </t>
  </si>
  <si>
    <t>OPGW</t>
  </si>
  <si>
    <t>ADSS</t>
  </si>
  <si>
    <t>DUCT</t>
  </si>
  <si>
    <t xml:space="preserve">Power Meter and Light Source </t>
  </si>
  <si>
    <t xml:space="preserve">Optical Talk Sets </t>
  </si>
  <si>
    <t>Fusion splicers</t>
  </si>
  <si>
    <t>Yes</t>
  </si>
  <si>
    <t>No</t>
  </si>
  <si>
    <t>Comply </t>
  </si>
  <si>
    <t>2.1</t>
  </si>
  <si>
    <t>2.2</t>
  </si>
  <si>
    <t>2.3</t>
  </si>
  <si>
    <t>2.4</t>
  </si>
  <si>
    <t>2.5</t>
  </si>
  <si>
    <t>1.1</t>
  </si>
  <si>
    <t>1.3</t>
  </si>
  <si>
    <t>1.2</t>
  </si>
  <si>
    <t>1.4</t>
  </si>
  <si>
    <t>1.5</t>
  </si>
  <si>
    <t>Supervisor (including  CV’s and experience)</t>
  </si>
  <si>
    <t>SHEQ officer (including  CV’s and experience)</t>
  </si>
  <si>
    <t>Splicer and commissioning technician/engineer (including  CV’s and experience)</t>
  </si>
  <si>
    <t>Linesman (including  CV’s and experience,authorised to work at heights)</t>
  </si>
  <si>
    <t>2.6</t>
  </si>
  <si>
    <t>2.7</t>
  </si>
  <si>
    <t>2.8</t>
  </si>
  <si>
    <t>2.9</t>
  </si>
  <si>
    <t>2.10</t>
  </si>
  <si>
    <t>2.11</t>
  </si>
  <si>
    <t>4.1</t>
  </si>
  <si>
    <t>4.2</t>
  </si>
  <si>
    <t>4.4</t>
  </si>
  <si>
    <t>4.5</t>
  </si>
  <si>
    <t>OTDR/MAX Tester</t>
  </si>
  <si>
    <t>Fibre Testing &amp; Splicing equipment (including calibration certificates)</t>
  </si>
  <si>
    <t>ORHVS Training Certification per supervisor (minimum 1 supervisor and must have completed ORHVS outcome 4 as a minimum)</t>
  </si>
  <si>
    <t xml:space="preserve"> Winch and tension set pulling capacity 
(greater or equal to 30 kN)
</t>
  </si>
  <si>
    <r>
      <rPr>
        <sz val="7"/>
        <rFont val="Arial"/>
        <family val="2"/>
      </rPr>
      <t xml:space="preserve"> </t>
    </r>
    <r>
      <rPr>
        <sz val="10"/>
        <rFont val="Arial"/>
        <family val="2"/>
      </rPr>
      <t>Dielectric pilot rope</t>
    </r>
  </si>
  <si>
    <r>
      <rPr>
        <sz val="10"/>
        <rFont val="Arial"/>
        <family val="2"/>
      </rPr>
      <t xml:space="preserve"> Lifting Tackle &amp; pulling blocks complete with wire rope</t>
    </r>
    <r>
      <rPr>
        <sz val="11"/>
        <rFont val="Batang"/>
        <family val="1"/>
      </rPr>
      <t xml:space="preserve"> </t>
    </r>
  </si>
  <si>
    <r>
      <rPr>
        <sz val="7"/>
        <rFont val="Times New Roman"/>
        <family val="1"/>
      </rPr>
      <t xml:space="preserve"> </t>
    </r>
    <r>
      <rPr>
        <sz val="10"/>
        <rFont val="Arail"/>
      </rPr>
      <t xml:space="preserve">Hydraulic Crimpers </t>
    </r>
  </si>
  <si>
    <t>Running Earths</t>
  </si>
  <si>
    <t>Manual Bobbin Stand</t>
  </si>
  <si>
    <t>Steps For Monopoles</t>
  </si>
  <si>
    <t>Tension measuring devices (Dynanometer)</t>
  </si>
  <si>
    <t>2.13</t>
  </si>
  <si>
    <t>2.15</t>
  </si>
  <si>
    <r>
      <rPr>
        <sz val="7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Specialized line construction tools and safety equipment (e.g. Safety Harness, Earth kit,Webbing &amp; Slings, etc)</t>
    </r>
  </si>
  <si>
    <t>Ladders (including Live line ladders)</t>
  </si>
  <si>
    <t>Drum Jacks (with Shaft)</t>
  </si>
  <si>
    <t>N/A</t>
  </si>
  <si>
    <t>Sprague Tubing (CABLE COMM:FLEXIBLE CONDUIT)</t>
  </si>
  <si>
    <t>Patch leads (Normal and Ruggedized)</t>
  </si>
  <si>
    <t xml:space="preserve">Conformance to Eskom Fibre Acceptance Testing Standard, 240-70732888 </t>
  </si>
  <si>
    <t>Conformance to Eskom labelling of fibre optic cables, 240-46263618</t>
  </si>
  <si>
    <t>The ODF shall be installed in an Equipment panel according to 240-60725641: Specification for Standard (19”) Equipment Panels when new is required.</t>
  </si>
  <si>
    <t>ODFs shall conform to the Schedule A/B Distribution Frame/Patch Panel standard 240-70733995</t>
  </si>
  <si>
    <t>Fibre Termination (Patch Panel and Patch leads)</t>
  </si>
  <si>
    <t xml:space="preserve"> Transport (People Carriers, Truck, LDV)
People Carriers =score of 1
Heavy Duty Truck with Crane (at least 8 Ton) = score of  1
LDV = score of 1</t>
  </si>
  <si>
    <t>Patch Panel/Joint Box Installation</t>
  </si>
  <si>
    <t>ORHVS  Authorization</t>
  </si>
  <si>
    <t>2.12</t>
  </si>
  <si>
    <t>2.14</t>
  </si>
  <si>
    <t>2.16</t>
  </si>
  <si>
    <t>Conformance to installation standards, viz.: NRS 088-2, NRS061-2, NRS 078-2</t>
  </si>
  <si>
    <t>Included (yes/no) - Select dropdown</t>
  </si>
  <si>
    <t>Submitted (Yes/No)</t>
  </si>
  <si>
    <t>Capabilities in terms of personnel</t>
  </si>
  <si>
    <t>The Sprague tubing shall comply with SANS/IEC 61386-1:2017</t>
  </si>
  <si>
    <t>Project name and/or reference numbers</t>
  </si>
  <si>
    <t xml:space="preserve">Comply
</t>
  </si>
  <si>
    <t>1 - 2 Projects = a Score of 1</t>
  </si>
  <si>
    <t>For More than 5 projects = a Score of 5</t>
  </si>
  <si>
    <t>3 - 5 Projects = a Score of 3</t>
  </si>
  <si>
    <t>Maximum Score</t>
  </si>
  <si>
    <t>Actual Score</t>
  </si>
  <si>
    <t>Total Score</t>
  </si>
  <si>
    <t>Contrator Scoring Criteria</t>
  </si>
  <si>
    <t xml:space="preserve">Total Score </t>
  </si>
  <si>
    <t>Max Score</t>
  </si>
  <si>
    <t>Threshold(80%)</t>
  </si>
  <si>
    <t>Installer Score Sheet: Desktop Evaluation</t>
  </si>
  <si>
    <t>Evidence Location (File location, Page number etc)</t>
  </si>
  <si>
    <t>Actual Score: Evaluators Score</t>
  </si>
  <si>
    <t>Weighting</t>
  </si>
  <si>
    <t>Previous Company related experience with Fibre Optic Installations</t>
  </si>
  <si>
    <t>for 1 - 2 projects = a score of 1</t>
  </si>
  <si>
    <t>for 3 - 5 projects = a score of 3</t>
  </si>
  <si>
    <t>for more than 5 projects = a score of 5</t>
  </si>
  <si>
    <t>Fibre optic Installation Methodology document</t>
  </si>
  <si>
    <t>OPGW = a score of 12</t>
  </si>
  <si>
    <t>ADSS = a score of 12</t>
  </si>
  <si>
    <t>Compliance with Technical documentation for material (HDPE, Sprague Tubing, Patch Panels, Patch Leads)</t>
  </si>
  <si>
    <t>Installer Score sheet in annexure D</t>
  </si>
  <si>
    <t>Total</t>
  </si>
  <si>
    <t> 85</t>
  </si>
  <si>
    <t xml:space="preserve">Threshold </t>
  </si>
  <si>
    <t>Installer Final Scoring</t>
  </si>
  <si>
    <t>Project 1:</t>
  </si>
  <si>
    <t>Project 2:</t>
  </si>
  <si>
    <t>Project 3:</t>
  </si>
  <si>
    <r>
      <t>Score - to be populated by Evaluator-</t>
    </r>
    <r>
      <rPr>
        <b/>
        <sz val="9"/>
        <color rgb="FFFF0000"/>
        <rFont val="Arial"/>
        <family val="2"/>
      </rPr>
      <t>Select  dropdown</t>
    </r>
  </si>
  <si>
    <r>
      <t xml:space="preserve">Schedule B - </t>
    </r>
    <r>
      <rPr>
        <b/>
        <sz val="9"/>
        <color rgb="FFFF0000"/>
        <rFont val="Arial"/>
        <family val="2"/>
      </rPr>
      <t>Select  dropdown</t>
    </r>
  </si>
  <si>
    <t>DUCT = a score of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</si>
</sst>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7"/>
      <name val="Times New Roman"/>
      <family val="1"/>
    </font>
    <font>
      <sz val="11"/>
      <name val="Batang"/>
      <family val="1"/>
    </font>
    <font>
      <sz val="11"/>
      <color rgb="FFFF0000"/>
      <name val="Batang"/>
      <family val="1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7"/>
      <color rgb="FF000000"/>
      <name val="Arial"/>
      <family val="2"/>
    </font>
    <font>
      <sz val="10"/>
      <name val="Arial"/>
      <family val="1"/>
    </font>
    <font>
      <sz val="7"/>
      <name val="Arial"/>
      <family val="2"/>
    </font>
    <font>
      <sz val="10"/>
      <name val="Arial"/>
      <family val="2"/>
    </font>
    <font>
      <sz val="10"/>
      <name val="Arail"/>
    </font>
    <font>
      <b/>
      <sz val="14"/>
      <color rgb="FF000000"/>
      <name val="Calibri"/>
      <family val="2"/>
    </font>
    <font>
      <b/>
      <sz val="11"/>
      <color theme="1"/>
      <name val="Calibri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7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 indent="3"/>
    </xf>
    <xf numFmtId="0" fontId="3" fillId="3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" fillId="3" borderId="17" xfId="0" applyFont="1" applyFill="1" applyBorder="1" applyAlignment="1">
      <alignment horizontal="left" vertical="center" wrapText="1" indent="4"/>
    </xf>
    <xf numFmtId="0" fontId="2" fillId="3" borderId="18" xfId="0" applyFont="1" applyFill="1" applyBorder="1" applyAlignment="1">
      <alignment horizontal="left" vertical="center" wrapText="1" indent="4"/>
    </xf>
    <xf numFmtId="0" fontId="2" fillId="3" borderId="19" xfId="0" applyFont="1" applyFill="1" applyBorder="1" applyAlignment="1">
      <alignment horizontal="left" vertical="center" wrapText="1" indent="4"/>
    </xf>
    <xf numFmtId="0" fontId="0" fillId="0" borderId="16" xfId="0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3" fillId="3" borderId="17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 indent="3"/>
    </xf>
    <xf numFmtId="0" fontId="18" fillId="0" borderId="5" xfId="0" applyFont="1" applyBorder="1" applyAlignment="1">
      <alignment horizontal="left" vertical="center" wrapText="1" indent="3"/>
    </xf>
    <xf numFmtId="0" fontId="20" fillId="0" borderId="5" xfId="0" applyFont="1" applyBorder="1" applyAlignment="1">
      <alignment horizontal="left" vertical="center" wrapText="1" indent="3"/>
    </xf>
    <xf numFmtId="0" fontId="4" fillId="0" borderId="2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3"/>
    </xf>
    <xf numFmtId="0" fontId="11" fillId="0" borderId="14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left" vertical="center"/>
    </xf>
    <xf numFmtId="0" fontId="0" fillId="0" borderId="31" xfId="0" applyBorder="1" applyAlignment="1">
      <alignment horizontal="center"/>
    </xf>
    <xf numFmtId="0" fontId="1" fillId="8" borderId="8" xfId="0" applyFont="1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" fillId="8" borderId="35" xfId="0" applyFont="1" applyFill="1" applyBorder="1" applyAlignment="1">
      <alignment vertical="center"/>
    </xf>
    <xf numFmtId="0" fontId="0" fillId="0" borderId="3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1" fillId="8" borderId="34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8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1" fillId="8" borderId="33" xfId="0" applyFont="1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9" borderId="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9" fontId="13" fillId="0" borderId="4" xfId="0" applyNumberFormat="1" applyFont="1" applyBorder="1" applyAlignment="1">
      <alignment horizontal="center" vertical="center" wrapText="1"/>
    </xf>
    <xf numFmtId="9" fontId="16" fillId="0" borderId="4" xfId="0" applyNumberFormat="1" applyFont="1" applyBorder="1" applyAlignment="1">
      <alignment horizontal="center" vertical="center" wrapText="1"/>
    </xf>
    <xf numFmtId="0" fontId="14" fillId="0" borderId="35" xfId="0" applyFont="1" applyBorder="1" applyAlignment="1">
      <alignment horizontal="justify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vertical="center"/>
    </xf>
    <xf numFmtId="0" fontId="14" fillId="0" borderId="31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9" fontId="24" fillId="0" borderId="8" xfId="0" applyNumberFormat="1" applyFont="1" applyBorder="1" applyAlignment="1">
      <alignment horizontal="center" vertical="center" wrapText="1"/>
    </xf>
    <xf numFmtId="9" fontId="24" fillId="0" borderId="3" xfId="0" applyNumberFormat="1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9" fontId="24" fillId="0" borderId="7" xfId="0" applyNumberFormat="1" applyFont="1" applyBorder="1" applyAlignment="1">
      <alignment horizontal="center" vertical="center" wrapText="1"/>
    </xf>
    <xf numFmtId="9" fontId="24" fillId="0" borderId="14" xfId="0" applyNumberFormat="1" applyFont="1" applyBorder="1" applyAlignment="1">
      <alignment horizontal="center" vertical="center" wrapText="1"/>
    </xf>
    <xf numFmtId="9" fontId="24" fillId="0" borderId="4" xfId="0" applyNumberFormat="1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6" fillId="0" borderId="2" xfId="0" applyFont="1" applyBorder="1" applyAlignment="1">
      <alignment horizontal="justify" vertical="center" wrapText="1"/>
    </xf>
    <xf numFmtId="0" fontId="22" fillId="5" borderId="20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38B0-13DB-4701-9512-32A3935DCA5E}">
  <dimension ref="A1:I19"/>
  <sheetViews>
    <sheetView workbookViewId="0">
      <selection activeCell="D14" sqref="D14"/>
    </sheetView>
  </sheetViews>
  <sheetFormatPr defaultRowHeight="14.4"/>
  <cols>
    <col min="2" max="2" width="43.6640625" customWidth="1"/>
    <col min="3" max="3" width="33.109375" customWidth="1"/>
    <col min="4" max="4" width="26.88671875" customWidth="1"/>
    <col min="5" max="5" width="26.33203125" customWidth="1"/>
    <col min="6" max="6" width="12.33203125" customWidth="1"/>
    <col min="7" max="7" width="18.109375" customWidth="1"/>
    <col min="8" max="8" width="19.6640625" customWidth="1"/>
    <col min="9" max="9" width="32.6640625" customWidth="1"/>
  </cols>
  <sheetData>
    <row r="1" spans="1:9" ht="27" thickBot="1">
      <c r="A1" s="1" t="s">
        <v>0</v>
      </c>
      <c r="B1" s="2" t="s">
        <v>104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5" thickBot="1">
      <c r="A2" s="3">
        <v>1</v>
      </c>
      <c r="B2" s="4" t="s">
        <v>133</v>
      </c>
      <c r="C2" s="4"/>
      <c r="D2" s="4"/>
      <c r="E2" s="4"/>
      <c r="F2" s="4"/>
      <c r="G2" s="4"/>
      <c r="H2" s="4"/>
      <c r="I2" s="4"/>
    </row>
    <row r="3" spans="1:9" ht="15" thickBot="1">
      <c r="A3" s="3">
        <v>2</v>
      </c>
      <c r="B3" s="4" t="s">
        <v>134</v>
      </c>
      <c r="C3" s="4"/>
      <c r="D3" s="4"/>
      <c r="E3" s="4"/>
      <c r="F3" s="4"/>
      <c r="G3" s="4"/>
      <c r="H3" s="4"/>
      <c r="I3" s="4"/>
    </row>
    <row r="4" spans="1:9" ht="15" thickBot="1">
      <c r="A4" s="3">
        <v>3</v>
      </c>
      <c r="B4" s="4" t="s">
        <v>135</v>
      </c>
      <c r="C4" s="4"/>
      <c r="D4" s="4"/>
      <c r="E4" s="4"/>
      <c r="F4" s="4"/>
      <c r="G4" s="4"/>
      <c r="H4" s="4"/>
      <c r="I4" s="4"/>
    </row>
    <row r="5" spans="1:9" ht="15" thickBot="1">
      <c r="A5" s="3">
        <v>4</v>
      </c>
      <c r="B5" s="4"/>
      <c r="C5" s="4"/>
      <c r="D5" s="4"/>
      <c r="E5" s="4"/>
      <c r="F5" s="4"/>
      <c r="G5" s="4"/>
      <c r="H5" s="4"/>
      <c r="I5" s="4"/>
    </row>
    <row r="6" spans="1:9" ht="15" thickBot="1">
      <c r="A6" s="3">
        <v>5</v>
      </c>
      <c r="B6" s="4"/>
      <c r="C6" s="4"/>
      <c r="D6" s="4"/>
      <c r="E6" s="4"/>
      <c r="F6" s="4"/>
      <c r="G6" s="4"/>
      <c r="H6" s="4"/>
      <c r="I6" s="4"/>
    </row>
    <row r="7" spans="1:9" ht="15" thickBot="1">
      <c r="A7" s="3">
        <v>6</v>
      </c>
      <c r="B7" s="4"/>
      <c r="C7" s="4"/>
      <c r="D7" s="4"/>
      <c r="E7" s="4"/>
      <c r="F7" s="4"/>
      <c r="G7" s="4"/>
      <c r="H7" s="4"/>
      <c r="I7" s="4"/>
    </row>
    <row r="8" spans="1:9" ht="15" thickBot="1">
      <c r="A8" s="3">
        <v>7</v>
      </c>
      <c r="B8" s="4"/>
      <c r="C8" s="4"/>
      <c r="D8" s="4"/>
      <c r="E8" s="4"/>
      <c r="F8" s="4"/>
      <c r="G8" s="4"/>
      <c r="H8" s="4"/>
      <c r="I8" s="4"/>
    </row>
    <row r="9" spans="1:9" ht="15" thickBot="1">
      <c r="A9" s="3">
        <v>8</v>
      </c>
      <c r="B9" s="4"/>
      <c r="C9" s="4"/>
      <c r="D9" s="4"/>
      <c r="E9" s="4"/>
      <c r="F9" s="4"/>
      <c r="G9" s="4"/>
      <c r="H9" s="4"/>
      <c r="I9" s="4"/>
    </row>
    <row r="10" spans="1:9" ht="15" thickBot="1">
      <c r="A10" s="3">
        <v>9</v>
      </c>
      <c r="B10" s="4"/>
      <c r="C10" s="4"/>
      <c r="D10" s="4"/>
      <c r="E10" s="4"/>
      <c r="F10" s="4"/>
      <c r="G10" s="4"/>
      <c r="H10" s="4"/>
      <c r="I10" s="4"/>
    </row>
    <row r="11" spans="1:9" ht="15" thickBot="1">
      <c r="A11" s="3">
        <v>10</v>
      </c>
      <c r="B11" s="4"/>
      <c r="C11" s="57"/>
      <c r="D11" s="4"/>
      <c r="E11" s="4"/>
      <c r="F11" s="4"/>
      <c r="G11" s="4"/>
      <c r="H11" s="4"/>
      <c r="I11" s="4"/>
    </row>
    <row r="12" spans="1:9" ht="15" thickBot="1">
      <c r="C12" s="60"/>
    </row>
    <row r="13" spans="1:9" ht="15" thickBot="1">
      <c r="B13" s="65" t="s">
        <v>112</v>
      </c>
      <c r="C13" s="70" t="s">
        <v>109</v>
      </c>
      <c r="D13" s="59" t="s">
        <v>110</v>
      </c>
    </row>
    <row r="14" spans="1:9">
      <c r="B14" s="61" t="s">
        <v>106</v>
      </c>
      <c r="C14" s="66">
        <v>1</v>
      </c>
      <c r="D14" s="72"/>
    </row>
    <row r="15" spans="1:9">
      <c r="B15" s="62"/>
      <c r="C15" s="67"/>
      <c r="D15" s="71"/>
    </row>
    <row r="16" spans="1:9" ht="14.4" customHeight="1">
      <c r="B16" s="63" t="s">
        <v>108</v>
      </c>
      <c r="C16" s="68">
        <v>3</v>
      </c>
      <c r="D16" s="72"/>
    </row>
    <row r="17" spans="2:4">
      <c r="B17" s="62"/>
      <c r="C17" s="67"/>
      <c r="D17" s="71"/>
    </row>
    <row r="18" spans="2:4" ht="15" thickBot="1">
      <c r="B18" s="64" t="s">
        <v>107</v>
      </c>
      <c r="C18" s="69">
        <v>5</v>
      </c>
      <c r="D18" s="58"/>
    </row>
    <row r="19" spans="2:4" ht="40.799999999999997" customHeight="1" thickBot="1">
      <c r="C19" s="78" t="s">
        <v>111</v>
      </c>
      <c r="D19" s="77">
        <f>SUM(D14:D18)</f>
        <v>0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B0A1-10AF-46D8-BBCA-36EDEF783232}">
  <dimension ref="A1:G18"/>
  <sheetViews>
    <sheetView workbookViewId="0">
      <selection activeCell="E3" sqref="E3"/>
    </sheetView>
  </sheetViews>
  <sheetFormatPr defaultRowHeight="14.4"/>
  <cols>
    <col min="1" max="1" width="33" customWidth="1"/>
    <col min="2" max="2" width="40.33203125" customWidth="1"/>
    <col min="3" max="3" width="12.77734375" customWidth="1"/>
    <col min="4" max="5" width="16.6640625" bestFit="1" customWidth="1"/>
    <col min="6" max="6" width="20.44140625" customWidth="1"/>
    <col min="7" max="7" width="7.109375" customWidth="1"/>
  </cols>
  <sheetData>
    <row r="1" spans="1:7" ht="32.4" customHeight="1" thickBot="1">
      <c r="A1" s="1" t="s">
        <v>8</v>
      </c>
      <c r="B1" s="2" t="s">
        <v>9</v>
      </c>
      <c r="C1" s="2" t="s">
        <v>114</v>
      </c>
      <c r="D1" s="2" t="s">
        <v>100</v>
      </c>
      <c r="E1" s="2" t="s">
        <v>100</v>
      </c>
      <c r="F1" s="2" t="s">
        <v>100</v>
      </c>
    </row>
    <row r="2" spans="1:7" ht="15" thickBot="1">
      <c r="A2" s="5">
        <v>1</v>
      </c>
      <c r="B2" s="53" t="s">
        <v>17</v>
      </c>
      <c r="C2" s="36"/>
      <c r="D2" s="22" t="s">
        <v>36</v>
      </c>
      <c r="E2" s="22" t="s">
        <v>37</v>
      </c>
      <c r="F2" s="22" t="s">
        <v>38</v>
      </c>
    </row>
    <row r="3" spans="1:7" ht="15" thickBot="1">
      <c r="A3" s="3">
        <v>1.1000000000000001</v>
      </c>
      <c r="B3" s="54" t="s">
        <v>18</v>
      </c>
      <c r="C3" s="6">
        <v>1</v>
      </c>
      <c r="D3" s="6" t="s">
        <v>42</v>
      </c>
      <c r="E3" s="6" t="s">
        <v>42</v>
      </c>
      <c r="F3" s="6"/>
    </row>
    <row r="4" spans="1:7" ht="15" thickBot="1">
      <c r="A4" s="3">
        <v>1.2</v>
      </c>
      <c r="B4" s="54" t="s">
        <v>19</v>
      </c>
      <c r="C4" s="6">
        <v>1</v>
      </c>
      <c r="D4" s="6"/>
      <c r="E4" s="6"/>
      <c r="F4" s="6"/>
    </row>
    <row r="5" spans="1:7" ht="15" thickBot="1">
      <c r="A5" s="3">
        <v>1.3</v>
      </c>
      <c r="B5" s="54" t="s">
        <v>20</v>
      </c>
      <c r="C5" s="6">
        <v>1</v>
      </c>
      <c r="D5" s="6"/>
      <c r="E5" s="6"/>
      <c r="F5" s="73" t="s">
        <v>85</v>
      </c>
      <c r="G5" s="38"/>
    </row>
    <row r="6" spans="1:7" ht="15" thickBot="1">
      <c r="A6" s="3">
        <v>1.4</v>
      </c>
      <c r="B6" s="54" t="s">
        <v>21</v>
      </c>
      <c r="C6" s="6">
        <v>1</v>
      </c>
      <c r="D6" s="6"/>
      <c r="E6" s="6"/>
      <c r="F6" s="6"/>
    </row>
    <row r="7" spans="1:7" ht="15" thickBot="1">
      <c r="A7" s="3">
        <v>1.5</v>
      </c>
      <c r="B7" s="54" t="s">
        <v>22</v>
      </c>
      <c r="C7" s="6">
        <v>1</v>
      </c>
      <c r="D7" s="6"/>
      <c r="E7" s="6"/>
      <c r="F7" s="6"/>
    </row>
    <row r="8" spans="1:7" ht="15" thickBot="1">
      <c r="A8" s="5">
        <v>2</v>
      </c>
      <c r="B8" s="53" t="s">
        <v>94</v>
      </c>
      <c r="C8" s="102"/>
      <c r="D8" s="103"/>
      <c r="E8" s="104"/>
      <c r="F8" s="104"/>
    </row>
    <row r="9" spans="1:7" ht="15" thickBot="1">
      <c r="A9" s="3">
        <v>2.1</v>
      </c>
      <c r="B9" s="55" t="s">
        <v>23</v>
      </c>
      <c r="C9" s="74">
        <v>1</v>
      </c>
      <c r="D9" s="6"/>
      <c r="E9" s="6"/>
      <c r="F9" s="6"/>
    </row>
    <row r="10" spans="1:7" ht="15" thickBot="1">
      <c r="A10" s="3">
        <v>2.2000000000000002</v>
      </c>
      <c r="B10" s="54" t="s">
        <v>24</v>
      </c>
      <c r="C10" s="6">
        <v>1</v>
      </c>
      <c r="D10" s="6"/>
      <c r="E10" s="6"/>
      <c r="F10" s="6"/>
    </row>
    <row r="11" spans="1:7" ht="15" thickBot="1">
      <c r="A11" s="3">
        <v>2.2999999999999998</v>
      </c>
      <c r="B11" s="54" t="s">
        <v>25</v>
      </c>
      <c r="C11" s="6">
        <v>1</v>
      </c>
      <c r="D11" s="6"/>
      <c r="E11" s="6"/>
      <c r="F11" s="6"/>
    </row>
    <row r="12" spans="1:7" ht="15" thickBot="1">
      <c r="A12" s="3">
        <v>2.4</v>
      </c>
      <c r="B12" s="54" t="s">
        <v>26</v>
      </c>
      <c r="C12" s="6">
        <v>1</v>
      </c>
      <c r="D12" s="6"/>
      <c r="E12" s="6"/>
      <c r="F12" s="6"/>
    </row>
    <row r="13" spans="1:7" ht="15" thickBot="1">
      <c r="A13" s="5">
        <v>3</v>
      </c>
      <c r="B13" s="53" t="s">
        <v>25</v>
      </c>
      <c r="C13" s="102"/>
      <c r="D13" s="103"/>
      <c r="E13" s="104"/>
      <c r="F13" s="104"/>
    </row>
    <row r="14" spans="1:7" ht="15" thickBot="1">
      <c r="A14" s="3">
        <v>3.1</v>
      </c>
      <c r="B14" s="54" t="s">
        <v>23</v>
      </c>
      <c r="C14" s="6">
        <v>1</v>
      </c>
      <c r="D14" s="6"/>
      <c r="E14" s="6"/>
      <c r="F14" s="6"/>
    </row>
    <row r="15" spans="1:7" ht="15" thickBot="1">
      <c r="A15" s="3">
        <v>3.2</v>
      </c>
      <c r="B15" s="54" t="s">
        <v>27</v>
      </c>
      <c r="C15" s="6">
        <v>1</v>
      </c>
      <c r="D15" s="6"/>
      <c r="E15" s="6"/>
      <c r="F15" s="6"/>
    </row>
    <row r="16" spans="1:7" ht="15" thickBot="1">
      <c r="A16" s="3">
        <v>3.3</v>
      </c>
      <c r="B16" s="54" t="s">
        <v>28</v>
      </c>
      <c r="C16" s="6">
        <v>1</v>
      </c>
      <c r="D16" s="6"/>
      <c r="E16" s="6"/>
      <c r="F16" s="6"/>
    </row>
    <row r="17" spans="2:6">
      <c r="B17" s="154" t="s">
        <v>113</v>
      </c>
      <c r="C17" s="154">
        <f>SUM(C3:C16)</f>
        <v>12</v>
      </c>
      <c r="D17" s="156">
        <f>COUNTIF(D3:D16,"Yes")</f>
        <v>1</v>
      </c>
      <c r="E17" s="156">
        <f t="shared" ref="E17:F17" si="0">COUNTIF(E3:E16,"Yes")</f>
        <v>1</v>
      </c>
      <c r="F17" s="154">
        <f t="shared" si="0"/>
        <v>0</v>
      </c>
    </row>
    <row r="18" spans="2:6" ht="15" thickBot="1">
      <c r="B18" s="155"/>
      <c r="C18" s="155"/>
      <c r="D18" s="157"/>
      <c r="E18" s="157"/>
      <c r="F18" s="155"/>
    </row>
  </sheetData>
  <mergeCells count="5">
    <mergeCell ref="F17:F18"/>
    <mergeCell ref="B17:B18"/>
    <mergeCell ref="D17:D18"/>
    <mergeCell ref="E17:E18"/>
    <mergeCell ref="C17:C1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101300-EE30-491B-A17B-55BF923E1A6B}">
          <x14:formula1>
            <xm:f>Dropdowns!$A$1:$A$2</xm:f>
          </x14:formula1>
          <xm:sqref>F6:F7 D3:D16 F3:F4 E9:F12 E3:E7 E14:F16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731E-C325-49C5-8302-EEAB7CFC7750}">
  <dimension ref="A1:E29"/>
  <sheetViews>
    <sheetView workbookViewId="0">
      <selection activeCell="E3" sqref="E3:E4"/>
    </sheetView>
  </sheetViews>
  <sheetFormatPr defaultRowHeight="14.4"/>
  <cols>
    <col min="1" max="1" width="11.33203125" customWidth="1"/>
    <col min="2" max="2" width="104.6640625" customWidth="1"/>
    <col min="3" max="3" width="12.88671875" style="56" customWidth="1"/>
    <col min="4" max="4" width="11.44140625" customWidth="1"/>
    <col min="5" max="5" width="11.6640625" customWidth="1"/>
  </cols>
  <sheetData>
    <row r="1" spans="1:5" ht="85.8" customHeight="1" thickBot="1">
      <c r="A1" s="20" t="s">
        <v>8</v>
      </c>
      <c r="B1" s="21" t="s">
        <v>9</v>
      </c>
      <c r="C1" s="50" t="s">
        <v>10</v>
      </c>
      <c r="D1" s="50" t="s">
        <v>137</v>
      </c>
      <c r="E1" s="50" t="s">
        <v>136</v>
      </c>
    </row>
    <row r="2" spans="1:5" ht="15" thickBot="1">
      <c r="A2" s="106">
        <v>1</v>
      </c>
      <c r="B2" s="172" t="s">
        <v>11</v>
      </c>
      <c r="C2" s="173"/>
      <c r="D2" s="173"/>
      <c r="E2" s="174"/>
    </row>
    <row r="3" spans="1:5">
      <c r="A3" s="166">
        <v>1.1000000000000001</v>
      </c>
      <c r="B3" s="170" t="s">
        <v>12</v>
      </c>
      <c r="C3" s="101" t="s">
        <v>13</v>
      </c>
      <c r="D3" s="166"/>
      <c r="E3" s="166" t="s">
        <v>42</v>
      </c>
    </row>
    <row r="4" spans="1:5" ht="13.8" customHeight="1" thickBot="1">
      <c r="A4" s="167"/>
      <c r="B4" s="171"/>
      <c r="C4" s="107"/>
      <c r="D4" s="167"/>
      <c r="E4" s="167"/>
    </row>
    <row r="5" spans="1:5">
      <c r="A5" s="166">
        <v>1.2</v>
      </c>
      <c r="B5" s="170" t="s">
        <v>14</v>
      </c>
      <c r="C5" s="108" t="s">
        <v>13</v>
      </c>
      <c r="D5" s="166"/>
      <c r="E5" s="166"/>
    </row>
    <row r="6" spans="1:5" ht="15" thickBot="1">
      <c r="A6" s="167"/>
      <c r="B6" s="171"/>
      <c r="C6" s="109"/>
      <c r="D6" s="167"/>
      <c r="E6" s="167"/>
    </row>
    <row r="7" spans="1:5">
      <c r="A7" s="166">
        <v>1.3</v>
      </c>
      <c r="B7" s="170" t="s">
        <v>15</v>
      </c>
      <c r="C7" s="108" t="s">
        <v>13</v>
      </c>
      <c r="D7" s="166"/>
      <c r="E7" s="166"/>
    </row>
    <row r="8" spans="1:5" ht="15" thickBot="1">
      <c r="A8" s="167"/>
      <c r="B8" s="171"/>
      <c r="C8" s="109"/>
      <c r="D8" s="167"/>
      <c r="E8" s="167"/>
    </row>
    <row r="9" spans="1:5" ht="15" thickBot="1">
      <c r="A9" s="106">
        <v>2</v>
      </c>
      <c r="B9" s="110" t="s">
        <v>86</v>
      </c>
      <c r="C9" s="111"/>
      <c r="D9" s="112"/>
      <c r="E9" s="113"/>
    </row>
    <row r="10" spans="1:5">
      <c r="A10" s="166">
        <v>2.1</v>
      </c>
      <c r="B10" s="168" t="s">
        <v>103</v>
      </c>
      <c r="C10" s="166"/>
      <c r="D10" s="166"/>
      <c r="E10" s="166"/>
    </row>
    <row r="11" spans="1:5" ht="15" thickBot="1">
      <c r="A11" s="167"/>
      <c r="B11" s="169"/>
      <c r="C11" s="167"/>
      <c r="D11" s="167"/>
      <c r="E11" s="167"/>
    </row>
    <row r="12" spans="1:5" ht="15" thickBot="1">
      <c r="A12" s="106">
        <v>3</v>
      </c>
      <c r="B12" s="110" t="s">
        <v>92</v>
      </c>
      <c r="C12" s="111"/>
      <c r="D12" s="112"/>
      <c r="E12" s="114"/>
    </row>
    <row r="13" spans="1:5">
      <c r="A13" s="166">
        <v>3.1</v>
      </c>
      <c r="B13" s="168" t="s">
        <v>91</v>
      </c>
      <c r="C13" s="166" t="s">
        <v>105</v>
      </c>
      <c r="D13" s="166"/>
      <c r="E13" s="166"/>
    </row>
    <row r="14" spans="1:5" ht="15" thickBot="1">
      <c r="A14" s="167"/>
      <c r="B14" s="169"/>
      <c r="C14" s="167"/>
      <c r="D14" s="167"/>
      <c r="E14" s="167"/>
    </row>
    <row r="15" spans="1:5">
      <c r="A15" s="166">
        <v>3.2</v>
      </c>
      <c r="B15" s="168" t="s">
        <v>87</v>
      </c>
      <c r="C15" s="166" t="s">
        <v>105</v>
      </c>
      <c r="D15" s="166"/>
      <c r="E15" s="166"/>
    </row>
    <row r="16" spans="1:5" ht="15" thickBot="1">
      <c r="A16" s="167"/>
      <c r="B16" s="169"/>
      <c r="C16" s="167"/>
      <c r="D16" s="167"/>
      <c r="E16" s="167"/>
    </row>
    <row r="17" spans="1:5">
      <c r="A17" s="166">
        <v>3.3</v>
      </c>
      <c r="B17" s="168" t="s">
        <v>90</v>
      </c>
      <c r="C17" s="166" t="s">
        <v>105</v>
      </c>
      <c r="D17" s="166"/>
      <c r="E17" s="166"/>
    </row>
    <row r="18" spans="1:5" ht="15" thickBot="1">
      <c r="A18" s="167"/>
      <c r="B18" s="169"/>
      <c r="C18" s="167"/>
      <c r="D18" s="167"/>
      <c r="E18" s="167"/>
    </row>
    <row r="19" spans="1:5" ht="15" thickBot="1">
      <c r="A19" s="106">
        <v>4</v>
      </c>
      <c r="B19" s="110" t="s">
        <v>16</v>
      </c>
      <c r="C19" s="111"/>
      <c r="D19" s="112"/>
      <c r="E19" s="114"/>
    </row>
    <row r="20" spans="1:5">
      <c r="A20" s="166">
        <v>4.0999999999999996</v>
      </c>
      <c r="B20" s="170" t="s">
        <v>99</v>
      </c>
      <c r="C20" s="108" t="s">
        <v>44</v>
      </c>
      <c r="D20" s="166"/>
      <c r="E20" s="166"/>
    </row>
    <row r="21" spans="1:5" ht="15" thickBot="1">
      <c r="A21" s="167"/>
      <c r="B21" s="171"/>
      <c r="C21" s="109"/>
      <c r="D21" s="167"/>
      <c r="E21" s="167"/>
    </row>
    <row r="22" spans="1:5">
      <c r="A22" s="166">
        <v>4.2</v>
      </c>
      <c r="B22" s="170" t="s">
        <v>88</v>
      </c>
      <c r="C22" s="108" t="s">
        <v>44</v>
      </c>
      <c r="D22" s="166"/>
      <c r="E22" s="166"/>
    </row>
    <row r="23" spans="1:5" ht="15" thickBot="1">
      <c r="A23" s="167"/>
      <c r="B23" s="171"/>
      <c r="C23" s="109"/>
      <c r="D23" s="167"/>
      <c r="E23" s="167"/>
    </row>
    <row r="24" spans="1:5">
      <c r="A24" s="166">
        <v>4.3</v>
      </c>
      <c r="B24" s="170" t="s">
        <v>89</v>
      </c>
      <c r="C24" s="108" t="s">
        <v>44</v>
      </c>
      <c r="D24" s="166"/>
      <c r="E24" s="166"/>
    </row>
    <row r="25" spans="1:5" ht="15" thickBot="1">
      <c r="A25" s="167"/>
      <c r="B25" s="171"/>
      <c r="C25" s="109"/>
      <c r="D25" s="167"/>
      <c r="E25" s="167"/>
    </row>
    <row r="26" spans="1:5" hidden="1">
      <c r="A26" s="115"/>
      <c r="B26" s="116"/>
      <c r="C26" s="117"/>
      <c r="D26" s="117"/>
      <c r="E26" s="117"/>
    </row>
    <row r="27" spans="1:5" hidden="1">
      <c r="A27" s="118"/>
      <c r="B27" s="119"/>
      <c r="C27" s="120"/>
      <c r="D27" s="119"/>
      <c r="E27" s="119"/>
    </row>
    <row r="28" spans="1:5">
      <c r="A28" s="119"/>
      <c r="B28" s="158" t="s">
        <v>111</v>
      </c>
      <c r="C28" s="159"/>
      <c r="D28" s="162">
        <f>COUNTIF(D3:D25, "Yes")</f>
        <v>0</v>
      </c>
      <c r="E28" s="164">
        <f>COUNTIF(E3:E25, "Yes")</f>
        <v>1</v>
      </c>
    </row>
    <row r="29" spans="1:5" ht="15" thickBot="1">
      <c r="A29" s="119"/>
      <c r="B29" s="160"/>
      <c r="C29" s="161"/>
      <c r="D29" s="163"/>
      <c r="E29" s="165"/>
    </row>
  </sheetData>
  <mergeCells count="48">
    <mergeCell ref="A24:A25"/>
    <mergeCell ref="B24:B25"/>
    <mergeCell ref="D24:D25"/>
    <mergeCell ref="E24:E25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0:A11"/>
    <mergeCell ref="B10:B11"/>
    <mergeCell ref="C10:C11"/>
    <mergeCell ref="D10:D11"/>
    <mergeCell ref="E10:E11"/>
    <mergeCell ref="A5:A6"/>
    <mergeCell ref="B5:B6"/>
    <mergeCell ref="D5:D6"/>
    <mergeCell ref="E5:E6"/>
    <mergeCell ref="A7:A8"/>
    <mergeCell ref="B7:B8"/>
    <mergeCell ref="D7:D8"/>
    <mergeCell ref="E7:E8"/>
    <mergeCell ref="B2:E2"/>
    <mergeCell ref="A3:A4"/>
    <mergeCell ref="B3:B4"/>
    <mergeCell ref="D3:D4"/>
    <mergeCell ref="E3:E4"/>
    <mergeCell ref="B28:C29"/>
    <mergeCell ref="D28:D29"/>
    <mergeCell ref="E28:E29"/>
    <mergeCell ref="A17:A18"/>
    <mergeCell ref="B17:B18"/>
    <mergeCell ref="C17:C18"/>
    <mergeCell ref="D17:D18"/>
    <mergeCell ref="E17:E18"/>
    <mergeCell ref="A20:A21"/>
    <mergeCell ref="B20:B21"/>
    <mergeCell ref="D20:D21"/>
    <mergeCell ref="E20:E21"/>
    <mergeCell ref="A22:A23"/>
    <mergeCell ref="B22:B23"/>
    <mergeCell ref="D22:D23"/>
    <mergeCell ref="E22:E2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FF3180-5876-4A9B-B53E-62392CCF3C2B}">
          <x14:formula1>
            <xm:f>Dropdowns!$A$1:$A$2</xm:f>
          </x14:formula1>
          <xm:sqref>E13:E18 E10:E11 E3:E8 E20:E25 D3:D26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B660-371B-474A-88B5-EBB493BA22F8}">
  <dimension ref="A1:P35"/>
  <sheetViews>
    <sheetView topLeftCell="A4" zoomScale="90" zoomScaleNormal="90" workbookViewId="0">
      <selection activeCell="J10" sqref="J10"/>
    </sheetView>
  </sheetViews>
  <sheetFormatPr defaultColWidth="26.33203125" defaultRowHeight="36" customHeight="1"/>
  <cols>
    <col min="1" max="1" width="9.6640625" style="30" customWidth="1"/>
    <col min="2" max="2" width="65.44140625" customWidth="1"/>
    <col min="4" max="4" width="32.5546875" customWidth="1"/>
    <col min="5" max="5" width="0" hidden="1" customWidth="1"/>
    <col min="6" max="7" width="2" hidden="1" customWidth="1"/>
    <col min="8" max="8" width="0" hidden="1" customWidth="1"/>
    <col min="9" max="9" width="29" customWidth="1"/>
  </cols>
  <sheetData>
    <row r="1" spans="1:9" ht="36" customHeight="1" thickBot="1">
      <c r="A1" s="28"/>
      <c r="B1" s="175" t="s">
        <v>116</v>
      </c>
      <c r="C1" s="176"/>
      <c r="D1" s="176"/>
    </row>
    <row r="2" spans="1:9" ht="36" customHeight="1" thickBot="1">
      <c r="A2" s="29" t="s">
        <v>8</v>
      </c>
      <c r="B2" s="8" t="s">
        <v>29</v>
      </c>
      <c r="C2" s="51" t="s">
        <v>101</v>
      </c>
      <c r="D2" s="52" t="s">
        <v>117</v>
      </c>
      <c r="I2" s="80" t="s">
        <v>118</v>
      </c>
    </row>
    <row r="3" spans="1:9" ht="36" customHeight="1" thickBot="1">
      <c r="A3" s="29">
        <v>1</v>
      </c>
      <c r="B3" s="32" t="s">
        <v>102</v>
      </c>
      <c r="C3" s="42">
        <v>7</v>
      </c>
      <c r="D3" s="42"/>
      <c r="I3" s="42">
        <f>SUM(I4:I8)</f>
        <v>0</v>
      </c>
    </row>
    <row r="4" spans="1:9" ht="36" customHeight="1">
      <c r="A4" s="30" t="s">
        <v>50</v>
      </c>
      <c r="B4" s="24" t="s">
        <v>30</v>
      </c>
      <c r="C4" s="9">
        <v>1</v>
      </c>
      <c r="D4" s="39"/>
      <c r="F4">
        <v>1</v>
      </c>
      <c r="G4">
        <v>1</v>
      </c>
      <c r="I4" s="10"/>
    </row>
    <row r="5" spans="1:9" ht="36" customHeight="1">
      <c r="A5" s="30" t="s">
        <v>52</v>
      </c>
      <c r="B5" s="25" t="s">
        <v>55</v>
      </c>
      <c r="C5" s="10">
        <v>2</v>
      </c>
      <c r="D5" s="40"/>
      <c r="F5">
        <v>2</v>
      </c>
      <c r="G5">
        <v>2</v>
      </c>
      <c r="I5" s="10"/>
    </row>
    <row r="6" spans="1:9" ht="36" customHeight="1">
      <c r="A6" s="30" t="s">
        <v>51</v>
      </c>
      <c r="B6" s="25" t="s">
        <v>56</v>
      </c>
      <c r="C6" s="10">
        <v>1</v>
      </c>
      <c r="D6" s="40"/>
      <c r="F6">
        <v>2</v>
      </c>
      <c r="G6">
        <v>2</v>
      </c>
      <c r="I6" s="10"/>
    </row>
    <row r="7" spans="1:9" ht="36" customHeight="1">
      <c r="A7" s="30" t="s">
        <v>53</v>
      </c>
      <c r="B7" s="25" t="s">
        <v>57</v>
      </c>
      <c r="C7" s="10">
        <v>1</v>
      </c>
      <c r="D7" s="40"/>
      <c r="F7">
        <v>3</v>
      </c>
      <c r="G7">
        <v>3</v>
      </c>
      <c r="I7" s="10"/>
    </row>
    <row r="8" spans="1:9" ht="30.75" customHeight="1" thickBot="1">
      <c r="A8" s="30" t="s">
        <v>54</v>
      </c>
      <c r="B8" s="26" t="s">
        <v>58</v>
      </c>
      <c r="C8" s="11">
        <v>2</v>
      </c>
      <c r="D8" s="41"/>
      <c r="F8">
        <v>2</v>
      </c>
      <c r="G8">
        <v>2</v>
      </c>
      <c r="I8" s="10"/>
    </row>
    <row r="9" spans="1:9" ht="51.75" customHeight="1" thickBot="1">
      <c r="A9" s="29">
        <v>2</v>
      </c>
      <c r="B9" s="31" t="s">
        <v>31</v>
      </c>
      <c r="C9" s="43">
        <v>18.5</v>
      </c>
      <c r="D9" s="43"/>
      <c r="I9" s="83">
        <f>SUM(I10:I25)</f>
        <v>0</v>
      </c>
    </row>
    <row r="10" spans="1:9" ht="64.95" customHeight="1" thickBot="1">
      <c r="A10" s="30" t="s">
        <v>45</v>
      </c>
      <c r="B10" s="37" t="s">
        <v>93</v>
      </c>
      <c r="C10" s="10">
        <v>3</v>
      </c>
      <c r="D10" s="10"/>
      <c r="F10">
        <v>3</v>
      </c>
      <c r="G10">
        <v>3</v>
      </c>
      <c r="I10" s="82"/>
    </row>
    <row r="11" spans="1:9" ht="40.200000000000003" customHeight="1" thickBot="1">
      <c r="A11" s="30" t="s">
        <v>46</v>
      </c>
      <c r="B11" s="33" t="s">
        <v>72</v>
      </c>
      <c r="C11" s="10">
        <v>3</v>
      </c>
      <c r="D11" s="10"/>
      <c r="F11">
        <v>2</v>
      </c>
      <c r="G11">
        <v>2</v>
      </c>
      <c r="I11" s="10"/>
    </row>
    <row r="12" spans="1:9" ht="21.75" customHeight="1" thickBot="1">
      <c r="A12" s="30" t="s">
        <v>47</v>
      </c>
      <c r="B12" s="35" t="s">
        <v>73</v>
      </c>
      <c r="C12" s="10">
        <v>0.5</v>
      </c>
      <c r="D12" s="10"/>
      <c r="F12">
        <v>1</v>
      </c>
      <c r="G12">
        <v>1</v>
      </c>
      <c r="I12" s="10"/>
    </row>
    <row r="13" spans="1:9" ht="21.75" customHeight="1" thickBot="1">
      <c r="A13" s="30" t="s">
        <v>48</v>
      </c>
      <c r="B13" s="33" t="s">
        <v>32</v>
      </c>
      <c r="C13" s="10">
        <v>3</v>
      </c>
      <c r="D13" s="10"/>
      <c r="F13">
        <v>2</v>
      </c>
      <c r="G13">
        <v>2</v>
      </c>
      <c r="I13" s="10"/>
    </row>
    <row r="14" spans="1:9" ht="21.75" customHeight="1" thickBot="1">
      <c r="A14" s="30" t="s">
        <v>49</v>
      </c>
      <c r="B14" s="35" t="s">
        <v>74</v>
      </c>
      <c r="C14" s="10">
        <v>0.5</v>
      </c>
      <c r="D14" s="10"/>
      <c r="F14">
        <v>1</v>
      </c>
      <c r="I14" s="10"/>
    </row>
    <row r="15" spans="1:9" ht="21.75" customHeight="1" thickBot="1">
      <c r="A15" s="30" t="s">
        <v>59</v>
      </c>
      <c r="B15" s="33" t="s">
        <v>33</v>
      </c>
      <c r="C15" s="10">
        <v>0.5</v>
      </c>
      <c r="D15" s="10"/>
      <c r="F15">
        <v>1</v>
      </c>
      <c r="G15">
        <v>1</v>
      </c>
      <c r="I15" s="10"/>
    </row>
    <row r="16" spans="1:9" ht="21.75" customHeight="1" thickBot="1">
      <c r="A16" s="30" t="s">
        <v>60</v>
      </c>
      <c r="B16" s="33" t="s">
        <v>34</v>
      </c>
      <c r="C16" s="10">
        <v>0.5</v>
      </c>
      <c r="D16" s="10"/>
      <c r="F16">
        <v>1</v>
      </c>
      <c r="G16">
        <v>1</v>
      </c>
      <c r="I16" s="10"/>
    </row>
    <row r="17" spans="1:16" ht="21.75" customHeight="1" thickBot="1">
      <c r="A17" s="30" t="s">
        <v>61</v>
      </c>
      <c r="B17" s="34" t="s">
        <v>75</v>
      </c>
      <c r="C17" s="10">
        <v>0.5</v>
      </c>
      <c r="D17" s="10"/>
      <c r="F17">
        <v>1</v>
      </c>
      <c r="G17">
        <v>1</v>
      </c>
      <c r="I17" s="10"/>
    </row>
    <row r="18" spans="1:16" ht="21.75" customHeight="1" thickBot="1">
      <c r="A18" s="30" t="s">
        <v>62</v>
      </c>
      <c r="B18" s="33" t="s">
        <v>35</v>
      </c>
      <c r="C18" s="10">
        <v>0.5</v>
      </c>
      <c r="D18" s="10"/>
      <c r="F18">
        <v>1</v>
      </c>
      <c r="G18">
        <v>1</v>
      </c>
      <c r="I18" s="10"/>
    </row>
    <row r="19" spans="1:16" ht="21.75" customHeight="1" thickBot="1">
      <c r="A19" s="30" t="s">
        <v>63</v>
      </c>
      <c r="B19" s="33" t="s">
        <v>79</v>
      </c>
      <c r="C19" s="10">
        <v>2</v>
      </c>
      <c r="D19" s="10"/>
      <c r="F19">
        <v>1</v>
      </c>
      <c r="G19">
        <v>1</v>
      </c>
      <c r="I19" s="10"/>
      <c r="L19" s="12"/>
      <c r="M19" s="13"/>
      <c r="N19" s="14"/>
      <c r="O19" s="15"/>
      <c r="P19" s="16"/>
    </row>
    <row r="20" spans="1:16" ht="39" customHeight="1" thickBot="1">
      <c r="A20" s="30" t="s">
        <v>64</v>
      </c>
      <c r="B20" s="33" t="s">
        <v>82</v>
      </c>
      <c r="C20" s="10">
        <v>2</v>
      </c>
      <c r="D20" s="10"/>
      <c r="F20">
        <v>1</v>
      </c>
      <c r="I20" s="10"/>
      <c r="L20" s="12"/>
      <c r="M20" s="13"/>
      <c r="N20" s="14"/>
      <c r="O20" s="15"/>
      <c r="P20" s="16"/>
    </row>
    <row r="21" spans="1:16" ht="21.75" customHeight="1" thickBot="1">
      <c r="A21" s="30" t="s">
        <v>96</v>
      </c>
      <c r="B21" s="34" t="s">
        <v>84</v>
      </c>
      <c r="C21" s="23">
        <v>0.5</v>
      </c>
      <c r="D21" s="23"/>
      <c r="F21">
        <v>1</v>
      </c>
      <c r="G21">
        <v>1</v>
      </c>
      <c r="I21" s="23"/>
      <c r="L21" s="12"/>
      <c r="M21" s="13"/>
      <c r="N21" s="14"/>
      <c r="O21" s="14"/>
      <c r="P21" s="7"/>
    </row>
    <row r="22" spans="1:16" ht="21.75" customHeight="1" thickBot="1">
      <c r="A22" s="30" t="s">
        <v>80</v>
      </c>
      <c r="B22" s="34" t="s">
        <v>76</v>
      </c>
      <c r="C22" s="23">
        <v>0.5</v>
      </c>
      <c r="D22" s="23"/>
      <c r="F22">
        <v>1</v>
      </c>
      <c r="G22">
        <v>1</v>
      </c>
      <c r="I22" s="23"/>
      <c r="L22" s="12"/>
      <c r="M22" s="13"/>
      <c r="N22" s="14"/>
      <c r="O22" s="14"/>
      <c r="P22" s="7"/>
    </row>
    <row r="23" spans="1:16" ht="21.75" customHeight="1" thickBot="1">
      <c r="A23" s="30" t="s">
        <v>97</v>
      </c>
      <c r="B23" s="34" t="s">
        <v>77</v>
      </c>
      <c r="C23" s="23">
        <v>0.5</v>
      </c>
      <c r="D23" s="23"/>
      <c r="F23">
        <v>1</v>
      </c>
      <c r="I23" s="23"/>
      <c r="L23" s="12"/>
      <c r="M23" s="13"/>
      <c r="N23" s="14"/>
      <c r="O23" s="14"/>
      <c r="P23" s="7"/>
    </row>
    <row r="24" spans="1:16" ht="21.75" customHeight="1" thickBot="1">
      <c r="A24" s="30" t="s">
        <v>81</v>
      </c>
      <c r="B24" s="34" t="s">
        <v>78</v>
      </c>
      <c r="C24" s="23">
        <v>0.5</v>
      </c>
      <c r="D24" s="23"/>
      <c r="F24">
        <v>1</v>
      </c>
      <c r="I24" s="23"/>
      <c r="L24" s="12"/>
      <c r="M24" s="13"/>
      <c r="N24" s="14"/>
      <c r="O24" s="14"/>
      <c r="P24" s="7"/>
    </row>
    <row r="25" spans="1:16" ht="21.75" customHeight="1" thickBot="1">
      <c r="A25" s="30" t="s">
        <v>98</v>
      </c>
      <c r="B25" s="34" t="s">
        <v>83</v>
      </c>
      <c r="C25" s="23">
        <v>0.5</v>
      </c>
      <c r="D25" s="45"/>
      <c r="F25">
        <v>1</v>
      </c>
      <c r="G25">
        <v>1</v>
      </c>
      <c r="I25" s="23"/>
      <c r="L25" s="12"/>
      <c r="M25" s="13"/>
      <c r="N25" s="14"/>
      <c r="O25" s="14"/>
      <c r="P25" s="7"/>
    </row>
    <row r="26" spans="1:16" ht="45.75" customHeight="1" thickBot="1">
      <c r="A26" s="29">
        <v>3</v>
      </c>
      <c r="B26" s="49" t="s">
        <v>95</v>
      </c>
      <c r="C26" s="46">
        <v>4</v>
      </c>
      <c r="D26" s="47"/>
      <c r="I26" s="81">
        <f>SUM(I27)</f>
        <v>0</v>
      </c>
      <c r="L26" s="12"/>
      <c r="M26" s="13"/>
      <c r="N26" s="14"/>
      <c r="O26" s="14"/>
      <c r="P26" s="7"/>
    </row>
    <row r="27" spans="1:16" ht="46.95" customHeight="1" thickBot="1">
      <c r="A27" s="29"/>
      <c r="B27" s="18" t="s">
        <v>71</v>
      </c>
      <c r="C27" s="75">
        <v>4</v>
      </c>
      <c r="D27" s="48"/>
      <c r="F27">
        <v>4</v>
      </c>
      <c r="G27">
        <v>4</v>
      </c>
      <c r="I27" s="9"/>
    </row>
    <row r="28" spans="1:16" ht="36" customHeight="1" thickBot="1">
      <c r="A28" s="29">
        <v>4</v>
      </c>
      <c r="B28" s="19" t="s">
        <v>70</v>
      </c>
      <c r="C28" s="44">
        <v>6.5</v>
      </c>
      <c r="D28" s="44"/>
      <c r="I28" s="81">
        <f>SUM(I29:I32)</f>
        <v>0</v>
      </c>
    </row>
    <row r="29" spans="1:16" ht="36" customHeight="1" thickBot="1">
      <c r="A29" s="27" t="s">
        <v>65</v>
      </c>
      <c r="B29" s="18" t="s">
        <v>69</v>
      </c>
      <c r="C29" s="15">
        <v>2</v>
      </c>
      <c r="D29" s="15"/>
      <c r="F29">
        <v>1</v>
      </c>
      <c r="I29" s="84"/>
    </row>
    <row r="30" spans="1:16" ht="36" customHeight="1" thickBot="1">
      <c r="A30" s="27" t="s">
        <v>66</v>
      </c>
      <c r="B30" s="18" t="s">
        <v>39</v>
      </c>
      <c r="C30" s="15">
        <v>2</v>
      </c>
      <c r="D30" s="15"/>
      <c r="F30">
        <v>1</v>
      </c>
      <c r="I30" s="85"/>
    </row>
    <row r="31" spans="1:16" ht="36" customHeight="1" thickBot="1">
      <c r="A31" s="27" t="s">
        <v>67</v>
      </c>
      <c r="B31" s="18" t="s">
        <v>40</v>
      </c>
      <c r="C31" s="15">
        <v>0.5</v>
      </c>
      <c r="D31" s="15"/>
      <c r="F31">
        <v>1</v>
      </c>
      <c r="I31" s="85"/>
    </row>
    <row r="32" spans="1:16" ht="36" customHeight="1" thickBot="1">
      <c r="A32" s="27" t="s">
        <v>68</v>
      </c>
      <c r="B32" s="18" t="s">
        <v>41</v>
      </c>
      <c r="C32" s="15">
        <v>2</v>
      </c>
      <c r="D32" s="15"/>
      <c r="F32">
        <v>1</v>
      </c>
      <c r="I32" s="85"/>
    </row>
    <row r="33" spans="1:9" ht="36" hidden="1" customHeight="1" thickBot="1">
      <c r="A33" s="27"/>
      <c r="B33" s="17"/>
      <c r="C33" s="15"/>
      <c r="D33" s="15"/>
      <c r="I33" s="85"/>
    </row>
    <row r="34" spans="1:9" ht="36" customHeight="1" thickBot="1">
      <c r="A34" s="76"/>
      <c r="B34" s="78" t="s">
        <v>111</v>
      </c>
      <c r="C34" s="77">
        <f>SUM(C3+C9+C26+C28)</f>
        <v>36</v>
      </c>
      <c r="D34" s="79"/>
      <c r="I34" s="77">
        <f>SUM(I3+I9+I26+I28)</f>
        <v>0</v>
      </c>
    </row>
    <row r="35" spans="1:9" ht="36" customHeight="1" thickBot="1">
      <c r="B35" s="78" t="s">
        <v>115</v>
      </c>
      <c r="C35" s="77">
        <f>36*0.8</f>
        <v>28.8</v>
      </c>
      <c r="D35" s="79"/>
      <c r="I35" s="77">
        <f>36*0.8</f>
        <v>28.8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6D93-AE6E-4826-9032-AD9EA3DA6941}">
  <dimension ref="C2:H17"/>
  <sheetViews>
    <sheetView tabSelected="1" workbookViewId="0">
      <selection activeCell="K16" sqref="K16"/>
    </sheetView>
  </sheetViews>
  <sheetFormatPr defaultRowHeight="14.4"/>
  <cols>
    <col min="4" max="4" width="36.77734375" customWidth="1"/>
    <col min="5" max="5" width="17.109375" customWidth="1"/>
    <col min="6" max="6" width="16.6640625" customWidth="1"/>
  </cols>
  <sheetData>
    <row r="2" spans="3:8" ht="29.4" customHeight="1" thickBot="1">
      <c r="C2" s="125" t="s">
        <v>132</v>
      </c>
      <c r="D2" s="126"/>
      <c r="E2" s="126"/>
      <c r="F2" s="126"/>
      <c r="G2" s="126"/>
      <c r="H2" s="126"/>
    </row>
    <row r="3" spans="3:8" ht="24.6" customHeight="1" thickBot="1">
      <c r="C3" s="86" t="s">
        <v>8</v>
      </c>
      <c r="D3" s="87" t="s">
        <v>29</v>
      </c>
      <c r="E3" s="87" t="s">
        <v>119</v>
      </c>
      <c r="F3" s="87" t="s">
        <v>114</v>
      </c>
      <c r="G3" s="129" t="s">
        <v>110</v>
      </c>
      <c r="H3" s="130"/>
    </row>
    <row r="4" spans="3:8" ht="48" customHeight="1">
      <c r="C4" s="147">
        <v>1</v>
      </c>
      <c r="D4" s="96" t="s">
        <v>120</v>
      </c>
      <c r="E4" s="150">
        <v>0.4</v>
      </c>
      <c r="F4" s="145">
        <v>5</v>
      </c>
      <c r="G4" s="131">
        <f>'ANN-A-List of Previous Projects'!D19</f>
        <v>0</v>
      </c>
      <c r="H4" s="132"/>
    </row>
    <row r="5" spans="3:8" ht="21.6" customHeight="1">
      <c r="C5" s="149"/>
      <c r="D5" s="93" t="s">
        <v>121</v>
      </c>
      <c r="E5" s="151"/>
      <c r="F5" s="153"/>
      <c r="G5" s="133"/>
      <c r="H5" s="134"/>
    </row>
    <row r="6" spans="3:8">
      <c r="C6" s="149"/>
      <c r="D6" s="94" t="s">
        <v>122</v>
      </c>
      <c r="E6" s="151"/>
      <c r="F6" s="153"/>
      <c r="G6" s="133"/>
      <c r="H6" s="134"/>
    </row>
    <row r="7" spans="3:8" ht="22.2" customHeight="1" thickBot="1">
      <c r="C7" s="148"/>
      <c r="D7" s="95" t="s">
        <v>123</v>
      </c>
      <c r="E7" s="152"/>
      <c r="F7" s="146"/>
      <c r="G7" s="135"/>
      <c r="H7" s="136"/>
    </row>
    <row r="8" spans="3:8" ht="23.4" customHeight="1">
      <c r="C8" s="147">
        <v>2</v>
      </c>
      <c r="D8" s="97" t="s">
        <v>124</v>
      </c>
      <c r="E8" s="150">
        <v>0.1</v>
      </c>
      <c r="F8" s="145">
        <v>35</v>
      </c>
      <c r="G8" s="131" cm="1">
        <f t="array" ref="G8:G9">'ANN-B-Methodologies'!D17:D18+'ANN-B-Methodologies'!E17:E18+'ANN-B-Methodologies'!F17:F18</f>
        <v>2</v>
      </c>
      <c r="H8" s="132"/>
    </row>
    <row r="9" spans="3:8">
      <c r="C9" s="149"/>
      <c r="D9" s="93" t="s">
        <v>125</v>
      </c>
      <c r="E9" s="151"/>
      <c r="F9" s="153"/>
      <c r="G9" s="133">
        <v>0</v>
      </c>
      <c r="H9" s="134"/>
    </row>
    <row r="10" spans="3:8">
      <c r="C10" s="149"/>
      <c r="D10" s="93" t="s">
        <v>126</v>
      </c>
      <c r="E10" s="151"/>
      <c r="F10" s="153"/>
      <c r="G10" s="133"/>
      <c r="H10" s="134"/>
    </row>
    <row r="11" spans="3:8" ht="15" thickBot="1">
      <c r="C11" s="148"/>
      <c r="D11" s="105" t="s">
        <v>138</v>
      </c>
      <c r="E11" s="152"/>
      <c r="F11" s="146"/>
      <c r="G11" s="135"/>
      <c r="H11" s="136"/>
    </row>
    <row r="12" spans="3:8" ht="36">
      <c r="C12" s="141">
        <v>3</v>
      </c>
      <c r="D12" s="98" t="s">
        <v>127</v>
      </c>
      <c r="E12" s="143">
        <v>0.1</v>
      </c>
      <c r="F12" s="145">
        <v>10</v>
      </c>
      <c r="G12" s="131" cm="1">
        <f t="array" ref="G12:G13">'ANN-C-Techincal Docs'!E28:E29</f>
        <v>1</v>
      </c>
      <c r="H12" s="132"/>
    </row>
    <row r="13" spans="3:8" ht="15" thickBot="1">
      <c r="C13" s="142"/>
      <c r="D13" s="99"/>
      <c r="E13" s="144"/>
      <c r="F13" s="146"/>
      <c r="G13" s="133">
        <v>0</v>
      </c>
      <c r="H13" s="134"/>
    </row>
    <row r="14" spans="3:8">
      <c r="C14" s="141">
        <v>4</v>
      </c>
      <c r="D14" s="127" t="s">
        <v>128</v>
      </c>
      <c r="E14" s="143">
        <v>0.4</v>
      </c>
      <c r="F14" s="147">
        <v>36</v>
      </c>
      <c r="G14" s="137">
        <f>'ANN-D-Installer Check sheet'!I34</f>
        <v>0</v>
      </c>
      <c r="H14" s="138"/>
    </row>
    <row r="15" spans="3:8" ht="15" thickBot="1">
      <c r="C15" s="142"/>
      <c r="D15" s="128"/>
      <c r="E15" s="144"/>
      <c r="F15" s="148"/>
      <c r="G15" s="139"/>
      <c r="H15" s="140"/>
    </row>
    <row r="16" spans="3:8" ht="15" thickBot="1">
      <c r="C16" s="89"/>
      <c r="D16" s="90" t="s">
        <v>129</v>
      </c>
      <c r="E16" s="91">
        <v>1</v>
      </c>
      <c r="F16" s="100">
        <v>86</v>
      </c>
      <c r="G16" s="121" t="s">
        <v>130</v>
      </c>
      <c r="H16" s="122"/>
    </row>
    <row r="17" spans="3:8" ht="15" thickBot="1">
      <c r="C17" s="89"/>
      <c r="D17" s="88" t="s">
        <v>131</v>
      </c>
      <c r="E17" s="92">
        <v>0.8</v>
      </c>
      <c r="F17" s="100">
        <f>F16*80%</f>
        <v>68.8</v>
      </c>
      <c r="G17" s="123">
        <v>68.8</v>
      </c>
      <c r="H17" s="124"/>
    </row>
  </sheetData>
  <mergeCells count="21">
    <mergeCell ref="E4:E7"/>
    <mergeCell ref="F4:F7"/>
    <mergeCell ref="C8:C11"/>
    <mergeCell ref="E8:E11"/>
    <mergeCell ref="F8:F11"/>
    <mergeCell ref="G16:H16"/>
    <mergeCell ref="G17:H17"/>
    <mergeCell ref="C2:H2"/>
    <mergeCell ref="D14:D15"/>
    <mergeCell ref="G3:H3"/>
    <mergeCell ref="G4:H7"/>
    <mergeCell ref="G8:H11"/>
    <mergeCell ref="G12:H13"/>
    <mergeCell ref="G14:H15"/>
    <mergeCell ref="C12:C13"/>
    <mergeCell ref="E12:E13"/>
    <mergeCell ref="F12:F13"/>
    <mergeCell ref="C14:C15"/>
    <mergeCell ref="E14:E15"/>
    <mergeCell ref="F14:F15"/>
    <mergeCell ref="C4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B1F7-879F-446E-9D56-F33C12A8A1D9}">
  <dimension ref="A1:A2"/>
  <sheetViews>
    <sheetView workbookViewId="0"/>
  </sheetViews>
  <sheetFormatPr defaultRowHeight="14.4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3949635AB39F488333D45A6A4ADA68" ma:contentTypeVersion="4" ma:contentTypeDescription="Create a new document." ma:contentTypeScope="" ma:versionID="280e3be7d25bac300e7541862359e31a">
  <xsd:schema xmlns:xsd="http://www.w3.org/2001/XMLSchema" xmlns:xs="http://www.w3.org/2001/XMLSchema" xmlns:p="http://schemas.microsoft.com/office/2006/metadata/properties" xmlns:ns2="cee7e9aa-86fb-4b4d-b04c-fc742a24eaa1" targetNamespace="http://schemas.microsoft.com/office/2006/metadata/properties" ma:root="true" ma:fieldsID="8771a65fa61701b2eb100809f0a08b61" ns2:_="">
    <xsd:import namespace="cee7e9aa-86fb-4b4d-b04c-fc742a24ea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7e9aa-86fb-4b4d-b04c-fc742a24e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989BB8-5C56-4CC5-AA05-C6FF1E78AC86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cee7e9aa-86fb-4b4d-b04c-fc742a24eaa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FD8A368-E349-4044-B7AD-8F9C2D900E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BB1C4-1798-4539-AD76-A48445CC9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7e9aa-86fb-4b4d-b04c-fc742a24e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ANN-A-List of Previous Projects</vt:lpstr>
      <vt:lpstr>ANN-B-Methodologies</vt:lpstr>
      <vt:lpstr>ANN-C-Techincal Docs</vt:lpstr>
      <vt:lpstr>ANN-D-Installer Check sheet</vt:lpstr>
      <vt:lpstr>Score Consolidations</vt:lpstr>
      <vt:lpstr>Dropdowns</vt:lpstr>
    </vt:vector>
  </TitlesOfParts>
  <Manager/>
  <Company>Eskom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 Ramphisa</dc:creator>
  <cp:keywords/>
  <dc:description/>
  <cp:lastModifiedBy>Tshepiso Moloisane</cp:lastModifiedBy>
  <cp:revision/>
  <dcterms:created xsi:type="dcterms:W3CDTF">2024-08-05T10:04:09Z</dcterms:created>
  <dcterms:modified xsi:type="dcterms:W3CDTF">2026-04-24T10:53:23Z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0x010100C73949635AB39F488333D45A6A4ADA68</vt:lpwstr>
  </property>
  <property fmtid="{D5CDD505-2E9C-101B-9397-08002B2CF9AE}" pid="3" name="Folder_Number">
    <vt:lpwstr/>
  </property>
  <property fmtid="{D5CDD505-2E9C-101B-9397-08002B2CF9AE}" pid="4" name="Folder_Code">
    <vt:lpwstr/>
  </property>
  <property fmtid="{D5CDD505-2E9C-101B-9397-08002B2CF9AE}" pid="5" name="Folder_Name">
    <vt:lpwstr/>
  </property>
  <property fmtid="{D5CDD505-2E9C-101B-9397-08002B2CF9AE}" pid="6" name="Folder_Description">
    <vt:lpwstr/>
  </property>
  <property fmtid="{D5CDD505-2E9C-101B-9397-08002B2CF9AE}" pid="7" name="/Folder_Name/">
    <vt:lpwstr/>
  </property>
  <property fmtid="{D5CDD505-2E9C-101B-9397-08002B2CF9AE}" pid="8" name="/Folder_Description/">
    <vt:lpwstr/>
  </property>
  <property fmtid="{D5CDD505-2E9C-101B-9397-08002B2CF9AE}" pid="9" name="Folder_Version">
    <vt:lpwstr/>
  </property>
  <property fmtid="{D5CDD505-2E9C-101B-9397-08002B2CF9AE}" pid="10" name="Folder_VersionSeq">
    <vt:lpwstr/>
  </property>
  <property fmtid="{D5CDD505-2E9C-101B-9397-08002B2CF9AE}" pid="11" name="Folder_Manager">
    <vt:lpwstr/>
  </property>
  <property fmtid="{D5CDD505-2E9C-101B-9397-08002B2CF9AE}" pid="12" name="Folder_ManagerDesc">
    <vt:lpwstr/>
  </property>
  <property fmtid="{D5CDD505-2E9C-101B-9397-08002B2CF9AE}" pid="13" name="Folder_Storage">
    <vt:lpwstr/>
  </property>
  <property fmtid="{D5CDD505-2E9C-101B-9397-08002B2CF9AE}" pid="14" name="Folder_StorageDesc">
    <vt:lpwstr/>
  </property>
  <property fmtid="{D5CDD505-2E9C-101B-9397-08002B2CF9AE}" pid="15" name="Folder_Creator">
    <vt:lpwstr/>
  </property>
  <property fmtid="{D5CDD505-2E9C-101B-9397-08002B2CF9AE}" pid="16" name="Folder_CreatorDesc">
    <vt:lpwstr/>
  </property>
  <property fmtid="{D5CDD505-2E9C-101B-9397-08002B2CF9AE}" pid="17" name="Folder_CreateDate">
    <vt:lpwstr/>
  </property>
  <property fmtid="{D5CDD505-2E9C-101B-9397-08002B2CF9AE}" pid="18" name="Folder_Updater">
    <vt:lpwstr/>
  </property>
  <property fmtid="{D5CDD505-2E9C-101B-9397-08002B2CF9AE}" pid="19" name="Folder_UpdaterDesc">
    <vt:lpwstr/>
  </property>
  <property fmtid="{D5CDD505-2E9C-101B-9397-08002B2CF9AE}" pid="20" name="Folder_UpdateDate">
    <vt:lpwstr/>
  </property>
  <property fmtid="{D5CDD505-2E9C-101B-9397-08002B2CF9AE}" pid="21" name="Document_Number">
    <vt:lpwstr/>
  </property>
  <property fmtid="{D5CDD505-2E9C-101B-9397-08002B2CF9AE}" pid="22" name="Document_Name">
    <vt:lpwstr/>
  </property>
  <property fmtid="{D5CDD505-2E9C-101B-9397-08002B2CF9AE}" pid="23" name="Document_FileName">
    <vt:lpwstr/>
  </property>
  <property fmtid="{D5CDD505-2E9C-101B-9397-08002B2CF9AE}" pid="24" name="Document_Version">
    <vt:lpwstr/>
  </property>
  <property fmtid="{D5CDD505-2E9C-101B-9397-08002B2CF9AE}" pid="25" name="Document_VersionSeq">
    <vt:lpwstr/>
  </property>
  <property fmtid="{D5CDD505-2E9C-101B-9397-08002B2CF9AE}" pid="26" name="Document_Creator">
    <vt:lpwstr/>
  </property>
  <property fmtid="{D5CDD505-2E9C-101B-9397-08002B2CF9AE}" pid="27" name="Document_CreatorDesc">
    <vt:lpwstr/>
  </property>
  <property fmtid="{D5CDD505-2E9C-101B-9397-08002B2CF9AE}" pid="28" name="Document_CreateDate">
    <vt:lpwstr/>
  </property>
  <property fmtid="{D5CDD505-2E9C-101B-9397-08002B2CF9AE}" pid="29" name="Document_Updater">
    <vt:lpwstr/>
  </property>
  <property fmtid="{D5CDD505-2E9C-101B-9397-08002B2CF9AE}" pid="30" name="Document_UpdaterDesc">
    <vt:lpwstr/>
  </property>
  <property fmtid="{D5CDD505-2E9C-101B-9397-08002B2CF9AE}" pid="31" name="Document_UpdateDate">
    <vt:lpwstr/>
  </property>
  <property fmtid="{D5CDD505-2E9C-101B-9397-08002B2CF9AE}" pid="32" name="Document_Size">
    <vt:lpwstr/>
  </property>
  <property fmtid="{D5CDD505-2E9C-101B-9397-08002B2CF9AE}" pid="33" name="Document_Storage">
    <vt:lpwstr/>
  </property>
  <property fmtid="{D5CDD505-2E9C-101B-9397-08002B2CF9AE}" pid="34" name="Document_StorageDesc">
    <vt:lpwstr/>
  </property>
  <property fmtid="{D5CDD505-2E9C-101B-9397-08002B2CF9AE}" pid="35" name="Document_Department">
    <vt:lpwstr/>
  </property>
  <property fmtid="{D5CDD505-2E9C-101B-9397-08002B2CF9AE}" pid="36" name="Document_DepartmentDesc">
    <vt:lpwstr/>
  </property>
</Properties>
</file>