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ecification for April  Tender\NIAMMS\"/>
    </mc:Choice>
  </mc:AlternateContent>
  <xr:revisionPtr revIDLastSave="0" documentId="8_{69E83006-BF61-4A62-B697-D434D74B51D7}" xr6:coauthVersionLast="47" xr6:coauthVersionMax="47" xr10:uidLastSave="{00000000-0000-0000-0000-000000000000}"/>
  <bookViews>
    <workbookView xWindow="-120" yWindow="-120" windowWidth="20730" windowHeight="11160" tabRatio="817" activeTab="2" xr2:uid="{00000000-000D-0000-FFFF-FFFF00000000}"/>
  </bookViews>
  <sheets>
    <sheet name="1200.." sheetId="44" r:id="rId1"/>
    <sheet name="1300.. " sheetId="1" r:id="rId2"/>
    <sheet name="1500.." sheetId="3" r:id="rId3"/>
    <sheet name="1800" sheetId="83" r:id="rId4"/>
    <sheet name="2100" sheetId="97" r:id="rId5"/>
    <sheet name="2300" sheetId="51" r:id="rId6"/>
    <sheet name="3300" sheetId="52" r:id="rId7"/>
    <sheet name="3400" sheetId="54" r:id="rId8"/>
    <sheet name="3500" sheetId="55" r:id="rId9"/>
    <sheet name="5600" sheetId="64" r:id="rId10"/>
    <sheet name="5700" sheetId="65" r:id="rId11"/>
    <sheet name="5800" sheetId="33" r:id="rId12"/>
    <sheet name="7300" sheetId="74" r:id="rId13"/>
    <sheet name="8100.." sheetId="38" r:id="rId14"/>
    <sheet name="Summary" sheetId="45" r:id="rId15"/>
  </sheets>
  <definedNames>
    <definedName name="_____SEC1200">#REF!</definedName>
    <definedName name="___SEC1200">#REF!</definedName>
    <definedName name="_sec12" localSheetId="3">#REF!</definedName>
    <definedName name="_sec12">#REF!</definedName>
    <definedName name="_SEC1200" localSheetId="0">'1200..'!#REF!</definedName>
    <definedName name="_SEC1200" localSheetId="1">'1300.. '!#REF!</definedName>
    <definedName name="_SEC1200" localSheetId="2">'1500..'!#REF!</definedName>
    <definedName name="_SEC1200" localSheetId="3">'1800'!#REF!</definedName>
    <definedName name="_SEC1200" localSheetId="5">'2300'!#REF!</definedName>
    <definedName name="_SEC1200" localSheetId="6">'3300'!#REF!</definedName>
    <definedName name="_SEC1200" localSheetId="7">'3400'!#REF!</definedName>
    <definedName name="_SEC1200" localSheetId="8">'3500'!#REF!</definedName>
    <definedName name="_SEC1200" localSheetId="9">'5600'!#REF!</definedName>
    <definedName name="_SEC1200" localSheetId="10">'5700'!#REF!</definedName>
    <definedName name="_SEC1200" localSheetId="11">'5800'!#REF!</definedName>
    <definedName name="_SEC1200" localSheetId="12">'7300'!#REF!</definedName>
    <definedName name="_SEC1200" localSheetId="13">'8100..'!#REF!</definedName>
    <definedName name="_SEC1200">#REF!</definedName>
    <definedName name="_xlnm.Print_Area" localSheetId="0">'1200..'!$A$1:$I$76</definedName>
    <definedName name="_xlnm.Print_Area" localSheetId="1">'1300.. '!$A$1:$I$83</definedName>
    <definedName name="_xlnm.Print_Area" localSheetId="2">'1500..'!$A$1:$I$81</definedName>
    <definedName name="_xlnm.Print_Area" localSheetId="3">'1800'!$A$1:$I$81</definedName>
    <definedName name="_xlnm.Print_Area" localSheetId="4">'2100'!$A$1:$I$73</definedName>
    <definedName name="_xlnm.Print_Area" localSheetId="5">'2300'!$A$1:$I$82</definedName>
    <definedName name="_xlnm.Print_Area" localSheetId="6">'3300'!$A$1:$I$61</definedName>
    <definedName name="_xlnm.Print_Area" localSheetId="7">'3400'!$A$1:$I$69</definedName>
    <definedName name="_xlnm.Print_Area" localSheetId="8">'3500'!$A$1:$I$83</definedName>
    <definedName name="_xlnm.Print_Area" localSheetId="9">'5600'!$A$1:$I$83</definedName>
    <definedName name="_xlnm.Print_Area" localSheetId="10">'5700'!$A$1:$I$73</definedName>
    <definedName name="_xlnm.Print_Area" localSheetId="11">'5800'!$A$1:$I$83</definedName>
    <definedName name="_xlnm.Print_Area" localSheetId="12">'7300'!$A$1:$I$78</definedName>
    <definedName name="_xlnm.Print_Area" localSheetId="13">'8100..'!$A$1:$I$83</definedName>
    <definedName name="_xlnm.Print_Area" localSheetId="14">Summary!$A$1:$E$63</definedName>
    <definedName name="_xlnm.Print_Titles" localSheetId="3">'1800'!$1:$5</definedName>
    <definedName name="_xlnm.Print_Titles" localSheetId="5">'2300'!$1:$5</definedName>
    <definedName name="_xlnm.Print_Titles" localSheetId="6">'3300'!$1:$5</definedName>
    <definedName name="_xlnm.Print_Titles" localSheetId="7">'3400'!$1:$5</definedName>
    <definedName name="_xlnm.Print_Titles" localSheetId="8">'3500'!$1:$5</definedName>
    <definedName name="_xlnm.Print_Titles" localSheetId="9">'5600'!$1:$5</definedName>
    <definedName name="_xlnm.Print_Titles" localSheetId="10">'5700'!$1:$5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I48" i="44"/>
  <c r="I27" i="97"/>
  <c r="K22" i="97"/>
  <c r="I22" i="97"/>
  <c r="J17" i="52"/>
  <c r="I15" i="97"/>
  <c r="I8" i="97"/>
  <c r="I7" i="97"/>
  <c r="I6" i="97"/>
  <c r="I14" i="33"/>
  <c r="K18" i="64"/>
  <c r="K15" i="64"/>
  <c r="I72" i="97" l="1"/>
  <c r="E19" i="45" s="1"/>
  <c r="I18" i="55" l="1"/>
  <c r="G12" i="55"/>
  <c r="I24" i="54"/>
  <c r="I17" i="54"/>
  <c r="I12" i="52"/>
  <c r="I20" i="3"/>
  <c r="I38" i="44"/>
  <c r="H41" i="44" s="1"/>
  <c r="I41" i="44" s="1"/>
  <c r="I30" i="44"/>
  <c r="I16" i="55" l="1"/>
  <c r="I12" i="55"/>
  <c r="I53" i="44"/>
  <c r="H51" i="44"/>
  <c r="I51" i="44" s="1"/>
  <c r="I9" i="52" l="1"/>
  <c r="I10" i="52"/>
  <c r="I11" i="52"/>
  <c r="I13" i="52"/>
  <c r="I14" i="52"/>
  <c r="I15" i="52"/>
  <c r="I16" i="52"/>
  <c r="I17" i="52"/>
  <c r="I18" i="52"/>
  <c r="I20" i="52"/>
  <c r="I21" i="52"/>
  <c r="I16" i="51"/>
  <c r="I17" i="51"/>
  <c r="I18" i="51"/>
  <c r="I15" i="51"/>
  <c r="I40" i="3"/>
  <c r="I38" i="3"/>
  <c r="I15" i="3"/>
  <c r="I60" i="52" l="1"/>
  <c r="E22" i="45" s="1"/>
  <c r="I20" i="64" l="1"/>
  <c r="I15" i="65" l="1"/>
  <c r="I19" i="65"/>
  <c r="I20" i="74" l="1"/>
  <c r="H23" i="74"/>
  <c r="I23" i="74" s="1"/>
  <c r="I28" i="74" l="1"/>
  <c r="I28" i="3" l="1"/>
  <c r="I23" i="65" l="1"/>
  <c r="I17" i="65"/>
  <c r="I13" i="65"/>
  <c r="I18" i="64"/>
  <c r="I15" i="64"/>
  <c r="I20" i="51"/>
  <c r="I13" i="51"/>
  <c r="I42" i="3"/>
  <c r="I34" i="3"/>
  <c r="I32" i="3"/>
  <c r="I30" i="3"/>
  <c r="I24" i="3"/>
  <c r="I22" i="3"/>
  <c r="I13" i="3"/>
  <c r="I11" i="3"/>
  <c r="I22" i="44"/>
  <c r="I26" i="44"/>
  <c r="I80" i="3" l="1"/>
  <c r="E17" i="45" s="1"/>
  <c r="B8" i="45" l="1"/>
  <c r="I9" i="38" l="1"/>
  <c r="I39" i="44"/>
  <c r="I34" i="44"/>
  <c r="I29" i="44"/>
  <c r="I24" i="44"/>
  <c r="I11" i="33"/>
  <c r="B7" i="45"/>
  <c r="B3" i="45"/>
  <c r="B1" i="45"/>
  <c r="I16" i="74" l="1"/>
  <c r="I18" i="74" l="1"/>
  <c r="I19" i="74"/>
  <c r="I17" i="74"/>
  <c r="I11" i="74" l="1"/>
  <c r="I13" i="74"/>
  <c r="I10" i="83" l="1"/>
  <c r="I9" i="83"/>
  <c r="I8" i="83"/>
  <c r="I7" i="83"/>
  <c r="I6" i="83"/>
  <c r="I80" i="83" l="1"/>
  <c r="E18" i="45" s="1"/>
  <c r="I75" i="74"/>
  <c r="I74" i="74"/>
  <c r="I73" i="74"/>
  <c r="I45" i="74"/>
  <c r="I44" i="74"/>
  <c r="I43" i="74"/>
  <c r="I40" i="74"/>
  <c r="I39" i="74"/>
  <c r="I38" i="74"/>
  <c r="I37" i="74"/>
  <c r="I36" i="74"/>
  <c r="I10" i="74"/>
  <c r="I9" i="74"/>
  <c r="I8" i="74"/>
  <c r="I7" i="74"/>
  <c r="I6" i="74"/>
  <c r="I8" i="65"/>
  <c r="I7" i="65"/>
  <c r="I6" i="65"/>
  <c r="I8" i="64"/>
  <c r="I7" i="64"/>
  <c r="I6" i="64"/>
  <c r="I8" i="55"/>
  <c r="I7" i="55"/>
  <c r="I6" i="55"/>
  <c r="I6" i="54"/>
  <c r="I68" i="54" s="1"/>
  <c r="E23" i="45" s="1"/>
  <c r="I8" i="52"/>
  <c r="I7" i="52"/>
  <c r="I6" i="52"/>
  <c r="I8" i="51"/>
  <c r="I7" i="51"/>
  <c r="I6" i="51"/>
  <c r="I6" i="38"/>
  <c r="I7" i="38"/>
  <c r="I8" i="38"/>
  <c r="I10" i="38"/>
  <c r="I6" i="33"/>
  <c r="I7" i="33"/>
  <c r="I8" i="33"/>
  <c r="I9" i="33"/>
  <c r="I13" i="33"/>
  <c r="I15" i="33"/>
  <c r="I16" i="33"/>
  <c r="I17" i="33"/>
  <c r="I30" i="33"/>
  <c r="I41" i="33"/>
  <c r="I42" i="33"/>
  <c r="I43" i="33"/>
  <c r="I71" i="33"/>
  <c r="I72" i="33"/>
  <c r="I75" i="33"/>
  <c r="I76" i="33"/>
  <c r="I77" i="33"/>
  <c r="I78" i="33"/>
  <c r="I79" i="33"/>
  <c r="I80" i="33"/>
  <c r="I6" i="3"/>
  <c r="I6" i="1"/>
  <c r="I39" i="1"/>
  <c r="I40" i="1"/>
  <c r="I41" i="1"/>
  <c r="I18" i="44"/>
  <c r="I19" i="44"/>
  <c r="I20" i="44"/>
  <c r="I82" i="55" l="1"/>
  <c r="E24" i="45" s="1"/>
  <c r="I81" i="51"/>
  <c r="E21" i="45" s="1"/>
  <c r="I75" i="44"/>
  <c r="E14" i="45" s="1"/>
  <c r="I82" i="38"/>
  <c r="E29" i="45" s="1"/>
  <c r="I72" i="65"/>
  <c r="E26" i="45" s="1"/>
  <c r="I82" i="64"/>
  <c r="E25" i="45" s="1"/>
  <c r="I77" i="74"/>
  <c r="E28" i="45" s="1"/>
  <c r="I82" i="33"/>
  <c r="E27" i="45" s="1"/>
  <c r="G14" i="45" l="1"/>
  <c r="K9" i="1" s="1"/>
  <c r="K10" i="1" s="1"/>
  <c r="K14" i="1" s="1"/>
  <c r="K15" i="1" s="1"/>
  <c r="H16" i="1" s="1"/>
  <c r="I16" i="1" s="1"/>
  <c r="I82" i="1" s="1"/>
  <c r="E16" i="45" s="1"/>
  <c r="E45" i="45" s="1"/>
  <c r="E48" i="45" s="1"/>
  <c r="H12" i="1"/>
  <c r="H14" i="1" l="1"/>
  <c r="E52" i="45"/>
  <c r="E55" i="45" s="1"/>
  <c r="E59" i="45" s="1"/>
  <c r="E62" i="45" l="1"/>
</calcChain>
</file>

<file path=xl/sharedStrings.xml><?xml version="1.0" encoding="utf-8"?>
<sst xmlns="http://schemas.openxmlformats.org/spreadsheetml/2006/main" count="647" uniqueCount="304">
  <si>
    <t>SECTION 1300</t>
  </si>
  <si>
    <t>ITEM</t>
  </si>
  <si>
    <t>DESCRIPTION</t>
  </si>
  <si>
    <t>UNIT</t>
  </si>
  <si>
    <t>QUANTITY</t>
  </si>
  <si>
    <t>RATE</t>
  </si>
  <si>
    <t>AMOUNT</t>
  </si>
  <si>
    <t>NO</t>
  </si>
  <si>
    <t>CONTRACTOR'S ESTABLISHMENT ON SITE</t>
  </si>
  <si>
    <t>AND GENERAL OBLIGATIONS</t>
  </si>
  <si>
    <t/>
  </si>
  <si>
    <t xml:space="preserve"> 1300</t>
  </si>
  <si>
    <t>TOTAL CARRIED TO SUMMARY</t>
  </si>
  <si>
    <t xml:space="preserve"> </t>
  </si>
  <si>
    <t xml:space="preserve"> 5900</t>
  </si>
  <si>
    <t>SECTION 8100</t>
  </si>
  <si>
    <t xml:space="preserve"> 8100</t>
  </si>
  <si>
    <t>CONTRACT NO</t>
  </si>
  <si>
    <t>FOR</t>
  </si>
  <si>
    <t>SCHEDULE OF QUANTITIES</t>
  </si>
  <si>
    <t>SECTION 1500</t>
  </si>
  <si>
    <t>ACCOMMODATION OF TRAFFIC</t>
  </si>
  <si>
    <t>EMPLOYER</t>
  </si>
  <si>
    <t>TESTING MATERIALS AND WORKMANSHIP</t>
  </si>
  <si>
    <t xml:space="preserve"> 2200</t>
  </si>
  <si>
    <t>SECTION 1200</t>
  </si>
  <si>
    <t>GENERAL REQUIREMENTS AND PROVISIONS</t>
  </si>
  <si>
    <t xml:space="preserve"> 1500</t>
  </si>
  <si>
    <t>CONTRACT TITLE</t>
  </si>
  <si>
    <t>SUMMARY OF SCHEDULE OF QUANTITIES</t>
  </si>
  <si>
    <t xml:space="preserve">CONTRACTOR'S ESTABLISHMENT ON SITE AND </t>
  </si>
  <si>
    <t>R</t>
  </si>
  <si>
    <t xml:space="preserve">                                                                              </t>
  </si>
  <si>
    <t>CALCULATION OF TENDER SUM</t>
  </si>
  <si>
    <t>VALUE-ADDED TAX (VAT)</t>
  </si>
  <si>
    <t>COLTO</t>
  </si>
  <si>
    <t>EMPLOYER:             JRA</t>
  </si>
  <si>
    <t>SCHEDULE A : ROAD CONSTRUCTION</t>
  </si>
  <si>
    <t>SECTION 2300</t>
  </si>
  <si>
    <t>CONCRETE KERBING, CHANNELLING, CHUTES</t>
  </si>
  <si>
    <t xml:space="preserve">AND DOWNPIPES, AND CONCRETE LININGS </t>
  </si>
  <si>
    <t>FOR OPEN DRAINS</t>
  </si>
  <si>
    <t>BORROW MATERIALS</t>
  </si>
  <si>
    <t>SECTION 3300</t>
  </si>
  <si>
    <t>SECTION 3400</t>
  </si>
  <si>
    <t>PAVEMENT LAYERS OF GRAVEL MATERIAL</t>
  </si>
  <si>
    <t>SECTION 3500</t>
  </si>
  <si>
    <t>STABILIZATION</t>
  </si>
  <si>
    <t>SECTION 5600</t>
  </si>
  <si>
    <t>ROAD SIGNS</t>
  </si>
  <si>
    <t>SECTION 5700</t>
  </si>
  <si>
    <t>ROAD MARKINGS</t>
  </si>
  <si>
    <t>SECTION 7300</t>
  </si>
  <si>
    <t>CONCRETE BLOCK PAVING FOR ROADS</t>
  </si>
  <si>
    <t>CONCRETE KERBING, CONCRETE CHANNELING, CHUTES AND</t>
  </si>
  <si>
    <t>DOWNPIPES, CONCRETE LININS FOR OPEN DRAINS. . . . . . . . . . . . . . . . . . . . . . . . . . . .</t>
  </si>
  <si>
    <t>GENERAL REQUIREMENTS AND PROVISIONS . . . . . .  . . . . . . . . . . . . .. . . . . . . . . . . . . . . . . . . . . . . . . . . .</t>
  </si>
  <si>
    <t>GENERAL OBLIGATIONS . . . . . . . . . . . . . . . . . . . . . . . . . . . . . . . . . . .. . . . . . . . . . . . . . . . . . . . . . . . . . . .</t>
  </si>
  <si>
    <t>ACCOMMODATION OF TRAFFIC  . . . . . . . . . . . . . . . . . . . . . . . . . . . . . . . . . . . . . . . . . . . . . . . . . . . . . . . . . . . . . . . . . . . . . . . . . . . . . . . . . . .</t>
  </si>
  <si>
    <t>MASS EARTHWORKS . . . . . . . . . . . . . . . . . . . . . . . . . . . . . . . . . . . . . . . . . . . . . . . . . . . . . . .</t>
  </si>
  <si>
    <t>PAVEMENT LAYERS OF GRAVEL MATERIALS . . . . . . . . . . . . . . . . . . . . . . . . . . . . . . . . . . . . . . . . . . . . . . . . . . . . . . .</t>
  </si>
  <si>
    <t>STABILIZATION . . . . . . . . . . . . . . . . . . . . . . . . . . . . . . . . . . . . . . . . . . . . . . . . . . . . . . .</t>
  </si>
  <si>
    <t>ROAD SIGNS . . . . . . . . . . . . . . . . . . . . . . . . . . . . . . . . . . . . . . . . . . . . . . . . . . . . . . .</t>
  </si>
  <si>
    <t>ROAD MARKINGS . . . . . . . . . . . . . . . . . . . . . . . . . . . . . . . . . . . . . . . . . . . . . . . . . . . . . . .</t>
  </si>
  <si>
    <t>CONCRETE BLOCK PAVING FOR ROADS . . . . . . . . . . . . . . . . . . . . . . . . . . . . . . . . . . . . . . . . . . . . . . . . . . . . . . .</t>
  </si>
  <si>
    <t xml:space="preserve">TESTING MATERIALS AND WORKMANSHIP </t>
  </si>
  <si>
    <t>B12.01</t>
  </si>
  <si>
    <t>(a)</t>
  </si>
  <si>
    <t>m³</t>
  </si>
  <si>
    <t xml:space="preserve">(b) </t>
  </si>
  <si>
    <t>Contractor's initial obligations in terms of the</t>
  </si>
  <si>
    <t>Occupational Health and Safety Act and</t>
  </si>
  <si>
    <t>Construction Regulations</t>
  </si>
  <si>
    <t>-</t>
  </si>
  <si>
    <t>(b)</t>
  </si>
  <si>
    <t>month</t>
  </si>
  <si>
    <t>B12.04</t>
  </si>
  <si>
    <t>(c)</t>
  </si>
  <si>
    <t>Handling cost and profit in respect of</t>
  </si>
  <si>
    <t>%</t>
  </si>
  <si>
    <t>(d)</t>
  </si>
  <si>
    <t>B12.05</t>
  </si>
  <si>
    <t>B13.01</t>
  </si>
  <si>
    <t>The Contractor's general obligations:</t>
  </si>
  <si>
    <t>Fixed obligations</t>
  </si>
  <si>
    <t>Value-related obligations</t>
  </si>
  <si>
    <t>Time-related obligations</t>
  </si>
  <si>
    <t>NB</t>
  </si>
  <si>
    <t>The combined total tendered for subitems</t>
  </si>
  <si>
    <t>Tender Sum</t>
  </si>
  <si>
    <t>(excluding VAT and Contingencies)</t>
  </si>
  <si>
    <t>m²</t>
  </si>
  <si>
    <t>(i)</t>
  </si>
  <si>
    <t>(ii)</t>
  </si>
  <si>
    <t>km</t>
  </si>
  <si>
    <t>m</t>
  </si>
  <si>
    <t>(iii)</t>
  </si>
  <si>
    <t>(iv)</t>
  </si>
  <si>
    <t>t</t>
  </si>
  <si>
    <t xml:space="preserve"> 3300</t>
  </si>
  <si>
    <t>Pavement layers constructed from gravel</t>
  </si>
  <si>
    <t xml:space="preserve">obtained from commercial sources or </t>
  </si>
  <si>
    <t>approved sources provided by the Contractor,</t>
  </si>
  <si>
    <t>including all haul:</t>
  </si>
  <si>
    <t xml:space="preserve">Chemical stabilization extra over unstabilized </t>
  </si>
  <si>
    <t>compacted layers:</t>
  </si>
  <si>
    <t>Chemical stabilizing agent:</t>
  </si>
  <si>
    <t>Provision and application of water for curing</t>
  </si>
  <si>
    <t>kilolitre</t>
  </si>
  <si>
    <t>B56.01</t>
  </si>
  <si>
    <t>Road sign boards with painted or coloured semi-matt</t>
  </si>
  <si>
    <t>Extra over item 56.05 for cement-treated soil backfill</t>
  </si>
  <si>
    <t xml:space="preserve">background.  Symbols, lettering and borders in </t>
  </si>
  <si>
    <t xml:space="preserve">diamond grade retro- reflective material, where the </t>
  </si>
  <si>
    <t>sign board is constructed from:</t>
  </si>
  <si>
    <t xml:space="preserve">Aluminum sections (extruded alloy profiles, </t>
  </si>
  <si>
    <t>200mm high), all sizes</t>
  </si>
  <si>
    <t xml:space="preserve">Excavation and backfilling for road sign supports </t>
  </si>
  <si>
    <t>(not applicable to kilometre posts)</t>
  </si>
  <si>
    <t xml:space="preserve">a) </t>
  </si>
  <si>
    <t>100 mm wide</t>
  </si>
  <si>
    <t>White lettering and symbols</t>
  </si>
  <si>
    <t xml:space="preserve">Setting out and premarking the lines </t>
  </si>
  <si>
    <t xml:space="preserve">(excluding traffic-island markings, lettering </t>
  </si>
  <si>
    <t>and symbols)</t>
  </si>
  <si>
    <t>Concrete block paving</t>
  </si>
  <si>
    <t>Other special tests requested by the engineer</t>
  </si>
  <si>
    <t>Schedule A: Road Construction</t>
  </si>
  <si>
    <t>TOTAL OF SCHEDULE OF QUANTITIES (TENDER SUM). . . . . . . . . . . . . . . . . . . . . . . . . . . . . . . . . . . . . . . . . . . . . . . . . . . . . . . . . . . . . .</t>
  </si>
  <si>
    <t>TENDER PRICE CARRIED TO FORM OF TENDER</t>
  </si>
  <si>
    <t xml:space="preserve">a)   </t>
  </si>
  <si>
    <t xml:space="preserve">b)   </t>
  </si>
  <si>
    <t xml:space="preserve">       </t>
  </si>
  <si>
    <t>Relocation and protection of existing services:</t>
  </si>
  <si>
    <t>Relocation, including lowering or raising,</t>
  </si>
  <si>
    <t>protection and/or repair of existing services</t>
  </si>
  <si>
    <t xml:space="preserve">      </t>
  </si>
  <si>
    <t>which are not allowed for under any other</t>
  </si>
  <si>
    <t>items in the schedule of quantities.</t>
  </si>
  <si>
    <t>No.</t>
  </si>
  <si>
    <t>Temporary traffic-control facilities:</t>
  </si>
  <si>
    <t>DAYWORKS</t>
  </si>
  <si>
    <t>B18.01</t>
  </si>
  <si>
    <t>Labourers:</t>
  </si>
  <si>
    <t>(i)   Unskilled</t>
  </si>
  <si>
    <t>(ii)   Semi-skilled</t>
  </si>
  <si>
    <t>(iii)   Skilled</t>
  </si>
  <si>
    <t>B18.02</t>
  </si>
  <si>
    <t>Foreman</t>
  </si>
  <si>
    <t>B18.03</t>
  </si>
  <si>
    <t>Tipper trucks:</t>
  </si>
  <si>
    <t>(i)   3 - 5 ton</t>
  </si>
  <si>
    <t>B18.04</t>
  </si>
  <si>
    <t>Loader (0,5m³)</t>
  </si>
  <si>
    <t>B18.05</t>
  </si>
  <si>
    <t>Grader (CAT 140G or similar)</t>
  </si>
  <si>
    <t>B18.06</t>
  </si>
  <si>
    <t>LDV</t>
  </si>
  <si>
    <t>B18.07</t>
  </si>
  <si>
    <t>Compaction Rollers:</t>
  </si>
  <si>
    <t>(i)   Vibrator roller</t>
  </si>
  <si>
    <t>(ii)   Tamping roller</t>
  </si>
  <si>
    <t>(iii)   Grid roller</t>
  </si>
  <si>
    <t>B18.08</t>
  </si>
  <si>
    <t>Hand controlled compactors:</t>
  </si>
  <si>
    <t>(i)   Pedestrian roller (Bomag BW90)</t>
  </si>
  <si>
    <t>(ii)   Vibratory plate</t>
  </si>
  <si>
    <t>(iii)   Rammers</t>
  </si>
  <si>
    <t>B18.09</t>
  </si>
  <si>
    <t>B18.11</t>
  </si>
  <si>
    <t>Tracked Excavator (92kw)</t>
  </si>
  <si>
    <t>hour</t>
  </si>
  <si>
    <t>Rate only</t>
  </si>
  <si>
    <t>SECTION 1800</t>
  </si>
  <si>
    <t>Provision for a Community Liaison Officer (CLO)</t>
  </si>
  <si>
    <t xml:space="preserve">Handling costs and profit in respect of </t>
  </si>
  <si>
    <t>LI</t>
  </si>
  <si>
    <t>Provision of approved herbicide and ant poison:</t>
  </si>
  <si>
    <t>Provision of materials</t>
  </si>
  <si>
    <t xml:space="preserve">b) </t>
  </si>
  <si>
    <t>Contractor's charges and profit added to</t>
  </si>
  <si>
    <t>PC</t>
  </si>
  <si>
    <t>DAYWORKS. . . . . . . . . . . . . . . . . . . . . . . . . . . . . . . . . . . . . . . . . . . . . . . . . . . . . . . . . . . . . . . . . . . . . . . . . . . . . . . . . . .</t>
  </si>
  <si>
    <t>CONTRACT NO:                092/2013</t>
  </si>
  <si>
    <t>B33.04</t>
  </si>
  <si>
    <t>SUBTOTAL  (Tender sum plus contingencies plus contract price adjustment). . . . . . . . . . . . . . . . . . . . . . . . . . . . . . . . . . . . . . . . . . . . . . . . . . . . . . . . . . . . . . . . . . . . . . . . . . . . . . . . . . . . . . . . . . . . . . . . . . .</t>
  </si>
  <si>
    <t xml:space="preserve">Flagmen </t>
  </si>
  <si>
    <t>man-day</t>
  </si>
  <si>
    <t>Portable STOP and GO-RY signs</t>
  </si>
  <si>
    <t xml:space="preserve">(j) </t>
  </si>
  <si>
    <t xml:space="preserve">(e) </t>
  </si>
  <si>
    <t xml:space="preserve">(f) </t>
  </si>
  <si>
    <t>TR103 or TR104</t>
  </si>
  <si>
    <t>Regulatory Road Signs R- and TR-series</t>
  </si>
  <si>
    <t>TW 329 or TW330</t>
  </si>
  <si>
    <t>Warning Road Signs TW-series</t>
  </si>
  <si>
    <t>Traffic Cones TD4</t>
  </si>
  <si>
    <t>TW 336</t>
  </si>
  <si>
    <t>TW 402</t>
  </si>
  <si>
    <t xml:space="preserve">                        </t>
  </si>
  <si>
    <t xml:space="preserve"> number (No.)</t>
  </si>
  <si>
    <t>Ordinary Portland Cement</t>
  </si>
  <si>
    <t xml:space="preserve">Grey interlocking precast concrete paving </t>
  </si>
  <si>
    <t xml:space="preserve">blocks type SA 60mm thick, including all cutting </t>
  </si>
  <si>
    <t xml:space="preserve">and including 20mm river sand bed , compacted </t>
  </si>
  <si>
    <t xml:space="preserve">of units to fit between edge restraints , laid on </t>
  </si>
  <si>
    <t>completion</t>
  </si>
  <si>
    <t>and plaster sand broomed into joints on</t>
  </si>
  <si>
    <t>B73.04</t>
  </si>
  <si>
    <t>Pedestrian ramps</t>
  </si>
  <si>
    <t>Pedestrian ramp "type A" including transitions</t>
  </si>
  <si>
    <t>complete</t>
  </si>
  <si>
    <t>Lump Sum</t>
  </si>
  <si>
    <t>TR201-40</t>
  </si>
  <si>
    <t>No</t>
  </si>
  <si>
    <t xml:space="preserve">CONTRACT TITLE:           </t>
  </si>
  <si>
    <t>(a), (b) and (c) shall not exceed 10% of  the</t>
  </si>
  <si>
    <t>Prov Sum</t>
  </si>
  <si>
    <t xml:space="preserve">Prov Sum  </t>
  </si>
  <si>
    <t>B12.03</t>
  </si>
  <si>
    <t>B12.02</t>
  </si>
  <si>
    <t>Occupational Health and Safety Act Administration</t>
  </si>
  <si>
    <t xml:space="preserve">cellphone and talktime, plus R250 for transport, </t>
  </si>
  <si>
    <t>sub-item B12.03(a)</t>
  </si>
  <si>
    <t xml:space="preserve">sub-item B12.04(a) </t>
  </si>
  <si>
    <t>:</t>
  </si>
  <si>
    <t>the prime cost sum</t>
  </si>
  <si>
    <t>B23.17</t>
  </si>
  <si>
    <t>Removing existing kerbing</t>
  </si>
  <si>
    <t>compacted layer thickness of 150 mm</t>
  </si>
  <si>
    <t>B34.15</t>
  </si>
  <si>
    <t>Gravel subbase, 150 mm thick</t>
  </si>
  <si>
    <t>TW 328</t>
  </si>
  <si>
    <t>TR101</t>
  </si>
  <si>
    <t xml:space="preserve">following depth ranges below the surface </t>
  </si>
  <si>
    <t>level:</t>
  </si>
  <si>
    <t>0 m up to 1,5 m</t>
  </si>
  <si>
    <t>FINISHING THE ROAD AND ROAD RESERVE AND TREATING OLD ROADS . . . . . .</t>
  </si>
  <si>
    <t>total = R6000/CLO/month)</t>
  </si>
  <si>
    <t>Payment of one CLO (R5500/month plus R250</t>
  </si>
  <si>
    <t>300 mm wide</t>
  </si>
  <si>
    <t>(e)</t>
  </si>
  <si>
    <t>Yellow lettering and symbols</t>
  </si>
  <si>
    <t>Retro-reflective road marking paint:</t>
  </si>
  <si>
    <t>White lines (broken or unbroken):</t>
  </si>
  <si>
    <t xml:space="preserve">The Tenderer shall make an allowance of 10% of the tender </t>
  </si>
  <si>
    <t>sum for contingencies (Add 10% OF Tender Sum above)</t>
  </si>
  <si>
    <t>Control of dust and pollution</t>
  </si>
  <si>
    <t xml:space="preserve">(c) </t>
  </si>
  <si>
    <t>Submission and approval of Health and Safety File</t>
  </si>
  <si>
    <t>Contractor's Time related Obligations in terms of the</t>
  </si>
  <si>
    <t xml:space="preserve">Occupational Health and Safety Act, Construction </t>
  </si>
  <si>
    <t>Regulations and requirements</t>
  </si>
  <si>
    <r>
      <t>m</t>
    </r>
    <r>
      <rPr>
        <vertAlign val="superscript"/>
        <sz val="10"/>
        <rFont val="Arial"/>
        <family val="2"/>
      </rPr>
      <t>3</t>
    </r>
  </si>
  <si>
    <t>Compliance with Environment Management Plan</t>
  </si>
  <si>
    <t xml:space="preserve">(d) </t>
  </si>
  <si>
    <t>Amber flicker lights</t>
  </si>
  <si>
    <t>(h)</t>
  </si>
  <si>
    <t>Delineators (DTG50J), 150 mm x 600 mm high</t>
  </si>
  <si>
    <t>Single</t>
  </si>
  <si>
    <t>Mounted back to back</t>
  </si>
  <si>
    <t>Cast in-situ concrete edge beams Class 30/19</t>
  </si>
  <si>
    <t xml:space="preserve">     </t>
  </si>
  <si>
    <t>(100mm x 100mm) - next to paved walkways</t>
  </si>
  <si>
    <t>Intermediate excavation</t>
  </si>
  <si>
    <t>Roadbed preparation and the compaction of material:</t>
  </si>
  <si>
    <t>Cut to spoil to an approved dumping site, or sources</t>
  </si>
  <si>
    <t>provided by the Contractor, including all haul:</t>
  </si>
  <si>
    <t>Included</t>
  </si>
  <si>
    <t>93% of modified AASHTO density for a</t>
  </si>
  <si>
    <t>Gravel selected layer (G7) compacted to:</t>
  </si>
  <si>
    <t xml:space="preserve">Gravel subbase (stabilized gravel, min G5 or G6 </t>
  </si>
  <si>
    <t>stabilisation) compacted to:</t>
  </si>
  <si>
    <t>97% of modified AASHTO density for a</t>
  </si>
  <si>
    <t xml:space="preserve">before stabilisation to ensure a C4 after </t>
  </si>
  <si>
    <t>Ikhala TVET College</t>
  </si>
  <si>
    <t>Concrete kerbing</t>
  </si>
  <si>
    <t>SABS 927 Fig 8b Precast concrete kerb</t>
  </si>
  <si>
    <t>SABS 927 Fig 7 Precast concrete kerb</t>
  </si>
  <si>
    <t>SECTION 5800</t>
  </si>
  <si>
    <t>LANDSCAPING AND PLANTING PLANTS</t>
  </si>
  <si>
    <t>58.03</t>
  </si>
  <si>
    <t>Preparing the areas for grassing:</t>
  </si>
  <si>
    <t>Topsoiling within the road reserve, where the</t>
  </si>
  <si>
    <t>following materials are used:</t>
  </si>
  <si>
    <t xml:space="preserve">Topsoil obtained from other sources by </t>
  </si>
  <si>
    <t>the Contractor (including all haul)</t>
  </si>
  <si>
    <t>SECTION 2100</t>
  </si>
  <si>
    <t>EXCAVATION FOR OPEN DRAINS</t>
  </si>
  <si>
    <t>Excavation for open drains:</t>
  </si>
  <si>
    <t>Pipes in subsoil drainage systems</t>
  </si>
  <si>
    <t>High-density type poly-ethylene pressure pipes</t>
  </si>
  <si>
    <t>and fittings, complete with couplings</t>
  </si>
  <si>
    <t>110mm dia</t>
  </si>
  <si>
    <t xml:space="preserve">concrete outlet structures,manhole boxes, junction boxes and </t>
  </si>
  <si>
    <t>cleaning eyes for subsoil drainage systems:</t>
  </si>
  <si>
    <t>Outlet structures</t>
  </si>
  <si>
    <t>Ll</t>
  </si>
  <si>
    <t>Compaction to 93% of modified AASHTO to</t>
  </si>
  <si>
    <t>Excavating in all materials situated within the</t>
  </si>
  <si>
    <t>Water truck (min. 7 000 l)</t>
  </si>
  <si>
    <t>The tenderer shall add 15% of the subtotal for VAT . . . . . . . . . . . . . . . . . . . . . . .  . . . . . . . . . . . . . . . . . . . . . . . . . . . . . . . . . . . . . . . . . . . . . .</t>
  </si>
  <si>
    <t>IKHALA TVET COLLEGE</t>
  </si>
  <si>
    <t>INTERSECTION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</si>
</sst>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£&quot;#,##0;\-&quot;£&quot;#,##0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&quot;R&quot;#,##0.00_);\(&quot;R&quot;#,##0.00\)"/>
    <numFmt numFmtId="168" formatCode="\$#,##0.00\ ;\(\$#,##0.00\)"/>
    <numFmt numFmtId="169" formatCode="#,##0.0"/>
    <numFmt numFmtId="170" formatCode="#,##0.000"/>
    <numFmt numFmtId="171" formatCode="#,##0.000000"/>
    <numFmt numFmtId="172" formatCode="\$#,##0\ ;\(\$#,##0\)"/>
    <numFmt numFmtId="173" formatCode="_(* #,##0.00_);_(* \(#,##0.00\);_(* &quot;-&quot;??_);_(@_)"/>
    <numFmt numFmtId="174" formatCode="[$R-1C09]\ #,##0.00"/>
    <numFmt numFmtId="175" formatCode="_-&quot;R&quot;\ * #,##0.00_-;\-&quot;R&quot;\ * #,##0.00_-;_-&quot;R&quot;\ * &quot;-&quot;??_-;_-@_-"/>
    <numFmt numFmtId="176" formatCode="&quot;R&quot;\ #,##0.00"/>
    <numFmt numFmtId="177" formatCode="_(&quot;R&quot;\ * #,##0.00_);_(&quot;R&quot;\ * \(#,##0.00\);_(&quot;R&quot;\ * &quot;-&quot;??_);_(@_)"/>
  </numFmts>
  <fonts count="59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name val="Times New Roman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u/>
      <sz val="11"/>
      <name val="Arial"/>
      <family val="2"/>
    </font>
    <font>
      <u/>
      <sz val="11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u/>
      <sz val="10"/>
      <name val="Times New Roman"/>
      <family val="1"/>
    </font>
    <font>
      <sz val="10"/>
      <color rgb="FFFFFF0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u/>
      <sz val="10"/>
      <name val="Times New Roman"/>
      <family val="1"/>
    </font>
    <font>
      <sz val="12"/>
      <name val="Arial MT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796">
    <xf numFmtId="0" fontId="0" fillId="0" borderId="0"/>
    <xf numFmtId="4" fontId="9" fillId="0" borderId="1" applyProtection="0"/>
    <xf numFmtId="3" fontId="9" fillId="0" borderId="2" applyProtection="0"/>
    <xf numFmtId="169" fontId="9" fillId="0" borderId="1" applyProtection="0"/>
    <xf numFmtId="4" fontId="10" fillId="0" borderId="1" applyProtection="0"/>
    <xf numFmtId="170" fontId="9" fillId="0" borderId="1" applyProtection="0"/>
    <xf numFmtId="168" fontId="9" fillId="0" borderId="1" applyProtection="0">
      <alignment horizontal="right"/>
    </xf>
    <xf numFmtId="0" fontId="21" fillId="0" borderId="0" applyProtection="0"/>
    <xf numFmtId="0" fontId="14" fillId="0" borderId="0" applyProtection="0"/>
    <xf numFmtId="2" fontId="21" fillId="0" borderId="0" applyProtection="0"/>
    <xf numFmtId="2" fontId="14" fillId="0" borderId="0" applyProtection="0"/>
    <xf numFmtId="0" fontId="10" fillId="0" borderId="0" applyNumberFormat="0" applyFont="0" applyFill="0" applyBorder="0" applyAlignment="0" applyProtection="0">
      <protection locked="0"/>
    </xf>
    <xf numFmtId="0" fontId="8" fillId="0" borderId="0" applyProtection="0"/>
    <xf numFmtId="0" fontId="17" fillId="0" borderId="0" applyProtection="0"/>
    <xf numFmtId="0" fontId="28" fillId="0" borderId="0"/>
    <xf numFmtId="0" fontId="14" fillId="0" borderId="0"/>
    <xf numFmtId="0" fontId="23" fillId="0" borderId="0"/>
    <xf numFmtId="0" fontId="11" fillId="0" borderId="2"/>
    <xf numFmtId="9" fontId="9" fillId="0" borderId="1" applyProtection="0">
      <alignment horizontal="right"/>
    </xf>
    <xf numFmtId="0" fontId="21" fillId="0" borderId="3" applyProtection="0"/>
    <xf numFmtId="0" fontId="14" fillId="0" borderId="3" applyProtection="0"/>
    <xf numFmtId="0" fontId="9" fillId="0" borderId="0"/>
    <xf numFmtId="166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3" borderId="0"/>
    <xf numFmtId="3" fontId="9" fillId="0" borderId="2" applyProtection="0"/>
    <xf numFmtId="0" fontId="14" fillId="0" borderId="0"/>
    <xf numFmtId="4" fontId="9" fillId="0" borderId="1" applyProtection="0"/>
    <xf numFmtId="166" fontId="9" fillId="0" borderId="0" applyFont="0" applyFill="0" applyBorder="0" applyAlignment="0" applyProtection="0"/>
    <xf numFmtId="3" fontId="9" fillId="0" borderId="2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31" fillId="5" borderId="0" applyNumberFormat="0" applyBorder="0" applyAlignment="0" applyProtection="0"/>
    <xf numFmtId="0" fontId="32" fillId="22" borderId="15" applyNumberFormat="0" applyAlignment="0" applyProtection="0"/>
    <xf numFmtId="0" fontId="33" fillId="23" borderId="16" applyNumberFormat="0" applyAlignment="0" applyProtection="0"/>
    <xf numFmtId="173" fontId="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15" applyNumberFormat="0" applyAlignment="0" applyProtection="0"/>
    <xf numFmtId="0" fontId="40" fillId="0" borderId="20" applyNumberFormat="0" applyFill="0" applyAlignment="0" applyProtection="0"/>
    <xf numFmtId="0" fontId="41" fillId="24" borderId="0" applyNumberFormat="0" applyBorder="0" applyAlignment="0" applyProtection="0"/>
    <xf numFmtId="0" fontId="9" fillId="25" borderId="21" applyNumberFormat="0" applyFont="0" applyAlignment="0" applyProtection="0"/>
    <xf numFmtId="0" fontId="42" fillId="22" borderId="22" applyNumberFormat="0" applyAlignment="0" applyProtection="0"/>
    <xf numFmtId="9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7" fillId="0" borderId="0"/>
    <xf numFmtId="0" fontId="47" fillId="0" borderId="0"/>
    <xf numFmtId="1" fontId="9" fillId="0" borderId="0"/>
    <xf numFmtId="0" fontId="48" fillId="0" borderId="0" applyProtection="0"/>
    <xf numFmtId="0" fontId="6" fillId="0" borderId="0"/>
    <xf numFmtId="0" fontId="6" fillId="0" borderId="0"/>
    <xf numFmtId="3" fontId="52" fillId="0" borderId="2" applyProtection="0"/>
    <xf numFmtId="4" fontId="52" fillId="0" borderId="1" applyProtection="0"/>
    <xf numFmtId="168" fontId="52" fillId="0" borderId="1" applyProtection="0">
      <alignment horizontal="right"/>
    </xf>
    <xf numFmtId="9" fontId="52" fillId="0" borderId="1" applyProtection="0">
      <alignment horizontal="right"/>
    </xf>
    <xf numFmtId="0" fontId="53" fillId="0" borderId="2"/>
    <xf numFmtId="0" fontId="5" fillId="0" borderId="0"/>
    <xf numFmtId="0" fontId="55" fillId="0" borderId="0" applyProtection="0"/>
    <xf numFmtId="0" fontId="5" fillId="0" borderId="0"/>
    <xf numFmtId="0" fontId="8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8" fillId="0" borderId="0" applyProtection="0"/>
    <xf numFmtId="0" fontId="9" fillId="0" borderId="0"/>
    <xf numFmtId="0" fontId="4" fillId="0" borderId="0"/>
    <xf numFmtId="0" fontId="4" fillId="0" borderId="0"/>
    <xf numFmtId="0" fontId="14" fillId="0" borderId="0"/>
    <xf numFmtId="0" fontId="4" fillId="0" borderId="0"/>
    <xf numFmtId="174" fontId="23" fillId="0" borderId="0"/>
    <xf numFmtId="0" fontId="57" fillId="0" borderId="0"/>
    <xf numFmtId="174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9" fillId="0" borderId="1" applyProtection="0"/>
    <xf numFmtId="3" fontId="9" fillId="0" borderId="2" applyProtection="0"/>
    <xf numFmtId="169" fontId="9" fillId="0" borderId="1" applyProtection="0"/>
    <xf numFmtId="4" fontId="10" fillId="0" borderId="1" applyProtection="0"/>
    <xf numFmtId="170" fontId="9" fillId="0" borderId="1" applyProtection="0"/>
    <xf numFmtId="168" fontId="9" fillId="0" borderId="1" applyProtection="0">
      <alignment horizontal="right"/>
    </xf>
    <xf numFmtId="0" fontId="14" fillId="0" borderId="0" applyProtection="0"/>
    <xf numFmtId="2" fontId="14" fillId="0" borderId="0" applyProtection="0"/>
    <xf numFmtId="0" fontId="10" fillId="0" borderId="0" applyNumberFormat="0" applyFont="0" applyFill="0" applyBorder="0" applyAlignment="0" applyProtection="0">
      <protection locked="0"/>
    </xf>
    <xf numFmtId="0" fontId="8" fillId="0" borderId="0" applyProtection="0"/>
    <xf numFmtId="0" fontId="11" fillId="0" borderId="2"/>
    <xf numFmtId="9" fontId="9" fillId="0" borderId="1" applyProtection="0">
      <alignment horizontal="right"/>
    </xf>
    <xf numFmtId="0" fontId="14" fillId="0" borderId="3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9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437"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4" fontId="12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Continuous"/>
      <protection locked="0"/>
    </xf>
    <xf numFmtId="2" fontId="12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Continuous"/>
      <protection locked="0"/>
    </xf>
    <xf numFmtId="0" fontId="12" fillId="0" borderId="0" xfId="0" applyFont="1" applyAlignment="1" applyProtection="1">
      <alignment horizontal="centerContinuous"/>
      <protection locked="0"/>
    </xf>
    <xf numFmtId="4" fontId="12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4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horizontal="center"/>
      <protection locked="0"/>
    </xf>
    <xf numFmtId="4" fontId="12" fillId="0" borderId="4" xfId="0" applyNumberFormat="1" applyFont="1" applyBorder="1" applyProtection="1">
      <protection locked="0"/>
    </xf>
    <xf numFmtId="4" fontId="13" fillId="0" borderId="6" xfId="0" applyNumberFormat="1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4" fontId="12" fillId="0" borderId="6" xfId="0" applyNumberFormat="1" applyFont="1" applyBorder="1" applyAlignment="1" applyProtection="1">
      <alignment horizontal="center"/>
      <protection locked="0"/>
    </xf>
    <xf numFmtId="0" fontId="15" fillId="0" borderId="7" xfId="0" applyFont="1" applyBorder="1" applyProtection="1">
      <protection locked="0"/>
    </xf>
    <xf numFmtId="4" fontId="12" fillId="0" borderId="6" xfId="0" applyNumberFormat="1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3" fillId="0" borderId="7" xfId="0" applyFont="1" applyBorder="1" applyProtection="1">
      <protection locked="0"/>
    </xf>
    <xf numFmtId="4" fontId="12" fillId="0" borderId="6" xfId="0" applyNumberFormat="1" applyFont="1" applyBorder="1" applyAlignment="1" applyProtection="1">
      <alignment horizontal="right"/>
      <protection locked="0"/>
    </xf>
    <xf numFmtId="0" fontId="18" fillId="0" borderId="7" xfId="0" applyFont="1" applyBorder="1" applyProtection="1">
      <protection locked="0"/>
    </xf>
    <xf numFmtId="0" fontId="12" fillId="0" borderId="0" xfId="0" applyFont="1"/>
    <xf numFmtId="2" fontId="12" fillId="0" borderId="0" xfId="0" applyNumberFormat="1" applyFont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Continuous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4" fontId="12" fillId="0" borderId="8" xfId="0" applyNumberFormat="1" applyFont="1" applyBorder="1" applyAlignment="1" applyProtection="1">
      <alignment horizontal="center"/>
      <protection locked="0"/>
    </xf>
    <xf numFmtId="4" fontId="12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12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4" fontId="12" fillId="0" borderId="8" xfId="0" applyNumberFormat="1" applyFont="1" applyBorder="1" applyProtection="1">
      <protection locked="0"/>
    </xf>
    <xf numFmtId="4" fontId="12" fillId="0" borderId="5" xfId="0" applyNumberFormat="1" applyFont="1" applyBorder="1" applyProtection="1">
      <protection locked="0"/>
    </xf>
    <xf numFmtId="4" fontId="12" fillId="0" borderId="11" xfId="0" applyNumberFormat="1" applyFont="1" applyBorder="1" applyProtection="1">
      <protection locked="0"/>
    </xf>
    <xf numFmtId="4" fontId="12" fillId="0" borderId="12" xfId="0" applyNumberFormat="1" applyFont="1" applyBorder="1" applyProtection="1">
      <protection locked="0"/>
    </xf>
    <xf numFmtId="4" fontId="12" fillId="0" borderId="14" xfId="0" applyNumberFormat="1" applyFont="1" applyBorder="1" applyProtection="1">
      <protection locked="0"/>
    </xf>
    <xf numFmtId="0" fontId="14" fillId="0" borderId="12" xfId="0" applyFont="1" applyBorder="1" applyAlignment="1" applyProtection="1">
      <alignment horizontal="centerContinuous"/>
      <protection locked="0"/>
    </xf>
    <xf numFmtId="0" fontId="15" fillId="0" borderId="12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4" fontId="12" fillId="0" borderId="8" xfId="0" applyNumberFormat="1" applyFont="1" applyBorder="1" applyAlignment="1" applyProtection="1">
      <alignment horizontal="right"/>
      <protection locked="0"/>
    </xf>
    <xf numFmtId="4" fontId="12" fillId="0" borderId="9" xfId="0" applyNumberFormat="1" applyFont="1" applyBorder="1" applyAlignment="1" applyProtection="1">
      <alignment horizontal="right"/>
      <protection locked="0"/>
    </xf>
    <xf numFmtId="0" fontId="13" fillId="0" borderId="9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2" fontId="13" fillId="0" borderId="8" xfId="0" applyNumberFormat="1" applyFont="1" applyBorder="1" applyAlignment="1" applyProtection="1">
      <alignment horizontal="center"/>
      <protection locked="0"/>
    </xf>
    <xf numFmtId="2" fontId="13" fillId="0" borderId="6" xfId="0" applyNumberFormat="1" applyFont="1" applyBorder="1" applyAlignment="1" applyProtection="1">
      <alignment horizontal="center"/>
      <protection locked="0"/>
    </xf>
    <xf numFmtId="2" fontId="13" fillId="0" borderId="6" xfId="0" applyNumberFormat="1" applyFont="1" applyBorder="1" applyProtection="1">
      <protection locked="0"/>
    </xf>
    <xf numFmtId="2" fontId="13" fillId="0" borderId="9" xfId="0" applyNumberFormat="1" applyFont="1" applyBorder="1" applyAlignment="1" applyProtection="1">
      <alignment horizontal="center"/>
      <protection locked="0"/>
    </xf>
    <xf numFmtId="2" fontId="12" fillId="0" borderId="8" xfId="0" applyNumberFormat="1" applyFont="1" applyBorder="1" applyProtection="1">
      <protection locked="0"/>
    </xf>
    <xf numFmtId="2" fontId="12" fillId="0" borderId="6" xfId="0" applyNumberFormat="1" applyFont="1" applyBorder="1" applyProtection="1"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2" fillId="0" borderId="5" xfId="0" applyFont="1" applyBorder="1"/>
    <xf numFmtId="0" fontId="12" fillId="0" borderId="4" xfId="0" applyFont="1" applyBorder="1"/>
    <xf numFmtId="2" fontId="12" fillId="0" borderId="6" xfId="0" applyNumberFormat="1" applyFont="1" applyBorder="1" applyAlignment="1" applyProtection="1">
      <alignment horizontal="right"/>
      <protection locked="0"/>
    </xf>
    <xf numFmtId="0" fontId="13" fillId="0" borderId="10" xfId="0" applyFont="1" applyBorder="1" applyProtection="1">
      <protection locked="0"/>
    </xf>
    <xf numFmtId="2" fontId="13" fillId="0" borderId="8" xfId="0" applyNumberFormat="1" applyFont="1" applyBorder="1" applyAlignment="1" applyProtection="1">
      <alignment horizontal="right"/>
      <protection locked="0"/>
    </xf>
    <xf numFmtId="2" fontId="13" fillId="0" borderId="6" xfId="0" applyNumberFormat="1" applyFont="1" applyBorder="1" applyAlignment="1" applyProtection="1">
      <alignment horizontal="right"/>
      <protection locked="0"/>
    </xf>
    <xf numFmtId="2" fontId="13" fillId="0" borderId="9" xfId="0" applyNumberFormat="1" applyFont="1" applyBorder="1" applyAlignment="1" applyProtection="1">
      <alignment horizontal="right"/>
      <protection locked="0"/>
    </xf>
    <xf numFmtId="2" fontId="12" fillId="0" borderId="8" xfId="0" applyNumberFormat="1" applyFont="1" applyBorder="1" applyAlignment="1" applyProtection="1">
      <alignment horizontal="right"/>
      <protection locked="0"/>
    </xf>
    <xf numFmtId="2" fontId="12" fillId="0" borderId="9" xfId="0" applyNumberFormat="1" applyFont="1" applyBorder="1" applyAlignment="1" applyProtection="1">
      <alignment horizontal="right"/>
      <protection locked="0"/>
    </xf>
    <xf numFmtId="2" fontId="12" fillId="0" borderId="5" xfId="0" applyNumberFormat="1" applyFont="1" applyBorder="1" applyAlignment="1" applyProtection="1">
      <alignment horizontal="right"/>
      <protection locked="0"/>
    </xf>
    <xf numFmtId="2" fontId="12" fillId="0" borderId="4" xfId="0" applyNumberFormat="1" applyFont="1" applyBorder="1" applyAlignment="1" applyProtection="1">
      <alignment horizontal="right"/>
      <protection locked="0"/>
    </xf>
    <xf numFmtId="0" fontId="13" fillId="0" borderId="5" xfId="0" applyFont="1" applyBorder="1" applyProtection="1">
      <protection locked="0"/>
    </xf>
    <xf numFmtId="0" fontId="13" fillId="0" borderId="8" xfId="0" applyFont="1" applyBorder="1" applyProtection="1">
      <protection locked="0"/>
    </xf>
    <xf numFmtId="3" fontId="12" fillId="0" borderId="0" xfId="0" applyNumberFormat="1" applyFont="1" applyProtection="1">
      <protection locked="0"/>
    </xf>
    <xf numFmtId="3" fontId="12" fillId="0" borderId="8" xfId="0" applyNumberFormat="1" applyFont="1" applyBorder="1" applyAlignment="1" applyProtection="1">
      <alignment horizontal="center"/>
      <protection locked="0"/>
    </xf>
    <xf numFmtId="3" fontId="13" fillId="0" borderId="6" xfId="0" applyNumberFormat="1" applyFont="1" applyBorder="1" applyAlignment="1" applyProtection="1">
      <alignment horizontal="center"/>
      <protection locked="0"/>
    </xf>
    <xf numFmtId="3" fontId="12" fillId="0" borderId="6" xfId="0" applyNumberFormat="1" applyFont="1" applyBorder="1" applyAlignment="1" applyProtection="1">
      <alignment horizontal="center"/>
      <protection locked="0"/>
    </xf>
    <xf numFmtId="3" fontId="12" fillId="0" borderId="9" xfId="0" applyNumberFormat="1" applyFont="1" applyBorder="1" applyAlignment="1" applyProtection="1">
      <alignment horizontal="center"/>
      <protection locked="0"/>
    </xf>
    <xf numFmtId="3" fontId="12" fillId="0" borderId="8" xfId="0" applyNumberFormat="1" applyFont="1" applyBorder="1" applyProtection="1">
      <protection locked="0"/>
    </xf>
    <xf numFmtId="3" fontId="12" fillId="0" borderId="6" xfId="0" applyNumberFormat="1" applyFont="1" applyBorder="1" applyProtection="1">
      <protection locked="0"/>
    </xf>
    <xf numFmtId="4" fontId="12" fillId="0" borderId="6" xfId="2" applyNumberFormat="1" applyFont="1" applyBorder="1"/>
    <xf numFmtId="4" fontId="12" fillId="0" borderId="6" xfId="2" applyNumberFormat="1" applyFont="1" applyBorder="1" applyAlignment="1" applyProtection="1">
      <alignment horizontal="right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167" fontId="12" fillId="0" borderId="6" xfId="6" applyNumberFormat="1" applyFont="1" applyBorder="1" applyProtection="1">
      <alignment horizontal="right"/>
      <protection locked="0"/>
    </xf>
    <xf numFmtId="3" fontId="12" fillId="0" borderId="6" xfId="2" applyFont="1" applyBorder="1" applyAlignment="1" applyProtection="1">
      <alignment horizontal="right"/>
      <protection locked="0"/>
    </xf>
    <xf numFmtId="0" fontId="19" fillId="0" borderId="6" xfId="0" applyFont="1" applyBorder="1" applyProtection="1">
      <protection locked="0"/>
    </xf>
    <xf numFmtId="0" fontId="12" fillId="0" borderId="12" xfId="0" applyFont="1" applyBorder="1"/>
    <xf numFmtId="0" fontId="16" fillId="0" borderId="0" xfId="0" applyFont="1" applyProtection="1">
      <protection locked="0"/>
    </xf>
    <xf numFmtId="0" fontId="20" fillId="0" borderId="12" xfId="0" applyFont="1" applyBorder="1" applyProtection="1">
      <protection locked="0"/>
    </xf>
    <xf numFmtId="0" fontId="12" fillId="0" borderId="5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9" fillId="0" borderId="6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2" fillId="0" borderId="0" xfId="0" applyFont="1" applyAlignment="1">
      <alignment horizontal="left"/>
    </xf>
    <xf numFmtId="4" fontId="12" fillId="0" borderId="4" xfId="0" applyNumberFormat="1" applyFont="1" applyBorder="1"/>
    <xf numFmtId="49" fontId="9" fillId="0" borderId="0" xfId="0" applyNumberFormat="1" applyFont="1" applyProtection="1">
      <protection locked="0"/>
    </xf>
    <xf numFmtId="4" fontId="12" fillId="0" borderId="0" xfId="0" applyNumberFormat="1" applyFont="1"/>
    <xf numFmtId="0" fontId="12" fillId="2" borderId="0" xfId="0" applyFont="1" applyFill="1" applyProtection="1">
      <protection locked="0"/>
    </xf>
    <xf numFmtId="4" fontId="9" fillId="0" borderId="6" xfId="2" applyNumberFormat="1" applyBorder="1" applyAlignment="1" applyProtection="1">
      <alignment horizontal="right"/>
      <protection locked="0"/>
    </xf>
    <xf numFmtId="0" fontId="15" fillId="2" borderId="7" xfId="0" applyFont="1" applyFill="1" applyBorder="1" applyProtection="1">
      <protection locked="0"/>
    </xf>
    <xf numFmtId="4" fontId="12" fillId="0" borderId="6" xfId="2" applyNumberFormat="1" applyFont="1" applyBorder="1" applyProtection="1">
      <protection locked="0"/>
    </xf>
    <xf numFmtId="4" fontId="12" fillId="0" borderId="6" xfId="1" applyFont="1" applyBorder="1" applyProtection="1">
      <protection locked="0"/>
    </xf>
    <xf numFmtId="3" fontId="9" fillId="0" borderId="6" xfId="0" applyNumberFormat="1" applyFont="1" applyBorder="1" applyAlignment="1" applyProtection="1">
      <alignment horizontal="right"/>
      <protection locked="0"/>
    </xf>
    <xf numFmtId="4" fontId="9" fillId="0" borderId="6" xfId="6" applyNumberFormat="1" applyBorder="1" applyProtection="1">
      <alignment horizontal="right"/>
      <protection locked="0"/>
    </xf>
    <xf numFmtId="3" fontId="12" fillId="0" borderId="6" xfId="2" applyFont="1" applyBorder="1" applyProtection="1">
      <protection locked="0"/>
    </xf>
    <xf numFmtId="4" fontId="9" fillId="0" borderId="6" xfId="2" applyNumberFormat="1" applyBorder="1" applyProtection="1">
      <protection locked="0"/>
    </xf>
    <xf numFmtId="4" fontId="0" fillId="0" borderId="0" xfId="0" applyNumberFormat="1" applyProtection="1">
      <protection locked="0"/>
    </xf>
    <xf numFmtId="3" fontId="12" fillId="0" borderId="6" xfId="0" applyNumberFormat="1" applyFont="1" applyBorder="1" applyAlignment="1" applyProtection="1">
      <alignment horizontal="right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4" fillId="0" borderId="0" xfId="15" applyProtection="1">
      <protection locked="0"/>
    </xf>
    <xf numFmtId="0" fontId="14" fillId="0" borderId="12" xfId="15" applyBorder="1" applyAlignment="1" applyProtection="1">
      <alignment horizontal="centerContinuous"/>
      <protection locked="0"/>
    </xf>
    <xf numFmtId="0" fontId="13" fillId="0" borderId="0" xfId="15" applyFont="1" applyAlignment="1" applyProtection="1">
      <alignment horizontal="centerContinuous"/>
      <protection locked="0"/>
    </xf>
    <xf numFmtId="0" fontId="13" fillId="0" borderId="7" xfId="15" applyFont="1" applyBorder="1" applyAlignment="1" applyProtection="1">
      <alignment horizontal="centerContinuous"/>
      <protection locked="0"/>
    </xf>
    <xf numFmtId="0" fontId="13" fillId="0" borderId="6" xfId="15" applyFont="1" applyBorder="1" applyAlignment="1" applyProtection="1">
      <alignment horizontal="center"/>
      <protection locked="0"/>
    </xf>
    <xf numFmtId="4" fontId="13" fillId="0" borderId="8" xfId="15" applyNumberFormat="1" applyFont="1" applyBorder="1" applyAlignment="1" applyProtection="1">
      <alignment horizontal="center"/>
      <protection locked="0"/>
    </xf>
    <xf numFmtId="0" fontId="13" fillId="0" borderId="11" xfId="15" applyFont="1" applyBorder="1" applyAlignment="1" applyProtection="1">
      <alignment horizontal="center"/>
      <protection locked="0"/>
    </xf>
    <xf numFmtId="0" fontId="13" fillId="0" borderId="5" xfId="15" applyFont="1" applyBorder="1" applyAlignment="1" applyProtection="1">
      <alignment horizontal="center"/>
      <protection locked="0"/>
    </xf>
    <xf numFmtId="0" fontId="13" fillId="0" borderId="10" xfId="15" applyFont="1" applyBorder="1" applyAlignment="1" applyProtection="1">
      <alignment horizontal="center"/>
      <protection locked="0"/>
    </xf>
    <xf numFmtId="0" fontId="13" fillId="0" borderId="8" xfId="15" applyFont="1" applyBorder="1" applyAlignment="1" applyProtection="1">
      <alignment horizontal="center"/>
      <protection locked="0"/>
    </xf>
    <xf numFmtId="4" fontId="9" fillId="0" borderId="0" xfId="15" applyNumberFormat="1" applyFont="1" applyProtection="1">
      <protection locked="0"/>
    </xf>
    <xf numFmtId="0" fontId="9" fillId="0" borderId="0" xfId="15" applyFont="1" applyProtection="1">
      <protection locked="0"/>
    </xf>
    <xf numFmtId="0" fontId="13" fillId="0" borderId="0" xfId="15" applyFont="1" applyProtection="1">
      <protection locked="0"/>
    </xf>
    <xf numFmtId="4" fontId="13" fillId="0" borderId="6" xfId="15" applyNumberFormat="1" applyFont="1" applyBorder="1" applyAlignment="1" applyProtection="1">
      <alignment horizontal="center"/>
      <protection locked="0"/>
    </xf>
    <xf numFmtId="0" fontId="13" fillId="0" borderId="7" xfId="15" applyFont="1" applyBorder="1" applyAlignment="1" applyProtection="1">
      <alignment horizontal="center"/>
      <protection locked="0"/>
    </xf>
    <xf numFmtId="0" fontId="13" fillId="0" borderId="0" xfId="15" applyFont="1" applyAlignment="1" applyProtection="1">
      <alignment horizontal="center"/>
      <protection locked="0"/>
    </xf>
    <xf numFmtId="0" fontId="13" fillId="0" borderId="12" xfId="15" applyFont="1" applyBorder="1" applyProtection="1">
      <protection locked="0"/>
    </xf>
    <xf numFmtId="0" fontId="13" fillId="0" borderId="6" xfId="15" applyFont="1" applyBorder="1" applyProtection="1">
      <protection locked="0"/>
    </xf>
    <xf numFmtId="4" fontId="13" fillId="0" borderId="6" xfId="15" applyNumberFormat="1" applyFont="1" applyBorder="1" applyProtection="1">
      <protection locked="0"/>
    </xf>
    <xf numFmtId="0" fontId="13" fillId="0" borderId="9" xfId="15" applyFont="1" applyBorder="1" applyAlignment="1" applyProtection="1">
      <alignment horizontal="center"/>
      <protection locked="0"/>
    </xf>
    <xf numFmtId="0" fontId="13" fillId="0" borderId="13" xfId="15" applyFont="1" applyBorder="1" applyAlignment="1" applyProtection="1">
      <alignment horizontal="center"/>
      <protection locked="0"/>
    </xf>
    <xf numFmtId="0" fontId="13" fillId="0" borderId="4" xfId="15" applyFont="1" applyBorder="1" applyAlignment="1" applyProtection="1">
      <alignment horizontal="center"/>
      <protection locked="0"/>
    </xf>
    <xf numFmtId="0" fontId="13" fillId="0" borderId="14" xfId="15" applyFont="1" applyBorder="1" applyAlignment="1" applyProtection="1">
      <alignment horizontal="center"/>
      <protection locked="0"/>
    </xf>
    <xf numFmtId="4" fontId="13" fillId="0" borderId="9" xfId="15" applyNumberFormat="1" applyFont="1" applyBorder="1" applyAlignment="1" applyProtection="1">
      <alignment horizontal="center"/>
      <protection locked="0"/>
    </xf>
    <xf numFmtId="0" fontId="9" fillId="0" borderId="8" xfId="15" applyFont="1" applyBorder="1" applyProtection="1">
      <protection locked="0"/>
    </xf>
    <xf numFmtId="0" fontId="9" fillId="0" borderId="10" xfId="15" applyFont="1" applyBorder="1" applyProtection="1">
      <protection locked="0"/>
    </xf>
    <xf numFmtId="0" fontId="9" fillId="0" borderId="5" xfId="15" applyFont="1" applyBorder="1" applyProtection="1">
      <protection locked="0"/>
    </xf>
    <xf numFmtId="0" fontId="9" fillId="0" borderId="11" xfId="15" applyFont="1" applyBorder="1" applyProtection="1">
      <protection locked="0"/>
    </xf>
    <xf numFmtId="4" fontId="9" fillId="0" borderId="8" xfId="15" applyNumberFormat="1" applyFont="1" applyBorder="1" applyProtection="1">
      <protection locked="0"/>
    </xf>
    <xf numFmtId="0" fontId="9" fillId="0" borderId="6" xfId="15" applyFont="1" applyBorder="1" applyProtection="1">
      <protection locked="0"/>
    </xf>
    <xf numFmtId="0" fontId="15" fillId="0" borderId="7" xfId="15" applyFont="1" applyBorder="1" applyProtection="1">
      <protection locked="0"/>
    </xf>
    <xf numFmtId="0" fontId="15" fillId="0" borderId="12" xfId="15" applyFont="1" applyBorder="1" applyProtection="1">
      <protection locked="0"/>
    </xf>
    <xf numFmtId="0" fontId="13" fillId="0" borderId="7" xfId="15" applyFont="1" applyBorder="1" applyProtection="1">
      <protection locked="0"/>
    </xf>
    <xf numFmtId="0" fontId="9" fillId="0" borderId="7" xfId="15" applyFont="1" applyBorder="1" applyProtection="1">
      <protection locked="0"/>
    </xf>
    <xf numFmtId="0" fontId="9" fillId="0" borderId="12" xfId="15" applyFont="1" applyBorder="1" applyProtection="1">
      <protection locked="0"/>
    </xf>
    <xf numFmtId="0" fontId="9" fillId="0" borderId="6" xfId="15" applyFont="1" applyBorder="1" applyAlignment="1" applyProtection="1">
      <alignment horizontal="center"/>
      <protection locked="0"/>
    </xf>
    <xf numFmtId="0" fontId="19" fillId="0" borderId="7" xfId="15" applyFont="1" applyBorder="1" applyProtection="1">
      <protection locked="0"/>
    </xf>
    <xf numFmtId="0" fontId="9" fillId="0" borderId="9" xfId="15" applyFont="1" applyBorder="1" applyProtection="1">
      <protection locked="0"/>
    </xf>
    <xf numFmtId="0" fontId="9" fillId="0" borderId="13" xfId="15" applyFont="1" applyBorder="1" applyProtection="1">
      <protection locked="0"/>
    </xf>
    <xf numFmtId="0" fontId="9" fillId="0" borderId="4" xfId="15" applyFont="1" applyBorder="1" applyProtection="1">
      <protection locked="0"/>
    </xf>
    <xf numFmtId="4" fontId="9" fillId="0" borderId="5" xfId="15" applyNumberFormat="1" applyFont="1" applyBorder="1" applyProtection="1">
      <protection locked="0"/>
    </xf>
    <xf numFmtId="0" fontId="9" fillId="0" borderId="0" xfId="15" applyFont="1" applyAlignment="1" applyProtection="1">
      <alignment horizontal="center"/>
      <protection locked="0"/>
    </xf>
    <xf numFmtId="0" fontId="9" fillId="0" borderId="4" xfId="15" applyFont="1" applyBorder="1" applyAlignment="1" applyProtection="1">
      <alignment horizontal="center"/>
      <protection locked="0"/>
    </xf>
    <xf numFmtId="4" fontId="9" fillId="0" borderId="4" xfId="15" applyNumberFormat="1" applyFont="1" applyBorder="1" applyProtection="1">
      <protection locked="0"/>
    </xf>
    <xf numFmtId="171" fontId="14" fillId="0" borderId="0" xfId="15" applyNumberFormat="1" applyProtection="1"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9" fillId="0" borderId="5" xfId="15" applyFont="1" applyBorder="1" applyAlignment="1" applyProtection="1">
      <alignment horizontal="center"/>
      <protection locked="0"/>
    </xf>
    <xf numFmtId="0" fontId="9" fillId="0" borderId="5" xfId="15" applyFont="1" applyBorder="1"/>
    <xf numFmtId="0" fontId="12" fillId="0" borderId="6" xfId="0" applyFont="1" applyBorder="1" applyAlignment="1" applyProtection="1">
      <alignment horizontal="right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4" fontId="14" fillId="0" borderId="0" xfId="15" applyNumberFormat="1" applyProtection="1">
      <protection locked="0"/>
    </xf>
    <xf numFmtId="4" fontId="14" fillId="0" borderId="0" xfId="0" applyNumberFormat="1" applyFont="1" applyProtection="1">
      <protection locked="0"/>
    </xf>
    <xf numFmtId="0" fontId="27" fillId="0" borderId="0" xfId="21" applyFont="1"/>
    <xf numFmtId="0" fontId="26" fillId="0" borderId="0" xfId="21" applyFont="1"/>
    <xf numFmtId="0" fontId="27" fillId="0" borderId="0" xfId="21" applyFont="1" applyAlignment="1">
      <alignment horizontal="left"/>
    </xf>
    <xf numFmtId="0" fontId="27" fillId="0" borderId="7" xfId="21" applyFont="1" applyBorder="1" applyAlignment="1">
      <alignment horizontal="left"/>
    </xf>
    <xf numFmtId="0" fontId="26" fillId="0" borderId="7" xfId="21" applyFont="1" applyBorder="1" applyAlignment="1">
      <alignment horizontal="left"/>
    </xf>
    <xf numFmtId="0" fontId="27" fillId="0" borderId="7" xfId="21" applyFont="1" applyBorder="1"/>
    <xf numFmtId="0" fontId="27" fillId="0" borderId="0" xfId="21" applyFont="1" applyAlignment="1">
      <alignment horizontal="center"/>
    </xf>
    <xf numFmtId="0" fontId="27" fillId="0" borderId="12" xfId="21" applyFont="1" applyBorder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9" fillId="0" borderId="6" xfId="15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4" fontId="9" fillId="0" borderId="6" xfId="0" applyNumberFormat="1" applyFont="1" applyBorder="1" applyProtection="1">
      <protection locked="0"/>
    </xf>
    <xf numFmtId="2" fontId="9" fillId="0" borderId="6" xfId="0" applyNumberFormat="1" applyFont="1" applyBorder="1" applyAlignment="1" applyProtection="1">
      <alignment horizontal="right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6" xfId="0" applyNumberFormat="1" applyFont="1" applyBorder="1" applyAlignment="1" applyProtection="1">
      <alignment horizontal="centerContinuous"/>
      <protection locked="0"/>
    </xf>
    <xf numFmtId="4" fontId="9" fillId="0" borderId="6" xfId="1" applyBorder="1" applyAlignment="1" applyProtection="1">
      <alignment horizontal="right"/>
      <protection locked="0"/>
    </xf>
    <xf numFmtId="4" fontId="9" fillId="0" borderId="6" xfId="0" applyNumberFormat="1" applyFont="1" applyBorder="1" applyAlignment="1" applyProtection="1">
      <alignment horizontal="right"/>
      <protection locked="0"/>
    </xf>
    <xf numFmtId="4" fontId="13" fillId="0" borderId="0" xfId="15" applyNumberFormat="1" applyFont="1" applyAlignment="1" applyProtection="1">
      <alignment horizontal="right"/>
      <protection locked="0"/>
    </xf>
    <xf numFmtId="4" fontId="13" fillId="0" borderId="6" xfId="15" applyNumberFormat="1" applyFont="1" applyBorder="1" applyAlignment="1" applyProtection="1">
      <alignment horizontal="centerContinuous"/>
      <protection locked="0"/>
    </xf>
    <xf numFmtId="4" fontId="9" fillId="0" borderId="11" xfId="15" applyNumberFormat="1" applyFont="1" applyBorder="1" applyProtection="1">
      <protection locked="0"/>
    </xf>
    <xf numFmtId="4" fontId="9" fillId="0" borderId="12" xfId="15" applyNumberFormat="1" applyFont="1" applyBorder="1" applyProtection="1">
      <protection locked="0"/>
    </xf>
    <xf numFmtId="4" fontId="9" fillId="0" borderId="14" xfId="15" applyNumberFormat="1" applyFont="1" applyBorder="1" applyProtection="1">
      <protection locked="0"/>
    </xf>
    <xf numFmtId="4" fontId="9" fillId="0" borderId="9" xfId="15" applyNumberFormat="1" applyFont="1" applyBorder="1" applyProtection="1">
      <protection locked="0"/>
    </xf>
    <xf numFmtId="4" fontId="9" fillId="0" borderId="8" xfId="15" applyNumberFormat="1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6" xfId="15" applyFont="1" applyBorder="1" applyAlignment="1" applyProtection="1">
      <alignment horizontal="right"/>
      <protection locked="0"/>
    </xf>
    <xf numFmtId="3" fontId="9" fillId="0" borderId="6" xfId="2" applyBorder="1" applyProtection="1">
      <protection locked="0"/>
    </xf>
    <xf numFmtId="0" fontId="9" fillId="0" borderId="8" xfId="15" applyFont="1" applyBorder="1" applyAlignment="1" applyProtection="1">
      <alignment horizontal="center"/>
      <protection locked="0"/>
    </xf>
    <xf numFmtId="0" fontId="15" fillId="0" borderId="6" xfId="15" applyFont="1" applyBorder="1" applyAlignment="1" applyProtection="1">
      <alignment horizontal="center"/>
      <protection locked="0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top"/>
    </xf>
    <xf numFmtId="0" fontId="13" fillId="0" borderId="12" xfId="0" applyFont="1" applyBorder="1"/>
    <xf numFmtId="0" fontId="13" fillId="0" borderId="7" xfId="0" applyFont="1" applyBorder="1" applyAlignment="1">
      <alignment vertical="top"/>
    </xf>
    <xf numFmtId="0" fontId="27" fillId="0" borderId="6" xfId="21" applyFont="1" applyBorder="1" applyAlignment="1">
      <alignment horizontal="right"/>
    </xf>
    <xf numFmtId="4" fontId="9" fillId="0" borderId="6" xfId="2" applyNumberFormat="1" applyBorder="1"/>
    <xf numFmtId="0" fontId="13" fillId="0" borderId="7" xfId="0" applyFont="1" applyBorder="1" applyAlignment="1" applyProtection="1">
      <alignment vertical="center"/>
      <protection locked="0"/>
    </xf>
    <xf numFmtId="4" fontId="9" fillId="0" borderId="6" xfId="2" applyNumberFormat="1" applyBorder="1" applyAlignment="1" applyProtection="1">
      <alignment horizontal="center"/>
      <protection locked="0"/>
    </xf>
    <xf numFmtId="0" fontId="26" fillId="0" borderId="6" xfId="21" applyFont="1" applyBorder="1" applyAlignment="1">
      <alignment horizontal="right"/>
    </xf>
    <xf numFmtId="0" fontId="13" fillId="0" borderId="9" xfId="15" applyFont="1" applyBorder="1" applyProtection="1">
      <protection locked="0"/>
    </xf>
    <xf numFmtId="0" fontId="13" fillId="0" borderId="13" xfId="15" applyFont="1" applyBorder="1" applyProtection="1">
      <protection locked="0"/>
    </xf>
    <xf numFmtId="0" fontId="13" fillId="0" borderId="4" xfId="15" applyFont="1" applyBorder="1"/>
    <xf numFmtId="0" fontId="13" fillId="0" borderId="6" xfId="0" applyFont="1" applyBorder="1" applyAlignment="1">
      <alignment horizontal="right" vertical="center"/>
    </xf>
    <xf numFmtId="4" fontId="13" fillId="0" borderId="8" xfId="0" applyNumberFormat="1" applyFont="1" applyBorder="1" applyAlignment="1" applyProtection="1">
      <alignment horizontal="right"/>
      <protection locked="0"/>
    </xf>
    <xf numFmtId="4" fontId="13" fillId="0" borderId="6" xfId="0" applyNumberFormat="1" applyFont="1" applyBorder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4" fontId="13" fillId="0" borderId="8" xfId="0" applyNumberFormat="1" applyFont="1" applyBorder="1" applyAlignment="1" applyProtection="1">
      <alignment horizontal="center"/>
      <protection locked="0"/>
    </xf>
    <xf numFmtId="4" fontId="13" fillId="0" borderId="6" xfId="0" applyNumberFormat="1" applyFont="1" applyBorder="1" applyProtection="1">
      <protection locked="0"/>
    </xf>
    <xf numFmtId="4" fontId="13" fillId="0" borderId="9" xfId="0" applyNumberFormat="1" applyFont="1" applyBorder="1" applyAlignment="1" applyProtection="1">
      <alignment horizontal="center"/>
      <protection locked="0"/>
    </xf>
    <xf numFmtId="4" fontId="12" fillId="0" borderId="6" xfId="1" applyFont="1" applyBorder="1" applyAlignment="1" applyProtection="1">
      <alignment horizontal="center"/>
      <protection locked="0"/>
    </xf>
    <xf numFmtId="2" fontId="9" fillId="0" borderId="7" xfId="0" applyNumberFormat="1" applyFont="1" applyBorder="1" applyAlignment="1" applyProtection="1">
      <alignment horizontal="center"/>
      <protection locked="0"/>
    </xf>
    <xf numFmtId="4" fontId="9" fillId="0" borderId="6" xfId="0" applyNumberFormat="1" applyFont="1" applyBorder="1" applyAlignment="1" applyProtection="1">
      <alignment horizontal="center"/>
      <protection locked="0"/>
    </xf>
    <xf numFmtId="4" fontId="9" fillId="0" borderId="6" xfId="2" applyNumberFormat="1" applyBorder="1" applyAlignment="1">
      <alignment horizontal="right"/>
    </xf>
    <xf numFmtId="4" fontId="9" fillId="0" borderId="6" xfId="15" applyNumberFormat="1" applyFont="1" applyBorder="1" applyProtection="1">
      <protection locked="0"/>
    </xf>
    <xf numFmtId="0" fontId="9" fillId="0" borderId="0" xfId="15" applyFont="1"/>
    <xf numFmtId="4" fontId="12" fillId="0" borderId="4" xfId="0" applyNumberFormat="1" applyFont="1" applyBorder="1" applyAlignment="1" applyProtection="1">
      <alignment horizontal="center"/>
      <protection locked="0"/>
    </xf>
    <xf numFmtId="0" fontId="9" fillId="0" borderId="12" xfId="0" applyFont="1" applyBorder="1"/>
    <xf numFmtId="0" fontId="9" fillId="0" borderId="0" xfId="0" applyFont="1" applyAlignment="1" applyProtection="1">
      <alignment horizontal="left" vertical="center" indent="8"/>
      <protection locked="0"/>
    </xf>
    <xf numFmtId="0" fontId="9" fillId="0" borderId="0" xfId="0" applyFont="1"/>
    <xf numFmtId="49" fontId="9" fillId="0" borderId="12" xfId="0" applyNumberFormat="1" applyFont="1" applyBorder="1"/>
    <xf numFmtId="2" fontId="12" fillId="0" borderId="0" xfId="0" applyNumberFormat="1" applyFont="1" applyAlignment="1" applyProtection="1">
      <alignment horizontal="center"/>
      <protection locked="0"/>
    </xf>
    <xf numFmtId="2" fontId="12" fillId="0" borderId="8" xfId="0" applyNumberFormat="1" applyFont="1" applyBorder="1" applyAlignment="1" applyProtection="1">
      <alignment horizontal="center"/>
      <protection locked="0"/>
    </xf>
    <xf numFmtId="2" fontId="12" fillId="0" borderId="6" xfId="0" applyNumberFormat="1" applyFont="1" applyBorder="1" applyAlignment="1" applyProtection="1">
      <alignment horizontal="center"/>
      <protection locked="0"/>
    </xf>
    <xf numFmtId="2" fontId="9" fillId="0" borderId="6" xfId="0" applyNumberFormat="1" applyFont="1" applyBorder="1" applyAlignment="1" applyProtection="1">
      <alignment horizontal="center"/>
      <protection locked="0"/>
    </xf>
    <xf numFmtId="4" fontId="9" fillId="0" borderId="7" xfId="0" applyNumberFormat="1" applyFont="1" applyBorder="1" applyAlignment="1" applyProtection="1">
      <alignment horizontal="center"/>
      <protection locked="0"/>
    </xf>
    <xf numFmtId="4" fontId="12" fillId="0" borderId="5" xfId="0" applyNumberFormat="1" applyFont="1" applyBorder="1" applyAlignment="1" applyProtection="1">
      <alignment horizontal="center"/>
      <protection locked="0"/>
    </xf>
    <xf numFmtId="4" fontId="12" fillId="0" borderId="0" xfId="0" applyNumberFormat="1" applyFont="1" applyAlignment="1" applyProtection="1">
      <alignment horizontal="center"/>
      <protection locked="0"/>
    </xf>
    <xf numFmtId="0" fontId="24" fillId="0" borderId="7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2" fontId="12" fillId="0" borderId="6" xfId="0" applyNumberFormat="1" applyFont="1" applyBorder="1" applyAlignment="1">
      <alignment horizontal="right"/>
    </xf>
    <xf numFmtId="4" fontId="49" fillId="0" borderId="0" xfId="0" applyNumberFormat="1" applyFont="1" applyAlignment="1">
      <alignment horizontal="left"/>
    </xf>
    <xf numFmtId="4" fontId="50" fillId="0" borderId="0" xfId="0" applyNumberFormat="1" applyFont="1" applyAlignment="1">
      <alignment horizontal="left"/>
    </xf>
    <xf numFmtId="0" fontId="1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/>
      <protection locked="0"/>
    </xf>
    <xf numFmtId="3" fontId="12" fillId="0" borderId="0" xfId="0" applyNumberFormat="1" applyFont="1" applyAlignment="1" applyProtection="1">
      <alignment horizontal="left"/>
      <protection locked="0"/>
    </xf>
    <xf numFmtId="0" fontId="46" fillId="0" borderId="0" xfId="0" applyFont="1" applyAlignment="1" applyProtection="1">
      <alignment horizontal="left"/>
      <protection locked="0"/>
    </xf>
    <xf numFmtId="3" fontId="9" fillId="0" borderId="6" xfId="0" applyNumberFormat="1" applyFont="1" applyBorder="1" applyAlignment="1" applyProtection="1">
      <alignment horizontal="center"/>
      <protection locked="0"/>
    </xf>
    <xf numFmtId="1" fontId="9" fillId="0" borderId="6" xfId="0" applyNumberFormat="1" applyFont="1" applyBorder="1" applyAlignment="1" applyProtection="1">
      <alignment horizontal="center"/>
      <protection locked="0"/>
    </xf>
    <xf numFmtId="4" fontId="9" fillId="0" borderId="0" xfId="0" applyNumberFormat="1" applyFont="1" applyProtection="1">
      <protection locked="0"/>
    </xf>
    <xf numFmtId="4" fontId="9" fillId="0" borderId="4" xfId="0" applyNumberFormat="1" applyFont="1" applyBorder="1" applyProtection="1">
      <protection locked="0"/>
    </xf>
    <xf numFmtId="4" fontId="9" fillId="0" borderId="14" xfId="0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9" xfId="0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9" fillId="0" borderId="11" xfId="0" applyNumberFormat="1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8" xfId="0" applyFont="1" applyBorder="1" applyProtection="1">
      <protection locked="0"/>
    </xf>
    <xf numFmtId="4" fontId="9" fillId="0" borderId="9" xfId="0" applyNumberFormat="1" applyFont="1" applyBorder="1" applyProtection="1">
      <protection locked="0"/>
    </xf>
    <xf numFmtId="0" fontId="9" fillId="2" borderId="0" xfId="0" applyFont="1" applyFill="1" applyProtection="1">
      <protection locked="0"/>
    </xf>
    <xf numFmtId="0" fontId="9" fillId="0" borderId="11" xfId="0" applyFont="1" applyBorder="1" applyProtection="1">
      <protection locked="0"/>
    </xf>
    <xf numFmtId="2" fontId="9" fillId="0" borderId="0" xfId="0" applyNumberFormat="1" applyFont="1" applyProtection="1">
      <protection locked="0"/>
    </xf>
    <xf numFmtId="4" fontId="12" fillId="0" borderId="5" xfId="0" applyNumberFormat="1" applyFont="1" applyBorder="1" applyAlignment="1" applyProtection="1">
      <alignment horizontal="right"/>
      <protection locked="0"/>
    </xf>
    <xf numFmtId="4" fontId="12" fillId="0" borderId="4" xfId="0" applyNumberFormat="1" applyFont="1" applyBorder="1" applyAlignment="1" applyProtection="1">
      <alignment horizontal="right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12" fillId="0" borderId="6" xfId="0" applyNumberFormat="1" applyFont="1" applyBorder="1"/>
    <xf numFmtId="0" fontId="20" fillId="0" borderId="6" xfId="0" applyFont="1" applyBorder="1" applyProtection="1">
      <protection locked="0"/>
    </xf>
    <xf numFmtId="0" fontId="27" fillId="0" borderId="6" xfId="21" quotePrefix="1" applyFont="1" applyBorder="1" applyAlignment="1">
      <alignment horizontal="right"/>
    </xf>
    <xf numFmtId="0" fontId="27" fillId="0" borderId="0" xfId="21" applyFont="1" applyAlignment="1">
      <alignment horizontal="right"/>
    </xf>
    <xf numFmtId="4" fontId="13" fillId="0" borderId="9" xfId="15" applyNumberFormat="1" applyFont="1" applyBorder="1" applyAlignment="1" applyProtection="1">
      <alignment horizontal="right"/>
      <protection locked="0"/>
    </xf>
    <xf numFmtId="4" fontId="27" fillId="0" borderId="6" xfId="21" applyNumberFormat="1" applyFont="1" applyBorder="1" applyAlignment="1">
      <alignment horizontal="right"/>
    </xf>
    <xf numFmtId="0" fontId="51" fillId="0" borderId="0" xfId="0" applyFont="1" applyProtection="1">
      <protection locked="0"/>
    </xf>
    <xf numFmtId="2" fontId="12" fillId="0" borderId="6" xfId="2" applyNumberFormat="1" applyFont="1" applyBorder="1" applyAlignment="1" applyProtection="1">
      <alignment horizontal="right"/>
      <protection locked="0"/>
    </xf>
    <xf numFmtId="9" fontId="9" fillId="0" borderId="6" xfId="0" applyNumberFormat="1" applyFont="1" applyBorder="1" applyAlignment="1" applyProtection="1">
      <alignment horizontal="right"/>
      <protection locked="0"/>
    </xf>
    <xf numFmtId="0" fontId="9" fillId="0" borderId="24" xfId="0" applyFont="1" applyBorder="1" applyProtection="1">
      <protection locked="0"/>
    </xf>
    <xf numFmtId="0" fontId="9" fillId="0" borderId="25" xfId="0" applyFont="1" applyBorder="1" applyProtection="1">
      <protection locked="0"/>
    </xf>
    <xf numFmtId="0" fontId="9" fillId="0" borderId="12" xfId="0" applyFont="1" applyBorder="1" applyAlignment="1">
      <alignment horizontal="center"/>
    </xf>
    <xf numFmtId="0" fontId="9" fillId="0" borderId="7" xfId="15" applyFont="1" applyBorder="1" applyAlignment="1" applyProtection="1">
      <alignment horizontal="center"/>
      <protection locked="0"/>
    </xf>
    <xf numFmtId="9" fontId="9" fillId="0" borderId="6" xfId="18" applyBorder="1" applyProtection="1">
      <alignment horizontal="righ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54" fillId="0" borderId="0" xfId="0" applyFont="1" applyProtection="1">
      <protection locked="0"/>
    </xf>
    <xf numFmtId="4" fontId="9" fillId="0" borderId="8" xfId="0" applyNumberFormat="1" applyFont="1" applyBorder="1" applyAlignment="1" applyProtection="1">
      <alignment horizontal="right"/>
      <protection locked="0"/>
    </xf>
    <xf numFmtId="4" fontId="9" fillId="0" borderId="9" xfId="0" applyNumberFormat="1" applyFont="1" applyBorder="1" applyAlignment="1" applyProtection="1">
      <alignment horizontal="right"/>
      <protection locked="0"/>
    </xf>
    <xf numFmtId="2" fontId="9" fillId="0" borderId="8" xfId="0" applyNumberFormat="1" applyFont="1" applyBorder="1" applyProtection="1">
      <protection locked="0"/>
    </xf>
    <xf numFmtId="2" fontId="9" fillId="0" borderId="6" xfId="0" applyNumberFormat="1" applyFont="1" applyBorder="1" applyProtection="1">
      <protection locked="0"/>
    </xf>
    <xf numFmtId="2" fontId="9" fillId="0" borderId="6" xfId="2" applyNumberFormat="1" applyBorder="1" applyProtection="1">
      <protection locked="0"/>
    </xf>
    <xf numFmtId="4" fontId="9" fillId="0" borderId="6" xfId="1" applyBorder="1" applyProtection="1">
      <protection locked="0"/>
    </xf>
    <xf numFmtId="0" fontId="9" fillId="0" borderId="12" xfId="26" applyFont="1" applyBorder="1" applyProtection="1">
      <protection locked="0"/>
    </xf>
    <xf numFmtId="0" fontId="9" fillId="0" borderId="7" xfId="26" applyFont="1" applyBorder="1" applyProtection="1">
      <protection locked="0"/>
    </xf>
    <xf numFmtId="0" fontId="9" fillId="0" borderId="0" xfId="26" applyFont="1" applyProtection="1">
      <protection locked="0"/>
    </xf>
    <xf numFmtId="0" fontId="20" fillId="0" borderId="12" xfId="26" applyFont="1" applyBorder="1" applyProtection="1">
      <protection locked="0"/>
    </xf>
    <xf numFmtId="0" fontId="9" fillId="0" borderId="0" xfId="26" applyFont="1"/>
    <xf numFmtId="0" fontId="9" fillId="0" borderId="6" xfId="26" applyFont="1" applyBorder="1" applyProtection="1">
      <protection locked="0"/>
    </xf>
    <xf numFmtId="0" fontId="13" fillId="0" borderId="7" xfId="26" applyFont="1" applyBorder="1" applyProtection="1">
      <protection locked="0"/>
    </xf>
    <xf numFmtId="0" fontId="13" fillId="0" borderId="6" xfId="26" applyFont="1" applyBorder="1" applyProtection="1">
      <protection locked="0"/>
    </xf>
    <xf numFmtId="0" fontId="13" fillId="0" borderId="12" xfId="26" applyFont="1" applyBorder="1" applyProtection="1">
      <protection locked="0"/>
    </xf>
    <xf numFmtId="0" fontId="13" fillId="0" borderId="0" xfId="26" applyFont="1" applyProtection="1">
      <protection locked="0"/>
    </xf>
    <xf numFmtId="0" fontId="9" fillId="0" borderId="6" xfId="26" applyFont="1" applyBorder="1" applyAlignment="1" applyProtection="1">
      <alignment horizontal="right"/>
      <protection locked="0"/>
    </xf>
    <xf numFmtId="0" fontId="13" fillId="0" borderId="6" xfId="26" applyFont="1" applyBorder="1" applyAlignment="1" applyProtection="1">
      <alignment horizontal="right"/>
      <protection locked="0"/>
    </xf>
    <xf numFmtId="2" fontId="13" fillId="0" borderId="6" xfId="26" applyNumberFormat="1" applyFont="1" applyBorder="1" applyAlignment="1" applyProtection="1">
      <alignment horizontal="right"/>
      <protection locked="0"/>
    </xf>
    <xf numFmtId="2" fontId="13" fillId="0" borderId="7" xfId="26" applyNumberFormat="1" applyFont="1" applyBorder="1" applyProtection="1">
      <protection locked="0"/>
    </xf>
    <xf numFmtId="0" fontId="9" fillId="0" borderId="6" xfId="26" applyFont="1" applyBorder="1" applyAlignment="1" applyProtection="1">
      <alignment horizontal="center"/>
      <protection locked="0"/>
    </xf>
    <xf numFmtId="4" fontId="9" fillId="0" borderId="6" xfId="26" applyNumberFormat="1" applyFont="1" applyBorder="1" applyAlignment="1" applyProtection="1">
      <alignment horizontal="right"/>
      <protection locked="0"/>
    </xf>
    <xf numFmtId="4" fontId="9" fillId="0" borderId="6" xfId="26" applyNumberFormat="1" applyFont="1" applyBorder="1" applyProtection="1">
      <protection locked="0"/>
    </xf>
    <xf numFmtId="4" fontId="9" fillId="0" borderId="6" xfId="26" applyNumberFormat="1" applyFont="1" applyBorder="1" applyAlignment="1" applyProtection="1">
      <alignment horizontal="center"/>
      <protection locked="0"/>
    </xf>
    <xf numFmtId="176" fontId="12" fillId="0" borderId="8" xfId="0" applyNumberFormat="1" applyFont="1" applyBorder="1" applyProtection="1">
      <protection locked="0"/>
    </xf>
    <xf numFmtId="176" fontId="12" fillId="0" borderId="6" xfId="0" applyNumberFormat="1" applyFont="1" applyBorder="1" applyProtection="1">
      <protection locked="0"/>
    </xf>
    <xf numFmtId="176" fontId="9" fillId="0" borderId="6" xfId="0" applyNumberFormat="1" applyFont="1" applyBorder="1" applyAlignment="1" applyProtection="1">
      <alignment horizontal="right"/>
      <protection locked="0"/>
    </xf>
    <xf numFmtId="176" fontId="9" fillId="0" borderId="6" xfId="0" applyNumberFormat="1" applyFont="1" applyBorder="1" applyProtection="1">
      <protection locked="0"/>
    </xf>
    <xf numFmtId="176" fontId="9" fillId="0" borderId="6" xfId="2" applyNumberFormat="1" applyBorder="1"/>
    <xf numFmtId="176" fontId="9" fillId="0" borderId="6" xfId="2" applyNumberFormat="1" applyBorder="1" applyAlignment="1">
      <alignment horizontal="right"/>
    </xf>
    <xf numFmtId="176" fontId="9" fillId="0" borderId="6" xfId="18" applyNumberFormat="1" applyBorder="1" applyAlignment="1" applyProtection="1">
      <alignment horizontal="center"/>
      <protection locked="0"/>
    </xf>
    <xf numFmtId="176" fontId="9" fillId="0" borderId="6" xfId="2" quotePrefix="1" applyNumberFormat="1" applyBorder="1" applyAlignment="1">
      <alignment horizontal="center"/>
    </xf>
    <xf numFmtId="176" fontId="9" fillId="0" borderId="6" xfId="18" applyNumberFormat="1" applyBorder="1" applyProtection="1">
      <alignment horizontal="right"/>
      <protection locked="0"/>
    </xf>
    <xf numFmtId="176" fontId="9" fillId="0" borderId="6" xfId="0" applyNumberFormat="1" applyFont="1" applyBorder="1" applyAlignment="1" applyProtection="1">
      <alignment horizontal="center"/>
      <protection locked="0"/>
    </xf>
    <xf numFmtId="176" fontId="9" fillId="0" borderId="6" xfId="2" applyNumberFormat="1" applyBorder="1" applyAlignment="1">
      <alignment horizontal="center"/>
    </xf>
    <xf numFmtId="176" fontId="9" fillId="0" borderId="12" xfId="0" applyNumberFormat="1" applyFont="1" applyBorder="1" applyProtection="1">
      <protection locked="0"/>
    </xf>
    <xf numFmtId="176" fontId="12" fillId="0" borderId="6" xfId="2" applyNumberFormat="1" applyFont="1" applyBorder="1"/>
    <xf numFmtId="176" fontId="12" fillId="0" borderId="8" xfId="0" applyNumberFormat="1" applyFont="1" applyBorder="1" applyAlignment="1" applyProtection="1">
      <alignment horizontal="right"/>
      <protection locked="0"/>
    </xf>
    <xf numFmtId="176" fontId="12" fillId="0" borderId="9" xfId="0" applyNumberFormat="1" applyFont="1" applyBorder="1" applyAlignment="1" applyProtection="1">
      <alignment horizontal="right"/>
      <protection locked="0"/>
    </xf>
    <xf numFmtId="176" fontId="9" fillId="0" borderId="6" xfId="15" applyNumberFormat="1" applyFont="1" applyBorder="1"/>
    <xf numFmtId="176" fontId="9" fillId="0" borderId="6" xfId="15" applyNumberFormat="1" applyFont="1" applyBorder="1" applyProtection="1">
      <protection locked="0"/>
    </xf>
    <xf numFmtId="176" fontId="9" fillId="0" borderId="8" xfId="15" applyNumberFormat="1" applyFont="1" applyBorder="1" applyAlignment="1" applyProtection="1">
      <alignment horizontal="right"/>
      <protection locked="0"/>
    </xf>
    <xf numFmtId="176" fontId="9" fillId="0" borderId="9" xfId="15" applyNumberFormat="1" applyFont="1" applyBorder="1" applyAlignment="1" applyProtection="1">
      <alignment horizontal="right"/>
      <protection locked="0"/>
    </xf>
    <xf numFmtId="176" fontId="9" fillId="0" borderId="6" xfId="1" applyNumberFormat="1" applyBorder="1" applyProtection="1">
      <protection locked="0"/>
    </xf>
    <xf numFmtId="176" fontId="13" fillId="0" borderId="6" xfId="2" applyNumberFormat="1" applyFont="1" applyBorder="1" applyAlignment="1" applyProtection="1">
      <alignment horizontal="right"/>
      <protection locked="0"/>
    </xf>
    <xf numFmtId="176" fontId="9" fillId="0" borderId="12" xfId="0" applyNumberFormat="1" applyFont="1" applyBorder="1" applyAlignment="1" applyProtection="1">
      <alignment horizontal="right"/>
      <protection locked="0"/>
    </xf>
    <xf numFmtId="0" fontId="9" fillId="0" borderId="7" xfId="0" applyFont="1" applyBorder="1" applyAlignment="1" applyProtection="1">
      <alignment horizontal="right"/>
      <protection locked="0"/>
    </xf>
    <xf numFmtId="176" fontId="12" fillId="0" borderId="14" xfId="0" applyNumberFormat="1" applyFont="1" applyBorder="1" applyProtection="1">
      <protection locked="0"/>
    </xf>
    <xf numFmtId="176" fontId="12" fillId="0" borderId="12" xfId="0" applyNumberFormat="1" applyFont="1" applyBorder="1" applyProtection="1">
      <protection locked="0"/>
    </xf>
    <xf numFmtId="176" fontId="12" fillId="0" borderId="6" xfId="0" applyNumberFormat="1" applyFont="1" applyBorder="1" applyAlignment="1" applyProtection="1">
      <alignment horizontal="right"/>
      <protection locked="0"/>
    </xf>
    <xf numFmtId="176" fontId="12" fillId="0" borderId="9" xfId="0" applyNumberFormat="1" applyFont="1" applyBorder="1" applyProtection="1">
      <protection locked="0"/>
    </xf>
    <xf numFmtId="0" fontId="14" fillId="0" borderId="7" xfId="15" applyBorder="1" applyProtection="1">
      <protection locked="0"/>
    </xf>
    <xf numFmtId="176" fontId="12" fillId="0" borderId="11" xfId="0" applyNumberFormat="1" applyFont="1" applyBorder="1" applyAlignment="1" applyProtection="1">
      <alignment horizontal="right"/>
      <protection locked="0"/>
    </xf>
    <xf numFmtId="176" fontId="9" fillId="0" borderId="11" xfId="15" applyNumberFormat="1" applyFont="1" applyBorder="1" applyProtection="1">
      <protection locked="0"/>
    </xf>
    <xf numFmtId="4" fontId="12" fillId="0" borderId="12" xfId="0" applyNumberFormat="1" applyFont="1" applyBorder="1"/>
    <xf numFmtId="4" fontId="12" fillId="0" borderId="14" xfId="0" applyNumberFormat="1" applyFont="1" applyBorder="1"/>
    <xf numFmtId="2" fontId="9" fillId="0" borderId="0" xfId="0" applyNumberFormat="1" applyFont="1" applyAlignment="1" applyProtection="1">
      <alignment horizontal="center"/>
      <protection locked="0"/>
    </xf>
    <xf numFmtId="176" fontId="9" fillId="0" borderId="9" xfId="0" applyNumberFormat="1" applyFont="1" applyBorder="1" applyAlignment="1" applyProtection="1">
      <alignment horizontal="right"/>
      <protection locked="0"/>
    </xf>
    <xf numFmtId="176" fontId="9" fillId="0" borderId="8" xfId="0" applyNumberFormat="1" applyFont="1" applyBorder="1" applyAlignment="1" applyProtection="1">
      <alignment horizontal="right"/>
      <protection locked="0"/>
    </xf>
    <xf numFmtId="0" fontId="13" fillId="0" borderId="7" xfId="0" applyFont="1" applyBorder="1" applyAlignment="1" applyProtection="1">
      <alignment horizontal="right"/>
      <protection locked="0"/>
    </xf>
    <xf numFmtId="176" fontId="12" fillId="0" borderId="11" xfId="0" applyNumberFormat="1" applyFont="1" applyBorder="1" applyProtection="1">
      <protection locked="0"/>
    </xf>
    <xf numFmtId="176" fontId="12" fillId="0" borderId="6" xfId="1" applyNumberFormat="1" applyFont="1" applyBorder="1" applyProtection="1">
      <protection locked="0"/>
    </xf>
    <xf numFmtId="176" fontId="13" fillId="0" borderId="6" xfId="2" applyNumberFormat="1" applyFont="1" applyBorder="1" applyAlignment="1" applyProtection="1">
      <alignment horizontal="right"/>
    </xf>
    <xf numFmtId="176" fontId="9" fillId="0" borderId="8" xfId="0" applyNumberFormat="1" applyFont="1" applyBorder="1" applyProtection="1">
      <protection locked="0"/>
    </xf>
    <xf numFmtId="176" fontId="9" fillId="0" borderId="6" xfId="79" applyNumberFormat="1" applyFont="1" applyBorder="1"/>
    <xf numFmtId="2" fontId="9" fillId="0" borderId="7" xfId="26" applyNumberFormat="1" applyFont="1" applyBorder="1" applyProtection="1">
      <protection locked="0"/>
    </xf>
    <xf numFmtId="176" fontId="13" fillId="0" borderId="6" xfId="79" applyNumberFormat="1" applyFont="1" applyBorder="1" applyAlignment="1" applyProtection="1">
      <alignment horizontal="right"/>
      <protection locked="0"/>
    </xf>
    <xf numFmtId="0" fontId="12" fillId="0" borderId="13" xfId="0" applyFont="1" applyBorder="1"/>
    <xf numFmtId="4" fontId="12" fillId="0" borderId="11" xfId="0" applyNumberFormat="1" applyFont="1" applyBorder="1"/>
    <xf numFmtId="0" fontId="9" fillId="0" borderId="12" xfId="26" applyFont="1" applyBorder="1" applyAlignment="1" applyProtection="1">
      <alignment horizontal="center"/>
      <protection locked="0"/>
    </xf>
    <xf numFmtId="169" fontId="9" fillId="0" borderId="6" xfId="6" applyNumberFormat="1" applyBorder="1" applyProtection="1">
      <alignment horizontal="right"/>
      <protection locked="0"/>
    </xf>
    <xf numFmtId="4" fontId="12" fillId="0" borderId="12" xfId="0" applyNumberFormat="1" applyFont="1" applyBorder="1" applyAlignment="1">
      <alignment horizontal="right"/>
    </xf>
    <xf numFmtId="0" fontId="14" fillId="0" borderId="6" xfId="26" applyBorder="1" applyProtection="1">
      <protection locked="0"/>
    </xf>
    <xf numFmtId="0" fontId="15" fillId="0" borderId="7" xfId="26" applyFont="1" applyBorder="1" applyProtection="1">
      <protection locked="0"/>
    </xf>
    <xf numFmtId="0" fontId="14" fillId="0" borderId="0" xfId="26" applyProtection="1">
      <protection locked="0"/>
    </xf>
    <xf numFmtId="49" fontId="9" fillId="0" borderId="0" xfId="0" applyNumberFormat="1" applyFont="1"/>
    <xf numFmtId="176" fontId="12" fillId="0" borderId="6" xfId="2" applyNumberFormat="1" applyFont="1" applyBorder="1" applyAlignment="1">
      <alignment horizontal="right"/>
    </xf>
    <xf numFmtId="176" fontId="12" fillId="0" borderId="6" xfId="1" applyNumberFormat="1" applyFont="1" applyBorder="1" applyAlignment="1" applyProtection="1">
      <alignment horizontal="right"/>
      <protection locked="0"/>
    </xf>
    <xf numFmtId="176" fontId="9" fillId="0" borderId="9" xfId="15" applyNumberFormat="1" applyFont="1" applyBorder="1" applyProtection="1">
      <protection locked="0"/>
    </xf>
    <xf numFmtId="4" fontId="12" fillId="0" borderId="0" xfId="0" applyNumberFormat="1" applyFont="1" applyAlignment="1">
      <alignment horizontal="right"/>
    </xf>
    <xf numFmtId="0" fontId="15" fillId="0" borderId="12" xfId="26" applyFont="1" applyBorder="1" applyProtection="1">
      <protection locked="0"/>
    </xf>
    <xf numFmtId="176" fontId="12" fillId="0" borderId="12" xfId="1" applyNumberFormat="1" applyFont="1" applyBorder="1" applyProtection="1">
      <protection locked="0"/>
    </xf>
    <xf numFmtId="176" fontId="9" fillId="0" borderId="6" xfId="26" applyNumberFormat="1" applyFont="1" applyBorder="1" applyAlignment="1" applyProtection="1">
      <alignment horizontal="right"/>
      <protection locked="0"/>
    </xf>
    <xf numFmtId="0" fontId="15" fillId="0" borderId="7" xfId="0" applyFont="1" applyBorder="1"/>
    <xf numFmtId="176" fontId="9" fillId="0" borderId="14" xfId="15" applyNumberFormat="1" applyFont="1" applyBorder="1" applyProtection="1">
      <protection locked="0"/>
    </xf>
    <xf numFmtId="0" fontId="13" fillId="0" borderId="10" xfId="0" applyFont="1" applyBorder="1"/>
    <xf numFmtId="4" fontId="12" fillId="0" borderId="14" xfId="0" applyNumberFormat="1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176" fontId="12" fillId="0" borderId="6" xfId="18" applyNumberFormat="1" applyFont="1" applyBorder="1" applyProtection="1">
      <alignment horizontal="right"/>
      <protection locked="0"/>
    </xf>
    <xf numFmtId="2" fontId="9" fillId="0" borderId="6" xfId="26" applyNumberFormat="1" applyFont="1" applyBorder="1" applyProtection="1">
      <protection locked="0"/>
    </xf>
    <xf numFmtId="0" fontId="17" fillId="0" borderId="10" xfId="0" applyFont="1" applyBorder="1" applyProtection="1">
      <protection locked="0"/>
    </xf>
    <xf numFmtId="176" fontId="12" fillId="0" borderId="12" xfId="0" applyNumberFormat="1" applyFont="1" applyBorder="1" applyAlignment="1" applyProtection="1">
      <alignment horizontal="right"/>
      <protection locked="0"/>
    </xf>
    <xf numFmtId="0" fontId="13" fillId="0" borderId="5" xfId="0" applyFont="1" applyBorder="1" applyAlignment="1">
      <alignment horizontal="left"/>
    </xf>
    <xf numFmtId="0" fontId="0" fillId="0" borderId="5" xfId="0" applyBorder="1" applyProtection="1">
      <protection locked="0"/>
    </xf>
    <xf numFmtId="176" fontId="9" fillId="0" borderId="12" xfId="15" applyNumberFormat="1" applyFont="1" applyBorder="1" applyProtection="1">
      <protection locked="0"/>
    </xf>
    <xf numFmtId="176" fontId="12" fillId="0" borderId="14" xfId="0" applyNumberFormat="1" applyFont="1" applyBorder="1" applyAlignment="1" applyProtection="1">
      <alignment horizontal="right"/>
      <protection locked="0"/>
    </xf>
    <xf numFmtId="0" fontId="13" fillId="0" borderId="0" xfId="0" applyFont="1"/>
    <xf numFmtId="0" fontId="13" fillId="0" borderId="7" xfId="0" applyFont="1" applyBorder="1"/>
    <xf numFmtId="0" fontId="9" fillId="0" borderId="7" xfId="0" applyFont="1" applyBorder="1"/>
    <xf numFmtId="176" fontId="13" fillId="0" borderId="8" xfId="0" applyNumberFormat="1" applyFont="1" applyBorder="1" applyAlignment="1" applyProtection="1">
      <alignment horizontal="right"/>
      <protection locked="0"/>
    </xf>
    <xf numFmtId="176" fontId="13" fillId="0" borderId="9" xfId="0" applyNumberFormat="1" applyFont="1" applyBorder="1" applyAlignment="1" applyProtection="1">
      <alignment horizontal="right"/>
      <protection locked="0"/>
    </xf>
    <xf numFmtId="176" fontId="9" fillId="0" borderId="6" xfId="1" applyNumberFormat="1" applyBorder="1" applyAlignment="1" applyProtection="1">
      <alignment horizontal="right"/>
      <protection locked="0"/>
    </xf>
    <xf numFmtId="176" fontId="9" fillId="0" borderId="8" xfId="15" applyNumberFormat="1" applyFont="1" applyBorder="1" applyProtection="1">
      <protection locked="0"/>
    </xf>
    <xf numFmtId="0" fontId="13" fillId="0" borderId="0" xfId="0" applyFont="1" applyAlignment="1">
      <alignment horizontal="left"/>
    </xf>
    <xf numFmtId="176" fontId="9" fillId="0" borderId="6" xfId="26" applyNumberFormat="1" applyFont="1" applyBorder="1" applyProtection="1">
      <protection locked="0"/>
    </xf>
    <xf numFmtId="0" fontId="22" fillId="0" borderId="7" xfId="0" applyFont="1" applyBorder="1"/>
    <xf numFmtId="0" fontId="16" fillId="0" borderId="5" xfId="0" applyFont="1" applyBorder="1" applyProtection="1">
      <protection locked="0"/>
    </xf>
    <xf numFmtId="0" fontId="12" fillId="0" borderId="7" xfId="0" applyFont="1" applyBorder="1"/>
    <xf numFmtId="0" fontId="13" fillId="0" borderId="5" xfId="0" applyFont="1" applyBorder="1"/>
    <xf numFmtId="4" fontId="13" fillId="0" borderId="14" xfId="0" applyNumberFormat="1" applyFont="1" applyBorder="1"/>
    <xf numFmtId="0" fontId="13" fillId="0" borderId="4" xfId="0" applyFont="1" applyBorder="1"/>
    <xf numFmtId="4" fontId="13" fillId="0" borderId="11" xfId="0" applyNumberFormat="1" applyFont="1" applyBorder="1"/>
    <xf numFmtId="4" fontId="13" fillId="0" borderId="12" xfId="0" applyNumberFormat="1" applyFont="1" applyBorder="1" applyAlignment="1">
      <alignment horizontal="right"/>
    </xf>
    <xf numFmtId="0" fontId="9" fillId="0" borderId="5" xfId="0" applyFont="1" applyBorder="1"/>
    <xf numFmtId="0" fontId="22" fillId="0" borderId="10" xfId="0" applyFont="1" applyBorder="1"/>
    <xf numFmtId="0" fontId="12" fillId="0" borderId="10" xfId="0" applyFont="1" applyBorder="1"/>
    <xf numFmtId="0" fontId="9" fillId="0" borderId="4" xfId="0" applyFont="1" applyBorder="1"/>
    <xf numFmtId="0" fontId="9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4" fontId="13" fillId="0" borderId="12" xfId="0" applyNumberFormat="1" applyFont="1" applyBorder="1"/>
    <xf numFmtId="0" fontId="15" fillId="0" borderId="0" xfId="0" applyFont="1" applyAlignment="1">
      <alignment horizontal="center"/>
    </xf>
    <xf numFmtId="0" fontId="13" fillId="0" borderId="13" xfId="0" applyFont="1" applyBorder="1"/>
    <xf numFmtId="4" fontId="9" fillId="0" borderId="0" xfId="0" applyNumberFormat="1" applyFont="1"/>
    <xf numFmtId="1" fontId="9" fillId="0" borderId="6" xfId="26" applyNumberFormat="1" applyFont="1" applyBorder="1" applyProtection="1">
      <protection locked="0"/>
    </xf>
    <xf numFmtId="1" fontId="9" fillId="0" borderId="6" xfId="2" applyNumberFormat="1" applyBorder="1" applyProtection="1">
      <protection locked="0"/>
    </xf>
    <xf numFmtId="2" fontId="14" fillId="0" borderId="0" xfId="0" applyNumberFormat="1" applyFont="1" applyProtection="1">
      <protection locked="0"/>
    </xf>
    <xf numFmtId="4" fontId="9" fillId="0" borderId="6" xfId="6" applyNumberFormat="1" applyBorder="1" applyProtection="1">
      <alignment horizontal="right"/>
    </xf>
    <xf numFmtId="0" fontId="13" fillId="0" borderId="0" xfId="754" applyFont="1" applyAlignment="1">
      <alignment horizontal="left"/>
    </xf>
    <xf numFmtId="0" fontId="9" fillId="0" borderId="0" xfId="754" applyAlignment="1">
      <alignment horizontal="left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796">
    <cellStyle name="20% - Accent1 2" xfId="30" xr:uid="{00000000-0005-0000-0000-000000000000}"/>
    <cellStyle name="20% - Accent2 2" xfId="31" xr:uid="{00000000-0005-0000-0000-000001000000}"/>
    <cellStyle name="20% - Accent3 2" xfId="32" xr:uid="{00000000-0005-0000-0000-000002000000}"/>
    <cellStyle name="20% - Accent4 2" xfId="33" xr:uid="{00000000-0005-0000-0000-000003000000}"/>
    <cellStyle name="20% - Accent5 2" xfId="34" xr:uid="{00000000-0005-0000-0000-000004000000}"/>
    <cellStyle name="20% - Accent6 2" xfId="35" xr:uid="{00000000-0005-0000-0000-000005000000}"/>
    <cellStyle name="40% - Accent1 2" xfId="36" xr:uid="{00000000-0005-0000-0000-000006000000}"/>
    <cellStyle name="40% - Accent2 2" xfId="37" xr:uid="{00000000-0005-0000-0000-000007000000}"/>
    <cellStyle name="40% - Accent3 2" xfId="38" xr:uid="{00000000-0005-0000-0000-000008000000}"/>
    <cellStyle name="40% - Accent4 2" xfId="39" xr:uid="{00000000-0005-0000-0000-000009000000}"/>
    <cellStyle name="40% - Accent5 2" xfId="40" xr:uid="{00000000-0005-0000-0000-00000A000000}"/>
    <cellStyle name="40% - Accent6 2" xfId="41" xr:uid="{00000000-0005-0000-0000-00000B000000}"/>
    <cellStyle name="60% - Accent1 2" xfId="42" xr:uid="{00000000-0005-0000-0000-00000C000000}"/>
    <cellStyle name="60% - Accent2 2" xfId="43" xr:uid="{00000000-0005-0000-0000-00000D000000}"/>
    <cellStyle name="60% - Accent3 2" xfId="44" xr:uid="{00000000-0005-0000-0000-00000E000000}"/>
    <cellStyle name="60% - Accent4 2" xfId="45" xr:uid="{00000000-0005-0000-0000-00000F000000}"/>
    <cellStyle name="60% - Accent5 2" xfId="46" xr:uid="{00000000-0005-0000-0000-000010000000}"/>
    <cellStyle name="60% - Accent6 2" xfId="47" xr:uid="{00000000-0005-0000-0000-000011000000}"/>
    <cellStyle name="Accent1 2" xfId="48" xr:uid="{00000000-0005-0000-0000-000012000000}"/>
    <cellStyle name="Accent2 2" xfId="49" xr:uid="{00000000-0005-0000-0000-000013000000}"/>
    <cellStyle name="Accent3 2" xfId="50" xr:uid="{00000000-0005-0000-0000-000014000000}"/>
    <cellStyle name="Accent4 2" xfId="51" xr:uid="{00000000-0005-0000-0000-000015000000}"/>
    <cellStyle name="Accent5 2" xfId="52" xr:uid="{00000000-0005-0000-0000-000016000000}"/>
    <cellStyle name="Accent6 2" xfId="53" xr:uid="{00000000-0005-0000-0000-000017000000}"/>
    <cellStyle name="Bad 2" xfId="54" xr:uid="{00000000-0005-0000-0000-000018000000}"/>
    <cellStyle name="Calculation 2" xfId="55" xr:uid="{00000000-0005-0000-0000-000019000000}"/>
    <cellStyle name="Check Cell 2" xfId="56" xr:uid="{00000000-0005-0000-0000-00001A000000}"/>
    <cellStyle name="Comma" xfId="1" builtinId="3"/>
    <cellStyle name="Comma 10" xfId="777" xr:uid="{2665D63E-41A3-4A3C-9691-B456AFA1A0B5}"/>
    <cellStyle name="Comma 11" xfId="744" xr:uid="{9874ECF0-0C43-4ECC-846B-00456B7D66F6}"/>
    <cellStyle name="Comma 2" xfId="22" xr:uid="{00000000-0005-0000-0000-00001C000000}"/>
    <cellStyle name="Comma 2 2" xfId="753" xr:uid="{B3A909CE-DF4A-49D1-8E80-079D6452CF50}"/>
    <cellStyle name="Comma 2 2 2" xfId="782" xr:uid="{91F40A2D-1B9B-4AAF-99FE-5D68DC16DBAC}"/>
    <cellStyle name="Comma 2 3" xfId="775" xr:uid="{E61E323A-ABA6-4F51-89EA-2E3A84997880}"/>
    <cellStyle name="Comma 2 4" xfId="779" xr:uid="{AF88F2EC-FF9A-411A-9A8A-8971A59154C3}"/>
    <cellStyle name="Comma 2 5" xfId="748" xr:uid="{B4119489-33ED-4842-B6D8-60699E4D3EE9}"/>
    <cellStyle name="Comma 3" xfId="27" xr:uid="{00000000-0005-0000-0000-00001D000000}"/>
    <cellStyle name="Comma 3 2" xfId="781" xr:uid="{A8AEB945-AC75-4177-BAAA-26CC7B52877F}"/>
    <cellStyle name="Comma 3 3" xfId="752" xr:uid="{B649546B-CFDA-4EE1-9046-CE661377E6B0}"/>
    <cellStyle name="Comma 4" xfId="28" xr:uid="{00000000-0005-0000-0000-00001E000000}"/>
    <cellStyle name="Comma 4 2" xfId="784" xr:uid="{E7090D53-1E78-4345-AE42-6F6FEB2B092A}"/>
    <cellStyle name="Comma 4 3" xfId="757" xr:uid="{4F55835B-C82E-410D-992C-B25E081706C8}"/>
    <cellStyle name="Comma 5" xfId="57" xr:uid="{00000000-0005-0000-0000-00001F000000}"/>
    <cellStyle name="Comma 5 2" xfId="786" xr:uid="{492BC5A3-6F9C-447C-B82B-8DC17FD6CB47}"/>
    <cellStyle name="Comma 5 3" xfId="759" xr:uid="{6FAE673E-EB9E-4415-846F-439EBAA6C84E}"/>
    <cellStyle name="Comma 6" xfId="80" xr:uid="{00000000-0005-0000-0000-000020000000}"/>
    <cellStyle name="Comma 6 2" xfId="92" xr:uid="{00000000-0005-0000-0000-000021000000}"/>
    <cellStyle name="Comma 6 2 2" xfId="726" xr:uid="{00000000-0005-0000-0000-000022000000}"/>
    <cellStyle name="Comma 6 2 3" xfId="740" xr:uid="{00000000-0005-0000-0000-000023000000}"/>
    <cellStyle name="Comma 6 2 4" xfId="790" xr:uid="{D8B3E669-7D32-4107-8524-18DE74120039}"/>
    <cellStyle name="Comma 6 3" xfId="168" xr:uid="{00000000-0005-0000-0000-000024000000}"/>
    <cellStyle name="Comma 6 4" xfId="765" xr:uid="{6F3D7B4F-42A9-48DB-B713-3695C4E19675}"/>
    <cellStyle name="Comma 7" xfId="181" xr:uid="{00000000-0005-0000-0000-000025000000}"/>
    <cellStyle name="Comma 7 2" xfId="780" xr:uid="{342CFBA3-383A-4EEA-8B71-186F6BF72C65}"/>
    <cellStyle name="Comma 7 3" xfId="750" xr:uid="{566B6706-2420-49C7-AE70-625E1E2A975C}"/>
    <cellStyle name="Comma 8" xfId="771" xr:uid="{680D1D2D-B391-4DD0-95FA-8CF61846D951}"/>
    <cellStyle name="Comma 8 2" xfId="795" xr:uid="{FB4576E7-DF9E-4F5D-BC4C-F1B24345C5AC}"/>
    <cellStyle name="Comma 9" xfId="773" xr:uid="{7DE7554B-58F8-4D45-8A64-49537ECE092C}"/>
    <cellStyle name="Comma0" xfId="2" xr:uid="{00000000-0005-0000-0000-000026000000}"/>
    <cellStyle name="Comma0 2" xfId="25" xr:uid="{00000000-0005-0000-0000-000027000000}"/>
    <cellStyle name="Comma0 2 2" xfId="755" xr:uid="{14029702-B407-4BA5-B54F-206FEF671741}"/>
    <cellStyle name="Comma0 2 3" xfId="745" xr:uid="{1F66D926-D3D1-4F4E-B6E6-2DFDE4F918F4}"/>
    <cellStyle name="Comma0 3" xfId="29" xr:uid="{00000000-0005-0000-0000-000028000000}"/>
    <cellStyle name="Comma0 3 2" xfId="774" xr:uid="{680C9A26-DA11-4F52-8DAC-E7DA341827D0}"/>
    <cellStyle name="Comma0 4" xfId="79" xr:uid="{00000000-0005-0000-0000-000029000000}"/>
    <cellStyle name="Comma0 4 2" xfId="93" xr:uid="{00000000-0005-0000-0000-00002A000000}"/>
    <cellStyle name="Comma0 4 3" xfId="169" xr:uid="{00000000-0005-0000-0000-00002B000000}"/>
    <cellStyle name="Comma0 5" xfId="182" xr:uid="{00000000-0005-0000-0000-00002C000000}"/>
    <cellStyle name="Comma1" xfId="3" xr:uid="{00000000-0005-0000-0000-00002D000000}"/>
    <cellStyle name="Comma1 2" xfId="170" xr:uid="{00000000-0005-0000-0000-00002E000000}"/>
    <cellStyle name="Comma2" xfId="4" xr:uid="{00000000-0005-0000-0000-00002F000000}"/>
    <cellStyle name="Comma2 2" xfId="171" xr:uid="{00000000-0005-0000-0000-000030000000}"/>
    <cellStyle name="Comma3" xfId="5" xr:uid="{00000000-0005-0000-0000-000031000000}"/>
    <cellStyle name="Comma3 2" xfId="172" xr:uid="{00000000-0005-0000-0000-000032000000}"/>
    <cellStyle name="Currency" xfId="6" builtinId="4"/>
    <cellStyle name="Currency 10" xfId="751" xr:uid="{6E7B202A-49B6-4B76-B0B1-E5DF54E5CFFA}"/>
    <cellStyle name="Currency 2" xfId="81" xr:uid="{00000000-0005-0000-0000-000034000000}"/>
    <cellStyle name="Currency 2 2" xfId="94" xr:uid="{00000000-0005-0000-0000-000035000000}"/>
    <cellStyle name="Currency 2 2 2" xfId="173" xr:uid="{00000000-0005-0000-0000-000036000000}"/>
    <cellStyle name="Currency 2 2 3" xfId="783" xr:uid="{8FC80E5F-4B70-4C0A-A0F1-EF65FE430609}"/>
    <cellStyle name="Currency 2 3" xfId="131" xr:uid="{00000000-0005-0000-0000-000037000000}"/>
    <cellStyle name="Currency 2 4" xfId="756" xr:uid="{331E5BA7-8716-4924-9055-91C01AA8CBD3}"/>
    <cellStyle name="Currency 3" xfId="183" xr:uid="{00000000-0005-0000-0000-000038000000}"/>
    <cellStyle name="Currency 3 2" xfId="785" xr:uid="{817B4CA1-1987-44AB-B2AE-0F83D38DC5E1}"/>
    <cellStyle name="Currency 3 3" xfId="758" xr:uid="{4835DF87-B233-4544-A977-4465C96F30EA}"/>
    <cellStyle name="Currency 4" xfId="723" xr:uid="{00000000-0005-0000-0000-000039000000}"/>
    <cellStyle name="Currency 4 2" xfId="767" xr:uid="{6F3A3B1B-0163-4F26-A0B6-0AAA79DE89EE}"/>
    <cellStyle name="Currency 5" xfId="768" xr:uid="{C9ECEE1F-3CE5-44EE-BB2D-2DCE2AC98B7E}"/>
    <cellStyle name="Currency 5 2" xfId="792" xr:uid="{CDA0265E-BC82-46E2-B2C0-7FAA0A3C900C}"/>
    <cellStyle name="Currency 6" xfId="772" xr:uid="{AE8AE9E7-731D-4514-982A-C019A0F9BE71}"/>
    <cellStyle name="Currency 7" xfId="746" xr:uid="{95A52D3E-6ABD-4C6A-9DE0-1728FDF689EB}"/>
    <cellStyle name="Currency0" xfId="23" xr:uid="{00000000-0005-0000-0000-00003A000000}"/>
    <cellStyle name="Date" xfId="7" xr:uid="{00000000-0005-0000-0000-00003B000000}"/>
    <cellStyle name="Date 2" xfId="8" xr:uid="{00000000-0005-0000-0000-00003C000000}"/>
    <cellStyle name="Date 3" xfId="174" xr:uid="{00000000-0005-0000-0000-00003D000000}"/>
    <cellStyle name="Explanatory Text 2" xfId="58" xr:uid="{00000000-0005-0000-0000-00003E000000}"/>
    <cellStyle name="F2" xfId="24" xr:uid="{00000000-0005-0000-0000-00003F000000}"/>
    <cellStyle name="Fixed" xfId="9" xr:uid="{00000000-0005-0000-0000-000040000000}"/>
    <cellStyle name="Fixed 2" xfId="10" xr:uid="{00000000-0005-0000-0000-000041000000}"/>
    <cellStyle name="Fixed 3" xfId="175" xr:uid="{00000000-0005-0000-0000-000042000000}"/>
    <cellStyle name="Good 2" xfId="59" xr:uid="{00000000-0005-0000-0000-000043000000}"/>
    <cellStyle name="Heading 1 2" xfId="60" xr:uid="{00000000-0005-0000-0000-000044000000}"/>
    <cellStyle name="Heading 2 2" xfId="61" xr:uid="{00000000-0005-0000-0000-000045000000}"/>
    <cellStyle name="Heading 3 2" xfId="62" xr:uid="{00000000-0005-0000-0000-000046000000}"/>
    <cellStyle name="Heading 4 2" xfId="63" xr:uid="{00000000-0005-0000-0000-000047000000}"/>
    <cellStyle name="HEADING1" xfId="11" xr:uid="{00000000-0005-0000-0000-000048000000}"/>
    <cellStyle name="HEADING1 2" xfId="76" xr:uid="{00000000-0005-0000-0000-000049000000}"/>
    <cellStyle name="HEADING1 3" xfId="176" xr:uid="{00000000-0005-0000-0000-00004A000000}"/>
    <cellStyle name="HEADING2" xfId="12" xr:uid="{00000000-0005-0000-0000-00004B000000}"/>
    <cellStyle name="HEADING2 2" xfId="13" xr:uid="{00000000-0005-0000-0000-00004C000000}"/>
    <cellStyle name="HEADING2 2 2" xfId="95" xr:uid="{00000000-0005-0000-0000-00004D000000}"/>
    <cellStyle name="HEADING2 2 3" xfId="87" xr:uid="{00000000-0005-0000-0000-00004E000000}"/>
    <cellStyle name="HEADING2 3" xfId="85" xr:uid="{00000000-0005-0000-0000-00004F000000}"/>
    <cellStyle name="HEADING2 3 2" xfId="177" xr:uid="{00000000-0005-0000-0000-000050000000}"/>
    <cellStyle name="Input 2" xfId="64" xr:uid="{00000000-0005-0000-0000-000051000000}"/>
    <cellStyle name="Linked Cell 2" xfId="65" xr:uid="{00000000-0005-0000-0000-000052000000}"/>
    <cellStyle name="Neutral 2" xfId="66" xr:uid="{00000000-0005-0000-0000-000053000000}"/>
    <cellStyle name="Normal" xfId="0" builtinId="0"/>
    <cellStyle name="Normal 10" xfId="128" xr:uid="{00000000-0005-0000-0000-000055000000}"/>
    <cellStyle name="Normal 10 2" xfId="754" xr:uid="{4DA2661E-0F29-4C02-ABCE-4520EF86B81A}"/>
    <cellStyle name="Normal 108" xfId="368" xr:uid="{00000000-0005-0000-0000-000056000000}"/>
    <cellStyle name="Normal 109" xfId="367" xr:uid="{00000000-0005-0000-0000-000057000000}"/>
    <cellStyle name="Normal 11" xfId="189" xr:uid="{00000000-0005-0000-0000-000058000000}"/>
    <cellStyle name="Normal 11 2" xfId="307" xr:uid="{00000000-0005-0000-0000-000059000000}"/>
    <cellStyle name="Normal 11 3" xfId="427" xr:uid="{00000000-0005-0000-0000-00005A000000}"/>
    <cellStyle name="Normal 11 4" xfId="545" xr:uid="{00000000-0005-0000-0000-00005B000000}"/>
    <cellStyle name="Normal 11 5" xfId="663" xr:uid="{00000000-0005-0000-0000-00005C000000}"/>
    <cellStyle name="Normal 12" xfId="248" xr:uid="{00000000-0005-0000-0000-00005D000000}"/>
    <cellStyle name="Normal 12 2" xfId="366" xr:uid="{00000000-0005-0000-0000-00005E000000}"/>
    <cellStyle name="Normal 12 3" xfId="486" xr:uid="{00000000-0005-0000-0000-00005F000000}"/>
    <cellStyle name="Normal 12 4" xfId="604" xr:uid="{00000000-0005-0000-0000-000060000000}"/>
    <cellStyle name="Normal 12 5" xfId="722" xr:uid="{00000000-0005-0000-0000-000061000000}"/>
    <cellStyle name="Normal 13" xfId="724" xr:uid="{00000000-0005-0000-0000-000062000000}"/>
    <cellStyle name="Normal 2" xfId="14" xr:uid="{00000000-0005-0000-0000-000063000000}"/>
    <cellStyle name="Normal 2 10" xfId="138" xr:uid="{00000000-0005-0000-0000-000064000000}"/>
    <cellStyle name="Normal 2 10 2" xfId="215" xr:uid="{00000000-0005-0000-0000-000065000000}"/>
    <cellStyle name="Normal 2 10 2 2" xfId="333" xr:uid="{00000000-0005-0000-0000-000066000000}"/>
    <cellStyle name="Normal 2 10 2 3" xfId="453" xr:uid="{00000000-0005-0000-0000-000067000000}"/>
    <cellStyle name="Normal 2 10 2 4" xfId="571" xr:uid="{00000000-0005-0000-0000-000068000000}"/>
    <cellStyle name="Normal 2 10 2 5" xfId="689" xr:uid="{00000000-0005-0000-0000-000069000000}"/>
    <cellStyle name="Normal 2 10 3" xfId="274" xr:uid="{00000000-0005-0000-0000-00006A000000}"/>
    <cellStyle name="Normal 2 10 4" xfId="394" xr:uid="{00000000-0005-0000-0000-00006B000000}"/>
    <cellStyle name="Normal 2 10 5" xfId="512" xr:uid="{00000000-0005-0000-0000-00006C000000}"/>
    <cellStyle name="Normal 2 10 6" xfId="630" xr:uid="{00000000-0005-0000-0000-00006D000000}"/>
    <cellStyle name="Normal 2 11" xfId="164" xr:uid="{00000000-0005-0000-0000-00006E000000}"/>
    <cellStyle name="Normal 2 11 2" xfId="240" xr:uid="{00000000-0005-0000-0000-00006F000000}"/>
    <cellStyle name="Normal 2 11 2 2" xfId="358" xr:uid="{00000000-0005-0000-0000-000070000000}"/>
    <cellStyle name="Normal 2 11 2 3" xfId="478" xr:uid="{00000000-0005-0000-0000-000071000000}"/>
    <cellStyle name="Normal 2 11 2 4" xfId="596" xr:uid="{00000000-0005-0000-0000-000072000000}"/>
    <cellStyle name="Normal 2 11 2 5" xfId="714" xr:uid="{00000000-0005-0000-0000-000073000000}"/>
    <cellStyle name="Normal 2 11 3" xfId="299" xr:uid="{00000000-0005-0000-0000-000074000000}"/>
    <cellStyle name="Normal 2 11 4" xfId="419" xr:uid="{00000000-0005-0000-0000-000075000000}"/>
    <cellStyle name="Normal 2 11 5" xfId="537" xr:uid="{00000000-0005-0000-0000-000076000000}"/>
    <cellStyle name="Normal 2 11 6" xfId="655" xr:uid="{00000000-0005-0000-0000-000077000000}"/>
    <cellStyle name="Normal 2 12" xfId="185" xr:uid="{00000000-0005-0000-0000-000078000000}"/>
    <cellStyle name="Normal 2 12 2" xfId="244" xr:uid="{00000000-0005-0000-0000-000079000000}"/>
    <cellStyle name="Normal 2 12 2 2" xfId="362" xr:uid="{00000000-0005-0000-0000-00007A000000}"/>
    <cellStyle name="Normal 2 12 2 3" xfId="482" xr:uid="{00000000-0005-0000-0000-00007B000000}"/>
    <cellStyle name="Normal 2 12 2 4" xfId="600" xr:uid="{00000000-0005-0000-0000-00007C000000}"/>
    <cellStyle name="Normal 2 12 2 5" xfId="718" xr:uid="{00000000-0005-0000-0000-00007D000000}"/>
    <cellStyle name="Normal 2 12 3" xfId="303" xr:uid="{00000000-0005-0000-0000-00007E000000}"/>
    <cellStyle name="Normal 2 12 4" xfId="423" xr:uid="{00000000-0005-0000-0000-00007F000000}"/>
    <cellStyle name="Normal 2 12 5" xfId="541" xr:uid="{00000000-0005-0000-0000-000080000000}"/>
    <cellStyle name="Normal 2 12 6" xfId="659" xr:uid="{00000000-0005-0000-0000-000081000000}"/>
    <cellStyle name="Normal 2 13" xfId="190" xr:uid="{00000000-0005-0000-0000-000082000000}"/>
    <cellStyle name="Normal 2 13 2" xfId="308" xr:uid="{00000000-0005-0000-0000-000083000000}"/>
    <cellStyle name="Normal 2 13 3" xfId="428" xr:uid="{00000000-0005-0000-0000-000084000000}"/>
    <cellStyle name="Normal 2 13 4" xfId="546" xr:uid="{00000000-0005-0000-0000-000085000000}"/>
    <cellStyle name="Normal 2 13 5" xfId="664" xr:uid="{00000000-0005-0000-0000-000086000000}"/>
    <cellStyle name="Normal 2 14" xfId="249" xr:uid="{00000000-0005-0000-0000-000087000000}"/>
    <cellStyle name="Normal 2 15" xfId="369" xr:uid="{00000000-0005-0000-0000-000088000000}"/>
    <cellStyle name="Normal 2 16" xfId="487" xr:uid="{00000000-0005-0000-0000-000089000000}"/>
    <cellStyle name="Normal 2 17" xfId="605" xr:uid="{00000000-0005-0000-0000-00008A000000}"/>
    <cellStyle name="Normal 2 18" xfId="104" xr:uid="{00000000-0005-0000-0000-00008B000000}"/>
    <cellStyle name="Normal 2 19" xfId="730" xr:uid="{00000000-0005-0000-0000-00008C000000}"/>
    <cellStyle name="Normal 2 2" xfId="26" xr:uid="{00000000-0005-0000-0000-00008D000000}"/>
    <cellStyle name="Normal 2 2 2" xfId="132" xr:uid="{00000000-0005-0000-0000-00008E000000}"/>
    <cellStyle name="Normal 2 20" xfId="763" xr:uid="{CF25B1EE-4C59-4E77-A52B-D23176BB959D}"/>
    <cellStyle name="Normal 2 3" xfId="73" xr:uid="{00000000-0005-0000-0000-00008F000000}"/>
    <cellStyle name="Normal 2 3 10" xfId="250" xr:uid="{00000000-0005-0000-0000-000090000000}"/>
    <cellStyle name="Normal 2 3 11" xfId="370" xr:uid="{00000000-0005-0000-0000-000091000000}"/>
    <cellStyle name="Normal 2 3 12" xfId="488" xr:uid="{00000000-0005-0000-0000-000092000000}"/>
    <cellStyle name="Normal 2 3 13" xfId="606" xr:uid="{00000000-0005-0000-0000-000093000000}"/>
    <cellStyle name="Normal 2 3 14" xfId="105" xr:uid="{00000000-0005-0000-0000-000094000000}"/>
    <cellStyle name="Normal 2 3 15" xfId="731" xr:uid="{00000000-0005-0000-0000-000095000000}"/>
    <cellStyle name="Normal 2 3 2" xfId="78" xr:uid="{00000000-0005-0000-0000-000096000000}"/>
    <cellStyle name="Normal 2 3 2 10" xfId="372" xr:uid="{00000000-0005-0000-0000-000097000000}"/>
    <cellStyle name="Normal 2 3 2 11" xfId="490" xr:uid="{00000000-0005-0000-0000-000098000000}"/>
    <cellStyle name="Normal 2 3 2 12" xfId="608" xr:uid="{00000000-0005-0000-0000-000099000000}"/>
    <cellStyle name="Normal 2 3 2 13" xfId="107" xr:uid="{00000000-0005-0000-0000-00009A000000}"/>
    <cellStyle name="Normal 2 3 2 14" xfId="733" xr:uid="{00000000-0005-0000-0000-00009B000000}"/>
    <cellStyle name="Normal 2 3 2 2" xfId="91" xr:uid="{00000000-0005-0000-0000-00009C000000}"/>
    <cellStyle name="Normal 2 3 2 2 10" xfId="739" xr:uid="{00000000-0005-0000-0000-00009D000000}"/>
    <cellStyle name="Normal 2 3 2 2 2" xfId="123" xr:uid="{00000000-0005-0000-0000-00009E000000}"/>
    <cellStyle name="Normal 2 3 2 2 2 2" xfId="157" xr:uid="{00000000-0005-0000-0000-00009F000000}"/>
    <cellStyle name="Normal 2 3 2 2 2 2 2" xfId="234" xr:uid="{00000000-0005-0000-0000-0000A0000000}"/>
    <cellStyle name="Normal 2 3 2 2 2 2 2 2" xfId="352" xr:uid="{00000000-0005-0000-0000-0000A1000000}"/>
    <cellStyle name="Normal 2 3 2 2 2 2 2 3" xfId="472" xr:uid="{00000000-0005-0000-0000-0000A2000000}"/>
    <cellStyle name="Normal 2 3 2 2 2 2 2 4" xfId="590" xr:uid="{00000000-0005-0000-0000-0000A3000000}"/>
    <cellStyle name="Normal 2 3 2 2 2 2 2 5" xfId="708" xr:uid="{00000000-0005-0000-0000-0000A4000000}"/>
    <cellStyle name="Normal 2 3 2 2 2 2 3" xfId="293" xr:uid="{00000000-0005-0000-0000-0000A5000000}"/>
    <cellStyle name="Normal 2 3 2 2 2 2 4" xfId="413" xr:uid="{00000000-0005-0000-0000-0000A6000000}"/>
    <cellStyle name="Normal 2 3 2 2 2 2 5" xfId="531" xr:uid="{00000000-0005-0000-0000-0000A7000000}"/>
    <cellStyle name="Normal 2 3 2 2 2 2 6" xfId="649" xr:uid="{00000000-0005-0000-0000-0000A8000000}"/>
    <cellStyle name="Normal 2 3 2 2 2 3" xfId="209" xr:uid="{00000000-0005-0000-0000-0000A9000000}"/>
    <cellStyle name="Normal 2 3 2 2 2 3 2" xfId="327" xr:uid="{00000000-0005-0000-0000-0000AA000000}"/>
    <cellStyle name="Normal 2 3 2 2 2 3 3" xfId="447" xr:uid="{00000000-0005-0000-0000-0000AB000000}"/>
    <cellStyle name="Normal 2 3 2 2 2 3 4" xfId="565" xr:uid="{00000000-0005-0000-0000-0000AC000000}"/>
    <cellStyle name="Normal 2 3 2 2 2 3 5" xfId="683" xr:uid="{00000000-0005-0000-0000-0000AD000000}"/>
    <cellStyle name="Normal 2 3 2 2 2 4" xfId="268" xr:uid="{00000000-0005-0000-0000-0000AE000000}"/>
    <cellStyle name="Normal 2 3 2 2 2 5" xfId="388" xr:uid="{00000000-0005-0000-0000-0000AF000000}"/>
    <cellStyle name="Normal 2 3 2 2 2 6" xfId="506" xr:uid="{00000000-0005-0000-0000-0000B0000000}"/>
    <cellStyle name="Normal 2 3 2 2 2 7" xfId="624" xr:uid="{00000000-0005-0000-0000-0000B1000000}"/>
    <cellStyle name="Normal 2 3 2 2 3" xfId="145" xr:uid="{00000000-0005-0000-0000-0000B2000000}"/>
    <cellStyle name="Normal 2 3 2 2 3 2" xfId="222" xr:uid="{00000000-0005-0000-0000-0000B3000000}"/>
    <cellStyle name="Normal 2 3 2 2 3 2 2" xfId="340" xr:uid="{00000000-0005-0000-0000-0000B4000000}"/>
    <cellStyle name="Normal 2 3 2 2 3 2 3" xfId="460" xr:uid="{00000000-0005-0000-0000-0000B5000000}"/>
    <cellStyle name="Normal 2 3 2 2 3 2 4" xfId="578" xr:uid="{00000000-0005-0000-0000-0000B6000000}"/>
    <cellStyle name="Normal 2 3 2 2 3 2 5" xfId="696" xr:uid="{00000000-0005-0000-0000-0000B7000000}"/>
    <cellStyle name="Normal 2 3 2 2 3 3" xfId="281" xr:uid="{00000000-0005-0000-0000-0000B8000000}"/>
    <cellStyle name="Normal 2 3 2 2 3 4" xfId="401" xr:uid="{00000000-0005-0000-0000-0000B9000000}"/>
    <cellStyle name="Normal 2 3 2 2 3 5" xfId="519" xr:uid="{00000000-0005-0000-0000-0000BA000000}"/>
    <cellStyle name="Normal 2 3 2 2 3 6" xfId="637" xr:uid="{00000000-0005-0000-0000-0000BB000000}"/>
    <cellStyle name="Normal 2 3 2 2 4" xfId="197" xr:uid="{00000000-0005-0000-0000-0000BC000000}"/>
    <cellStyle name="Normal 2 3 2 2 4 2" xfId="315" xr:uid="{00000000-0005-0000-0000-0000BD000000}"/>
    <cellStyle name="Normal 2 3 2 2 4 3" xfId="435" xr:uid="{00000000-0005-0000-0000-0000BE000000}"/>
    <cellStyle name="Normal 2 3 2 2 4 4" xfId="553" xr:uid="{00000000-0005-0000-0000-0000BF000000}"/>
    <cellStyle name="Normal 2 3 2 2 4 5" xfId="671" xr:uid="{00000000-0005-0000-0000-0000C0000000}"/>
    <cellStyle name="Normal 2 3 2 2 5" xfId="256" xr:uid="{00000000-0005-0000-0000-0000C1000000}"/>
    <cellStyle name="Normal 2 3 2 2 6" xfId="376" xr:uid="{00000000-0005-0000-0000-0000C2000000}"/>
    <cellStyle name="Normal 2 3 2 2 7" xfId="494" xr:uid="{00000000-0005-0000-0000-0000C3000000}"/>
    <cellStyle name="Normal 2 3 2 2 8" xfId="612" xr:uid="{00000000-0005-0000-0000-0000C4000000}"/>
    <cellStyle name="Normal 2 3 2 2 9" xfId="111" xr:uid="{00000000-0005-0000-0000-0000C5000000}"/>
    <cellStyle name="Normal 2 3 2 3" xfId="115" xr:uid="{00000000-0005-0000-0000-0000C6000000}"/>
    <cellStyle name="Normal 2 3 2 3 2" xfId="127" xr:uid="{00000000-0005-0000-0000-0000C7000000}"/>
    <cellStyle name="Normal 2 3 2 3 2 2" xfId="161" xr:uid="{00000000-0005-0000-0000-0000C8000000}"/>
    <cellStyle name="Normal 2 3 2 3 2 2 2" xfId="238" xr:uid="{00000000-0005-0000-0000-0000C9000000}"/>
    <cellStyle name="Normal 2 3 2 3 2 2 2 2" xfId="356" xr:uid="{00000000-0005-0000-0000-0000CA000000}"/>
    <cellStyle name="Normal 2 3 2 3 2 2 2 3" xfId="476" xr:uid="{00000000-0005-0000-0000-0000CB000000}"/>
    <cellStyle name="Normal 2 3 2 3 2 2 2 4" xfId="594" xr:uid="{00000000-0005-0000-0000-0000CC000000}"/>
    <cellStyle name="Normal 2 3 2 3 2 2 2 5" xfId="712" xr:uid="{00000000-0005-0000-0000-0000CD000000}"/>
    <cellStyle name="Normal 2 3 2 3 2 2 3" xfId="297" xr:uid="{00000000-0005-0000-0000-0000CE000000}"/>
    <cellStyle name="Normal 2 3 2 3 2 2 4" xfId="417" xr:uid="{00000000-0005-0000-0000-0000CF000000}"/>
    <cellStyle name="Normal 2 3 2 3 2 2 5" xfId="535" xr:uid="{00000000-0005-0000-0000-0000D0000000}"/>
    <cellStyle name="Normal 2 3 2 3 2 2 6" xfId="653" xr:uid="{00000000-0005-0000-0000-0000D1000000}"/>
    <cellStyle name="Normal 2 3 2 3 2 3" xfId="213" xr:uid="{00000000-0005-0000-0000-0000D2000000}"/>
    <cellStyle name="Normal 2 3 2 3 2 3 2" xfId="331" xr:uid="{00000000-0005-0000-0000-0000D3000000}"/>
    <cellStyle name="Normal 2 3 2 3 2 3 3" xfId="451" xr:uid="{00000000-0005-0000-0000-0000D4000000}"/>
    <cellStyle name="Normal 2 3 2 3 2 3 4" xfId="569" xr:uid="{00000000-0005-0000-0000-0000D5000000}"/>
    <cellStyle name="Normal 2 3 2 3 2 3 5" xfId="687" xr:uid="{00000000-0005-0000-0000-0000D6000000}"/>
    <cellStyle name="Normal 2 3 2 3 2 4" xfId="272" xr:uid="{00000000-0005-0000-0000-0000D7000000}"/>
    <cellStyle name="Normal 2 3 2 3 2 5" xfId="392" xr:uid="{00000000-0005-0000-0000-0000D8000000}"/>
    <cellStyle name="Normal 2 3 2 3 2 6" xfId="510" xr:uid="{00000000-0005-0000-0000-0000D9000000}"/>
    <cellStyle name="Normal 2 3 2 3 2 7" xfId="628" xr:uid="{00000000-0005-0000-0000-0000DA000000}"/>
    <cellStyle name="Normal 2 3 2 3 3" xfId="149" xr:uid="{00000000-0005-0000-0000-0000DB000000}"/>
    <cellStyle name="Normal 2 3 2 3 3 2" xfId="226" xr:uid="{00000000-0005-0000-0000-0000DC000000}"/>
    <cellStyle name="Normal 2 3 2 3 3 2 2" xfId="344" xr:uid="{00000000-0005-0000-0000-0000DD000000}"/>
    <cellStyle name="Normal 2 3 2 3 3 2 3" xfId="464" xr:uid="{00000000-0005-0000-0000-0000DE000000}"/>
    <cellStyle name="Normal 2 3 2 3 3 2 4" xfId="582" xr:uid="{00000000-0005-0000-0000-0000DF000000}"/>
    <cellStyle name="Normal 2 3 2 3 3 2 5" xfId="700" xr:uid="{00000000-0005-0000-0000-0000E0000000}"/>
    <cellStyle name="Normal 2 3 2 3 3 3" xfId="285" xr:uid="{00000000-0005-0000-0000-0000E1000000}"/>
    <cellStyle name="Normal 2 3 2 3 3 4" xfId="405" xr:uid="{00000000-0005-0000-0000-0000E2000000}"/>
    <cellStyle name="Normal 2 3 2 3 3 5" xfId="523" xr:uid="{00000000-0005-0000-0000-0000E3000000}"/>
    <cellStyle name="Normal 2 3 2 3 3 6" xfId="641" xr:uid="{00000000-0005-0000-0000-0000E4000000}"/>
    <cellStyle name="Normal 2 3 2 3 4" xfId="201" xr:uid="{00000000-0005-0000-0000-0000E5000000}"/>
    <cellStyle name="Normal 2 3 2 3 4 2" xfId="319" xr:uid="{00000000-0005-0000-0000-0000E6000000}"/>
    <cellStyle name="Normal 2 3 2 3 4 3" xfId="439" xr:uid="{00000000-0005-0000-0000-0000E7000000}"/>
    <cellStyle name="Normal 2 3 2 3 4 4" xfId="557" xr:uid="{00000000-0005-0000-0000-0000E8000000}"/>
    <cellStyle name="Normal 2 3 2 3 4 5" xfId="675" xr:uid="{00000000-0005-0000-0000-0000E9000000}"/>
    <cellStyle name="Normal 2 3 2 3 5" xfId="260" xr:uid="{00000000-0005-0000-0000-0000EA000000}"/>
    <cellStyle name="Normal 2 3 2 3 6" xfId="380" xr:uid="{00000000-0005-0000-0000-0000EB000000}"/>
    <cellStyle name="Normal 2 3 2 3 7" xfId="498" xr:uid="{00000000-0005-0000-0000-0000EC000000}"/>
    <cellStyle name="Normal 2 3 2 3 8" xfId="616" xr:uid="{00000000-0005-0000-0000-0000ED000000}"/>
    <cellStyle name="Normal 2 3 2 4" xfId="119" xr:uid="{00000000-0005-0000-0000-0000EE000000}"/>
    <cellStyle name="Normal 2 3 2 4 2" xfId="153" xr:uid="{00000000-0005-0000-0000-0000EF000000}"/>
    <cellStyle name="Normal 2 3 2 4 2 2" xfId="230" xr:uid="{00000000-0005-0000-0000-0000F0000000}"/>
    <cellStyle name="Normal 2 3 2 4 2 2 2" xfId="348" xr:uid="{00000000-0005-0000-0000-0000F1000000}"/>
    <cellStyle name="Normal 2 3 2 4 2 2 3" xfId="468" xr:uid="{00000000-0005-0000-0000-0000F2000000}"/>
    <cellStyle name="Normal 2 3 2 4 2 2 4" xfId="586" xr:uid="{00000000-0005-0000-0000-0000F3000000}"/>
    <cellStyle name="Normal 2 3 2 4 2 2 5" xfId="704" xr:uid="{00000000-0005-0000-0000-0000F4000000}"/>
    <cellStyle name="Normal 2 3 2 4 2 3" xfId="289" xr:uid="{00000000-0005-0000-0000-0000F5000000}"/>
    <cellStyle name="Normal 2 3 2 4 2 4" xfId="409" xr:uid="{00000000-0005-0000-0000-0000F6000000}"/>
    <cellStyle name="Normal 2 3 2 4 2 5" xfId="527" xr:uid="{00000000-0005-0000-0000-0000F7000000}"/>
    <cellStyle name="Normal 2 3 2 4 2 6" xfId="645" xr:uid="{00000000-0005-0000-0000-0000F8000000}"/>
    <cellStyle name="Normal 2 3 2 4 3" xfId="205" xr:uid="{00000000-0005-0000-0000-0000F9000000}"/>
    <cellStyle name="Normal 2 3 2 4 3 2" xfId="323" xr:uid="{00000000-0005-0000-0000-0000FA000000}"/>
    <cellStyle name="Normal 2 3 2 4 3 3" xfId="443" xr:uid="{00000000-0005-0000-0000-0000FB000000}"/>
    <cellStyle name="Normal 2 3 2 4 3 4" xfId="561" xr:uid="{00000000-0005-0000-0000-0000FC000000}"/>
    <cellStyle name="Normal 2 3 2 4 3 5" xfId="679" xr:uid="{00000000-0005-0000-0000-0000FD000000}"/>
    <cellStyle name="Normal 2 3 2 4 4" xfId="264" xr:uid="{00000000-0005-0000-0000-0000FE000000}"/>
    <cellStyle name="Normal 2 3 2 4 5" xfId="384" xr:uid="{00000000-0005-0000-0000-0000FF000000}"/>
    <cellStyle name="Normal 2 3 2 4 6" xfId="502" xr:uid="{00000000-0005-0000-0000-000000010000}"/>
    <cellStyle name="Normal 2 3 2 4 7" xfId="620" xr:uid="{00000000-0005-0000-0000-000001010000}"/>
    <cellStyle name="Normal 2 3 2 5" xfId="141" xr:uid="{00000000-0005-0000-0000-000002010000}"/>
    <cellStyle name="Normal 2 3 2 5 2" xfId="218" xr:uid="{00000000-0005-0000-0000-000003010000}"/>
    <cellStyle name="Normal 2 3 2 5 2 2" xfId="336" xr:uid="{00000000-0005-0000-0000-000004010000}"/>
    <cellStyle name="Normal 2 3 2 5 2 3" xfId="456" xr:uid="{00000000-0005-0000-0000-000005010000}"/>
    <cellStyle name="Normal 2 3 2 5 2 4" xfId="574" xr:uid="{00000000-0005-0000-0000-000006010000}"/>
    <cellStyle name="Normal 2 3 2 5 2 5" xfId="692" xr:uid="{00000000-0005-0000-0000-000007010000}"/>
    <cellStyle name="Normal 2 3 2 5 3" xfId="277" xr:uid="{00000000-0005-0000-0000-000008010000}"/>
    <cellStyle name="Normal 2 3 2 5 4" xfId="397" xr:uid="{00000000-0005-0000-0000-000009010000}"/>
    <cellStyle name="Normal 2 3 2 5 5" xfId="515" xr:uid="{00000000-0005-0000-0000-00000A010000}"/>
    <cellStyle name="Normal 2 3 2 5 6" xfId="633" xr:uid="{00000000-0005-0000-0000-00000B010000}"/>
    <cellStyle name="Normal 2 3 2 6" xfId="167" xr:uid="{00000000-0005-0000-0000-00000C010000}"/>
    <cellStyle name="Normal 2 3 2 6 2" xfId="243" xr:uid="{00000000-0005-0000-0000-00000D010000}"/>
    <cellStyle name="Normal 2 3 2 6 2 2" xfId="361" xr:uid="{00000000-0005-0000-0000-00000E010000}"/>
    <cellStyle name="Normal 2 3 2 6 2 3" xfId="481" xr:uid="{00000000-0005-0000-0000-00000F010000}"/>
    <cellStyle name="Normal 2 3 2 6 2 4" xfId="599" xr:uid="{00000000-0005-0000-0000-000010010000}"/>
    <cellStyle name="Normal 2 3 2 6 2 5" xfId="717" xr:uid="{00000000-0005-0000-0000-000011010000}"/>
    <cellStyle name="Normal 2 3 2 6 3" xfId="302" xr:uid="{00000000-0005-0000-0000-000012010000}"/>
    <cellStyle name="Normal 2 3 2 6 4" xfId="422" xr:uid="{00000000-0005-0000-0000-000013010000}"/>
    <cellStyle name="Normal 2 3 2 6 5" xfId="540" xr:uid="{00000000-0005-0000-0000-000014010000}"/>
    <cellStyle name="Normal 2 3 2 6 6" xfId="658" xr:uid="{00000000-0005-0000-0000-000015010000}"/>
    <cellStyle name="Normal 2 3 2 7" xfId="188" xr:uid="{00000000-0005-0000-0000-000016010000}"/>
    <cellStyle name="Normal 2 3 2 7 2" xfId="247" xr:uid="{00000000-0005-0000-0000-000017010000}"/>
    <cellStyle name="Normal 2 3 2 7 2 2" xfId="365" xr:uid="{00000000-0005-0000-0000-000018010000}"/>
    <cellStyle name="Normal 2 3 2 7 2 3" xfId="485" xr:uid="{00000000-0005-0000-0000-000019010000}"/>
    <cellStyle name="Normal 2 3 2 7 2 4" xfId="603" xr:uid="{00000000-0005-0000-0000-00001A010000}"/>
    <cellStyle name="Normal 2 3 2 7 2 5" xfId="721" xr:uid="{00000000-0005-0000-0000-00001B010000}"/>
    <cellStyle name="Normal 2 3 2 7 3" xfId="306" xr:uid="{00000000-0005-0000-0000-00001C010000}"/>
    <cellStyle name="Normal 2 3 2 7 4" xfId="426" xr:uid="{00000000-0005-0000-0000-00001D010000}"/>
    <cellStyle name="Normal 2 3 2 7 5" xfId="544" xr:uid="{00000000-0005-0000-0000-00001E010000}"/>
    <cellStyle name="Normal 2 3 2 7 6" xfId="662" xr:uid="{00000000-0005-0000-0000-00001F010000}"/>
    <cellStyle name="Normal 2 3 2 8" xfId="193" xr:uid="{00000000-0005-0000-0000-000020010000}"/>
    <cellStyle name="Normal 2 3 2 8 2" xfId="311" xr:uid="{00000000-0005-0000-0000-000021010000}"/>
    <cellStyle name="Normal 2 3 2 8 3" xfId="431" xr:uid="{00000000-0005-0000-0000-000022010000}"/>
    <cellStyle name="Normal 2 3 2 8 4" xfId="549" xr:uid="{00000000-0005-0000-0000-000023010000}"/>
    <cellStyle name="Normal 2 3 2 8 5" xfId="667" xr:uid="{00000000-0005-0000-0000-000024010000}"/>
    <cellStyle name="Normal 2 3 2 9" xfId="252" xr:uid="{00000000-0005-0000-0000-000025010000}"/>
    <cellStyle name="Normal 2 3 3" xfId="89" xr:uid="{00000000-0005-0000-0000-000026010000}"/>
    <cellStyle name="Normal 2 3 3 10" xfId="737" xr:uid="{00000000-0005-0000-0000-000027010000}"/>
    <cellStyle name="Normal 2 3 3 2" xfId="121" xr:uid="{00000000-0005-0000-0000-000028010000}"/>
    <cellStyle name="Normal 2 3 3 2 2" xfId="155" xr:uid="{00000000-0005-0000-0000-000029010000}"/>
    <cellStyle name="Normal 2 3 3 2 2 2" xfId="232" xr:uid="{00000000-0005-0000-0000-00002A010000}"/>
    <cellStyle name="Normal 2 3 3 2 2 2 2" xfId="350" xr:uid="{00000000-0005-0000-0000-00002B010000}"/>
    <cellStyle name="Normal 2 3 3 2 2 2 3" xfId="470" xr:uid="{00000000-0005-0000-0000-00002C010000}"/>
    <cellStyle name="Normal 2 3 3 2 2 2 4" xfId="588" xr:uid="{00000000-0005-0000-0000-00002D010000}"/>
    <cellStyle name="Normal 2 3 3 2 2 2 5" xfId="706" xr:uid="{00000000-0005-0000-0000-00002E010000}"/>
    <cellStyle name="Normal 2 3 3 2 2 3" xfId="291" xr:uid="{00000000-0005-0000-0000-00002F010000}"/>
    <cellStyle name="Normal 2 3 3 2 2 4" xfId="411" xr:uid="{00000000-0005-0000-0000-000030010000}"/>
    <cellStyle name="Normal 2 3 3 2 2 5" xfId="529" xr:uid="{00000000-0005-0000-0000-000031010000}"/>
    <cellStyle name="Normal 2 3 3 2 2 6" xfId="647" xr:uid="{00000000-0005-0000-0000-000032010000}"/>
    <cellStyle name="Normal 2 3 3 2 3" xfId="207" xr:uid="{00000000-0005-0000-0000-000033010000}"/>
    <cellStyle name="Normal 2 3 3 2 3 2" xfId="325" xr:uid="{00000000-0005-0000-0000-000034010000}"/>
    <cellStyle name="Normal 2 3 3 2 3 3" xfId="445" xr:uid="{00000000-0005-0000-0000-000035010000}"/>
    <cellStyle name="Normal 2 3 3 2 3 4" xfId="563" xr:uid="{00000000-0005-0000-0000-000036010000}"/>
    <cellStyle name="Normal 2 3 3 2 3 5" xfId="681" xr:uid="{00000000-0005-0000-0000-000037010000}"/>
    <cellStyle name="Normal 2 3 3 2 4" xfId="266" xr:uid="{00000000-0005-0000-0000-000038010000}"/>
    <cellStyle name="Normal 2 3 3 2 5" xfId="386" xr:uid="{00000000-0005-0000-0000-000039010000}"/>
    <cellStyle name="Normal 2 3 3 2 6" xfId="504" xr:uid="{00000000-0005-0000-0000-00003A010000}"/>
    <cellStyle name="Normal 2 3 3 2 7" xfId="622" xr:uid="{00000000-0005-0000-0000-00003B010000}"/>
    <cellStyle name="Normal 2 3 3 3" xfId="143" xr:uid="{00000000-0005-0000-0000-00003C010000}"/>
    <cellStyle name="Normal 2 3 3 3 2" xfId="220" xr:uid="{00000000-0005-0000-0000-00003D010000}"/>
    <cellStyle name="Normal 2 3 3 3 2 2" xfId="338" xr:uid="{00000000-0005-0000-0000-00003E010000}"/>
    <cellStyle name="Normal 2 3 3 3 2 3" xfId="458" xr:uid="{00000000-0005-0000-0000-00003F010000}"/>
    <cellStyle name="Normal 2 3 3 3 2 4" xfId="576" xr:uid="{00000000-0005-0000-0000-000040010000}"/>
    <cellStyle name="Normal 2 3 3 3 2 5" xfId="694" xr:uid="{00000000-0005-0000-0000-000041010000}"/>
    <cellStyle name="Normal 2 3 3 3 3" xfId="279" xr:uid="{00000000-0005-0000-0000-000042010000}"/>
    <cellStyle name="Normal 2 3 3 3 4" xfId="399" xr:uid="{00000000-0005-0000-0000-000043010000}"/>
    <cellStyle name="Normal 2 3 3 3 5" xfId="517" xr:uid="{00000000-0005-0000-0000-000044010000}"/>
    <cellStyle name="Normal 2 3 3 3 6" xfId="635" xr:uid="{00000000-0005-0000-0000-000045010000}"/>
    <cellStyle name="Normal 2 3 3 4" xfId="195" xr:uid="{00000000-0005-0000-0000-000046010000}"/>
    <cellStyle name="Normal 2 3 3 4 2" xfId="313" xr:uid="{00000000-0005-0000-0000-000047010000}"/>
    <cellStyle name="Normal 2 3 3 4 3" xfId="433" xr:uid="{00000000-0005-0000-0000-000048010000}"/>
    <cellStyle name="Normal 2 3 3 4 4" xfId="551" xr:uid="{00000000-0005-0000-0000-000049010000}"/>
    <cellStyle name="Normal 2 3 3 4 5" xfId="669" xr:uid="{00000000-0005-0000-0000-00004A010000}"/>
    <cellStyle name="Normal 2 3 3 5" xfId="254" xr:uid="{00000000-0005-0000-0000-00004B010000}"/>
    <cellStyle name="Normal 2 3 3 6" xfId="374" xr:uid="{00000000-0005-0000-0000-00004C010000}"/>
    <cellStyle name="Normal 2 3 3 7" xfId="492" xr:uid="{00000000-0005-0000-0000-00004D010000}"/>
    <cellStyle name="Normal 2 3 3 8" xfId="610" xr:uid="{00000000-0005-0000-0000-00004E010000}"/>
    <cellStyle name="Normal 2 3 3 9" xfId="109" xr:uid="{00000000-0005-0000-0000-00004F010000}"/>
    <cellStyle name="Normal 2 3 4" xfId="113" xr:uid="{00000000-0005-0000-0000-000050010000}"/>
    <cellStyle name="Normal 2 3 4 2" xfId="125" xr:uid="{00000000-0005-0000-0000-000051010000}"/>
    <cellStyle name="Normal 2 3 4 2 2" xfId="159" xr:uid="{00000000-0005-0000-0000-000052010000}"/>
    <cellStyle name="Normal 2 3 4 2 2 2" xfId="236" xr:uid="{00000000-0005-0000-0000-000053010000}"/>
    <cellStyle name="Normal 2 3 4 2 2 2 2" xfId="354" xr:uid="{00000000-0005-0000-0000-000054010000}"/>
    <cellStyle name="Normal 2 3 4 2 2 2 3" xfId="474" xr:uid="{00000000-0005-0000-0000-000055010000}"/>
    <cellStyle name="Normal 2 3 4 2 2 2 4" xfId="592" xr:uid="{00000000-0005-0000-0000-000056010000}"/>
    <cellStyle name="Normal 2 3 4 2 2 2 5" xfId="710" xr:uid="{00000000-0005-0000-0000-000057010000}"/>
    <cellStyle name="Normal 2 3 4 2 2 3" xfId="295" xr:uid="{00000000-0005-0000-0000-000058010000}"/>
    <cellStyle name="Normal 2 3 4 2 2 4" xfId="415" xr:uid="{00000000-0005-0000-0000-000059010000}"/>
    <cellStyle name="Normal 2 3 4 2 2 5" xfId="533" xr:uid="{00000000-0005-0000-0000-00005A010000}"/>
    <cellStyle name="Normal 2 3 4 2 2 6" xfId="651" xr:uid="{00000000-0005-0000-0000-00005B010000}"/>
    <cellStyle name="Normal 2 3 4 2 3" xfId="211" xr:uid="{00000000-0005-0000-0000-00005C010000}"/>
    <cellStyle name="Normal 2 3 4 2 3 2" xfId="329" xr:uid="{00000000-0005-0000-0000-00005D010000}"/>
    <cellStyle name="Normal 2 3 4 2 3 3" xfId="449" xr:uid="{00000000-0005-0000-0000-00005E010000}"/>
    <cellStyle name="Normal 2 3 4 2 3 4" xfId="567" xr:uid="{00000000-0005-0000-0000-00005F010000}"/>
    <cellStyle name="Normal 2 3 4 2 3 5" xfId="685" xr:uid="{00000000-0005-0000-0000-000060010000}"/>
    <cellStyle name="Normal 2 3 4 2 4" xfId="270" xr:uid="{00000000-0005-0000-0000-000061010000}"/>
    <cellStyle name="Normal 2 3 4 2 5" xfId="390" xr:uid="{00000000-0005-0000-0000-000062010000}"/>
    <cellStyle name="Normal 2 3 4 2 6" xfId="508" xr:uid="{00000000-0005-0000-0000-000063010000}"/>
    <cellStyle name="Normal 2 3 4 2 7" xfId="626" xr:uid="{00000000-0005-0000-0000-000064010000}"/>
    <cellStyle name="Normal 2 3 4 3" xfId="147" xr:uid="{00000000-0005-0000-0000-000065010000}"/>
    <cellStyle name="Normal 2 3 4 3 2" xfId="224" xr:uid="{00000000-0005-0000-0000-000066010000}"/>
    <cellStyle name="Normal 2 3 4 3 2 2" xfId="342" xr:uid="{00000000-0005-0000-0000-000067010000}"/>
    <cellStyle name="Normal 2 3 4 3 2 3" xfId="462" xr:uid="{00000000-0005-0000-0000-000068010000}"/>
    <cellStyle name="Normal 2 3 4 3 2 4" xfId="580" xr:uid="{00000000-0005-0000-0000-000069010000}"/>
    <cellStyle name="Normal 2 3 4 3 2 5" xfId="698" xr:uid="{00000000-0005-0000-0000-00006A010000}"/>
    <cellStyle name="Normal 2 3 4 3 3" xfId="283" xr:uid="{00000000-0005-0000-0000-00006B010000}"/>
    <cellStyle name="Normal 2 3 4 3 4" xfId="403" xr:uid="{00000000-0005-0000-0000-00006C010000}"/>
    <cellStyle name="Normal 2 3 4 3 5" xfId="521" xr:uid="{00000000-0005-0000-0000-00006D010000}"/>
    <cellStyle name="Normal 2 3 4 3 6" xfId="639" xr:uid="{00000000-0005-0000-0000-00006E010000}"/>
    <cellStyle name="Normal 2 3 4 4" xfId="199" xr:uid="{00000000-0005-0000-0000-00006F010000}"/>
    <cellStyle name="Normal 2 3 4 4 2" xfId="317" xr:uid="{00000000-0005-0000-0000-000070010000}"/>
    <cellStyle name="Normal 2 3 4 4 3" xfId="437" xr:uid="{00000000-0005-0000-0000-000071010000}"/>
    <cellStyle name="Normal 2 3 4 4 4" xfId="555" xr:uid="{00000000-0005-0000-0000-000072010000}"/>
    <cellStyle name="Normal 2 3 4 4 5" xfId="673" xr:uid="{00000000-0005-0000-0000-000073010000}"/>
    <cellStyle name="Normal 2 3 4 5" xfId="258" xr:uid="{00000000-0005-0000-0000-000074010000}"/>
    <cellStyle name="Normal 2 3 4 6" xfId="378" xr:uid="{00000000-0005-0000-0000-000075010000}"/>
    <cellStyle name="Normal 2 3 4 7" xfId="496" xr:uid="{00000000-0005-0000-0000-000076010000}"/>
    <cellStyle name="Normal 2 3 4 8" xfId="614" xr:uid="{00000000-0005-0000-0000-000077010000}"/>
    <cellStyle name="Normal 2 3 5" xfId="117" xr:uid="{00000000-0005-0000-0000-000078010000}"/>
    <cellStyle name="Normal 2 3 5 2" xfId="151" xr:uid="{00000000-0005-0000-0000-000079010000}"/>
    <cellStyle name="Normal 2 3 5 2 2" xfId="228" xr:uid="{00000000-0005-0000-0000-00007A010000}"/>
    <cellStyle name="Normal 2 3 5 2 2 2" xfId="346" xr:uid="{00000000-0005-0000-0000-00007B010000}"/>
    <cellStyle name="Normal 2 3 5 2 2 3" xfId="466" xr:uid="{00000000-0005-0000-0000-00007C010000}"/>
    <cellStyle name="Normal 2 3 5 2 2 4" xfId="584" xr:uid="{00000000-0005-0000-0000-00007D010000}"/>
    <cellStyle name="Normal 2 3 5 2 2 5" xfId="702" xr:uid="{00000000-0005-0000-0000-00007E010000}"/>
    <cellStyle name="Normal 2 3 5 2 3" xfId="287" xr:uid="{00000000-0005-0000-0000-00007F010000}"/>
    <cellStyle name="Normal 2 3 5 2 4" xfId="407" xr:uid="{00000000-0005-0000-0000-000080010000}"/>
    <cellStyle name="Normal 2 3 5 2 5" xfId="525" xr:uid="{00000000-0005-0000-0000-000081010000}"/>
    <cellStyle name="Normal 2 3 5 2 6" xfId="643" xr:uid="{00000000-0005-0000-0000-000082010000}"/>
    <cellStyle name="Normal 2 3 5 3" xfId="203" xr:uid="{00000000-0005-0000-0000-000083010000}"/>
    <cellStyle name="Normal 2 3 5 3 2" xfId="321" xr:uid="{00000000-0005-0000-0000-000084010000}"/>
    <cellStyle name="Normal 2 3 5 3 3" xfId="441" xr:uid="{00000000-0005-0000-0000-000085010000}"/>
    <cellStyle name="Normal 2 3 5 3 4" xfId="559" xr:uid="{00000000-0005-0000-0000-000086010000}"/>
    <cellStyle name="Normal 2 3 5 3 5" xfId="677" xr:uid="{00000000-0005-0000-0000-000087010000}"/>
    <cellStyle name="Normal 2 3 5 4" xfId="262" xr:uid="{00000000-0005-0000-0000-000088010000}"/>
    <cellStyle name="Normal 2 3 5 5" xfId="382" xr:uid="{00000000-0005-0000-0000-000089010000}"/>
    <cellStyle name="Normal 2 3 5 6" xfId="500" xr:uid="{00000000-0005-0000-0000-00008A010000}"/>
    <cellStyle name="Normal 2 3 5 7" xfId="618" xr:uid="{00000000-0005-0000-0000-00008B010000}"/>
    <cellStyle name="Normal 2 3 6" xfId="139" xr:uid="{00000000-0005-0000-0000-00008C010000}"/>
    <cellStyle name="Normal 2 3 6 2" xfId="216" xr:uid="{00000000-0005-0000-0000-00008D010000}"/>
    <cellStyle name="Normal 2 3 6 2 2" xfId="334" xr:uid="{00000000-0005-0000-0000-00008E010000}"/>
    <cellStyle name="Normal 2 3 6 2 3" xfId="454" xr:uid="{00000000-0005-0000-0000-00008F010000}"/>
    <cellStyle name="Normal 2 3 6 2 4" xfId="572" xr:uid="{00000000-0005-0000-0000-000090010000}"/>
    <cellStyle name="Normal 2 3 6 2 5" xfId="690" xr:uid="{00000000-0005-0000-0000-000091010000}"/>
    <cellStyle name="Normal 2 3 6 3" xfId="275" xr:uid="{00000000-0005-0000-0000-000092010000}"/>
    <cellStyle name="Normal 2 3 6 4" xfId="395" xr:uid="{00000000-0005-0000-0000-000093010000}"/>
    <cellStyle name="Normal 2 3 6 5" xfId="513" xr:uid="{00000000-0005-0000-0000-000094010000}"/>
    <cellStyle name="Normal 2 3 6 6" xfId="631" xr:uid="{00000000-0005-0000-0000-000095010000}"/>
    <cellStyle name="Normal 2 3 7" xfId="165" xr:uid="{00000000-0005-0000-0000-000096010000}"/>
    <cellStyle name="Normal 2 3 7 2" xfId="241" xr:uid="{00000000-0005-0000-0000-000097010000}"/>
    <cellStyle name="Normal 2 3 7 2 2" xfId="359" xr:uid="{00000000-0005-0000-0000-000098010000}"/>
    <cellStyle name="Normal 2 3 7 2 3" xfId="479" xr:uid="{00000000-0005-0000-0000-000099010000}"/>
    <cellStyle name="Normal 2 3 7 2 4" xfId="597" xr:uid="{00000000-0005-0000-0000-00009A010000}"/>
    <cellStyle name="Normal 2 3 7 2 5" xfId="715" xr:uid="{00000000-0005-0000-0000-00009B010000}"/>
    <cellStyle name="Normal 2 3 7 3" xfId="300" xr:uid="{00000000-0005-0000-0000-00009C010000}"/>
    <cellStyle name="Normal 2 3 7 4" xfId="420" xr:uid="{00000000-0005-0000-0000-00009D010000}"/>
    <cellStyle name="Normal 2 3 7 5" xfId="538" xr:uid="{00000000-0005-0000-0000-00009E010000}"/>
    <cellStyle name="Normal 2 3 7 6" xfId="656" xr:uid="{00000000-0005-0000-0000-00009F010000}"/>
    <cellStyle name="Normal 2 3 8" xfId="186" xr:uid="{00000000-0005-0000-0000-0000A0010000}"/>
    <cellStyle name="Normal 2 3 8 2" xfId="245" xr:uid="{00000000-0005-0000-0000-0000A1010000}"/>
    <cellStyle name="Normal 2 3 8 2 2" xfId="363" xr:uid="{00000000-0005-0000-0000-0000A2010000}"/>
    <cellStyle name="Normal 2 3 8 2 3" xfId="483" xr:uid="{00000000-0005-0000-0000-0000A3010000}"/>
    <cellStyle name="Normal 2 3 8 2 4" xfId="601" xr:uid="{00000000-0005-0000-0000-0000A4010000}"/>
    <cellStyle name="Normal 2 3 8 2 5" xfId="719" xr:uid="{00000000-0005-0000-0000-0000A5010000}"/>
    <cellStyle name="Normal 2 3 8 3" xfId="304" xr:uid="{00000000-0005-0000-0000-0000A6010000}"/>
    <cellStyle name="Normal 2 3 8 4" xfId="424" xr:uid="{00000000-0005-0000-0000-0000A7010000}"/>
    <cellStyle name="Normal 2 3 8 5" xfId="542" xr:uid="{00000000-0005-0000-0000-0000A8010000}"/>
    <cellStyle name="Normal 2 3 8 6" xfId="660" xr:uid="{00000000-0005-0000-0000-0000A9010000}"/>
    <cellStyle name="Normal 2 3 9" xfId="191" xr:uid="{00000000-0005-0000-0000-0000AA010000}"/>
    <cellStyle name="Normal 2 3 9 2" xfId="309" xr:uid="{00000000-0005-0000-0000-0000AB010000}"/>
    <cellStyle name="Normal 2 3 9 3" xfId="429" xr:uid="{00000000-0005-0000-0000-0000AC010000}"/>
    <cellStyle name="Normal 2 3 9 4" xfId="547" xr:uid="{00000000-0005-0000-0000-0000AD010000}"/>
    <cellStyle name="Normal 2 3 9 5" xfId="665" xr:uid="{00000000-0005-0000-0000-0000AE010000}"/>
    <cellStyle name="Normal 2 4" xfId="75" xr:uid="{00000000-0005-0000-0000-0000AF010000}"/>
    <cellStyle name="Normal 2 5" xfId="77" xr:uid="{00000000-0005-0000-0000-0000B0010000}"/>
    <cellStyle name="Normal 2 5 10" xfId="371" xr:uid="{00000000-0005-0000-0000-0000B1010000}"/>
    <cellStyle name="Normal 2 5 11" xfId="489" xr:uid="{00000000-0005-0000-0000-0000B2010000}"/>
    <cellStyle name="Normal 2 5 12" xfId="607" xr:uid="{00000000-0005-0000-0000-0000B3010000}"/>
    <cellStyle name="Normal 2 5 13" xfId="106" xr:uid="{00000000-0005-0000-0000-0000B4010000}"/>
    <cellStyle name="Normal 2 5 14" xfId="732" xr:uid="{00000000-0005-0000-0000-0000B5010000}"/>
    <cellStyle name="Normal 2 5 2" xfId="90" xr:uid="{00000000-0005-0000-0000-0000B6010000}"/>
    <cellStyle name="Normal 2 5 2 10" xfId="738" xr:uid="{00000000-0005-0000-0000-0000B7010000}"/>
    <cellStyle name="Normal 2 5 2 2" xfId="122" xr:uid="{00000000-0005-0000-0000-0000B8010000}"/>
    <cellStyle name="Normal 2 5 2 2 2" xfId="156" xr:uid="{00000000-0005-0000-0000-0000B9010000}"/>
    <cellStyle name="Normal 2 5 2 2 2 2" xfId="233" xr:uid="{00000000-0005-0000-0000-0000BA010000}"/>
    <cellStyle name="Normal 2 5 2 2 2 2 2" xfId="351" xr:uid="{00000000-0005-0000-0000-0000BB010000}"/>
    <cellStyle name="Normal 2 5 2 2 2 2 3" xfId="471" xr:uid="{00000000-0005-0000-0000-0000BC010000}"/>
    <cellStyle name="Normal 2 5 2 2 2 2 4" xfId="589" xr:uid="{00000000-0005-0000-0000-0000BD010000}"/>
    <cellStyle name="Normal 2 5 2 2 2 2 5" xfId="707" xr:uid="{00000000-0005-0000-0000-0000BE010000}"/>
    <cellStyle name="Normal 2 5 2 2 2 3" xfId="292" xr:uid="{00000000-0005-0000-0000-0000BF010000}"/>
    <cellStyle name="Normal 2 5 2 2 2 4" xfId="412" xr:uid="{00000000-0005-0000-0000-0000C0010000}"/>
    <cellStyle name="Normal 2 5 2 2 2 5" xfId="530" xr:uid="{00000000-0005-0000-0000-0000C1010000}"/>
    <cellStyle name="Normal 2 5 2 2 2 6" xfId="648" xr:uid="{00000000-0005-0000-0000-0000C2010000}"/>
    <cellStyle name="Normal 2 5 2 2 3" xfId="208" xr:uid="{00000000-0005-0000-0000-0000C3010000}"/>
    <cellStyle name="Normal 2 5 2 2 3 2" xfId="326" xr:uid="{00000000-0005-0000-0000-0000C4010000}"/>
    <cellStyle name="Normal 2 5 2 2 3 3" xfId="446" xr:uid="{00000000-0005-0000-0000-0000C5010000}"/>
    <cellStyle name="Normal 2 5 2 2 3 4" xfId="564" xr:uid="{00000000-0005-0000-0000-0000C6010000}"/>
    <cellStyle name="Normal 2 5 2 2 3 5" xfId="682" xr:uid="{00000000-0005-0000-0000-0000C7010000}"/>
    <cellStyle name="Normal 2 5 2 2 4" xfId="267" xr:uid="{00000000-0005-0000-0000-0000C8010000}"/>
    <cellStyle name="Normal 2 5 2 2 5" xfId="387" xr:uid="{00000000-0005-0000-0000-0000C9010000}"/>
    <cellStyle name="Normal 2 5 2 2 6" xfId="505" xr:uid="{00000000-0005-0000-0000-0000CA010000}"/>
    <cellStyle name="Normal 2 5 2 2 7" xfId="623" xr:uid="{00000000-0005-0000-0000-0000CB010000}"/>
    <cellStyle name="Normal 2 5 2 3" xfId="144" xr:uid="{00000000-0005-0000-0000-0000CC010000}"/>
    <cellStyle name="Normal 2 5 2 3 2" xfId="221" xr:uid="{00000000-0005-0000-0000-0000CD010000}"/>
    <cellStyle name="Normal 2 5 2 3 2 2" xfId="339" xr:uid="{00000000-0005-0000-0000-0000CE010000}"/>
    <cellStyle name="Normal 2 5 2 3 2 3" xfId="459" xr:uid="{00000000-0005-0000-0000-0000CF010000}"/>
    <cellStyle name="Normal 2 5 2 3 2 4" xfId="577" xr:uid="{00000000-0005-0000-0000-0000D0010000}"/>
    <cellStyle name="Normal 2 5 2 3 2 5" xfId="695" xr:uid="{00000000-0005-0000-0000-0000D1010000}"/>
    <cellStyle name="Normal 2 5 2 3 3" xfId="280" xr:uid="{00000000-0005-0000-0000-0000D2010000}"/>
    <cellStyle name="Normal 2 5 2 3 4" xfId="400" xr:uid="{00000000-0005-0000-0000-0000D3010000}"/>
    <cellStyle name="Normal 2 5 2 3 5" xfId="518" xr:uid="{00000000-0005-0000-0000-0000D4010000}"/>
    <cellStyle name="Normal 2 5 2 3 6" xfId="636" xr:uid="{00000000-0005-0000-0000-0000D5010000}"/>
    <cellStyle name="Normal 2 5 2 4" xfId="196" xr:uid="{00000000-0005-0000-0000-0000D6010000}"/>
    <cellStyle name="Normal 2 5 2 4 2" xfId="314" xr:uid="{00000000-0005-0000-0000-0000D7010000}"/>
    <cellStyle name="Normal 2 5 2 4 3" xfId="434" xr:uid="{00000000-0005-0000-0000-0000D8010000}"/>
    <cellStyle name="Normal 2 5 2 4 4" xfId="552" xr:uid="{00000000-0005-0000-0000-0000D9010000}"/>
    <cellStyle name="Normal 2 5 2 4 5" xfId="670" xr:uid="{00000000-0005-0000-0000-0000DA010000}"/>
    <cellStyle name="Normal 2 5 2 5" xfId="255" xr:uid="{00000000-0005-0000-0000-0000DB010000}"/>
    <cellStyle name="Normal 2 5 2 6" xfId="375" xr:uid="{00000000-0005-0000-0000-0000DC010000}"/>
    <cellStyle name="Normal 2 5 2 7" xfId="493" xr:uid="{00000000-0005-0000-0000-0000DD010000}"/>
    <cellStyle name="Normal 2 5 2 8" xfId="611" xr:uid="{00000000-0005-0000-0000-0000DE010000}"/>
    <cellStyle name="Normal 2 5 2 9" xfId="110" xr:uid="{00000000-0005-0000-0000-0000DF010000}"/>
    <cellStyle name="Normal 2 5 3" xfId="114" xr:uid="{00000000-0005-0000-0000-0000E0010000}"/>
    <cellStyle name="Normal 2 5 3 2" xfId="126" xr:uid="{00000000-0005-0000-0000-0000E1010000}"/>
    <cellStyle name="Normal 2 5 3 2 2" xfId="160" xr:uid="{00000000-0005-0000-0000-0000E2010000}"/>
    <cellStyle name="Normal 2 5 3 2 2 2" xfId="237" xr:uid="{00000000-0005-0000-0000-0000E3010000}"/>
    <cellStyle name="Normal 2 5 3 2 2 2 2" xfId="355" xr:uid="{00000000-0005-0000-0000-0000E4010000}"/>
    <cellStyle name="Normal 2 5 3 2 2 2 3" xfId="475" xr:uid="{00000000-0005-0000-0000-0000E5010000}"/>
    <cellStyle name="Normal 2 5 3 2 2 2 4" xfId="593" xr:uid="{00000000-0005-0000-0000-0000E6010000}"/>
    <cellStyle name="Normal 2 5 3 2 2 2 5" xfId="711" xr:uid="{00000000-0005-0000-0000-0000E7010000}"/>
    <cellStyle name="Normal 2 5 3 2 2 3" xfId="296" xr:uid="{00000000-0005-0000-0000-0000E8010000}"/>
    <cellStyle name="Normal 2 5 3 2 2 4" xfId="416" xr:uid="{00000000-0005-0000-0000-0000E9010000}"/>
    <cellStyle name="Normal 2 5 3 2 2 5" xfId="534" xr:uid="{00000000-0005-0000-0000-0000EA010000}"/>
    <cellStyle name="Normal 2 5 3 2 2 6" xfId="652" xr:uid="{00000000-0005-0000-0000-0000EB010000}"/>
    <cellStyle name="Normal 2 5 3 2 3" xfId="212" xr:uid="{00000000-0005-0000-0000-0000EC010000}"/>
    <cellStyle name="Normal 2 5 3 2 3 2" xfId="330" xr:uid="{00000000-0005-0000-0000-0000ED010000}"/>
    <cellStyle name="Normal 2 5 3 2 3 3" xfId="450" xr:uid="{00000000-0005-0000-0000-0000EE010000}"/>
    <cellStyle name="Normal 2 5 3 2 3 4" xfId="568" xr:uid="{00000000-0005-0000-0000-0000EF010000}"/>
    <cellStyle name="Normal 2 5 3 2 3 5" xfId="686" xr:uid="{00000000-0005-0000-0000-0000F0010000}"/>
    <cellStyle name="Normal 2 5 3 2 4" xfId="271" xr:uid="{00000000-0005-0000-0000-0000F1010000}"/>
    <cellStyle name="Normal 2 5 3 2 5" xfId="391" xr:uid="{00000000-0005-0000-0000-0000F2010000}"/>
    <cellStyle name="Normal 2 5 3 2 6" xfId="509" xr:uid="{00000000-0005-0000-0000-0000F3010000}"/>
    <cellStyle name="Normal 2 5 3 2 7" xfId="627" xr:uid="{00000000-0005-0000-0000-0000F4010000}"/>
    <cellStyle name="Normal 2 5 3 3" xfId="148" xr:uid="{00000000-0005-0000-0000-0000F5010000}"/>
    <cellStyle name="Normal 2 5 3 3 2" xfId="225" xr:uid="{00000000-0005-0000-0000-0000F6010000}"/>
    <cellStyle name="Normal 2 5 3 3 2 2" xfId="343" xr:uid="{00000000-0005-0000-0000-0000F7010000}"/>
    <cellStyle name="Normal 2 5 3 3 2 3" xfId="463" xr:uid="{00000000-0005-0000-0000-0000F8010000}"/>
    <cellStyle name="Normal 2 5 3 3 2 4" xfId="581" xr:uid="{00000000-0005-0000-0000-0000F9010000}"/>
    <cellStyle name="Normal 2 5 3 3 2 5" xfId="699" xr:uid="{00000000-0005-0000-0000-0000FA010000}"/>
    <cellStyle name="Normal 2 5 3 3 3" xfId="284" xr:uid="{00000000-0005-0000-0000-0000FB010000}"/>
    <cellStyle name="Normal 2 5 3 3 4" xfId="404" xr:uid="{00000000-0005-0000-0000-0000FC010000}"/>
    <cellStyle name="Normal 2 5 3 3 5" xfId="522" xr:uid="{00000000-0005-0000-0000-0000FD010000}"/>
    <cellStyle name="Normal 2 5 3 3 6" xfId="640" xr:uid="{00000000-0005-0000-0000-0000FE010000}"/>
    <cellStyle name="Normal 2 5 3 4" xfId="200" xr:uid="{00000000-0005-0000-0000-0000FF010000}"/>
    <cellStyle name="Normal 2 5 3 4 2" xfId="318" xr:uid="{00000000-0005-0000-0000-000000020000}"/>
    <cellStyle name="Normal 2 5 3 4 3" xfId="438" xr:uid="{00000000-0005-0000-0000-000001020000}"/>
    <cellStyle name="Normal 2 5 3 4 4" xfId="556" xr:uid="{00000000-0005-0000-0000-000002020000}"/>
    <cellStyle name="Normal 2 5 3 4 5" xfId="674" xr:uid="{00000000-0005-0000-0000-000003020000}"/>
    <cellStyle name="Normal 2 5 3 5" xfId="259" xr:uid="{00000000-0005-0000-0000-000004020000}"/>
    <cellStyle name="Normal 2 5 3 6" xfId="379" xr:uid="{00000000-0005-0000-0000-000005020000}"/>
    <cellStyle name="Normal 2 5 3 7" xfId="497" xr:uid="{00000000-0005-0000-0000-000006020000}"/>
    <cellStyle name="Normal 2 5 3 8" xfId="615" xr:uid="{00000000-0005-0000-0000-000007020000}"/>
    <cellStyle name="Normal 2 5 4" xfId="118" xr:uid="{00000000-0005-0000-0000-000008020000}"/>
    <cellStyle name="Normal 2 5 4 2" xfId="152" xr:uid="{00000000-0005-0000-0000-000009020000}"/>
    <cellStyle name="Normal 2 5 4 2 2" xfId="229" xr:uid="{00000000-0005-0000-0000-00000A020000}"/>
    <cellStyle name="Normal 2 5 4 2 2 2" xfId="347" xr:uid="{00000000-0005-0000-0000-00000B020000}"/>
    <cellStyle name="Normal 2 5 4 2 2 3" xfId="467" xr:uid="{00000000-0005-0000-0000-00000C020000}"/>
    <cellStyle name="Normal 2 5 4 2 2 4" xfId="585" xr:uid="{00000000-0005-0000-0000-00000D020000}"/>
    <cellStyle name="Normal 2 5 4 2 2 5" xfId="703" xr:uid="{00000000-0005-0000-0000-00000E020000}"/>
    <cellStyle name="Normal 2 5 4 2 3" xfId="288" xr:uid="{00000000-0005-0000-0000-00000F020000}"/>
    <cellStyle name="Normal 2 5 4 2 4" xfId="408" xr:uid="{00000000-0005-0000-0000-000010020000}"/>
    <cellStyle name="Normal 2 5 4 2 5" xfId="526" xr:uid="{00000000-0005-0000-0000-000011020000}"/>
    <cellStyle name="Normal 2 5 4 2 6" xfId="644" xr:uid="{00000000-0005-0000-0000-000012020000}"/>
    <cellStyle name="Normal 2 5 4 3" xfId="204" xr:uid="{00000000-0005-0000-0000-000013020000}"/>
    <cellStyle name="Normal 2 5 4 3 2" xfId="322" xr:uid="{00000000-0005-0000-0000-000014020000}"/>
    <cellStyle name="Normal 2 5 4 3 3" xfId="442" xr:uid="{00000000-0005-0000-0000-000015020000}"/>
    <cellStyle name="Normal 2 5 4 3 4" xfId="560" xr:uid="{00000000-0005-0000-0000-000016020000}"/>
    <cellStyle name="Normal 2 5 4 3 5" xfId="678" xr:uid="{00000000-0005-0000-0000-000017020000}"/>
    <cellStyle name="Normal 2 5 4 4" xfId="263" xr:uid="{00000000-0005-0000-0000-000018020000}"/>
    <cellStyle name="Normal 2 5 4 5" xfId="383" xr:uid="{00000000-0005-0000-0000-000019020000}"/>
    <cellStyle name="Normal 2 5 4 6" xfId="501" xr:uid="{00000000-0005-0000-0000-00001A020000}"/>
    <cellStyle name="Normal 2 5 4 7" xfId="619" xr:uid="{00000000-0005-0000-0000-00001B020000}"/>
    <cellStyle name="Normal 2 5 5" xfId="140" xr:uid="{00000000-0005-0000-0000-00001C020000}"/>
    <cellStyle name="Normal 2 5 5 2" xfId="217" xr:uid="{00000000-0005-0000-0000-00001D020000}"/>
    <cellStyle name="Normal 2 5 5 2 2" xfId="335" xr:uid="{00000000-0005-0000-0000-00001E020000}"/>
    <cellStyle name="Normal 2 5 5 2 3" xfId="455" xr:uid="{00000000-0005-0000-0000-00001F020000}"/>
    <cellStyle name="Normal 2 5 5 2 4" xfId="573" xr:uid="{00000000-0005-0000-0000-000020020000}"/>
    <cellStyle name="Normal 2 5 5 2 5" xfId="691" xr:uid="{00000000-0005-0000-0000-000021020000}"/>
    <cellStyle name="Normal 2 5 5 3" xfId="276" xr:uid="{00000000-0005-0000-0000-000022020000}"/>
    <cellStyle name="Normal 2 5 5 4" xfId="396" xr:uid="{00000000-0005-0000-0000-000023020000}"/>
    <cellStyle name="Normal 2 5 5 5" xfId="514" xr:uid="{00000000-0005-0000-0000-000024020000}"/>
    <cellStyle name="Normal 2 5 5 6" xfId="632" xr:uid="{00000000-0005-0000-0000-000025020000}"/>
    <cellStyle name="Normal 2 5 6" xfId="166" xr:uid="{00000000-0005-0000-0000-000026020000}"/>
    <cellStyle name="Normal 2 5 6 2" xfId="242" xr:uid="{00000000-0005-0000-0000-000027020000}"/>
    <cellStyle name="Normal 2 5 6 2 2" xfId="360" xr:uid="{00000000-0005-0000-0000-000028020000}"/>
    <cellStyle name="Normal 2 5 6 2 3" xfId="480" xr:uid="{00000000-0005-0000-0000-000029020000}"/>
    <cellStyle name="Normal 2 5 6 2 4" xfId="598" xr:uid="{00000000-0005-0000-0000-00002A020000}"/>
    <cellStyle name="Normal 2 5 6 2 5" xfId="716" xr:uid="{00000000-0005-0000-0000-00002B020000}"/>
    <cellStyle name="Normal 2 5 6 3" xfId="301" xr:uid="{00000000-0005-0000-0000-00002C020000}"/>
    <cellStyle name="Normal 2 5 6 4" xfId="421" xr:uid="{00000000-0005-0000-0000-00002D020000}"/>
    <cellStyle name="Normal 2 5 6 5" xfId="539" xr:uid="{00000000-0005-0000-0000-00002E020000}"/>
    <cellStyle name="Normal 2 5 6 6" xfId="657" xr:uid="{00000000-0005-0000-0000-00002F020000}"/>
    <cellStyle name="Normal 2 5 7" xfId="187" xr:uid="{00000000-0005-0000-0000-000030020000}"/>
    <cellStyle name="Normal 2 5 7 2" xfId="246" xr:uid="{00000000-0005-0000-0000-000031020000}"/>
    <cellStyle name="Normal 2 5 7 2 2" xfId="364" xr:uid="{00000000-0005-0000-0000-000032020000}"/>
    <cellStyle name="Normal 2 5 7 2 3" xfId="484" xr:uid="{00000000-0005-0000-0000-000033020000}"/>
    <cellStyle name="Normal 2 5 7 2 4" xfId="602" xr:uid="{00000000-0005-0000-0000-000034020000}"/>
    <cellStyle name="Normal 2 5 7 2 5" xfId="720" xr:uid="{00000000-0005-0000-0000-000035020000}"/>
    <cellStyle name="Normal 2 5 7 3" xfId="305" xr:uid="{00000000-0005-0000-0000-000036020000}"/>
    <cellStyle name="Normal 2 5 7 4" xfId="425" xr:uid="{00000000-0005-0000-0000-000037020000}"/>
    <cellStyle name="Normal 2 5 7 5" xfId="543" xr:uid="{00000000-0005-0000-0000-000038020000}"/>
    <cellStyle name="Normal 2 5 7 6" xfId="661" xr:uid="{00000000-0005-0000-0000-000039020000}"/>
    <cellStyle name="Normal 2 5 8" xfId="192" xr:uid="{00000000-0005-0000-0000-00003A020000}"/>
    <cellStyle name="Normal 2 5 8 2" xfId="310" xr:uid="{00000000-0005-0000-0000-00003B020000}"/>
    <cellStyle name="Normal 2 5 8 3" xfId="430" xr:uid="{00000000-0005-0000-0000-00003C020000}"/>
    <cellStyle name="Normal 2 5 8 4" xfId="548" xr:uid="{00000000-0005-0000-0000-00003D020000}"/>
    <cellStyle name="Normal 2 5 8 5" xfId="666" xr:uid="{00000000-0005-0000-0000-00003E020000}"/>
    <cellStyle name="Normal 2 5 9" xfId="251" xr:uid="{00000000-0005-0000-0000-00003F020000}"/>
    <cellStyle name="Normal 2 6" xfId="86" xr:uid="{00000000-0005-0000-0000-000040020000}"/>
    <cellStyle name="Normal 2 6 10" xfId="735" xr:uid="{00000000-0005-0000-0000-000041020000}"/>
    <cellStyle name="Normal 2 6 2" xfId="120" xr:uid="{00000000-0005-0000-0000-000042020000}"/>
    <cellStyle name="Normal 2 6 2 2" xfId="154" xr:uid="{00000000-0005-0000-0000-000043020000}"/>
    <cellStyle name="Normal 2 6 2 2 2" xfId="231" xr:uid="{00000000-0005-0000-0000-000044020000}"/>
    <cellStyle name="Normal 2 6 2 2 2 2" xfId="349" xr:uid="{00000000-0005-0000-0000-000045020000}"/>
    <cellStyle name="Normal 2 6 2 2 2 3" xfId="469" xr:uid="{00000000-0005-0000-0000-000046020000}"/>
    <cellStyle name="Normal 2 6 2 2 2 4" xfId="587" xr:uid="{00000000-0005-0000-0000-000047020000}"/>
    <cellStyle name="Normal 2 6 2 2 2 5" xfId="705" xr:uid="{00000000-0005-0000-0000-000048020000}"/>
    <cellStyle name="Normal 2 6 2 2 3" xfId="290" xr:uid="{00000000-0005-0000-0000-000049020000}"/>
    <cellStyle name="Normal 2 6 2 2 4" xfId="410" xr:uid="{00000000-0005-0000-0000-00004A020000}"/>
    <cellStyle name="Normal 2 6 2 2 5" xfId="528" xr:uid="{00000000-0005-0000-0000-00004B020000}"/>
    <cellStyle name="Normal 2 6 2 2 6" xfId="646" xr:uid="{00000000-0005-0000-0000-00004C020000}"/>
    <cellStyle name="Normal 2 6 2 3" xfId="206" xr:uid="{00000000-0005-0000-0000-00004D020000}"/>
    <cellStyle name="Normal 2 6 2 3 2" xfId="324" xr:uid="{00000000-0005-0000-0000-00004E020000}"/>
    <cellStyle name="Normal 2 6 2 3 3" xfId="444" xr:uid="{00000000-0005-0000-0000-00004F020000}"/>
    <cellStyle name="Normal 2 6 2 3 4" xfId="562" xr:uid="{00000000-0005-0000-0000-000050020000}"/>
    <cellStyle name="Normal 2 6 2 3 5" xfId="680" xr:uid="{00000000-0005-0000-0000-000051020000}"/>
    <cellStyle name="Normal 2 6 2 4" xfId="265" xr:uid="{00000000-0005-0000-0000-000052020000}"/>
    <cellStyle name="Normal 2 6 2 5" xfId="385" xr:uid="{00000000-0005-0000-0000-000053020000}"/>
    <cellStyle name="Normal 2 6 2 6" xfId="503" xr:uid="{00000000-0005-0000-0000-000054020000}"/>
    <cellStyle name="Normal 2 6 2 7" xfId="621" xr:uid="{00000000-0005-0000-0000-000055020000}"/>
    <cellStyle name="Normal 2 6 3" xfId="142" xr:uid="{00000000-0005-0000-0000-000056020000}"/>
    <cellStyle name="Normal 2 6 3 2" xfId="219" xr:uid="{00000000-0005-0000-0000-000057020000}"/>
    <cellStyle name="Normal 2 6 3 2 2" xfId="337" xr:uid="{00000000-0005-0000-0000-000058020000}"/>
    <cellStyle name="Normal 2 6 3 2 3" xfId="457" xr:uid="{00000000-0005-0000-0000-000059020000}"/>
    <cellStyle name="Normal 2 6 3 2 4" xfId="575" xr:uid="{00000000-0005-0000-0000-00005A020000}"/>
    <cellStyle name="Normal 2 6 3 2 5" xfId="693" xr:uid="{00000000-0005-0000-0000-00005B020000}"/>
    <cellStyle name="Normal 2 6 3 3" xfId="278" xr:uid="{00000000-0005-0000-0000-00005C020000}"/>
    <cellStyle name="Normal 2 6 3 4" xfId="398" xr:uid="{00000000-0005-0000-0000-00005D020000}"/>
    <cellStyle name="Normal 2 6 3 5" xfId="516" xr:uid="{00000000-0005-0000-0000-00005E020000}"/>
    <cellStyle name="Normal 2 6 3 6" xfId="634" xr:uid="{00000000-0005-0000-0000-00005F020000}"/>
    <cellStyle name="Normal 2 6 4" xfId="194" xr:uid="{00000000-0005-0000-0000-000060020000}"/>
    <cellStyle name="Normal 2 6 4 2" xfId="312" xr:uid="{00000000-0005-0000-0000-000061020000}"/>
    <cellStyle name="Normal 2 6 4 3" xfId="432" xr:uid="{00000000-0005-0000-0000-000062020000}"/>
    <cellStyle name="Normal 2 6 4 4" xfId="550" xr:uid="{00000000-0005-0000-0000-000063020000}"/>
    <cellStyle name="Normal 2 6 4 5" xfId="668" xr:uid="{00000000-0005-0000-0000-000064020000}"/>
    <cellStyle name="Normal 2 6 5" xfId="253" xr:uid="{00000000-0005-0000-0000-000065020000}"/>
    <cellStyle name="Normal 2 6 6" xfId="373" xr:uid="{00000000-0005-0000-0000-000066020000}"/>
    <cellStyle name="Normal 2 6 7" xfId="491" xr:uid="{00000000-0005-0000-0000-000067020000}"/>
    <cellStyle name="Normal 2 6 8" xfId="609" xr:uid="{00000000-0005-0000-0000-000068020000}"/>
    <cellStyle name="Normal 2 6 9" xfId="108" xr:uid="{00000000-0005-0000-0000-000069020000}"/>
    <cellStyle name="Normal 2 7" xfId="88" xr:uid="{00000000-0005-0000-0000-00006A020000}"/>
    <cellStyle name="Normal 2 7 10" xfId="736" xr:uid="{00000000-0005-0000-0000-00006B020000}"/>
    <cellStyle name="Normal 2 7 2" xfId="124" xr:uid="{00000000-0005-0000-0000-00006C020000}"/>
    <cellStyle name="Normal 2 7 2 2" xfId="158" xr:uid="{00000000-0005-0000-0000-00006D020000}"/>
    <cellStyle name="Normal 2 7 2 2 2" xfId="235" xr:uid="{00000000-0005-0000-0000-00006E020000}"/>
    <cellStyle name="Normal 2 7 2 2 2 2" xfId="353" xr:uid="{00000000-0005-0000-0000-00006F020000}"/>
    <cellStyle name="Normal 2 7 2 2 2 3" xfId="473" xr:uid="{00000000-0005-0000-0000-000070020000}"/>
    <cellStyle name="Normal 2 7 2 2 2 4" xfId="591" xr:uid="{00000000-0005-0000-0000-000071020000}"/>
    <cellStyle name="Normal 2 7 2 2 2 5" xfId="709" xr:uid="{00000000-0005-0000-0000-000072020000}"/>
    <cellStyle name="Normal 2 7 2 2 3" xfId="294" xr:uid="{00000000-0005-0000-0000-000073020000}"/>
    <cellStyle name="Normal 2 7 2 2 4" xfId="414" xr:uid="{00000000-0005-0000-0000-000074020000}"/>
    <cellStyle name="Normal 2 7 2 2 5" xfId="532" xr:uid="{00000000-0005-0000-0000-000075020000}"/>
    <cellStyle name="Normal 2 7 2 2 6" xfId="650" xr:uid="{00000000-0005-0000-0000-000076020000}"/>
    <cellStyle name="Normal 2 7 2 3" xfId="210" xr:uid="{00000000-0005-0000-0000-000077020000}"/>
    <cellStyle name="Normal 2 7 2 3 2" xfId="328" xr:uid="{00000000-0005-0000-0000-000078020000}"/>
    <cellStyle name="Normal 2 7 2 3 3" xfId="448" xr:uid="{00000000-0005-0000-0000-000079020000}"/>
    <cellStyle name="Normal 2 7 2 3 4" xfId="566" xr:uid="{00000000-0005-0000-0000-00007A020000}"/>
    <cellStyle name="Normal 2 7 2 3 5" xfId="684" xr:uid="{00000000-0005-0000-0000-00007B020000}"/>
    <cellStyle name="Normal 2 7 2 4" xfId="269" xr:uid="{00000000-0005-0000-0000-00007C020000}"/>
    <cellStyle name="Normal 2 7 2 5" xfId="389" xr:uid="{00000000-0005-0000-0000-00007D020000}"/>
    <cellStyle name="Normal 2 7 2 6" xfId="507" xr:uid="{00000000-0005-0000-0000-00007E020000}"/>
    <cellStyle name="Normal 2 7 2 7" xfId="625" xr:uid="{00000000-0005-0000-0000-00007F020000}"/>
    <cellStyle name="Normal 2 7 3" xfId="146" xr:uid="{00000000-0005-0000-0000-000080020000}"/>
    <cellStyle name="Normal 2 7 3 2" xfId="223" xr:uid="{00000000-0005-0000-0000-000081020000}"/>
    <cellStyle name="Normal 2 7 3 2 2" xfId="341" xr:uid="{00000000-0005-0000-0000-000082020000}"/>
    <cellStyle name="Normal 2 7 3 2 3" xfId="461" xr:uid="{00000000-0005-0000-0000-000083020000}"/>
    <cellStyle name="Normal 2 7 3 2 4" xfId="579" xr:uid="{00000000-0005-0000-0000-000084020000}"/>
    <cellStyle name="Normal 2 7 3 2 5" xfId="697" xr:uid="{00000000-0005-0000-0000-000085020000}"/>
    <cellStyle name="Normal 2 7 3 3" xfId="282" xr:uid="{00000000-0005-0000-0000-000086020000}"/>
    <cellStyle name="Normal 2 7 3 4" xfId="402" xr:uid="{00000000-0005-0000-0000-000087020000}"/>
    <cellStyle name="Normal 2 7 3 5" xfId="520" xr:uid="{00000000-0005-0000-0000-000088020000}"/>
    <cellStyle name="Normal 2 7 3 6" xfId="638" xr:uid="{00000000-0005-0000-0000-000089020000}"/>
    <cellStyle name="Normal 2 7 4" xfId="198" xr:uid="{00000000-0005-0000-0000-00008A020000}"/>
    <cellStyle name="Normal 2 7 4 2" xfId="316" xr:uid="{00000000-0005-0000-0000-00008B020000}"/>
    <cellStyle name="Normal 2 7 4 3" xfId="436" xr:uid="{00000000-0005-0000-0000-00008C020000}"/>
    <cellStyle name="Normal 2 7 4 4" xfId="554" xr:uid="{00000000-0005-0000-0000-00008D020000}"/>
    <cellStyle name="Normal 2 7 4 5" xfId="672" xr:uid="{00000000-0005-0000-0000-00008E020000}"/>
    <cellStyle name="Normal 2 7 5" xfId="257" xr:uid="{00000000-0005-0000-0000-00008F020000}"/>
    <cellStyle name="Normal 2 7 6" xfId="377" xr:uid="{00000000-0005-0000-0000-000090020000}"/>
    <cellStyle name="Normal 2 7 7" xfId="495" xr:uid="{00000000-0005-0000-0000-000091020000}"/>
    <cellStyle name="Normal 2 7 8" xfId="613" xr:uid="{00000000-0005-0000-0000-000092020000}"/>
    <cellStyle name="Normal 2 7 9" xfId="112" xr:uid="{00000000-0005-0000-0000-000093020000}"/>
    <cellStyle name="Normal 2 8" xfId="116" xr:uid="{00000000-0005-0000-0000-000094020000}"/>
    <cellStyle name="Normal 2 8 2" xfId="150" xr:uid="{00000000-0005-0000-0000-000095020000}"/>
    <cellStyle name="Normal 2 8 2 2" xfId="227" xr:uid="{00000000-0005-0000-0000-000096020000}"/>
    <cellStyle name="Normal 2 8 2 2 2" xfId="345" xr:uid="{00000000-0005-0000-0000-000097020000}"/>
    <cellStyle name="Normal 2 8 2 2 3" xfId="465" xr:uid="{00000000-0005-0000-0000-000098020000}"/>
    <cellStyle name="Normal 2 8 2 2 4" xfId="583" xr:uid="{00000000-0005-0000-0000-000099020000}"/>
    <cellStyle name="Normal 2 8 2 2 5" xfId="701" xr:uid="{00000000-0005-0000-0000-00009A020000}"/>
    <cellStyle name="Normal 2 8 2 3" xfId="286" xr:uid="{00000000-0005-0000-0000-00009B020000}"/>
    <cellStyle name="Normal 2 8 2 4" xfId="406" xr:uid="{00000000-0005-0000-0000-00009C020000}"/>
    <cellStyle name="Normal 2 8 2 5" xfId="524" xr:uid="{00000000-0005-0000-0000-00009D020000}"/>
    <cellStyle name="Normal 2 8 2 6" xfId="642" xr:uid="{00000000-0005-0000-0000-00009E020000}"/>
    <cellStyle name="Normal 2 8 3" xfId="202" xr:uid="{00000000-0005-0000-0000-00009F020000}"/>
    <cellStyle name="Normal 2 8 3 2" xfId="320" xr:uid="{00000000-0005-0000-0000-0000A0020000}"/>
    <cellStyle name="Normal 2 8 3 3" xfId="440" xr:uid="{00000000-0005-0000-0000-0000A1020000}"/>
    <cellStyle name="Normal 2 8 3 4" xfId="558" xr:uid="{00000000-0005-0000-0000-0000A2020000}"/>
    <cellStyle name="Normal 2 8 3 5" xfId="676" xr:uid="{00000000-0005-0000-0000-0000A3020000}"/>
    <cellStyle name="Normal 2 8 4" xfId="261" xr:uid="{00000000-0005-0000-0000-0000A4020000}"/>
    <cellStyle name="Normal 2 8 5" xfId="381" xr:uid="{00000000-0005-0000-0000-0000A5020000}"/>
    <cellStyle name="Normal 2 8 6" xfId="499" xr:uid="{00000000-0005-0000-0000-0000A6020000}"/>
    <cellStyle name="Normal 2 8 7" xfId="617" xr:uid="{00000000-0005-0000-0000-0000A7020000}"/>
    <cellStyle name="Normal 2 9" xfId="130" xr:uid="{00000000-0005-0000-0000-0000A8020000}"/>
    <cellStyle name="Normal 3" xfId="15" xr:uid="{00000000-0005-0000-0000-0000A9020000}"/>
    <cellStyle name="Normal 3 2" xfId="96" xr:uid="{00000000-0005-0000-0000-0000AA020000}"/>
    <cellStyle name="Normal 3 2 2" xfId="778" xr:uid="{323030CB-E285-44E7-8416-09EB7118CB83}"/>
    <cellStyle name="Normal 3 3" xfId="747" xr:uid="{DA290C3E-5344-4D26-A1A5-5C2A1405BD10}"/>
    <cellStyle name="Normal 4" xfId="21" xr:uid="{00000000-0005-0000-0000-0000AB020000}"/>
    <cellStyle name="Normal 4 2" xfId="133" xr:uid="{00000000-0005-0000-0000-0000AC020000}"/>
    <cellStyle name="Normal 4 2 2" xfId="789" xr:uid="{55544527-8729-47A1-8397-20AC6520D2FC}"/>
    <cellStyle name="Normal 4 3" xfId="764" xr:uid="{341E5871-18AD-4786-B15B-AE89F2212997}"/>
    <cellStyle name="Normal 48" xfId="761" xr:uid="{F50948D5-5990-4EE5-89D3-E4340CB40511}"/>
    <cellStyle name="Normal 49" xfId="749" xr:uid="{6849265F-3C12-49F6-8B52-950B57E5E561}"/>
    <cellStyle name="Normal 5" xfId="74" xr:uid="{00000000-0005-0000-0000-0000AD020000}"/>
    <cellStyle name="Normal 5 2" xfId="97" xr:uid="{00000000-0005-0000-0000-0000AE020000}"/>
    <cellStyle name="Normal 5 2 2" xfId="134" xr:uid="{00000000-0005-0000-0000-0000AF020000}"/>
    <cellStyle name="Normal 5 2 3" xfId="728" xr:uid="{00000000-0005-0000-0000-0000B0020000}"/>
    <cellStyle name="Normal 5 2 4" xfId="741" xr:uid="{00000000-0005-0000-0000-0000B1020000}"/>
    <cellStyle name="Normal 5 2 5" xfId="787" xr:uid="{CE433399-A4C7-4ABE-B219-D11B46EF4BC7}"/>
    <cellStyle name="Normal 5 3" xfId="760" xr:uid="{63C239A7-1233-4BF4-911A-D226AF716B31}"/>
    <cellStyle name="Normal 6" xfId="84" xr:uid="{00000000-0005-0000-0000-0000B2020000}"/>
    <cellStyle name="Normal 6 2" xfId="99" xr:uid="{00000000-0005-0000-0000-0000B3020000}"/>
    <cellStyle name="Normal 6 2 2" xfId="184" xr:uid="{00000000-0005-0000-0000-0000B4020000}"/>
    <cellStyle name="Normal 6 2 3" xfId="788" xr:uid="{18637624-64EC-4B0C-BAC5-0A14936B0B8C}"/>
    <cellStyle name="Normal 6 3" xfId="100" xr:uid="{00000000-0005-0000-0000-0000B5020000}"/>
    <cellStyle name="Normal 6 3 2" xfId="727" xr:uid="{00000000-0005-0000-0000-0000B6020000}"/>
    <cellStyle name="Normal 6 3 3" xfId="743" xr:uid="{00000000-0005-0000-0000-0000B7020000}"/>
    <cellStyle name="Normal 6 4" xfId="98" xr:uid="{00000000-0005-0000-0000-0000B8020000}"/>
    <cellStyle name="Normal 6 4 2" xfId="729" xr:uid="{00000000-0005-0000-0000-0000B9020000}"/>
    <cellStyle name="Normal 6 4 3" xfId="742" xr:uid="{00000000-0005-0000-0000-0000BA020000}"/>
    <cellStyle name="Normal 6 5" xfId="135" xr:uid="{00000000-0005-0000-0000-0000BB020000}"/>
    <cellStyle name="Normal 6 6" xfId="725" xr:uid="{00000000-0005-0000-0000-0000BC020000}"/>
    <cellStyle name="Normal 6 7" xfId="734" xr:uid="{00000000-0005-0000-0000-0000BD020000}"/>
    <cellStyle name="Normal 6 8" xfId="762" xr:uid="{920F939E-7F06-423D-BAE4-E4D243EAE928}"/>
    <cellStyle name="Normal 7" xfId="136" xr:uid="{00000000-0005-0000-0000-0000BE020000}"/>
    <cellStyle name="Normal 8" xfId="129" xr:uid="{00000000-0005-0000-0000-0000BF020000}"/>
    <cellStyle name="Normal 8 2" xfId="162" xr:uid="{00000000-0005-0000-0000-0000C0020000}"/>
    <cellStyle name="Normal 8 2 2" xfId="239" xr:uid="{00000000-0005-0000-0000-0000C1020000}"/>
    <cellStyle name="Normal 8 2 2 2" xfId="357" xr:uid="{00000000-0005-0000-0000-0000C2020000}"/>
    <cellStyle name="Normal 8 2 2 3" xfId="477" xr:uid="{00000000-0005-0000-0000-0000C3020000}"/>
    <cellStyle name="Normal 8 2 2 4" xfId="595" xr:uid="{00000000-0005-0000-0000-0000C4020000}"/>
    <cellStyle name="Normal 8 2 2 5" xfId="713" xr:uid="{00000000-0005-0000-0000-0000C5020000}"/>
    <cellStyle name="Normal 8 2 3" xfId="298" xr:uid="{00000000-0005-0000-0000-0000C6020000}"/>
    <cellStyle name="Normal 8 2 4" xfId="418" xr:uid="{00000000-0005-0000-0000-0000C7020000}"/>
    <cellStyle name="Normal 8 2 5" xfId="536" xr:uid="{00000000-0005-0000-0000-0000C8020000}"/>
    <cellStyle name="Normal 8 2 6" xfId="654" xr:uid="{00000000-0005-0000-0000-0000C9020000}"/>
    <cellStyle name="Normal 8 2 7" xfId="793" xr:uid="{9F06BAE1-2195-4977-A891-A3FF7E8EBEA7}"/>
    <cellStyle name="Normal 8 3" xfId="214" xr:uid="{00000000-0005-0000-0000-0000CA020000}"/>
    <cellStyle name="Normal 8 3 2" xfId="332" xr:uid="{00000000-0005-0000-0000-0000CB020000}"/>
    <cellStyle name="Normal 8 3 3" xfId="452" xr:uid="{00000000-0005-0000-0000-0000CC020000}"/>
    <cellStyle name="Normal 8 3 4" xfId="570" xr:uid="{00000000-0005-0000-0000-0000CD020000}"/>
    <cellStyle name="Normal 8 3 5" xfId="688" xr:uid="{00000000-0005-0000-0000-0000CE020000}"/>
    <cellStyle name="Normal 8 4" xfId="273" xr:uid="{00000000-0005-0000-0000-0000CF020000}"/>
    <cellStyle name="Normal 8 5" xfId="393" xr:uid="{00000000-0005-0000-0000-0000D0020000}"/>
    <cellStyle name="Normal 8 6" xfId="511" xr:uid="{00000000-0005-0000-0000-0000D1020000}"/>
    <cellStyle name="Normal 8 7" xfId="629" xr:uid="{00000000-0005-0000-0000-0000D2020000}"/>
    <cellStyle name="Normal 8 8" xfId="769" xr:uid="{128CED4F-BC03-4984-840C-8CC94C159E42}"/>
    <cellStyle name="Normal 9" xfId="137" xr:uid="{00000000-0005-0000-0000-0000D3020000}"/>
    <cellStyle name="Normal 9 2" xfId="163" xr:uid="{00000000-0005-0000-0000-0000D4020000}"/>
    <cellStyle name="Normal 9 2 2" xfId="794" xr:uid="{10DD8584-911B-493E-8911-4EE86333CC14}"/>
    <cellStyle name="Normal 9 3" xfId="770" xr:uid="{7E133488-20C9-4C34-8200-95D84CE2BF47}"/>
    <cellStyle name="Note 2" xfId="67" xr:uid="{00000000-0005-0000-0000-0000D5020000}"/>
    <cellStyle name="OPSKRIF" xfId="16" xr:uid="{00000000-0005-0000-0000-0000D6020000}"/>
    <cellStyle name="OPSKRIF 2" xfId="101" xr:uid="{00000000-0005-0000-0000-0000D7020000}"/>
    <cellStyle name="OPSKRIF 2 2" xfId="776" xr:uid="{204835EE-56DE-4E32-B49C-2438419B383D}"/>
    <cellStyle name="OPSKRIFTE" xfId="102" xr:uid="{00000000-0005-0000-0000-0000D8020000}"/>
    <cellStyle name="OPSKRIFTE 2" xfId="103" xr:uid="{00000000-0005-0000-0000-0000D9020000}"/>
    <cellStyle name="or" xfId="17" xr:uid="{00000000-0005-0000-0000-0000DA020000}"/>
    <cellStyle name="or 2" xfId="83" xr:uid="{00000000-0005-0000-0000-0000DB020000}"/>
    <cellStyle name="or 2 2" xfId="178" xr:uid="{00000000-0005-0000-0000-0000DC020000}"/>
    <cellStyle name="Output 2" xfId="68" xr:uid="{00000000-0005-0000-0000-0000DD020000}"/>
    <cellStyle name="Percent" xfId="18" builtinId="5"/>
    <cellStyle name="Percent 2" xfId="69" xr:uid="{00000000-0005-0000-0000-0000DF020000}"/>
    <cellStyle name="Percent 3" xfId="82" xr:uid="{00000000-0005-0000-0000-0000E0020000}"/>
    <cellStyle name="Percent 3 2" xfId="179" xr:uid="{00000000-0005-0000-0000-0000E1020000}"/>
    <cellStyle name="Percent 3 2 2" xfId="791" xr:uid="{876D7DDE-7F62-48EF-8578-ECC5338E673A}"/>
    <cellStyle name="Percent 3 3" xfId="766" xr:uid="{CC5EA700-562F-4212-9242-544B6028329D}"/>
    <cellStyle name="Title 2" xfId="70" xr:uid="{00000000-0005-0000-0000-0000E2020000}"/>
    <cellStyle name="Total" xfId="19" builtinId="25" customBuiltin="1"/>
    <cellStyle name="Total 2" xfId="20" xr:uid="{00000000-0005-0000-0000-0000E4020000}"/>
    <cellStyle name="Total 3" xfId="71" xr:uid="{00000000-0005-0000-0000-0000E5020000}"/>
    <cellStyle name="Total 4" xfId="180" xr:uid="{00000000-0005-0000-0000-0000E6020000}"/>
    <cellStyle name="Warning Text 2" xfId="72" xr:uid="{00000000-0005-0000-0000-0000E7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3"/>
  <sheetViews>
    <sheetView view="pageBreakPreview" topLeftCell="A31" zoomScaleNormal="100" zoomScaleSheetLayoutView="100" workbookViewId="0">
      <selection activeCell="D11" sqref="D11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91" customWidth="1"/>
    <col min="8" max="9" width="10.77734375" style="10" customWidth="1"/>
    <col min="10" max="16384" width="11.109375" style="2"/>
  </cols>
  <sheetData>
    <row r="2" spans="1:9" ht="12" customHeight="1">
      <c r="A2" s="289" t="s">
        <v>22</v>
      </c>
      <c r="B2" s="105"/>
      <c r="C2" s="12" t="s">
        <v>225</v>
      </c>
      <c r="D2" s="110" t="s">
        <v>275</v>
      </c>
      <c r="E2" s="110"/>
    </row>
    <row r="3" spans="1:9" ht="12" customHeight="1">
      <c r="C3" s="12"/>
    </row>
    <row r="4" spans="1:9" ht="12" customHeight="1">
      <c r="A4" s="1" t="s">
        <v>17</v>
      </c>
      <c r="C4" s="12" t="s">
        <v>225</v>
      </c>
      <c r="D4" s="116"/>
      <c r="E4" s="116"/>
    </row>
    <row r="5" spans="1:9" ht="12" customHeight="1">
      <c r="C5" s="12"/>
    </row>
    <row r="6" spans="1:9" ht="12" customHeight="1">
      <c r="A6" s="1" t="s">
        <v>18</v>
      </c>
      <c r="C6" s="12"/>
    </row>
    <row r="7" spans="1:9" ht="12" customHeight="1">
      <c r="C7" s="12"/>
    </row>
    <row r="8" spans="1:9" ht="12" customHeight="1">
      <c r="A8" s="1" t="s">
        <v>28</v>
      </c>
      <c r="B8" s="105"/>
      <c r="C8" s="12" t="s">
        <v>225</v>
      </c>
      <c r="D8" s="257" t="s">
        <v>302</v>
      </c>
      <c r="E8" s="257"/>
      <c r="F8" s="258"/>
      <c r="G8" s="259"/>
    </row>
    <row r="9" spans="1:9" ht="12" customHeight="1">
      <c r="B9" s="105"/>
      <c r="C9" s="105"/>
      <c r="D9" s="257" t="s">
        <v>303</v>
      </c>
      <c r="E9" s="257"/>
      <c r="F9" s="258"/>
      <c r="G9" s="259"/>
    </row>
    <row r="10" spans="1:9" ht="12" customHeight="1">
      <c r="D10" s="260"/>
      <c r="E10" s="260"/>
      <c r="F10" s="258"/>
      <c r="G10" s="259"/>
    </row>
    <row r="11" spans="1:9" ht="12" customHeight="1">
      <c r="A11" s="11" t="s">
        <v>19</v>
      </c>
    </row>
    <row r="12" spans="1:9" ht="12" customHeight="1">
      <c r="F12" s="4"/>
    </row>
    <row r="13" spans="1:9" ht="12" customHeight="1">
      <c r="A13" s="1" t="s">
        <v>37</v>
      </c>
      <c r="F13" s="4"/>
      <c r="I13" s="198" t="s">
        <v>25</v>
      </c>
    </row>
    <row r="14" spans="1:9" ht="12" customHeight="1">
      <c r="A14" s="29"/>
      <c r="B14" s="32"/>
      <c r="C14" s="33"/>
      <c r="D14" s="34"/>
      <c r="E14" s="29"/>
      <c r="F14" s="29"/>
      <c r="G14" s="92"/>
      <c r="H14" s="40"/>
      <c r="I14" s="40"/>
    </row>
    <row r="15" spans="1:9" ht="12" customHeight="1">
      <c r="A15" s="30" t="s">
        <v>1</v>
      </c>
      <c r="B15" s="428" t="s">
        <v>2</v>
      </c>
      <c r="C15" s="429"/>
      <c r="D15" s="430"/>
      <c r="E15" s="30" t="s">
        <v>176</v>
      </c>
      <c r="F15" s="30" t="s">
        <v>3</v>
      </c>
      <c r="G15" s="93" t="s">
        <v>4</v>
      </c>
      <c r="H15" s="18" t="s">
        <v>5</v>
      </c>
      <c r="I15" s="199" t="s">
        <v>6</v>
      </c>
    </row>
    <row r="16" spans="1:9" ht="12" customHeight="1">
      <c r="A16" s="30" t="s">
        <v>7</v>
      </c>
      <c r="B16" s="19"/>
      <c r="C16" s="12"/>
      <c r="D16" s="36"/>
      <c r="E16" s="39"/>
      <c r="F16" s="39"/>
      <c r="G16" s="94"/>
      <c r="H16" s="20"/>
      <c r="I16" s="20"/>
    </row>
    <row r="17" spans="1:9" ht="12" customHeight="1">
      <c r="A17" s="31"/>
      <c r="B17" s="37"/>
      <c r="C17" s="16"/>
      <c r="D17" s="38"/>
      <c r="E17" s="38"/>
      <c r="F17" s="31"/>
      <c r="G17" s="95"/>
      <c r="H17" s="41"/>
      <c r="I17" s="41"/>
    </row>
    <row r="18" spans="1:9" ht="12" customHeight="1">
      <c r="A18" s="42"/>
      <c r="B18" s="46"/>
      <c r="C18" s="14"/>
      <c r="D18" s="47"/>
      <c r="E18" s="47"/>
      <c r="F18" s="29"/>
      <c r="G18" s="96"/>
      <c r="H18" s="323"/>
      <c r="I18" s="335" t="str">
        <f>IF(OR(AND(G18="Prov",H18="Sum"),(H18="PC Sum")),". . . . . . . . .00",IF(ISERR(G18*H18),"",IF(G18*H18=0,"",ROUND(G18*H18,2))))</f>
        <v/>
      </c>
    </row>
    <row r="19" spans="1:9" ht="12" customHeight="1">
      <c r="A19" s="43"/>
      <c r="B19" s="21" t="s">
        <v>26</v>
      </c>
      <c r="D19" s="48"/>
      <c r="E19" s="48"/>
      <c r="F19" s="39"/>
      <c r="G19" s="97"/>
      <c r="H19" s="324"/>
      <c r="I19" s="335" t="str">
        <f>IF(OR(AND(G19="Prov",H19="Sum"),(H19="PC Sum")),". . . . . . . . .00",IF(ISERR(G19*H19),"",IF(G19*H19=0,"",ROUND(G19*H19,2))))</f>
        <v/>
      </c>
    </row>
    <row r="20" spans="1:9" ht="12" customHeight="1">
      <c r="A20" s="43"/>
      <c r="B20" s="23"/>
      <c r="D20" s="36"/>
      <c r="E20" s="36"/>
      <c r="F20" s="39"/>
      <c r="G20" s="97"/>
      <c r="H20" s="324"/>
      <c r="I20" s="335" t="str">
        <f>IF(OR(AND(G20="Prov",H20="Sum"),(H20="PC Sum")),". . . . . . . . .00",IF(ISERR(G20*H20),"",IF(G20*H20=0,"",ROUND(G20*H20,2))))</f>
        <v/>
      </c>
    </row>
    <row r="21" spans="1:9" ht="12" customHeight="1">
      <c r="A21" s="194"/>
      <c r="B21" s="112"/>
      <c r="C21" s="110"/>
      <c r="D21" s="113"/>
      <c r="E21" s="113"/>
      <c r="F21" s="111"/>
      <c r="G21" s="124"/>
      <c r="H21" s="326"/>
      <c r="I21" s="327"/>
    </row>
    <row r="22" spans="1:9" ht="12" customHeight="1">
      <c r="A22" s="175" t="s">
        <v>66</v>
      </c>
      <c r="B22" s="1" t="s">
        <v>221</v>
      </c>
      <c r="C22" s="110"/>
      <c r="D22" s="113"/>
      <c r="E22" s="113"/>
      <c r="F22" s="111"/>
      <c r="G22" s="124"/>
      <c r="H22" s="325"/>
      <c r="I22" s="335" t="str">
        <f t="shared" ref="I22" si="0">IF(OR(AND(G22="Prov",H22="Sum"),(H22="PC Sum")),". . . . . . . . .00",IF(ISERR(G22*H22),"",IF(G22*H22=0,"",ROUND(G22*H22,2))))</f>
        <v/>
      </c>
    </row>
    <row r="23" spans="1:9" ht="12" customHeight="1">
      <c r="A23" s="194"/>
      <c r="B23" s="112"/>
      <c r="C23" s="110"/>
      <c r="D23" s="113"/>
      <c r="E23" s="113"/>
      <c r="F23" s="111"/>
      <c r="G23" s="124"/>
      <c r="H23" s="329"/>
      <c r="I23" s="327"/>
    </row>
    <row r="24" spans="1:9" ht="12" customHeight="1">
      <c r="A24" s="175"/>
      <c r="B24" s="112" t="s">
        <v>67</v>
      </c>
      <c r="C24" s="110" t="s">
        <v>70</v>
      </c>
      <c r="D24" s="113"/>
      <c r="E24" s="113"/>
      <c r="F24" s="111"/>
      <c r="G24" s="124"/>
      <c r="H24" s="330"/>
      <c r="I24" s="335" t="str">
        <f t="shared" ref="I24" si="1">IF(OR(AND(G24="Prov",H24="Sum"),(H24="PC Sum")),". . . . . . . . .00",IF(ISERR(G24*H24),"",IF(G24*H24=0,"",ROUND(G24*H24,2))))</f>
        <v/>
      </c>
    </row>
    <row r="25" spans="1:9" ht="12" customHeight="1">
      <c r="A25" s="194"/>
      <c r="B25" s="112"/>
      <c r="C25" s="110" t="s">
        <v>71</v>
      </c>
      <c r="D25" s="110"/>
      <c r="E25" s="109"/>
      <c r="F25" s="111"/>
      <c r="G25" s="124"/>
      <c r="H25" s="331"/>
      <c r="I25" s="327"/>
    </row>
    <row r="26" spans="1:9" ht="12" customHeight="1">
      <c r="A26" s="194"/>
      <c r="B26" s="112"/>
      <c r="C26" s="110" t="s">
        <v>72</v>
      </c>
      <c r="D26" s="113"/>
      <c r="E26" s="113"/>
      <c r="F26" s="111" t="s">
        <v>212</v>
      </c>
      <c r="G26" s="124">
        <v>1</v>
      </c>
      <c r="H26" s="331">
        <v>20000</v>
      </c>
      <c r="I26" s="335">
        <f t="shared" ref="I26" si="2">IF(OR(AND(G26="Prov",H26="Sum"),(H26="PC Sum")),". . . . . . . . .00",IF(ISERR(G26*H26),"",IF(G26*H26=0,"",ROUND(G26*H26,2))))</f>
        <v>20000</v>
      </c>
    </row>
    <row r="27" spans="1:9" ht="12" customHeight="1">
      <c r="A27" s="194"/>
      <c r="B27" s="112"/>
      <c r="C27" s="110"/>
      <c r="D27" s="113"/>
      <c r="E27" s="113"/>
      <c r="F27" s="111"/>
      <c r="G27" s="124"/>
      <c r="H27" s="331"/>
      <c r="I27" s="327"/>
    </row>
    <row r="28" spans="1:9" ht="12" customHeight="1">
      <c r="A28" s="194"/>
      <c r="B28" s="112" t="s">
        <v>74</v>
      </c>
      <c r="C28" s="110" t="s">
        <v>250</v>
      </c>
      <c r="D28" s="113"/>
      <c r="E28" s="113"/>
      <c r="F28" s="111"/>
      <c r="G28" s="124"/>
      <c r="H28" s="331"/>
      <c r="I28" s="327"/>
    </row>
    <row r="29" spans="1:9" ht="12" customHeight="1">
      <c r="A29" s="194"/>
      <c r="B29" s="112"/>
      <c r="C29" s="110" t="s">
        <v>251</v>
      </c>
      <c r="D29" s="113"/>
      <c r="E29" s="113"/>
      <c r="F29" s="111"/>
      <c r="G29" s="124"/>
      <c r="H29" s="331"/>
      <c r="I29" s="335" t="str">
        <f t="shared" ref="I29" si="3">IF(OR(AND(G29="Prov",H29="Sum"),(H29="PC Sum")),". . . . . . . . .00",IF(ISERR(G29*H29),"",IF(G29*H29=0,"",ROUND(G29*H29,2))))</f>
        <v/>
      </c>
    </row>
    <row r="30" spans="1:9" ht="12" customHeight="1">
      <c r="A30" s="194"/>
      <c r="B30" s="112"/>
      <c r="C30" s="110" t="s">
        <v>252</v>
      </c>
      <c r="D30" s="113"/>
      <c r="E30" s="113"/>
      <c r="F30" s="111" t="s">
        <v>75</v>
      </c>
      <c r="G30" s="124">
        <v>3</v>
      </c>
      <c r="H30" s="331">
        <v>15000</v>
      </c>
      <c r="I30" s="327">
        <f>G30*H30</f>
        <v>45000</v>
      </c>
    </row>
    <row r="31" spans="1:9" ht="12" customHeight="1">
      <c r="A31" s="194"/>
      <c r="B31" s="112"/>
      <c r="C31" s="110"/>
      <c r="D31" s="113"/>
      <c r="E31" s="113"/>
      <c r="F31" s="111"/>
      <c r="G31" s="124"/>
      <c r="H31" s="331"/>
      <c r="I31" s="335"/>
    </row>
    <row r="32" spans="1:9" ht="12" customHeight="1">
      <c r="A32" s="194"/>
      <c r="B32" s="112" t="s">
        <v>248</v>
      </c>
      <c r="C32" s="110" t="s">
        <v>249</v>
      </c>
      <c r="D32" s="113"/>
      <c r="F32" s="111" t="s">
        <v>212</v>
      </c>
      <c r="G32" s="124">
        <v>1</v>
      </c>
      <c r="H32" s="325" t="s">
        <v>73</v>
      </c>
      <c r="I32" s="328" t="s">
        <v>268</v>
      </c>
    </row>
    <row r="33" spans="1:9" ht="12" customHeight="1">
      <c r="A33" s="175"/>
      <c r="B33" s="24"/>
      <c r="C33" s="1"/>
      <c r="D33" s="113"/>
      <c r="E33" s="113"/>
      <c r="F33" s="111"/>
      <c r="G33" s="196"/>
      <c r="H33" s="332"/>
      <c r="I33" s="327"/>
    </row>
    <row r="34" spans="1:9" ht="12" customHeight="1">
      <c r="A34" s="175" t="s">
        <v>220</v>
      </c>
      <c r="B34" s="24" t="s">
        <v>174</v>
      </c>
      <c r="C34" s="1"/>
      <c r="D34" s="113"/>
      <c r="E34" s="113"/>
      <c r="F34" s="39"/>
      <c r="G34" s="25"/>
      <c r="H34" s="333"/>
      <c r="I34" s="335" t="str">
        <f t="shared" ref="I34" si="4">IF(OR(AND(G34="Prov",H34="Sum"),(H34="PC Sum")),". . . . . . . . .00",IF(ISERR(G34*H34),"",IF(G34*H34=0,"",ROUND(G34*H34,2))))</f>
        <v/>
      </c>
    </row>
    <row r="35" spans="1:9" ht="12" customHeight="1">
      <c r="A35" s="109"/>
      <c r="B35" s="112"/>
      <c r="C35" s="110"/>
      <c r="D35" s="113"/>
      <c r="E35" s="113"/>
      <c r="F35" s="111"/>
      <c r="G35" s="196"/>
      <c r="H35" s="326"/>
      <c r="I35" s="327"/>
    </row>
    <row r="36" spans="1:9" ht="12" customHeight="1">
      <c r="A36" s="109"/>
      <c r="B36" s="112" t="s">
        <v>67</v>
      </c>
      <c r="C36" s="110" t="s">
        <v>239</v>
      </c>
      <c r="D36" s="113"/>
      <c r="E36" s="113"/>
      <c r="F36" s="39"/>
      <c r="G36" s="25"/>
      <c r="H36" s="326"/>
      <c r="I36" s="327"/>
    </row>
    <row r="37" spans="1:9" ht="12" customHeight="1">
      <c r="A37" s="109"/>
      <c r="B37" s="112"/>
      <c r="C37" s="110" t="s">
        <v>222</v>
      </c>
      <c r="D37" s="113"/>
      <c r="E37" s="113"/>
      <c r="F37" s="39"/>
      <c r="G37" s="25"/>
      <c r="H37" s="326"/>
      <c r="I37" s="327"/>
    </row>
    <row r="38" spans="1:9" ht="12" customHeight="1">
      <c r="A38" s="109"/>
      <c r="B38" s="112"/>
      <c r="C38" s="110" t="s">
        <v>238</v>
      </c>
      <c r="D38" s="113"/>
      <c r="E38" s="113"/>
      <c r="F38" s="39" t="s">
        <v>75</v>
      </c>
      <c r="G38" s="25">
        <v>3</v>
      </c>
      <c r="H38" s="326">
        <v>6000</v>
      </c>
      <c r="I38" s="335">
        <f>IF(OR(AND(G38="Prov",H38="Sum"),(H38="PC Sum")),". . . . . . . . .00",IF(ISERR(G38*H38),"",IF(G38*H38=0,"",ROUND(G38*H38,2))))</f>
        <v>18000</v>
      </c>
    </row>
    <row r="39" spans="1:9" ht="12" customHeight="1">
      <c r="A39" s="109"/>
      <c r="B39" s="112"/>
      <c r="C39" s="110"/>
      <c r="D39" s="113"/>
      <c r="E39" s="113"/>
      <c r="F39" s="39"/>
      <c r="G39" s="25"/>
      <c r="H39" s="326"/>
      <c r="I39" s="335" t="str">
        <f t="shared" ref="I39" si="5">IF(OR(AND(G39="Prov",H39="Sum"),(H39="PC Sum")),". . . . . . . . .00",IF(ISERR(G39*H39),"",IF(G39*H39=0,"",ROUND(G39*H39,2))))</f>
        <v/>
      </c>
    </row>
    <row r="40" spans="1:9" ht="12" customHeight="1">
      <c r="A40" s="109"/>
      <c r="B40" s="112" t="s">
        <v>74</v>
      </c>
      <c r="C40" s="110" t="s">
        <v>175</v>
      </c>
      <c r="D40" s="113"/>
      <c r="E40" s="113"/>
      <c r="F40" s="39"/>
      <c r="G40" s="25"/>
      <c r="H40" s="326"/>
      <c r="I40" s="327"/>
    </row>
    <row r="41" spans="1:9" ht="12" customHeight="1">
      <c r="A41" s="109"/>
      <c r="B41" s="112"/>
      <c r="C41" s="110" t="s">
        <v>223</v>
      </c>
      <c r="D41" s="113"/>
      <c r="E41" s="113"/>
      <c r="F41" s="297" t="s">
        <v>79</v>
      </c>
      <c r="G41" s="296">
        <v>0.1</v>
      </c>
      <c r="H41" s="334">
        <f>I38*G41</f>
        <v>1800</v>
      </c>
      <c r="I41" s="327">
        <f>H41</f>
        <v>1800</v>
      </c>
    </row>
    <row r="42" spans="1:9" ht="12" customHeight="1">
      <c r="A42" s="109"/>
      <c r="B42" s="112"/>
      <c r="C42" s="110"/>
      <c r="D42" s="113"/>
      <c r="E42" s="113"/>
      <c r="F42" s="297"/>
      <c r="G42" s="296"/>
      <c r="H42" s="334"/>
      <c r="I42" s="327"/>
    </row>
    <row r="43" spans="1:9" ht="12" customHeight="1">
      <c r="A43" s="210" t="s">
        <v>219</v>
      </c>
      <c r="B43" s="162" t="s">
        <v>133</v>
      </c>
      <c r="C43" s="141"/>
      <c r="D43" s="164"/>
      <c r="E43" s="164"/>
      <c r="F43" s="165"/>
      <c r="G43" s="10"/>
      <c r="H43" s="237"/>
      <c r="I43" s="219"/>
    </row>
    <row r="44" spans="1:9" ht="12" customHeight="1">
      <c r="A44" s="159"/>
      <c r="B44" s="163"/>
      <c r="C44" s="141"/>
      <c r="D44" s="164"/>
      <c r="E44" s="164"/>
      <c r="F44" s="165"/>
      <c r="G44" s="10"/>
      <c r="H44" s="304"/>
      <c r="I44" s="236"/>
    </row>
    <row r="45" spans="1:9" ht="12" customHeight="1">
      <c r="A45" s="159"/>
      <c r="B45" s="163" t="s">
        <v>130</v>
      </c>
      <c r="C45" s="141" t="s">
        <v>134</v>
      </c>
      <c r="D45" s="164"/>
      <c r="E45" s="164"/>
      <c r="F45" s="165"/>
      <c r="G45" s="22"/>
      <c r="H45" s="304"/>
      <c r="I45" s="219"/>
    </row>
    <row r="46" spans="1:9" ht="12" customHeight="1">
      <c r="A46" s="159"/>
      <c r="B46" s="163" t="s">
        <v>132</v>
      </c>
      <c r="C46" s="141" t="s">
        <v>135</v>
      </c>
      <c r="D46" s="164"/>
      <c r="E46" s="164"/>
      <c r="F46" s="165"/>
      <c r="G46" s="22"/>
      <c r="H46" s="304"/>
      <c r="I46" s="219"/>
    </row>
    <row r="47" spans="1:9" ht="12" customHeight="1">
      <c r="A47" s="159"/>
      <c r="B47" s="163" t="s">
        <v>136</v>
      </c>
      <c r="C47" s="141" t="s">
        <v>137</v>
      </c>
      <c r="D47" s="164"/>
      <c r="E47" s="164"/>
      <c r="F47" s="165"/>
      <c r="G47" s="22"/>
      <c r="H47" s="304"/>
      <c r="I47" s="219"/>
    </row>
    <row r="48" spans="1:9" ht="12" customHeight="1">
      <c r="A48" s="147"/>
      <c r="B48" s="163" t="s">
        <v>136</v>
      </c>
      <c r="C48" s="141" t="s">
        <v>138</v>
      </c>
      <c r="D48" s="164"/>
      <c r="E48" s="164"/>
      <c r="F48" s="165" t="s">
        <v>217</v>
      </c>
      <c r="G48" s="124">
        <v>1</v>
      </c>
      <c r="H48" s="236">
        <v>20000</v>
      </c>
      <c r="I48" s="335">
        <f>H48</f>
        <v>20000</v>
      </c>
    </row>
    <row r="49" spans="1:9" ht="12" customHeight="1">
      <c r="A49" s="147"/>
      <c r="B49" s="163"/>
      <c r="C49" s="141"/>
      <c r="D49" s="164"/>
      <c r="E49" s="164"/>
      <c r="F49" s="165"/>
      <c r="G49" s="124"/>
      <c r="H49" s="304"/>
      <c r="I49" s="335"/>
    </row>
    <row r="50" spans="1:9" ht="12" customHeight="1">
      <c r="A50" s="159"/>
      <c r="B50" s="163" t="s">
        <v>131</v>
      </c>
      <c r="C50" s="141" t="s">
        <v>78</v>
      </c>
      <c r="D50" s="164"/>
      <c r="E50" s="164"/>
      <c r="F50" s="165"/>
      <c r="G50" s="124"/>
      <c r="H50" s="304"/>
      <c r="I50" s="327"/>
    </row>
    <row r="51" spans="1:9" ht="12" customHeight="1">
      <c r="A51" s="159"/>
      <c r="B51" s="163" t="s">
        <v>132</v>
      </c>
      <c r="C51" s="141" t="s">
        <v>224</v>
      </c>
      <c r="D51" s="164"/>
      <c r="E51" s="164"/>
      <c r="F51" s="295" t="s">
        <v>79</v>
      </c>
      <c r="G51" s="296">
        <v>0.1</v>
      </c>
      <c r="H51" s="205">
        <f>I48*G51</f>
        <v>2000</v>
      </c>
      <c r="I51" s="327">
        <f>H51</f>
        <v>2000</v>
      </c>
    </row>
    <row r="52" spans="1:9" ht="12" customHeight="1">
      <c r="A52" s="109"/>
      <c r="B52" s="112"/>
      <c r="C52" s="110"/>
      <c r="D52" s="113"/>
      <c r="E52" s="113"/>
      <c r="F52" s="297"/>
      <c r="G52" s="296"/>
      <c r="H52" s="334"/>
      <c r="I52" s="327"/>
    </row>
    <row r="53" spans="1:9" ht="12" customHeight="1">
      <c r="A53" s="210" t="s">
        <v>76</v>
      </c>
      <c r="B53" s="24" t="s">
        <v>247</v>
      </c>
      <c r="C53" s="141"/>
      <c r="D53" s="164"/>
      <c r="E53" s="164"/>
      <c r="F53" s="111" t="s">
        <v>212</v>
      </c>
      <c r="G53" s="22">
        <v>1</v>
      </c>
      <c r="H53" s="342">
        <v>15000</v>
      </c>
      <c r="I53" s="338">
        <f>H53</f>
        <v>15000</v>
      </c>
    </row>
    <row r="54" spans="1:9" ht="12" customHeight="1">
      <c r="A54" s="147"/>
      <c r="B54" s="162"/>
      <c r="C54" s="141"/>
      <c r="D54" s="164"/>
      <c r="E54" s="164"/>
      <c r="F54" s="165"/>
      <c r="G54" s="22"/>
      <c r="H54" s="342"/>
      <c r="I54" s="327"/>
    </row>
    <row r="55" spans="1:9" ht="12" customHeight="1">
      <c r="A55" s="175" t="s">
        <v>81</v>
      </c>
      <c r="B55" s="1" t="s">
        <v>254</v>
      </c>
      <c r="C55" s="307"/>
      <c r="D55" s="305"/>
      <c r="E55" s="164"/>
      <c r="F55" s="111" t="s">
        <v>212</v>
      </c>
      <c r="G55" s="303">
        <v>1</v>
      </c>
      <c r="H55" s="325">
        <v>20000</v>
      </c>
      <c r="I55" s="327">
        <v>15000</v>
      </c>
    </row>
    <row r="56" spans="1:9" ht="12" customHeight="1">
      <c r="A56" s="175"/>
      <c r="B56" s="1"/>
      <c r="C56" s="307"/>
      <c r="D56" s="305"/>
      <c r="E56" s="164"/>
      <c r="F56" s="297"/>
      <c r="G56" s="303"/>
      <c r="H56" s="344"/>
      <c r="I56" s="327"/>
    </row>
    <row r="57" spans="1:9" ht="12" customHeight="1">
      <c r="A57" s="175"/>
      <c r="B57" s="426"/>
      <c r="C57" s="427"/>
      <c r="D57" s="427"/>
      <c r="E57" s="159"/>
      <c r="F57" s="297"/>
      <c r="G57" s="303"/>
      <c r="H57" s="344"/>
      <c r="I57" s="327"/>
    </row>
    <row r="58" spans="1:9" ht="12" customHeight="1">
      <c r="A58" s="175"/>
      <c r="B58" s="427"/>
      <c r="C58" s="427"/>
      <c r="D58" s="426"/>
      <c r="E58" s="159"/>
      <c r="F58" s="297"/>
      <c r="G58" s="303"/>
      <c r="H58" s="344"/>
      <c r="I58" s="327"/>
    </row>
    <row r="59" spans="1:9" ht="12" customHeight="1">
      <c r="A59" s="175"/>
      <c r="B59" s="427"/>
      <c r="C59" s="427"/>
      <c r="D59" s="427"/>
      <c r="E59" s="159"/>
      <c r="F59" s="297"/>
      <c r="G59" s="303"/>
      <c r="H59" s="344"/>
      <c r="I59" s="327"/>
    </row>
    <row r="60" spans="1:9" ht="12" customHeight="1">
      <c r="A60" s="175"/>
      <c r="B60" s="1"/>
      <c r="C60" s="307"/>
      <c r="D60" s="305"/>
      <c r="E60" s="164"/>
      <c r="F60" s="297"/>
      <c r="G60" s="303"/>
      <c r="H60" s="344"/>
      <c r="I60" s="327"/>
    </row>
    <row r="61" spans="1:9" ht="12" customHeight="1">
      <c r="A61" s="175"/>
      <c r="B61" s="1"/>
      <c r="C61" s="307"/>
      <c r="D61" s="305"/>
      <c r="E61" s="164"/>
      <c r="F61" s="297"/>
      <c r="G61" s="303"/>
      <c r="H61" s="344"/>
      <c r="I61" s="327"/>
    </row>
    <row r="62" spans="1:9" ht="12" customHeight="1">
      <c r="A62" s="175"/>
      <c r="B62" s="1"/>
      <c r="C62" s="307"/>
      <c r="D62" s="305"/>
      <c r="E62" s="164"/>
      <c r="F62" s="297"/>
      <c r="G62" s="303"/>
      <c r="H62" s="344"/>
      <c r="I62" s="327"/>
    </row>
    <row r="63" spans="1:9" ht="12" customHeight="1">
      <c r="A63" s="175"/>
      <c r="B63" s="1"/>
      <c r="C63" s="307"/>
      <c r="D63" s="305"/>
      <c r="E63" s="164"/>
      <c r="F63" s="297"/>
      <c r="G63" s="303"/>
      <c r="H63" s="344"/>
      <c r="I63" s="327"/>
    </row>
    <row r="64" spans="1:9" ht="12" customHeight="1">
      <c r="A64" s="175"/>
      <c r="B64" s="1"/>
      <c r="C64" s="307"/>
      <c r="D64" s="305"/>
      <c r="E64" s="164"/>
      <c r="F64" s="297"/>
      <c r="G64" s="303"/>
      <c r="H64" s="344"/>
      <c r="I64" s="327"/>
    </row>
    <row r="65" spans="1:9" ht="12" customHeight="1">
      <c r="A65" s="175"/>
      <c r="B65" s="1"/>
      <c r="C65" s="307"/>
      <c r="D65" s="305"/>
      <c r="E65" s="164"/>
      <c r="F65" s="297"/>
      <c r="G65" s="303"/>
      <c r="H65" s="344"/>
      <c r="I65" s="327"/>
    </row>
    <row r="66" spans="1:9" ht="12" customHeight="1">
      <c r="A66" s="175"/>
      <c r="B66" s="1"/>
      <c r="C66" s="307"/>
      <c r="D66" s="305"/>
      <c r="E66" s="164"/>
      <c r="F66" s="297"/>
      <c r="G66" s="303"/>
      <c r="H66" s="344"/>
      <c r="I66" s="327"/>
    </row>
    <row r="67" spans="1:9" ht="12" customHeight="1">
      <c r="A67" s="175"/>
      <c r="B67" s="1"/>
      <c r="C67" s="307"/>
      <c r="D67" s="305"/>
      <c r="E67" s="164"/>
      <c r="F67" s="297"/>
      <c r="G67" s="303"/>
      <c r="H67" s="344"/>
      <c r="I67" s="327"/>
    </row>
    <row r="68" spans="1:9" ht="12" customHeight="1">
      <c r="A68" s="175"/>
      <c r="B68" s="1"/>
      <c r="C68" s="307"/>
      <c r="D68" s="305"/>
      <c r="E68" s="164"/>
      <c r="F68" s="297"/>
      <c r="G68" s="303"/>
      <c r="H68" s="344"/>
      <c r="I68" s="327"/>
    </row>
    <row r="69" spans="1:9" ht="12" customHeight="1">
      <c r="A69" s="175"/>
      <c r="B69" s="1"/>
      <c r="C69" s="307"/>
      <c r="D69" s="305"/>
      <c r="E69" s="164"/>
      <c r="F69" s="297"/>
      <c r="G69" s="303"/>
      <c r="H69" s="344"/>
      <c r="I69" s="327"/>
    </row>
    <row r="70" spans="1:9" ht="12" customHeight="1">
      <c r="A70" s="175"/>
      <c r="B70" s="1"/>
      <c r="C70" s="307"/>
      <c r="D70" s="305"/>
      <c r="E70" s="164"/>
      <c r="F70" s="297"/>
      <c r="G70" s="303"/>
      <c r="H70" s="344"/>
      <c r="I70" s="327"/>
    </row>
    <row r="71" spans="1:9" ht="12" customHeight="1">
      <c r="A71" s="175"/>
      <c r="B71" s="1"/>
      <c r="C71" s="307"/>
      <c r="D71" s="305"/>
      <c r="E71" s="164"/>
      <c r="F71" s="297"/>
      <c r="G71" s="303"/>
      <c r="H71" s="344"/>
      <c r="I71" s="327"/>
    </row>
    <row r="72" spans="1:9" ht="12" customHeight="1">
      <c r="A72" s="175"/>
      <c r="B72" s="1"/>
      <c r="C72" s="307"/>
      <c r="D72" s="305"/>
      <c r="E72" s="164"/>
      <c r="F72" s="297"/>
      <c r="G72" s="303"/>
      <c r="H72" s="344"/>
      <c r="I72" s="327"/>
    </row>
    <row r="73" spans="1:9" ht="12" customHeight="1">
      <c r="A73" s="109"/>
      <c r="B73" s="112"/>
      <c r="C73" s="110"/>
      <c r="D73" s="113"/>
      <c r="E73" s="113"/>
      <c r="F73" s="297"/>
      <c r="G73" s="296"/>
      <c r="H73" s="334"/>
      <c r="I73" s="327"/>
    </row>
    <row r="74" spans="1:9" ht="12" customHeight="1">
      <c r="A74" s="154"/>
      <c r="B74" s="155"/>
      <c r="C74" s="156"/>
      <c r="D74" s="156"/>
      <c r="E74" s="156"/>
      <c r="F74" s="156"/>
      <c r="G74" s="170"/>
      <c r="H74" s="204"/>
      <c r="I74" s="340"/>
    </row>
    <row r="75" spans="1:9" ht="12" customHeight="1">
      <c r="A75" s="77">
        <v>1200</v>
      </c>
      <c r="B75" s="24" t="s">
        <v>12</v>
      </c>
      <c r="C75" s="1"/>
      <c r="D75" s="1"/>
      <c r="E75" s="1"/>
      <c r="F75" s="4"/>
      <c r="G75" s="140"/>
      <c r="H75" s="205"/>
      <c r="I75" s="343">
        <f>SUM(I18:I73)</f>
        <v>136800</v>
      </c>
    </row>
    <row r="76" spans="1:9" ht="12" customHeight="1">
      <c r="A76" s="167"/>
      <c r="B76" s="168"/>
      <c r="C76" s="169"/>
      <c r="D76" s="169"/>
      <c r="E76" s="169"/>
      <c r="F76" s="169"/>
      <c r="G76" s="173"/>
      <c r="H76" s="206"/>
      <c r="I76" s="341"/>
    </row>
    <row r="90" s="2" customFormat="1" ht="12" customHeight="1"/>
    <row r="91" s="2" customFormat="1" ht="12" customHeight="1"/>
    <row r="92" s="2" customFormat="1" ht="12" customHeight="1"/>
    <row r="93" s="2" customFormat="1" ht="12" customHeight="1"/>
    <row r="94" s="2" customFormat="1" ht="12" customHeight="1"/>
    <row r="95" s="2" customFormat="1" ht="12" customHeight="1"/>
    <row r="96" s="2" customFormat="1" ht="12" customHeight="1"/>
    <row r="97" s="2" customFormat="1" ht="12" customHeight="1"/>
    <row r="98" s="2" customFormat="1" ht="12" customHeight="1"/>
    <row r="99" s="2" customFormat="1" ht="12" customHeight="1"/>
    <row r="100" s="2" customFormat="1" ht="12" customHeight="1"/>
    <row r="101" s="2" customFormat="1" ht="12" customHeight="1"/>
    <row r="102" s="2" customFormat="1" ht="12" customHeight="1"/>
    <row r="103" s="2" customFormat="1" ht="12" customHeight="1"/>
  </sheetData>
  <mergeCells count="1">
    <mergeCell ref="B15:D15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95"/>
  <sheetViews>
    <sheetView view="pageBreakPreview" zoomScale="85" zoomScaleNormal="100" zoomScaleSheetLayoutView="85" workbookViewId="0">
      <selection activeCell="F18" sqref="F18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250" customWidth="1"/>
    <col min="8" max="9" width="10.77734375" style="10" customWidth="1"/>
    <col min="10" max="16384" width="11.109375" style="3"/>
  </cols>
  <sheetData>
    <row r="1" spans="1:11" ht="12" customHeight="1">
      <c r="A1" s="1" t="s">
        <v>37</v>
      </c>
      <c r="G1" s="244"/>
      <c r="I1" s="198" t="s">
        <v>48</v>
      </c>
    </row>
    <row r="2" spans="1:11" ht="12" customHeight="1">
      <c r="A2" s="63"/>
      <c r="B2" s="65"/>
      <c r="C2" s="66"/>
      <c r="D2" s="67"/>
      <c r="E2" s="67"/>
      <c r="F2" s="63"/>
      <c r="G2" s="71"/>
      <c r="H2" s="230"/>
      <c r="I2" s="59"/>
    </row>
    <row r="3" spans="1:11" ht="12" customHeight="1">
      <c r="A3" s="30" t="s">
        <v>1</v>
      </c>
      <c r="B3" s="35" t="s">
        <v>2</v>
      </c>
      <c r="C3" s="6"/>
      <c r="D3" s="56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11" ht="12" customHeight="1">
      <c r="A4" s="30" t="s">
        <v>7</v>
      </c>
      <c r="B4" s="19"/>
      <c r="C4" s="12"/>
      <c r="D4" s="58"/>
      <c r="E4" s="58"/>
      <c r="F4" s="44"/>
      <c r="G4" s="72"/>
      <c r="H4" s="231"/>
      <c r="I4" s="25"/>
    </row>
    <row r="5" spans="1:11" ht="12" customHeight="1">
      <c r="A5" s="64"/>
      <c r="B5" s="68"/>
      <c r="C5" s="69"/>
      <c r="D5" s="70"/>
      <c r="E5" s="70"/>
      <c r="F5" s="64"/>
      <c r="G5" s="74"/>
      <c r="H5" s="232"/>
      <c r="I5" s="60"/>
    </row>
    <row r="6" spans="1:11" ht="12" customHeight="1">
      <c r="A6" s="42"/>
      <c r="B6" s="46"/>
      <c r="C6" s="14"/>
      <c r="D6" s="47"/>
      <c r="E6" s="47"/>
      <c r="F6" s="42"/>
      <c r="G6" s="245"/>
      <c r="H6" s="323"/>
      <c r="I6" s="335" t="str">
        <f>IF(OR(AND(G6="Prov",H6="Sum"),(H6="PC Sum")),". . . . . . . . .00",IF(ISERR(G6*H6),"",IF(G6*H6=0,"",ROUND(G6*H6,2))))</f>
        <v/>
      </c>
    </row>
    <row r="7" spans="1:11" ht="12" customHeight="1">
      <c r="A7" s="43"/>
      <c r="B7" s="21" t="s">
        <v>49</v>
      </c>
      <c r="D7" s="57"/>
      <c r="E7" s="57"/>
      <c r="F7" s="43"/>
      <c r="G7" s="246"/>
      <c r="H7" s="324"/>
      <c r="I7" s="335" t="str">
        <f>IF(OR(AND(G7="Prov",H7="Sum"),(H7="PC Sum")),". . . . . . . . .00",IF(ISERR(G7*H7),"",IF(G7*H7=0,"",ROUND(G7*H7,2))))</f>
        <v/>
      </c>
    </row>
    <row r="8" spans="1:11" ht="12" customHeight="1">
      <c r="A8" s="43"/>
      <c r="B8" s="21"/>
      <c r="D8" s="57"/>
      <c r="E8" s="57"/>
      <c r="F8" s="43"/>
      <c r="G8" s="246"/>
      <c r="H8" s="324"/>
      <c r="I8" s="335" t="str">
        <f>IF(OR(AND(G8="Prov",H8="Sum"),(H8="PC Sum")),". . . . . . . . .00",IF(ISERR(G8*H8),"",IF(G8*H8=0,"",ROUND(G8*H8,2))))</f>
        <v/>
      </c>
    </row>
    <row r="9" spans="1:11" ht="12" customHeight="1">
      <c r="A9" s="226" t="s">
        <v>109</v>
      </c>
      <c r="B9" s="217" t="s">
        <v>110</v>
      </c>
      <c r="C9" s="1"/>
      <c r="D9" s="58"/>
      <c r="E9" s="44"/>
      <c r="F9" s="282"/>
      <c r="G9" s="247"/>
      <c r="H9" s="326"/>
      <c r="I9" s="327"/>
    </row>
    <row r="10" spans="1:11" ht="12" customHeight="1">
      <c r="A10" s="175"/>
      <c r="B10" s="216" t="s">
        <v>112</v>
      </c>
      <c r="C10" s="1"/>
      <c r="D10" s="113"/>
      <c r="E10" s="109"/>
      <c r="F10" s="195"/>
      <c r="G10" s="234"/>
      <c r="H10" s="326"/>
      <c r="I10" s="327"/>
    </row>
    <row r="11" spans="1:11" ht="12" customHeight="1">
      <c r="A11" s="175"/>
      <c r="B11" s="216" t="s">
        <v>113</v>
      </c>
      <c r="C11" s="1"/>
      <c r="D11" s="113"/>
      <c r="E11" s="109"/>
      <c r="F11" s="195"/>
      <c r="G11" s="234"/>
      <c r="H11" s="326"/>
      <c r="I11" s="327"/>
    </row>
    <row r="12" spans="1:11" ht="12" customHeight="1">
      <c r="A12" s="175"/>
      <c r="B12" s="216" t="s">
        <v>114</v>
      </c>
      <c r="C12" s="1"/>
      <c r="D12" s="113"/>
      <c r="E12" s="109"/>
      <c r="F12" s="110"/>
      <c r="G12" s="248"/>
      <c r="H12" s="326"/>
      <c r="I12" s="327"/>
    </row>
    <row r="13" spans="1:11" ht="12" customHeight="1">
      <c r="A13" s="194"/>
      <c r="B13" s="112"/>
      <c r="C13" s="110"/>
      <c r="D13" s="113"/>
      <c r="E13" s="109"/>
      <c r="F13" s="195"/>
      <c r="G13" s="234"/>
      <c r="H13" s="326"/>
      <c r="I13" s="327"/>
    </row>
    <row r="14" spans="1:11" ht="12" customHeight="1">
      <c r="A14" s="194"/>
      <c r="B14" s="191" t="s">
        <v>69</v>
      </c>
      <c r="C14" s="110" t="s">
        <v>115</v>
      </c>
      <c r="D14" s="113"/>
      <c r="E14" s="109"/>
      <c r="F14" s="195"/>
      <c r="G14" s="234"/>
      <c r="H14" s="326"/>
      <c r="I14" s="327"/>
    </row>
    <row r="15" spans="1:11" ht="12" customHeight="1">
      <c r="A15" s="194"/>
      <c r="B15" s="192"/>
      <c r="C15" s="110" t="s">
        <v>116</v>
      </c>
      <c r="D15" s="113"/>
      <c r="E15" s="111" t="s">
        <v>176</v>
      </c>
      <c r="F15" s="195" t="s">
        <v>91</v>
      </c>
      <c r="G15" s="234">
        <v>39</v>
      </c>
      <c r="H15" s="326">
        <v>950</v>
      </c>
      <c r="I15" s="363">
        <f t="shared" ref="I15" si="0">IF(OR(AND(G15="Prov",H15="Sum"),(H15="PC Sum")),". . . . . . . . .00",IF(ISERR(G15*H15),"",IF(G15*H15=0,"",ROUND(G15*H15,2))))</f>
        <v>37050</v>
      </c>
      <c r="K15" s="3">
        <f>0.8*0.6</f>
        <v>0.48</v>
      </c>
    </row>
    <row r="16" spans="1:11" ht="12" customHeight="1">
      <c r="A16" s="194"/>
      <c r="B16" s="112"/>
      <c r="C16" s="110"/>
      <c r="D16" s="106"/>
      <c r="E16" s="284"/>
      <c r="F16" s="195"/>
      <c r="G16" s="221"/>
      <c r="H16" s="342"/>
      <c r="I16" s="327"/>
    </row>
    <row r="17" spans="1:11" ht="12" customHeight="1">
      <c r="A17" s="226">
        <v>56.05</v>
      </c>
      <c r="B17" s="215" t="s">
        <v>117</v>
      </c>
      <c r="C17" s="110"/>
      <c r="D17" s="113"/>
      <c r="E17" s="113"/>
      <c r="F17" s="111"/>
      <c r="G17" s="221"/>
      <c r="H17" s="342"/>
      <c r="I17" s="327"/>
    </row>
    <row r="18" spans="1:11" ht="12" customHeight="1">
      <c r="A18" s="175"/>
      <c r="B18" s="24" t="s">
        <v>118</v>
      </c>
      <c r="C18" s="110"/>
      <c r="D18" s="113"/>
      <c r="E18" s="282" t="s">
        <v>176</v>
      </c>
      <c r="F18" s="111" t="s">
        <v>68</v>
      </c>
      <c r="G18" s="221">
        <v>19</v>
      </c>
      <c r="H18" s="342">
        <v>156</v>
      </c>
      <c r="I18" s="363">
        <f t="shared" ref="I18:I20" si="1">IF(OR(AND(G18="Prov",H18="Sum"),(H18="PC Sum")),". . . . . . . . .00",IF(ISERR(G18*H18),"",IF(G18*H18=0,"",ROUND(G18*H18,2))))</f>
        <v>2964</v>
      </c>
      <c r="K18" s="424">
        <f>K15*39</f>
        <v>18.72</v>
      </c>
    </row>
    <row r="19" spans="1:11" ht="12" customHeight="1">
      <c r="A19" s="175"/>
      <c r="B19" s="24"/>
      <c r="C19" s="110"/>
      <c r="D19" s="113"/>
      <c r="E19" s="113"/>
      <c r="F19" s="111"/>
      <c r="G19" s="235"/>
      <c r="H19" s="342"/>
      <c r="I19" s="327"/>
    </row>
    <row r="20" spans="1:11" ht="12" customHeight="1">
      <c r="A20" s="226">
        <v>56.06</v>
      </c>
      <c r="B20" s="214" t="s">
        <v>111</v>
      </c>
      <c r="C20" s="110"/>
      <c r="D20" s="113"/>
      <c r="E20" s="282" t="s">
        <v>176</v>
      </c>
      <c r="F20" s="111" t="s">
        <v>68</v>
      </c>
      <c r="G20" s="221">
        <v>2</v>
      </c>
      <c r="H20" s="342">
        <v>250</v>
      </c>
      <c r="I20" s="363">
        <f t="shared" si="1"/>
        <v>500</v>
      </c>
    </row>
    <row r="21" spans="1:11" ht="12" customHeight="1">
      <c r="A21" s="43"/>
      <c r="B21" s="23"/>
      <c r="E21" s="43"/>
      <c r="F21" s="43"/>
      <c r="G21" s="20"/>
      <c r="H21" s="324"/>
      <c r="I21" s="324"/>
    </row>
    <row r="22" spans="1:11" ht="12" customHeight="1">
      <c r="A22" s="175"/>
      <c r="B22" s="1"/>
      <c r="D22" s="104"/>
      <c r="E22" s="104"/>
      <c r="F22" s="125"/>
      <c r="G22" s="22"/>
      <c r="H22" s="342"/>
      <c r="I22" s="327"/>
    </row>
    <row r="23" spans="1:11" ht="12" customHeight="1">
      <c r="A23" s="43"/>
      <c r="B23" s="24"/>
      <c r="D23" s="104"/>
      <c r="E23" s="104"/>
      <c r="F23" s="121"/>
      <c r="G23" s="22"/>
      <c r="H23" s="339"/>
      <c r="I23" s="327"/>
    </row>
    <row r="24" spans="1:11" ht="12" customHeight="1">
      <c r="A24" s="43"/>
      <c r="B24" s="112"/>
      <c r="C24" s="110"/>
      <c r="D24" s="104"/>
      <c r="E24" s="104"/>
      <c r="F24" s="121"/>
      <c r="G24" s="10"/>
      <c r="H24" s="342"/>
      <c r="I24" s="328"/>
    </row>
    <row r="25" spans="1:11" ht="12" customHeight="1">
      <c r="A25" s="43"/>
      <c r="B25" s="24"/>
      <c r="D25" s="104"/>
      <c r="E25" s="104"/>
      <c r="F25" s="121"/>
      <c r="G25" s="22"/>
      <c r="H25" s="342"/>
      <c r="I25" s="328"/>
    </row>
    <row r="26" spans="1:11" ht="12" customHeight="1">
      <c r="A26" s="44"/>
      <c r="B26" s="24"/>
      <c r="C26" s="110"/>
      <c r="D26" s="113"/>
      <c r="E26" s="282"/>
      <c r="F26" s="111"/>
      <c r="G26" s="261"/>
      <c r="H26" s="342"/>
      <c r="I26" s="363"/>
    </row>
    <row r="27" spans="1:11" ht="12" customHeight="1">
      <c r="A27" s="44"/>
      <c r="B27" s="24"/>
      <c r="C27" s="110"/>
      <c r="D27" s="240"/>
      <c r="E27" s="240"/>
      <c r="F27" s="39"/>
      <c r="G27" s="22"/>
      <c r="H27" s="339"/>
      <c r="I27" s="327"/>
    </row>
    <row r="28" spans="1:11" ht="12" customHeight="1">
      <c r="A28" s="44"/>
      <c r="B28" s="24"/>
      <c r="C28" s="110"/>
      <c r="D28" s="113"/>
      <c r="E28" s="113"/>
      <c r="F28" s="39"/>
      <c r="G28" s="22"/>
      <c r="H28" s="342"/>
      <c r="I28" s="327"/>
    </row>
    <row r="29" spans="1:11" ht="12" customHeight="1">
      <c r="A29" s="44"/>
      <c r="B29" s="24"/>
      <c r="C29" s="110"/>
      <c r="D29" s="113"/>
      <c r="E29" s="113"/>
      <c r="F29" s="39"/>
      <c r="G29" s="22"/>
      <c r="H29" s="342"/>
      <c r="I29" s="327"/>
    </row>
    <row r="30" spans="1:11" ht="12" customHeight="1">
      <c r="A30" s="44"/>
      <c r="B30" s="24"/>
      <c r="C30" s="110"/>
      <c r="D30" s="113"/>
      <c r="E30" s="113"/>
      <c r="F30" s="39"/>
      <c r="G30" s="22"/>
      <c r="H30" s="342"/>
      <c r="I30" s="327"/>
    </row>
    <row r="31" spans="1:11" ht="12" customHeight="1">
      <c r="A31" s="44"/>
      <c r="B31" s="24"/>
      <c r="C31" s="110"/>
      <c r="D31" s="113"/>
      <c r="E31" s="113"/>
      <c r="F31" s="39"/>
      <c r="G31" s="22"/>
      <c r="H31" s="342"/>
      <c r="I31" s="327"/>
    </row>
    <row r="32" spans="1:11" ht="12" customHeight="1">
      <c r="A32" s="44"/>
      <c r="B32" s="24"/>
      <c r="C32" s="110"/>
      <c r="D32" s="113"/>
      <c r="E32" s="113"/>
      <c r="F32" s="39"/>
      <c r="G32" s="22"/>
      <c r="H32" s="342"/>
      <c r="I32" s="327"/>
    </row>
    <row r="33" spans="1:9" ht="12" customHeight="1">
      <c r="A33" s="44"/>
      <c r="B33" s="24"/>
      <c r="C33" s="110"/>
      <c r="D33" s="113"/>
      <c r="E33" s="113"/>
      <c r="F33" s="39"/>
      <c r="G33" s="22"/>
      <c r="H33" s="342"/>
      <c r="I33" s="327"/>
    </row>
    <row r="34" spans="1:9" ht="12" customHeight="1">
      <c r="A34" s="44"/>
      <c r="B34" s="24"/>
      <c r="C34" s="110"/>
      <c r="D34" s="113"/>
      <c r="E34" s="113"/>
      <c r="F34" s="39"/>
      <c r="G34" s="22"/>
      <c r="H34" s="342"/>
      <c r="I34" s="327"/>
    </row>
    <row r="35" spans="1:9" ht="12" customHeight="1">
      <c r="A35" s="44"/>
      <c r="B35" s="24"/>
      <c r="C35" s="110"/>
      <c r="D35" s="113"/>
      <c r="E35" s="113"/>
      <c r="F35" s="39"/>
      <c r="G35" s="22"/>
      <c r="H35" s="342"/>
      <c r="I35" s="327"/>
    </row>
    <row r="36" spans="1:9" ht="12" customHeight="1">
      <c r="A36" s="44"/>
      <c r="B36" s="24"/>
      <c r="C36" s="110"/>
      <c r="D36" s="113"/>
      <c r="E36" s="113"/>
      <c r="F36" s="39"/>
      <c r="G36" s="22"/>
      <c r="H36" s="342"/>
      <c r="I36" s="327"/>
    </row>
    <row r="37" spans="1:9" ht="12" customHeight="1">
      <c r="A37" s="44"/>
      <c r="B37" s="24"/>
      <c r="C37" s="110"/>
      <c r="D37" s="113"/>
      <c r="E37" s="113"/>
      <c r="F37" s="39"/>
      <c r="G37" s="22"/>
      <c r="H37" s="342"/>
      <c r="I37" s="327"/>
    </row>
    <row r="38" spans="1:9" ht="12" customHeight="1">
      <c r="A38" s="44"/>
      <c r="B38" s="24"/>
      <c r="C38" s="110"/>
      <c r="D38" s="113"/>
      <c r="E38" s="113"/>
      <c r="F38" s="39"/>
      <c r="G38" s="22"/>
      <c r="H38" s="342"/>
      <c r="I38" s="327"/>
    </row>
    <row r="39" spans="1:9" ht="12" customHeight="1">
      <c r="A39" s="44"/>
      <c r="B39" s="23"/>
      <c r="C39" s="110"/>
      <c r="D39" s="113"/>
      <c r="E39" s="113"/>
      <c r="F39" s="111"/>
      <c r="G39" s="22"/>
      <c r="H39" s="342"/>
      <c r="I39" s="327"/>
    </row>
    <row r="40" spans="1:9" ht="12" customHeight="1">
      <c r="A40" s="44"/>
      <c r="B40" s="24"/>
      <c r="D40" s="48"/>
      <c r="E40" s="48"/>
      <c r="F40" s="39"/>
      <c r="G40" s="22"/>
      <c r="H40" s="342"/>
      <c r="I40" s="327"/>
    </row>
    <row r="41" spans="1:9" ht="12" customHeight="1">
      <c r="A41" s="44"/>
      <c r="B41" s="23"/>
      <c r="C41" s="242"/>
      <c r="D41" s="113"/>
      <c r="E41" s="113"/>
      <c r="F41" s="111"/>
      <c r="G41" s="22"/>
      <c r="H41" s="342"/>
      <c r="I41" s="327"/>
    </row>
    <row r="42" spans="1:9" ht="12" customHeight="1">
      <c r="A42" s="44"/>
      <c r="B42" s="23"/>
      <c r="D42" s="48"/>
      <c r="E42" s="48"/>
      <c r="F42" s="100"/>
      <c r="G42" s="22"/>
      <c r="H42" s="342"/>
      <c r="I42" s="327"/>
    </row>
    <row r="43" spans="1:9" ht="12" customHeight="1">
      <c r="A43" s="44"/>
      <c r="B43" s="23"/>
      <c r="C43" s="110"/>
      <c r="D43" s="113"/>
      <c r="E43" s="113"/>
      <c r="F43" s="111"/>
      <c r="G43" s="22"/>
      <c r="H43" s="342"/>
      <c r="I43" s="327"/>
    </row>
    <row r="44" spans="1:9" ht="12" customHeight="1">
      <c r="A44" s="44"/>
      <c r="B44" s="23"/>
      <c r="D44" s="48"/>
      <c r="E44" s="48"/>
      <c r="F44" s="100"/>
      <c r="G44" s="22"/>
      <c r="H44" s="342"/>
      <c r="I44" s="327"/>
    </row>
    <row r="45" spans="1:9" ht="12" customHeight="1">
      <c r="A45" s="44"/>
      <c r="B45" s="23"/>
      <c r="C45" s="110"/>
      <c r="D45" s="243"/>
      <c r="E45" s="243"/>
      <c r="F45" s="111"/>
      <c r="G45" s="22"/>
      <c r="H45" s="342"/>
      <c r="I45" s="327"/>
    </row>
    <row r="46" spans="1:9" ht="12" customHeight="1">
      <c r="A46" s="44"/>
      <c r="B46" s="24"/>
      <c r="C46" s="110"/>
      <c r="D46" s="113"/>
      <c r="E46" s="113"/>
      <c r="F46" s="39"/>
      <c r="G46" s="233"/>
      <c r="H46" s="335"/>
      <c r="I46" s="335"/>
    </row>
    <row r="47" spans="1:9" ht="12" customHeight="1">
      <c r="A47" s="44"/>
      <c r="B47" s="112"/>
      <c r="C47" s="110"/>
      <c r="D47" s="113"/>
      <c r="E47" s="110"/>
      <c r="F47" s="43"/>
      <c r="G47" s="233"/>
      <c r="H47" s="335"/>
      <c r="I47" s="335"/>
    </row>
    <row r="48" spans="1:9" ht="12" customHeight="1">
      <c r="A48" s="44"/>
      <c r="B48" s="112"/>
      <c r="C48" s="110"/>
      <c r="D48" s="113"/>
      <c r="E48" s="110"/>
      <c r="F48" s="43"/>
      <c r="G48" s="233"/>
      <c r="H48" s="335"/>
      <c r="I48" s="335"/>
    </row>
    <row r="49" spans="1:9" ht="12" customHeight="1">
      <c r="A49" s="44"/>
      <c r="B49" s="112"/>
      <c r="C49" s="110"/>
      <c r="D49" s="113"/>
      <c r="E49" s="110"/>
      <c r="F49" s="43"/>
      <c r="G49" s="233"/>
      <c r="H49" s="335"/>
      <c r="I49" s="335"/>
    </row>
    <row r="50" spans="1:9" ht="12" customHeight="1">
      <c r="A50" s="44"/>
      <c r="B50" s="112"/>
      <c r="C50" s="110"/>
      <c r="D50" s="113"/>
      <c r="E50" s="110"/>
      <c r="F50" s="43"/>
      <c r="G50" s="233"/>
      <c r="H50" s="335"/>
      <c r="I50" s="335"/>
    </row>
    <row r="51" spans="1:9" ht="12" customHeight="1">
      <c r="A51" s="44"/>
      <c r="B51" s="112"/>
      <c r="C51" s="110"/>
      <c r="D51" s="113"/>
      <c r="E51" s="110"/>
      <c r="F51" s="43"/>
      <c r="G51" s="233"/>
      <c r="H51" s="335"/>
      <c r="I51" s="335"/>
    </row>
    <row r="52" spans="1:9" ht="12" customHeight="1">
      <c r="A52" s="44"/>
      <c r="B52" s="112"/>
      <c r="C52" s="110"/>
      <c r="D52" s="113"/>
      <c r="E52" s="110"/>
      <c r="F52" s="43"/>
      <c r="G52" s="233"/>
      <c r="H52" s="335"/>
      <c r="I52" s="335"/>
    </row>
    <row r="53" spans="1:9" ht="12" customHeight="1">
      <c r="A53" s="44"/>
      <c r="B53" s="112"/>
      <c r="C53" s="110"/>
      <c r="D53" s="113"/>
      <c r="E53" s="110"/>
      <c r="F53" s="43"/>
      <c r="G53" s="233"/>
      <c r="H53" s="335"/>
      <c r="I53" s="335"/>
    </row>
    <row r="54" spans="1:9" ht="12" customHeight="1">
      <c r="A54" s="44"/>
      <c r="B54" s="112"/>
      <c r="C54" s="110"/>
      <c r="D54" s="113"/>
      <c r="E54" s="110"/>
      <c r="F54" s="43"/>
      <c r="G54" s="233"/>
      <c r="H54" s="335"/>
      <c r="I54" s="335"/>
    </row>
    <row r="55" spans="1:9" ht="12" customHeight="1">
      <c r="A55" s="44"/>
      <c r="B55" s="112"/>
      <c r="C55" s="110"/>
      <c r="D55" s="113"/>
      <c r="E55" s="110"/>
      <c r="F55" s="43"/>
      <c r="G55" s="233"/>
      <c r="H55" s="335"/>
      <c r="I55" s="335"/>
    </row>
    <row r="56" spans="1:9" ht="12" customHeight="1">
      <c r="A56" s="44"/>
      <c r="B56" s="112"/>
      <c r="C56" s="110"/>
      <c r="D56" s="113"/>
      <c r="E56" s="110"/>
      <c r="F56" s="43"/>
      <c r="G56" s="233"/>
      <c r="H56" s="335"/>
      <c r="I56" s="335"/>
    </row>
    <row r="57" spans="1:9" ht="12" customHeight="1">
      <c r="A57" s="44"/>
      <c r="B57" s="112"/>
      <c r="C57" s="110"/>
      <c r="D57" s="113"/>
      <c r="E57" s="110"/>
      <c r="F57" s="43"/>
      <c r="G57" s="233"/>
      <c r="H57" s="335"/>
      <c r="I57" s="335"/>
    </row>
    <row r="58" spans="1:9" ht="12" customHeight="1">
      <c r="A58" s="44"/>
      <c r="B58" s="112"/>
      <c r="C58" s="110"/>
      <c r="D58" s="113"/>
      <c r="E58" s="110"/>
      <c r="F58" s="43"/>
      <c r="G58" s="233"/>
      <c r="H58" s="335"/>
      <c r="I58" s="335"/>
    </row>
    <row r="59" spans="1:9" ht="12" customHeight="1">
      <c r="A59" s="44"/>
      <c r="B59" s="112"/>
      <c r="C59" s="110"/>
      <c r="D59" s="113"/>
      <c r="E59" s="110"/>
      <c r="F59" s="43"/>
      <c r="G59" s="233"/>
      <c r="H59" s="335"/>
      <c r="I59" s="335"/>
    </row>
    <row r="60" spans="1:9" ht="12" customHeight="1">
      <c r="A60" s="44"/>
      <c r="B60" s="112"/>
      <c r="C60" s="110"/>
      <c r="D60" s="113"/>
      <c r="E60" s="110"/>
      <c r="F60" s="43"/>
      <c r="G60" s="233"/>
      <c r="H60" s="335"/>
      <c r="I60" s="335"/>
    </row>
    <row r="61" spans="1:9" ht="12" customHeight="1">
      <c r="A61" s="44"/>
      <c r="B61" s="112"/>
      <c r="C61" s="110"/>
      <c r="D61" s="113"/>
      <c r="E61" s="110"/>
      <c r="F61" s="43"/>
      <c r="G61" s="233"/>
      <c r="H61" s="335"/>
      <c r="I61" s="335"/>
    </row>
    <row r="62" spans="1:9" ht="12" customHeight="1">
      <c r="A62" s="44"/>
      <c r="B62" s="112"/>
      <c r="C62" s="110"/>
      <c r="D62" s="113"/>
      <c r="E62" s="110"/>
      <c r="F62" s="43"/>
      <c r="G62" s="233"/>
      <c r="H62" s="335"/>
      <c r="I62" s="335"/>
    </row>
    <row r="63" spans="1:9" ht="12" customHeight="1">
      <c r="A63" s="44"/>
      <c r="B63" s="112"/>
      <c r="C63" s="110"/>
      <c r="D63" s="113"/>
      <c r="E63" s="110"/>
      <c r="F63" s="43"/>
      <c r="G63" s="233"/>
      <c r="H63" s="335"/>
      <c r="I63" s="335"/>
    </row>
    <row r="64" spans="1:9" ht="12" customHeight="1">
      <c r="A64" s="44"/>
      <c r="B64" s="112"/>
      <c r="C64" s="110"/>
      <c r="D64" s="113"/>
      <c r="E64" s="110"/>
      <c r="F64" s="43"/>
      <c r="G64" s="233"/>
      <c r="H64" s="335"/>
      <c r="I64" s="335"/>
    </row>
    <row r="65" spans="1:9" ht="12" customHeight="1">
      <c r="A65" s="44"/>
      <c r="B65" s="112"/>
      <c r="C65" s="110"/>
      <c r="D65" s="113"/>
      <c r="E65" s="110"/>
      <c r="F65" s="43"/>
      <c r="G65" s="233"/>
      <c r="H65" s="335"/>
      <c r="I65" s="335"/>
    </row>
    <row r="66" spans="1:9" ht="12" customHeight="1">
      <c r="A66" s="44"/>
      <c r="B66" s="112"/>
      <c r="C66" s="110"/>
      <c r="D66" s="113"/>
      <c r="E66" s="110"/>
      <c r="F66" s="43"/>
      <c r="G66" s="233"/>
      <c r="H66" s="335"/>
      <c r="I66" s="335"/>
    </row>
    <row r="67" spans="1:9" ht="12" customHeight="1">
      <c r="A67" s="44"/>
      <c r="B67" s="112"/>
      <c r="C67" s="110"/>
      <c r="D67" s="113"/>
      <c r="E67" s="110"/>
      <c r="F67" s="43"/>
      <c r="G67" s="233"/>
      <c r="H67" s="335"/>
      <c r="I67" s="335"/>
    </row>
    <row r="68" spans="1:9" ht="12" customHeight="1">
      <c r="A68" s="44"/>
      <c r="B68" s="112"/>
      <c r="C68" s="110"/>
      <c r="D68" s="113"/>
      <c r="E68" s="110"/>
      <c r="F68" s="43"/>
      <c r="G68" s="233"/>
      <c r="H68" s="335"/>
      <c r="I68" s="335"/>
    </row>
    <row r="69" spans="1:9" ht="12" customHeight="1">
      <c r="A69" s="44"/>
      <c r="B69" s="112"/>
      <c r="C69" s="110"/>
      <c r="D69" s="113"/>
      <c r="E69" s="110"/>
      <c r="F69" s="43"/>
      <c r="G69" s="233"/>
      <c r="H69" s="335"/>
      <c r="I69" s="335"/>
    </row>
    <row r="70" spans="1:9" ht="12" customHeight="1">
      <c r="A70" s="44"/>
      <c r="B70" s="112"/>
      <c r="C70" s="110"/>
      <c r="D70" s="113"/>
      <c r="E70" s="110"/>
      <c r="F70" s="43"/>
      <c r="G70" s="233"/>
      <c r="H70" s="335"/>
      <c r="I70" s="335"/>
    </row>
    <row r="71" spans="1:9" ht="12" customHeight="1">
      <c r="A71" s="44"/>
      <c r="B71" s="112"/>
      <c r="C71" s="110"/>
      <c r="D71" s="113"/>
      <c r="E71" s="110"/>
      <c r="F71" s="43"/>
      <c r="G71" s="233"/>
      <c r="H71" s="335"/>
      <c r="I71" s="335"/>
    </row>
    <row r="72" spans="1:9" ht="12" customHeight="1">
      <c r="A72" s="44"/>
      <c r="B72" s="112"/>
      <c r="C72" s="110"/>
      <c r="D72" s="113"/>
      <c r="E72" s="110"/>
      <c r="F72" s="43"/>
      <c r="G72" s="233"/>
      <c r="H72" s="335"/>
      <c r="I72" s="335"/>
    </row>
    <row r="73" spans="1:9" ht="12" customHeight="1">
      <c r="A73" s="44"/>
      <c r="B73" s="112"/>
      <c r="C73" s="110"/>
      <c r="D73" s="113"/>
      <c r="E73" s="110"/>
      <c r="F73" s="43"/>
      <c r="G73" s="233"/>
      <c r="H73" s="335"/>
      <c r="I73" s="335"/>
    </row>
    <row r="74" spans="1:9" ht="12" customHeight="1">
      <c r="A74" s="44"/>
      <c r="B74" s="112"/>
      <c r="C74" s="110"/>
      <c r="D74" s="113"/>
      <c r="E74" s="110"/>
      <c r="F74" s="43"/>
      <c r="G74" s="233"/>
      <c r="H74" s="335"/>
      <c r="I74" s="335"/>
    </row>
    <row r="75" spans="1:9" ht="12" customHeight="1">
      <c r="A75" s="44"/>
      <c r="B75" s="112"/>
      <c r="C75" s="110"/>
      <c r="D75" s="113"/>
      <c r="E75" s="110"/>
      <c r="F75" s="43"/>
      <c r="G75" s="233"/>
      <c r="H75" s="335"/>
      <c r="I75" s="335"/>
    </row>
    <row r="76" spans="1:9" ht="12" customHeight="1">
      <c r="A76" s="44"/>
      <c r="B76" s="112"/>
      <c r="C76" s="110"/>
      <c r="D76" s="113"/>
      <c r="E76" s="110"/>
      <c r="F76" s="43"/>
      <c r="G76" s="233"/>
      <c r="H76" s="335"/>
      <c r="I76" s="335"/>
    </row>
    <row r="77" spans="1:9" ht="12" customHeight="1">
      <c r="A77" s="44"/>
      <c r="B77" s="112"/>
      <c r="C77" s="110"/>
      <c r="D77" s="113"/>
      <c r="E77" s="110"/>
      <c r="F77" s="43"/>
      <c r="G77" s="233"/>
      <c r="H77" s="335"/>
      <c r="I77" s="335"/>
    </row>
    <row r="78" spans="1:9" ht="12" customHeight="1">
      <c r="A78" s="44"/>
      <c r="B78" s="24"/>
      <c r="D78" s="48"/>
      <c r="E78" s="48"/>
      <c r="F78" s="39"/>
      <c r="G78" s="233"/>
      <c r="H78" s="335"/>
      <c r="I78" s="335"/>
    </row>
    <row r="79" spans="1:9" ht="12" customHeight="1">
      <c r="A79" s="44"/>
      <c r="B79" s="23"/>
      <c r="C79" s="110"/>
      <c r="D79" s="243"/>
      <c r="E79" s="243"/>
      <c r="F79" s="111"/>
      <c r="G79" s="233"/>
      <c r="H79" s="335"/>
      <c r="I79" s="335"/>
    </row>
    <row r="80" spans="1:9" ht="12" customHeight="1">
      <c r="A80" s="44"/>
      <c r="B80" s="23"/>
      <c r="D80" s="48"/>
      <c r="E80" s="48"/>
      <c r="F80" s="121"/>
      <c r="G80" s="233"/>
      <c r="H80" s="335"/>
      <c r="I80" s="335"/>
    </row>
    <row r="81" spans="1:9" ht="12" customHeight="1">
      <c r="A81" s="42"/>
      <c r="B81" s="46"/>
      <c r="C81" s="14"/>
      <c r="D81" s="14"/>
      <c r="E81" s="14"/>
      <c r="F81" s="33"/>
      <c r="G81" s="249"/>
      <c r="H81" s="359"/>
      <c r="I81" s="336"/>
    </row>
    <row r="82" spans="1:9" ht="12" customHeight="1">
      <c r="A82" s="77">
        <v>5600</v>
      </c>
      <c r="B82" s="24" t="s">
        <v>12</v>
      </c>
      <c r="C82" s="1"/>
      <c r="D82" s="1"/>
      <c r="E82" s="1"/>
      <c r="H82" s="347"/>
      <c r="I82" s="365">
        <f>IF(SUM(I1:I81)=0,"",SUM(I1:I81))</f>
        <v>40514</v>
      </c>
    </row>
    <row r="83" spans="1:9" ht="12" customHeight="1">
      <c r="A83" s="45"/>
      <c r="B83" s="49"/>
      <c r="C83" s="13"/>
      <c r="D83" s="13"/>
      <c r="E83" s="13"/>
      <c r="F83" s="13"/>
      <c r="G83" s="239"/>
      <c r="H83" s="346"/>
      <c r="I83" s="337"/>
    </row>
    <row r="91" spans="1:9" ht="12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2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2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2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2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2" customHeight="1">
      <c r="A96" s="3"/>
      <c r="B96" s="3"/>
      <c r="C96" s="3"/>
      <c r="D96" s="3"/>
      <c r="E96" s="3"/>
      <c r="F96" s="3"/>
      <c r="G96" s="3"/>
      <c r="H96" s="3"/>
      <c r="I96" s="3"/>
    </row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09" s="3" customFormat="1" ht="12" customHeight="1"/>
    <row r="110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8" s="3" customFormat="1" ht="12" customHeight="1"/>
    <row r="139" s="3" customFormat="1" ht="12" customHeight="1"/>
    <row r="140" s="3" customFormat="1" ht="12" customHeight="1"/>
    <row r="141" s="3" customFormat="1" ht="12" customHeight="1"/>
    <row r="142" s="3" customFormat="1" ht="12" customHeight="1"/>
    <row r="143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63" s="3" customFormat="1" ht="12" customHeight="1"/>
    <row r="164" s="3" customFormat="1" ht="12" customHeight="1"/>
    <row r="165" s="3" customFormat="1" ht="12" customHeight="1"/>
    <row r="166" s="3" customFormat="1" ht="12" customHeight="1"/>
    <row r="167" s="3" customFormat="1" ht="12" customHeight="1"/>
    <row r="168" s="3" customFormat="1" ht="12" customHeight="1"/>
    <row r="169" s="3" customFormat="1" ht="12" customHeight="1"/>
    <row r="170" s="3" customFormat="1" ht="12" customHeight="1"/>
    <row r="171" s="3" customFormat="1" ht="12" customHeight="1"/>
    <row r="172" s="3" customFormat="1" ht="12" customHeight="1"/>
    <row r="173" s="3" customFormat="1" ht="12" customHeight="1"/>
    <row r="174" s="3" customFormat="1" ht="12" customHeight="1"/>
    <row r="175" s="3" customFormat="1" ht="12" customHeight="1"/>
    <row r="176" s="3" customFormat="1" ht="12" customHeight="1"/>
    <row r="177" s="3" customFormat="1" ht="12" customHeight="1"/>
    <row r="178" s="3" customFormat="1" ht="12" customHeight="1"/>
    <row r="179" s="3" customFormat="1" ht="12" customHeight="1"/>
    <row r="180" s="3" customFormat="1" ht="12" customHeight="1"/>
    <row r="181" s="3" customFormat="1" ht="12" customHeight="1"/>
    <row r="188" s="3" customFormat="1" ht="12" customHeight="1"/>
    <row r="189" s="3" customFormat="1" ht="12" customHeight="1"/>
    <row r="190" s="3" customFormat="1" ht="12" customHeight="1"/>
    <row r="191" s="3" customFormat="1" ht="12" customHeight="1"/>
    <row r="192" s="3" customFormat="1" ht="12" customHeight="1"/>
    <row r="193" s="3" customFormat="1" ht="12" customHeight="1"/>
    <row r="194" s="3" customFormat="1" ht="12" customHeight="1"/>
    <row r="195" s="3" customFormat="1" ht="12" customHeight="1"/>
    <row r="196" s="3" customFormat="1" ht="12" customHeight="1"/>
    <row r="197" s="3" customFormat="1" ht="12" customHeight="1"/>
    <row r="198" s="3" customFormat="1" ht="12" customHeight="1"/>
    <row r="199" s="3" customFormat="1" ht="12" customHeight="1"/>
    <row r="200" s="3" customFormat="1" ht="12" customHeight="1"/>
    <row r="201" s="3" customFormat="1" ht="12" customHeight="1"/>
    <row r="202" s="3" customFormat="1" ht="12" customHeight="1"/>
    <row r="203" s="3" customFormat="1" ht="12" customHeight="1"/>
    <row r="204" s="3" customFormat="1" ht="12" customHeight="1"/>
    <row r="205" s="3" customFormat="1" ht="12" customHeight="1"/>
    <row r="206" s="3" customFormat="1" ht="12" customHeight="1"/>
    <row r="213" s="3" customFormat="1" ht="12" customHeight="1"/>
    <row r="214" s="3" customFormat="1" ht="12" customHeight="1"/>
    <row r="215" s="3" customFormat="1" ht="12" customHeight="1"/>
    <row r="216" s="3" customFormat="1" ht="12" customHeight="1"/>
    <row r="217" s="3" customFormat="1" ht="12" customHeight="1"/>
    <row r="218" s="3" customFormat="1" ht="12" customHeight="1"/>
    <row r="219" s="3" customFormat="1" ht="12" customHeight="1"/>
    <row r="220" s="3" customFormat="1" ht="12" customHeight="1"/>
    <row r="221" s="3" customFormat="1" ht="12" customHeight="1"/>
    <row r="222" s="3" customFormat="1" ht="12" customHeight="1"/>
    <row r="223" s="3" customFormat="1" ht="12" customHeight="1"/>
    <row r="224" s="3" customFormat="1" ht="12" customHeight="1"/>
    <row r="225" s="3" customFormat="1" ht="12" customHeight="1"/>
    <row r="226" s="3" customFormat="1" ht="12" customHeight="1"/>
    <row r="227" s="3" customFormat="1" ht="12" customHeight="1"/>
    <row r="228" s="3" customFormat="1" ht="12" customHeight="1"/>
    <row r="229" s="3" customFormat="1" ht="12" customHeight="1"/>
    <row r="230" s="3" customFormat="1" ht="12" customHeight="1"/>
    <row r="231" s="3" customFormat="1" ht="12" customHeight="1"/>
    <row r="238" s="3" customFormat="1" ht="12" customHeight="1"/>
    <row r="239" s="3" customFormat="1" ht="12" customHeight="1"/>
    <row r="240" s="3" customFormat="1" ht="12" customHeight="1"/>
    <row r="241" s="3" customFormat="1" ht="12" customHeight="1"/>
    <row r="242" s="3" customFormat="1" ht="12" customHeight="1"/>
    <row r="243" s="3" customFormat="1" ht="12" customHeight="1"/>
    <row r="244" s="3" customFormat="1" ht="12" customHeight="1"/>
    <row r="245" s="3" customFormat="1" ht="12" customHeight="1"/>
    <row r="246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  <row r="251" s="3" customFormat="1" ht="12" customHeight="1"/>
    <row r="252" s="3" customFormat="1" ht="12" customHeight="1"/>
    <row r="253" s="3" customFormat="1" ht="12" customHeight="1"/>
    <row r="254" s="3" customFormat="1" ht="12" customHeight="1"/>
    <row r="255" s="3" customFormat="1" ht="12" customHeight="1"/>
    <row r="256" s="3" customFormat="1" ht="12" customHeight="1"/>
    <row r="263" s="3" customFormat="1" ht="12" customHeight="1"/>
    <row r="264" s="3" customFormat="1" ht="12" customHeight="1"/>
    <row r="265" s="3" customFormat="1" ht="12" customHeight="1"/>
    <row r="266" s="3" customFormat="1" ht="12" customHeight="1"/>
    <row r="267" s="3" customFormat="1" ht="12" customHeight="1"/>
    <row r="268" s="3" customFormat="1" ht="12" customHeight="1"/>
    <row r="269" s="3" customFormat="1" ht="12" customHeight="1"/>
    <row r="270" s="3" customFormat="1" ht="12" customHeight="1"/>
    <row r="271" s="3" customFormat="1" ht="12" customHeight="1"/>
    <row r="272" s="3" customFormat="1" ht="12" customHeight="1"/>
    <row r="273" s="3" customFormat="1" ht="12" customHeight="1"/>
    <row r="274" s="3" customFormat="1" ht="12" customHeight="1"/>
    <row r="275" s="3" customFormat="1" ht="12" customHeight="1"/>
    <row r="276" s="3" customFormat="1" ht="12" customHeight="1"/>
    <row r="277" s="3" customFormat="1" ht="12" customHeight="1"/>
    <row r="278" s="3" customFormat="1" ht="12" customHeight="1"/>
    <row r="279" s="3" customFormat="1" ht="12" customHeight="1"/>
    <row r="280" s="3" customFormat="1" ht="12" customHeight="1"/>
    <row r="281" s="3" customFormat="1" ht="12" customHeight="1"/>
    <row r="288" s="3" customFormat="1" ht="12" customHeight="1"/>
    <row r="289" s="3" customFormat="1" ht="12" customHeight="1"/>
    <row r="290" s="3" customFormat="1" ht="12" customHeight="1"/>
    <row r="291" s="3" customFormat="1" ht="12" customHeight="1"/>
    <row r="292" s="3" customFormat="1" ht="12" customHeight="1"/>
    <row r="293" s="3" customFormat="1" ht="12" customHeight="1"/>
    <row r="294" s="3" customFormat="1" ht="12" customHeight="1"/>
    <row r="295" s="3" customFormat="1" ht="12" customHeight="1"/>
    <row r="296" s="3" customFormat="1" ht="12" customHeight="1"/>
    <row r="297" s="3" customFormat="1" ht="12" customHeight="1"/>
    <row r="298" s="3" customFormat="1" ht="12" customHeight="1"/>
    <row r="299" s="3" customFormat="1" ht="12" customHeight="1"/>
    <row r="300" s="3" customFormat="1" ht="12" customHeight="1"/>
    <row r="301" s="3" customFormat="1" ht="12" customHeight="1"/>
    <row r="302" s="3" customFormat="1" ht="12" customHeight="1"/>
    <row r="303" s="3" customFormat="1" ht="12" customHeight="1"/>
    <row r="304" s="3" customFormat="1" ht="12" customHeight="1"/>
    <row r="305" s="3" customFormat="1" ht="12" customHeight="1"/>
    <row r="306" s="3" customFormat="1" ht="12" customHeight="1"/>
    <row r="310" s="3" customFormat="1" ht="12" customHeight="1"/>
    <row r="311" s="3" customFormat="1" ht="12" customHeight="1"/>
    <row r="312" s="3" customFormat="1" ht="12" customHeight="1"/>
    <row r="317" s="3" customFormat="1" ht="12" customHeight="1"/>
    <row r="318" s="3" customFormat="1" ht="12" customHeight="1"/>
    <row r="319" s="3" customFormat="1" ht="12" customHeight="1"/>
    <row r="320" s="3" customFormat="1" ht="12" customHeight="1"/>
    <row r="321" s="3" customFormat="1" ht="12" customHeight="1"/>
    <row r="322" s="3" customFormat="1" ht="12" customHeight="1"/>
    <row r="323" s="3" customFormat="1" ht="12" customHeight="1"/>
    <row r="324" s="3" customFormat="1" ht="12" customHeight="1"/>
    <row r="325" s="3" customFormat="1" ht="12" customHeight="1"/>
    <row r="326" s="3" customFormat="1" ht="12" customHeight="1"/>
    <row r="327" s="3" customFormat="1" ht="12" customHeight="1"/>
    <row r="328" s="3" customFormat="1" ht="12" customHeight="1"/>
    <row r="329" s="3" customFormat="1" ht="12" customHeight="1"/>
    <row r="330" s="3" customFormat="1" ht="12" customHeight="1"/>
    <row r="331" s="3" customFormat="1" ht="12" customHeight="1"/>
    <row r="332" s="3" customFormat="1" ht="12" customHeight="1"/>
    <row r="333" s="3" customFormat="1" ht="12" customHeight="1"/>
    <row r="334" s="3" customFormat="1" ht="12" customHeight="1"/>
    <row r="335" s="3" customFormat="1" ht="12" customHeight="1"/>
    <row r="336" s="3" customFormat="1" ht="12" customHeight="1"/>
    <row r="337" s="3" customFormat="1" ht="12" customHeight="1"/>
    <row r="338" s="3" customFormat="1" ht="12" customHeight="1"/>
    <row r="339" s="3" customFormat="1" ht="12" customHeight="1"/>
    <row r="340" s="3" customFormat="1" ht="12" customHeight="1"/>
    <row r="341" s="3" customFormat="1" ht="12" customHeight="1"/>
    <row r="342" s="3" customFormat="1" ht="12" customHeight="1"/>
    <row r="343" s="3" customFormat="1" ht="12" customHeight="1"/>
    <row r="344" s="3" customFormat="1" ht="12" customHeight="1"/>
    <row r="345" s="3" customFormat="1" ht="12" customHeight="1"/>
    <row r="346" s="3" customFormat="1" ht="12" customHeight="1"/>
    <row r="347" s="3" customFormat="1" ht="12" customHeight="1"/>
    <row r="348" s="3" customFormat="1" ht="12" customHeight="1"/>
    <row r="349" s="3" customFormat="1" ht="12" customHeight="1"/>
    <row r="350" s="3" customFormat="1" ht="12" customHeight="1"/>
    <row r="351" s="3" customFormat="1" ht="12" customHeight="1"/>
    <row r="352" s="3" customFormat="1" ht="12" customHeight="1"/>
    <row r="353" s="3" customFormat="1" ht="12" customHeight="1"/>
    <row r="354" s="3" customFormat="1" ht="12" customHeight="1"/>
    <row r="355" s="3" customFormat="1" ht="12" customHeight="1"/>
    <row r="356" s="3" customFormat="1" ht="12" customHeight="1"/>
    <row r="357" s="3" customFormat="1" ht="12" customHeight="1"/>
    <row r="358" s="3" customFormat="1" ht="12" customHeight="1"/>
    <row r="359" s="3" customFormat="1" ht="12" customHeight="1"/>
    <row r="360" s="3" customFormat="1" ht="12" customHeight="1"/>
    <row r="361" s="3" customFormat="1" ht="12" customHeight="1"/>
    <row r="362" s="3" customFormat="1" ht="12" customHeight="1"/>
    <row r="363" s="3" customFormat="1" ht="12" customHeight="1"/>
    <row r="364" s="3" customFormat="1" ht="12" customHeight="1"/>
    <row r="365" s="3" customFormat="1" ht="12" customHeight="1"/>
    <row r="366" s="3" customFormat="1" ht="12" customHeight="1"/>
    <row r="367" s="3" customFormat="1" ht="12" customHeight="1"/>
    <row r="368" s="3" customFormat="1" ht="12" customHeight="1"/>
    <row r="369" s="3" customFormat="1" ht="12" customHeight="1"/>
    <row r="370" s="3" customFormat="1" ht="12" customHeight="1"/>
    <row r="371" s="3" customFormat="1" ht="12" customHeight="1"/>
    <row r="372" s="3" customFormat="1" ht="12" customHeight="1"/>
    <row r="373" s="3" customFormat="1" ht="12" customHeight="1"/>
    <row r="374" s="3" customFormat="1" ht="12" customHeight="1"/>
    <row r="375" s="3" customFormat="1" ht="12" customHeight="1"/>
    <row r="376" s="3" customFormat="1" ht="12" customHeight="1"/>
    <row r="377" s="3" customFormat="1" ht="12" customHeight="1"/>
    <row r="378" s="3" customFormat="1" ht="12" customHeight="1"/>
    <row r="379" s="3" customFormat="1" ht="12" customHeight="1"/>
    <row r="380" s="3" customFormat="1" ht="12" customHeight="1"/>
    <row r="381" s="3" customFormat="1" ht="12" customHeight="1"/>
    <row r="382" s="3" customFormat="1" ht="12" customHeight="1"/>
    <row r="383" s="3" customFormat="1" ht="12" customHeight="1"/>
    <row r="384" s="3" customFormat="1" ht="12" customHeight="1"/>
    <row r="385" s="3" customFormat="1" ht="12" customHeight="1"/>
    <row r="386" s="3" customFormat="1" ht="12" customHeight="1"/>
    <row r="387" s="3" customFormat="1" ht="12" customHeight="1"/>
    <row r="388" s="3" customFormat="1" ht="12" customHeight="1"/>
    <row r="389" s="3" customFormat="1" ht="12" customHeight="1"/>
    <row r="390" s="3" customFormat="1" ht="12" customHeight="1"/>
    <row r="391" s="3" customFormat="1" ht="12" customHeight="1"/>
    <row r="392" s="3" customFormat="1" ht="12" customHeight="1"/>
    <row r="393" s="3" customFormat="1" ht="12" customHeight="1"/>
    <row r="394" s="3" customFormat="1" ht="12" customHeight="1"/>
    <row r="395" s="3" customFormat="1" ht="12" customHeight="1"/>
    <row r="396" s="3" customFormat="1" ht="12" customHeight="1"/>
    <row r="397" s="3" customFormat="1" ht="12" customHeight="1"/>
    <row r="398" s="3" customFormat="1" ht="12" customHeight="1"/>
    <row r="399" s="3" customFormat="1" ht="12" customHeight="1"/>
    <row r="400" s="3" customFormat="1" ht="12" customHeight="1"/>
    <row r="401" s="3" customFormat="1" ht="12" customHeight="1"/>
    <row r="402" s="3" customFormat="1" ht="12" customHeight="1"/>
    <row r="403" s="3" customFormat="1" ht="12" customHeight="1"/>
    <row r="404" s="3" customFormat="1" ht="12" customHeight="1"/>
    <row r="405" s="3" customFormat="1" ht="12" customHeight="1"/>
    <row r="406" s="3" customFormat="1" ht="12" customHeight="1"/>
    <row r="407" s="3" customFormat="1" ht="12" customHeight="1"/>
    <row r="408" s="3" customFormat="1" ht="12" customHeight="1"/>
    <row r="409" s="3" customFormat="1" ht="12" customHeight="1"/>
    <row r="410" s="3" customFormat="1" ht="12" customHeight="1"/>
    <row r="411" s="3" customFormat="1" ht="12" customHeight="1"/>
    <row r="412" s="3" customFormat="1" ht="12" customHeight="1"/>
    <row r="413" s="3" customFormat="1" ht="12" customHeight="1"/>
    <row r="414" s="3" customFormat="1" ht="12" customHeight="1"/>
    <row r="415" s="3" customFormat="1" ht="12" customHeight="1"/>
    <row r="416" s="3" customFormat="1" ht="12" customHeight="1"/>
    <row r="417" s="3" customFormat="1" ht="12" customHeight="1"/>
    <row r="418" s="3" customFormat="1" ht="12" customHeight="1"/>
    <row r="432" s="3" customFormat="1" ht="12" customHeight="1"/>
    <row r="433" s="3" customFormat="1" ht="12" customHeight="1"/>
    <row r="434" s="3" customFormat="1" ht="12" customHeight="1"/>
    <row r="435" s="3" customFormat="1" ht="12" customHeight="1"/>
    <row r="436" s="3" customFormat="1" ht="12" customHeight="1"/>
    <row r="437" s="3" customFormat="1" ht="12" customHeight="1"/>
    <row r="438" s="3" customFormat="1" ht="12" customHeight="1"/>
    <row r="439" s="3" customFormat="1" ht="12" customHeight="1"/>
    <row r="440" s="3" customFormat="1" ht="12" customHeight="1"/>
    <row r="441" s="3" customFormat="1" ht="12" customHeight="1"/>
    <row r="442" s="3" customFormat="1" ht="12" customHeight="1"/>
    <row r="443" s="3" customFormat="1" ht="12" customHeight="1"/>
    <row r="444" s="3" customFormat="1" ht="12" customHeight="1"/>
    <row r="450" s="3" customFormat="1" ht="12" customHeight="1"/>
    <row r="451" s="3" customFormat="1" ht="12" customHeight="1"/>
    <row r="452" s="3" customFormat="1" ht="12" customHeight="1"/>
    <row r="453" s="3" customFormat="1" ht="12" customHeight="1"/>
    <row r="454" s="3" customFormat="1" ht="12" customHeight="1"/>
    <row r="455" s="3" customFormat="1" ht="12" customHeight="1"/>
    <row r="456" s="3" customFormat="1" ht="12" customHeight="1"/>
    <row r="457" s="3" customFormat="1" ht="12" customHeight="1"/>
    <row r="458" s="3" customFormat="1" ht="12" customHeight="1"/>
    <row r="459" s="3" customFormat="1" ht="12" customHeight="1"/>
    <row r="460" s="3" customFormat="1" ht="12" customHeight="1"/>
    <row r="461" s="3" customFormat="1" ht="12" customHeight="1"/>
    <row r="462" s="3" customFormat="1" ht="12" customHeight="1"/>
    <row r="463" s="3" customFormat="1" ht="12" customHeight="1"/>
    <row r="464" s="3" customFormat="1" ht="12" customHeight="1"/>
    <row r="465" s="3" customFormat="1" ht="12" customHeight="1"/>
    <row r="466" s="3" customFormat="1" ht="12" customHeight="1"/>
    <row r="467" s="3" customFormat="1" ht="12" customHeight="1"/>
    <row r="468" s="3" customFormat="1" ht="12" customHeight="1"/>
    <row r="469" s="3" customFormat="1" ht="12" customHeight="1"/>
    <row r="475" s="3" customFormat="1" ht="12" customHeight="1"/>
    <row r="476" s="3" customFormat="1" ht="12" customHeight="1"/>
    <row r="477" s="3" customFormat="1" ht="12" customHeight="1"/>
    <row r="478" s="3" customFormat="1" ht="12" customHeight="1"/>
    <row r="479" s="3" customFormat="1" ht="12" customHeight="1"/>
    <row r="480" s="3" customFormat="1" ht="12" customHeight="1"/>
    <row r="481" s="3" customFormat="1" ht="12" customHeight="1"/>
    <row r="482" s="3" customFormat="1" ht="12" customHeight="1"/>
    <row r="483" s="3" customFormat="1" ht="12" customHeight="1"/>
    <row r="484" s="3" customFormat="1" ht="12" customHeight="1"/>
    <row r="485" s="3" customFormat="1" ht="12" customHeight="1"/>
    <row r="486" s="3" customFormat="1" ht="12" customHeight="1"/>
    <row r="487" s="3" customFormat="1" ht="12" customHeight="1"/>
    <row r="488" s="3" customFormat="1" ht="12" customHeight="1"/>
    <row r="489" s="3" customFormat="1" ht="12" customHeight="1"/>
    <row r="490" s="3" customFormat="1" ht="12" customHeight="1"/>
    <row r="491" s="3" customFormat="1" ht="12" customHeight="1"/>
    <row r="492" s="3" customFormat="1" ht="12" customHeight="1"/>
    <row r="493" s="3" customFormat="1" ht="12" customHeight="1"/>
    <row r="494" s="3" customFormat="1" ht="12" customHeight="1"/>
    <row r="495" s="3" customFormat="1" ht="12" customHeight="1"/>
  </sheetData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17"/>
  <sheetViews>
    <sheetView view="pageBreakPreview" zoomScale="85" zoomScaleNormal="100" zoomScaleSheetLayoutView="85" workbookViewId="0">
      <selection activeCell="D23" sqref="D23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10" customWidth="1"/>
    <col min="8" max="9" width="10.77734375" style="10" customWidth="1"/>
    <col min="10" max="16384" width="11.109375" style="3"/>
  </cols>
  <sheetData>
    <row r="1" spans="1:9" ht="12" customHeight="1">
      <c r="A1" s="1" t="s">
        <v>37</v>
      </c>
      <c r="G1" s="28"/>
      <c r="I1" s="198" t="s">
        <v>50</v>
      </c>
    </row>
    <row r="2" spans="1:9" ht="12" customHeight="1">
      <c r="A2" s="63"/>
      <c r="B2" s="65"/>
      <c r="C2" s="66"/>
      <c r="D2" s="67"/>
      <c r="E2" s="67"/>
      <c r="F2" s="63"/>
      <c r="G2" s="71"/>
      <c r="H2" s="230"/>
      <c r="I2" s="59"/>
    </row>
    <row r="3" spans="1:9" ht="12" customHeight="1">
      <c r="A3" s="30" t="s">
        <v>1</v>
      </c>
      <c r="B3" s="428" t="s">
        <v>2</v>
      </c>
      <c r="C3" s="429"/>
      <c r="D3" s="430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9" ht="12" customHeight="1">
      <c r="A4" s="30" t="s">
        <v>7</v>
      </c>
      <c r="B4" s="19"/>
      <c r="C4" s="12"/>
      <c r="D4" s="58"/>
      <c r="E4" s="58"/>
      <c r="F4" s="44"/>
      <c r="G4" s="73"/>
      <c r="H4" s="231"/>
      <c r="I4" s="25"/>
    </row>
    <row r="5" spans="1:9" ht="12" customHeight="1">
      <c r="A5" s="64"/>
      <c r="B5" s="68"/>
      <c r="C5" s="69"/>
      <c r="D5" s="70"/>
      <c r="E5" s="70"/>
      <c r="F5" s="64"/>
      <c r="G5" s="74"/>
      <c r="H5" s="232"/>
      <c r="I5" s="60"/>
    </row>
    <row r="6" spans="1:9" ht="12" customHeight="1">
      <c r="A6" s="42"/>
      <c r="B6" s="46"/>
      <c r="C6" s="14"/>
      <c r="D6" s="47"/>
      <c r="E6" s="47"/>
      <c r="F6" s="42"/>
      <c r="G6" s="75"/>
      <c r="H6" s="323"/>
      <c r="I6" s="335" t="str">
        <f>IF(OR(AND(G6="Prov",H6="Sum"),(H6="PC Sum")),". . . . . . . . .00",IF(ISERR(G6*H6),"",IF(G6*H6=0,"",ROUND(G6*H6,2))))</f>
        <v/>
      </c>
    </row>
    <row r="7" spans="1:9" ht="12" customHeight="1">
      <c r="A7" s="43"/>
      <c r="B7" s="21" t="s">
        <v>51</v>
      </c>
      <c r="D7" s="57"/>
      <c r="E7" s="57"/>
      <c r="F7" s="43"/>
      <c r="G7" s="76"/>
      <c r="H7" s="324"/>
      <c r="I7" s="335" t="str">
        <f>IF(OR(AND(G7="Prov",H7="Sum"),(H7="PC Sum")),". . . . . . . . .00",IF(ISERR(G7*H7),"",IF(G7*H7=0,"",ROUND(G7*H7,2))))</f>
        <v/>
      </c>
    </row>
    <row r="8" spans="1:9" ht="12" customHeight="1">
      <c r="A8" s="43"/>
      <c r="B8" s="21"/>
      <c r="D8" s="57"/>
      <c r="E8" s="57"/>
      <c r="F8" s="43"/>
      <c r="G8" s="76"/>
      <c r="H8" s="324"/>
      <c r="I8" s="335" t="str">
        <f>IF(OR(AND(G8="Prov",H8="Sum"),(H8="PC Sum")),". . . . . . . . .00",IF(ISERR(G8*H8),"",IF(G8*H8=0,"",ROUND(G8*H8,2))))</f>
        <v/>
      </c>
    </row>
    <row r="9" spans="1:9" ht="12" customHeight="1">
      <c r="A9" s="210">
        <v>57.03</v>
      </c>
      <c r="B9" s="162" t="s">
        <v>243</v>
      </c>
      <c r="C9" s="141"/>
      <c r="D9" s="164"/>
      <c r="E9" s="164"/>
      <c r="F9" s="165"/>
      <c r="G9" s="119"/>
      <c r="H9" s="400"/>
      <c r="I9" s="327" t="s">
        <v>10</v>
      </c>
    </row>
    <row r="10" spans="1:9" ht="12" customHeight="1">
      <c r="A10" s="193"/>
      <c r="B10" s="163"/>
      <c r="C10" s="141"/>
      <c r="D10" s="164"/>
      <c r="E10" s="164"/>
      <c r="F10" s="165"/>
      <c r="G10" s="119"/>
      <c r="H10" s="400"/>
      <c r="I10" s="327" t="s">
        <v>10</v>
      </c>
    </row>
    <row r="11" spans="1:9" ht="12" customHeight="1">
      <c r="A11" s="193"/>
      <c r="B11" s="163" t="s">
        <v>67</v>
      </c>
      <c r="C11" s="141" t="s">
        <v>244</v>
      </c>
      <c r="D11" s="164"/>
      <c r="E11" s="164"/>
      <c r="F11" s="165"/>
      <c r="G11" s="119"/>
      <c r="H11" s="400"/>
      <c r="I11" s="327" t="s">
        <v>10</v>
      </c>
    </row>
    <row r="12" spans="1:9" ht="12" customHeight="1">
      <c r="A12" s="193"/>
      <c r="B12" s="163"/>
      <c r="C12" s="141"/>
      <c r="D12" s="164"/>
      <c r="E12" s="164"/>
      <c r="F12" s="165"/>
      <c r="G12" s="119"/>
      <c r="H12" s="400"/>
      <c r="I12" s="327" t="s">
        <v>10</v>
      </c>
    </row>
    <row r="13" spans="1:9" ht="12" customHeight="1">
      <c r="A13" s="193"/>
      <c r="B13" s="163"/>
      <c r="C13" s="141" t="s">
        <v>92</v>
      </c>
      <c r="D13" s="164" t="s">
        <v>120</v>
      </c>
      <c r="E13" s="282" t="s">
        <v>176</v>
      </c>
      <c r="F13" s="165" t="s">
        <v>94</v>
      </c>
      <c r="G13" s="119">
        <v>1</v>
      </c>
      <c r="H13" s="400">
        <v>4615</v>
      </c>
      <c r="I13" s="363">
        <f t="shared" ref="I13:I15" si="0">IF(OR(AND(G13="Prov",H13="Sum"),(H13="PC Sum")),". . . . . . . . .00",IF(ISERR(G13*H13),"",IF(G13*H13=0,"",ROUND(G13*H13,2))))</f>
        <v>4615</v>
      </c>
    </row>
    <row r="14" spans="1:9" ht="12" customHeight="1">
      <c r="A14" s="193"/>
      <c r="B14" s="163"/>
      <c r="C14" s="141"/>
      <c r="D14" s="164"/>
      <c r="E14" s="282"/>
      <c r="F14" s="165"/>
      <c r="G14" s="119"/>
      <c r="H14" s="400"/>
      <c r="I14" s="363"/>
    </row>
    <row r="15" spans="1:9" ht="12" customHeight="1">
      <c r="A15" s="193"/>
      <c r="B15" s="163"/>
      <c r="C15" s="141" t="s">
        <v>96</v>
      </c>
      <c r="D15" s="164" t="s">
        <v>240</v>
      </c>
      <c r="E15" s="282" t="s">
        <v>176</v>
      </c>
      <c r="F15" s="165" t="s">
        <v>94</v>
      </c>
      <c r="G15" s="119">
        <v>1</v>
      </c>
      <c r="H15" s="400">
        <v>4603</v>
      </c>
      <c r="I15" s="363">
        <f t="shared" si="0"/>
        <v>4603</v>
      </c>
    </row>
    <row r="16" spans="1:9" ht="12" customHeight="1">
      <c r="A16" s="193"/>
      <c r="B16" s="163"/>
      <c r="C16" s="141"/>
      <c r="D16" s="164"/>
      <c r="E16" s="282"/>
      <c r="F16" s="165"/>
      <c r="G16" s="119"/>
      <c r="H16" s="400"/>
      <c r="I16" s="363"/>
    </row>
    <row r="17" spans="1:9" ht="12" customHeight="1">
      <c r="A17" s="194"/>
      <c r="B17" s="163" t="s">
        <v>80</v>
      </c>
      <c r="C17" s="141" t="s">
        <v>121</v>
      </c>
      <c r="D17" s="164"/>
      <c r="E17" s="282" t="s">
        <v>176</v>
      </c>
      <c r="F17" s="165" t="s">
        <v>91</v>
      </c>
      <c r="G17" s="119">
        <v>160</v>
      </c>
      <c r="H17" s="400">
        <v>200</v>
      </c>
      <c r="I17" s="363">
        <f t="shared" ref="I17:I19" si="1">IF(OR(AND(G17="Prov",H17="Sum"),(H17="PC Sum")),". . . . . . . . .00",IF(ISERR(G17*H17),"",IF(G17*H17=0,"",ROUND(G17*H17,2))))</f>
        <v>32000</v>
      </c>
    </row>
    <row r="18" spans="1:9" ht="12" customHeight="1">
      <c r="A18" s="194"/>
      <c r="B18" s="112"/>
      <c r="C18" s="110"/>
      <c r="D18" s="113"/>
      <c r="E18" s="113"/>
      <c r="F18" s="111"/>
      <c r="G18" s="211"/>
      <c r="H18" s="342"/>
      <c r="I18" s="327"/>
    </row>
    <row r="19" spans="1:9" ht="12" customHeight="1">
      <c r="A19" s="194"/>
      <c r="B19" s="163" t="s">
        <v>241</v>
      </c>
      <c r="C19" s="141" t="s">
        <v>242</v>
      </c>
      <c r="D19" s="113"/>
      <c r="E19" s="113" t="s">
        <v>176</v>
      </c>
      <c r="F19" s="165" t="s">
        <v>91</v>
      </c>
      <c r="G19" s="211">
        <v>30</v>
      </c>
      <c r="H19" s="342">
        <v>170</v>
      </c>
      <c r="I19" s="363">
        <f t="shared" si="1"/>
        <v>5100</v>
      </c>
    </row>
    <row r="20" spans="1:9" ht="12" customHeight="1">
      <c r="A20" s="194"/>
      <c r="B20" s="112"/>
      <c r="C20" s="110"/>
      <c r="D20" s="113"/>
      <c r="E20" s="113"/>
      <c r="F20" s="111"/>
      <c r="G20" s="211"/>
      <c r="H20" s="342"/>
      <c r="I20" s="327"/>
    </row>
    <row r="21" spans="1:9" ht="12" customHeight="1">
      <c r="A21" s="210">
        <v>57.06</v>
      </c>
      <c r="B21" s="162" t="s">
        <v>122</v>
      </c>
      <c r="C21" s="141"/>
      <c r="D21" s="164"/>
      <c r="E21" s="164"/>
      <c r="F21" s="165"/>
      <c r="G21" s="119"/>
      <c r="H21" s="400"/>
      <c r="I21" s="327"/>
    </row>
    <row r="22" spans="1:9" ht="12" customHeight="1">
      <c r="A22" s="210"/>
      <c r="B22" s="162" t="s">
        <v>123</v>
      </c>
      <c r="C22" s="141"/>
      <c r="D22" s="164"/>
      <c r="E22" s="164"/>
      <c r="F22" s="165"/>
      <c r="G22" s="119"/>
      <c r="H22" s="400"/>
      <c r="I22" s="327"/>
    </row>
    <row r="23" spans="1:9" ht="12" customHeight="1">
      <c r="A23" s="210"/>
      <c r="B23" s="162" t="s">
        <v>124</v>
      </c>
      <c r="C23" s="141"/>
      <c r="D23" s="164"/>
      <c r="E23" s="282" t="s">
        <v>176</v>
      </c>
      <c r="F23" s="165" t="s">
        <v>94</v>
      </c>
      <c r="G23" s="119">
        <v>2.5</v>
      </c>
      <c r="H23" s="400">
        <v>1850</v>
      </c>
      <c r="I23" s="363">
        <f t="shared" ref="I23" si="2">IF(OR(AND(G23="Prov",H23="Sum"),(H23="PC Sum")),". . . . . . . . .00",IF(ISERR(G23*H23),"",IF(G23*H23=0,"",ROUND(G23*H23,2))))</f>
        <v>4625</v>
      </c>
    </row>
    <row r="24" spans="1:9" ht="12" customHeight="1">
      <c r="A24" s="109"/>
      <c r="B24" s="112"/>
      <c r="C24" s="110"/>
      <c r="D24" s="110"/>
      <c r="E24" s="109"/>
      <c r="F24" s="111"/>
      <c r="G24" s="126"/>
      <c r="H24" s="342"/>
      <c r="I24" s="327"/>
    </row>
    <row r="25" spans="1:9" ht="12" customHeight="1">
      <c r="A25" s="44"/>
      <c r="B25" s="24"/>
      <c r="C25" s="1"/>
      <c r="E25" s="43"/>
      <c r="F25" s="39"/>
      <c r="G25" s="121"/>
      <c r="H25" s="360"/>
      <c r="I25" s="327"/>
    </row>
    <row r="26" spans="1:9" ht="12" customHeight="1">
      <c r="A26" s="109"/>
      <c r="B26" s="24"/>
      <c r="E26" s="43"/>
      <c r="F26" s="39"/>
      <c r="G26" s="22"/>
      <c r="H26" s="360"/>
      <c r="I26" s="327"/>
    </row>
    <row r="27" spans="1:9" ht="12" customHeight="1">
      <c r="A27" s="43"/>
      <c r="B27" s="23"/>
      <c r="E27" s="43"/>
      <c r="F27" s="39"/>
      <c r="G27" s="121"/>
      <c r="H27" s="360"/>
      <c r="I27" s="327"/>
    </row>
    <row r="28" spans="1:9" ht="12" customHeight="1">
      <c r="A28" s="43"/>
      <c r="B28" s="112"/>
      <c r="C28" s="110"/>
      <c r="D28" s="110"/>
      <c r="E28" s="111"/>
      <c r="F28" s="165"/>
      <c r="G28" s="121"/>
      <c r="H28" s="360"/>
      <c r="I28" s="363"/>
    </row>
    <row r="29" spans="1:9" ht="12" customHeight="1">
      <c r="A29" s="43"/>
      <c r="B29" s="23"/>
      <c r="E29" s="43"/>
      <c r="F29" s="39"/>
      <c r="G29" s="121"/>
      <c r="H29" s="360"/>
      <c r="I29" s="335"/>
    </row>
    <row r="30" spans="1:9" ht="12" customHeight="1">
      <c r="A30" s="43"/>
      <c r="B30" s="23"/>
      <c r="D30" s="110"/>
      <c r="E30" s="109"/>
      <c r="F30" s="39"/>
      <c r="G30" s="121"/>
      <c r="H30" s="360"/>
      <c r="I30" s="335"/>
    </row>
    <row r="31" spans="1:9" ht="12" customHeight="1">
      <c r="A31" s="43"/>
      <c r="B31" s="23"/>
      <c r="D31" s="110"/>
      <c r="E31" s="109"/>
      <c r="F31" s="39"/>
      <c r="G31" s="121"/>
      <c r="H31" s="360"/>
      <c r="I31" s="335"/>
    </row>
    <row r="32" spans="1:9" ht="12" customHeight="1">
      <c r="A32" s="44"/>
      <c r="B32" s="24"/>
      <c r="C32" s="1"/>
      <c r="D32" s="58"/>
      <c r="E32" s="58"/>
      <c r="F32" s="39"/>
      <c r="G32" s="121"/>
      <c r="H32" s="360"/>
      <c r="I32" s="335"/>
    </row>
    <row r="33" spans="1:9" ht="12" customHeight="1">
      <c r="A33" s="77"/>
      <c r="B33" s="23"/>
      <c r="D33" s="48"/>
      <c r="E33" s="48"/>
      <c r="F33" s="39"/>
      <c r="G33" s="121"/>
      <c r="H33" s="360"/>
      <c r="I33" s="335"/>
    </row>
    <row r="34" spans="1:9" ht="12" customHeight="1">
      <c r="A34" s="77"/>
      <c r="B34" s="23"/>
      <c r="D34" s="48"/>
      <c r="E34" s="48"/>
      <c r="F34" s="39"/>
      <c r="G34" s="121"/>
      <c r="H34" s="360"/>
      <c r="I34" s="335"/>
    </row>
    <row r="35" spans="1:9" ht="12" customHeight="1">
      <c r="A35" s="77"/>
      <c r="B35" s="23"/>
      <c r="D35" s="48"/>
      <c r="E35" s="48"/>
      <c r="F35" s="39"/>
      <c r="G35" s="121"/>
      <c r="H35" s="360"/>
      <c r="I35" s="335"/>
    </row>
    <row r="36" spans="1:9" ht="12" customHeight="1">
      <c r="A36" s="77"/>
      <c r="B36" s="23"/>
      <c r="D36" s="48"/>
      <c r="E36" s="48"/>
      <c r="F36" s="39"/>
      <c r="G36" s="121"/>
      <c r="H36" s="360"/>
      <c r="I36" s="335"/>
    </row>
    <row r="37" spans="1:9" ht="12" customHeight="1">
      <c r="A37" s="77"/>
      <c r="B37" s="23"/>
      <c r="D37" s="48"/>
      <c r="E37" s="48"/>
      <c r="F37" s="39"/>
      <c r="G37" s="121"/>
      <c r="H37" s="360"/>
      <c r="I37" s="335"/>
    </row>
    <row r="38" spans="1:9" ht="12" customHeight="1">
      <c r="A38" s="77"/>
      <c r="B38" s="23"/>
      <c r="D38" s="48"/>
      <c r="E38" s="48"/>
      <c r="F38" s="39"/>
      <c r="G38" s="121"/>
      <c r="H38" s="360"/>
      <c r="I38" s="335"/>
    </row>
    <row r="39" spans="1:9" ht="12" customHeight="1">
      <c r="A39" s="77"/>
      <c r="B39" s="23"/>
      <c r="D39" s="48"/>
      <c r="E39" s="48"/>
      <c r="F39" s="39"/>
      <c r="G39" s="121"/>
      <c r="H39" s="360"/>
      <c r="I39" s="335"/>
    </row>
    <row r="40" spans="1:9" ht="12" customHeight="1">
      <c r="A40" s="77"/>
      <c r="B40" s="23"/>
      <c r="D40" s="48"/>
      <c r="E40" s="48"/>
      <c r="F40" s="39"/>
      <c r="G40" s="121"/>
      <c r="H40" s="360"/>
      <c r="I40" s="335"/>
    </row>
    <row r="41" spans="1:9" ht="12" customHeight="1">
      <c r="A41" s="77"/>
      <c r="B41" s="23"/>
      <c r="D41" s="48"/>
      <c r="E41" s="48"/>
      <c r="F41" s="39"/>
      <c r="G41" s="121"/>
      <c r="H41" s="360"/>
      <c r="I41" s="335"/>
    </row>
    <row r="42" spans="1:9" ht="12" customHeight="1">
      <c r="A42" s="77"/>
      <c r="B42" s="23"/>
      <c r="D42" s="48"/>
      <c r="E42" s="48"/>
      <c r="F42" s="39"/>
      <c r="G42" s="121"/>
      <c r="H42" s="360"/>
      <c r="I42" s="335"/>
    </row>
    <row r="43" spans="1:9" ht="12" customHeight="1">
      <c r="A43" s="77"/>
      <c r="B43" s="23"/>
      <c r="D43" s="48"/>
      <c r="E43" s="48"/>
      <c r="F43" s="39"/>
      <c r="G43" s="121"/>
      <c r="H43" s="360"/>
      <c r="I43" s="335"/>
    </row>
    <row r="44" spans="1:9" ht="12" customHeight="1">
      <c r="A44" s="77"/>
      <c r="B44" s="23"/>
      <c r="D44" s="48"/>
      <c r="E44" s="48"/>
      <c r="F44" s="39"/>
      <c r="G44" s="121"/>
      <c r="H44" s="360"/>
      <c r="I44" s="335"/>
    </row>
    <row r="45" spans="1:9" ht="12" customHeight="1">
      <c r="A45" s="77"/>
      <c r="B45" s="23"/>
      <c r="D45" s="48"/>
      <c r="E45" s="48"/>
      <c r="F45" s="39"/>
      <c r="G45" s="121"/>
      <c r="H45" s="360"/>
      <c r="I45" s="335"/>
    </row>
    <row r="46" spans="1:9" ht="12" customHeight="1">
      <c r="A46" s="77"/>
      <c r="B46" s="23"/>
      <c r="D46" s="48"/>
      <c r="E46" s="48"/>
      <c r="F46" s="39"/>
      <c r="G46" s="121"/>
      <c r="H46" s="360"/>
      <c r="I46" s="335"/>
    </row>
    <row r="47" spans="1:9" ht="12" customHeight="1">
      <c r="A47" s="77"/>
      <c r="B47" s="23"/>
      <c r="D47" s="48"/>
      <c r="E47" s="48"/>
      <c r="F47" s="39"/>
      <c r="G47" s="121"/>
      <c r="H47" s="360"/>
      <c r="I47" s="335"/>
    </row>
    <row r="48" spans="1:9" ht="12" customHeight="1">
      <c r="A48" s="77"/>
      <c r="B48" s="23"/>
      <c r="D48" s="48"/>
      <c r="E48" s="48"/>
      <c r="F48" s="39"/>
      <c r="G48" s="121"/>
      <c r="H48" s="360"/>
      <c r="I48" s="335"/>
    </row>
    <row r="49" spans="1:9" ht="12" customHeight="1">
      <c r="A49" s="77"/>
      <c r="B49" s="23"/>
      <c r="D49" s="48"/>
      <c r="E49" s="48"/>
      <c r="F49" s="39"/>
      <c r="G49" s="121"/>
      <c r="H49" s="360"/>
      <c r="I49" s="335"/>
    </row>
    <row r="50" spans="1:9" ht="12" customHeight="1">
      <c r="A50" s="77"/>
      <c r="B50" s="23"/>
      <c r="D50" s="48"/>
      <c r="E50" s="48"/>
      <c r="F50" s="39"/>
      <c r="G50" s="121"/>
      <c r="H50" s="360"/>
      <c r="I50" s="335"/>
    </row>
    <row r="51" spans="1:9" ht="12" customHeight="1">
      <c r="A51" s="77"/>
      <c r="B51" s="23"/>
      <c r="D51" s="48"/>
      <c r="E51" s="48"/>
      <c r="F51" s="39"/>
      <c r="G51" s="121"/>
      <c r="H51" s="360"/>
      <c r="I51" s="335"/>
    </row>
    <row r="52" spans="1:9" ht="12" customHeight="1">
      <c r="A52" s="77"/>
      <c r="B52" s="23"/>
      <c r="D52" s="48"/>
      <c r="E52" s="48"/>
      <c r="F52" s="39"/>
      <c r="G52" s="121"/>
      <c r="H52" s="360"/>
      <c r="I52" s="335"/>
    </row>
    <row r="53" spans="1:9" ht="12" customHeight="1">
      <c r="A53" s="77"/>
      <c r="B53" s="23"/>
      <c r="D53" s="48"/>
      <c r="E53" s="48"/>
      <c r="F53" s="39"/>
      <c r="G53" s="121"/>
      <c r="H53" s="360"/>
      <c r="I53" s="335"/>
    </row>
    <row r="54" spans="1:9" ht="12" customHeight="1">
      <c r="A54" s="77"/>
      <c r="B54" s="23"/>
      <c r="D54" s="48"/>
      <c r="E54" s="48"/>
      <c r="F54" s="39"/>
      <c r="G54" s="121"/>
      <c r="H54" s="360"/>
      <c r="I54" s="335"/>
    </row>
    <row r="55" spans="1:9" ht="12" customHeight="1">
      <c r="A55" s="77"/>
      <c r="B55" s="23"/>
      <c r="D55" s="48"/>
      <c r="E55" s="48"/>
      <c r="F55" s="39"/>
      <c r="G55" s="121"/>
      <c r="H55" s="360"/>
      <c r="I55" s="335"/>
    </row>
    <row r="56" spans="1:9" ht="12" customHeight="1">
      <c r="A56" s="77"/>
      <c r="B56" s="23"/>
      <c r="D56" s="48"/>
      <c r="E56" s="48"/>
      <c r="F56" s="39"/>
      <c r="G56" s="121"/>
      <c r="H56" s="360"/>
      <c r="I56" s="335"/>
    </row>
    <row r="57" spans="1:9" ht="12" customHeight="1">
      <c r="A57" s="77"/>
      <c r="B57" s="23"/>
      <c r="D57" s="48"/>
      <c r="E57" s="48"/>
      <c r="F57" s="39"/>
      <c r="G57" s="121"/>
      <c r="H57" s="360"/>
      <c r="I57" s="335"/>
    </row>
    <row r="58" spans="1:9" ht="12" customHeight="1">
      <c r="A58" s="77"/>
      <c r="B58" s="23"/>
      <c r="D58" s="48"/>
      <c r="E58" s="48"/>
      <c r="F58" s="39"/>
      <c r="G58" s="121"/>
      <c r="H58" s="360"/>
      <c r="I58" s="335"/>
    </row>
    <row r="59" spans="1:9" ht="12" customHeight="1">
      <c r="A59" s="77"/>
      <c r="B59" s="23"/>
      <c r="D59" s="48"/>
      <c r="E59" s="48"/>
      <c r="F59" s="39"/>
      <c r="G59" s="121"/>
      <c r="H59" s="360"/>
      <c r="I59" s="335"/>
    </row>
    <row r="60" spans="1:9" ht="12" customHeight="1">
      <c r="A60" s="77"/>
      <c r="B60" s="23"/>
      <c r="D60" s="48"/>
      <c r="E60" s="48"/>
      <c r="F60" s="39"/>
      <c r="G60" s="121"/>
      <c r="H60" s="360"/>
      <c r="I60" s="335"/>
    </row>
    <row r="61" spans="1:9" ht="12" customHeight="1">
      <c r="A61" s="77"/>
      <c r="B61" s="23"/>
      <c r="D61" s="48"/>
      <c r="E61" s="48"/>
      <c r="F61" s="39"/>
      <c r="G61" s="121"/>
      <c r="H61" s="360"/>
      <c r="I61" s="335"/>
    </row>
    <row r="62" spans="1:9" ht="12" customHeight="1">
      <c r="A62" s="77"/>
      <c r="B62" s="23"/>
      <c r="D62" s="48"/>
      <c r="E62" s="48"/>
      <c r="F62" s="39"/>
      <c r="G62" s="121"/>
      <c r="H62" s="360"/>
      <c r="I62" s="335"/>
    </row>
    <row r="63" spans="1:9" ht="12" customHeight="1">
      <c r="A63" s="77"/>
      <c r="B63" s="23"/>
      <c r="D63" s="48"/>
      <c r="E63" s="48"/>
      <c r="F63" s="39"/>
      <c r="G63" s="121"/>
      <c r="H63" s="360"/>
      <c r="I63" s="335"/>
    </row>
    <row r="64" spans="1:9" ht="12" customHeight="1">
      <c r="A64" s="77"/>
      <c r="B64" s="23"/>
      <c r="D64" s="48"/>
      <c r="E64" s="48"/>
      <c r="F64" s="39"/>
      <c r="G64" s="121"/>
      <c r="H64" s="360"/>
      <c r="I64" s="335"/>
    </row>
    <row r="65" spans="1:9" ht="12" customHeight="1">
      <c r="A65" s="77"/>
      <c r="B65" s="23"/>
      <c r="D65" s="48"/>
      <c r="E65" s="48"/>
      <c r="F65" s="39"/>
      <c r="G65" s="121"/>
      <c r="H65" s="360"/>
      <c r="I65" s="335"/>
    </row>
    <row r="66" spans="1:9" ht="12" customHeight="1">
      <c r="A66" s="77"/>
      <c r="B66" s="23"/>
      <c r="D66" s="48"/>
      <c r="E66" s="48"/>
      <c r="F66" s="39"/>
      <c r="G66" s="121"/>
      <c r="H66" s="360"/>
      <c r="I66" s="335"/>
    </row>
    <row r="67" spans="1:9" ht="12" customHeight="1">
      <c r="A67" s="77"/>
      <c r="B67" s="23"/>
      <c r="D67" s="48"/>
      <c r="E67" s="48"/>
      <c r="F67" s="39"/>
      <c r="G67" s="121"/>
      <c r="H67" s="360"/>
      <c r="I67" s="335"/>
    </row>
    <row r="68" spans="1:9" ht="12" customHeight="1">
      <c r="A68" s="43"/>
      <c r="B68" s="23"/>
      <c r="D68" s="113"/>
      <c r="E68" s="113"/>
      <c r="F68" s="39"/>
      <c r="G68" s="121"/>
      <c r="H68" s="360"/>
      <c r="I68" s="335"/>
    </row>
    <row r="69" spans="1:9" ht="12" customHeight="1">
      <c r="A69" s="43"/>
      <c r="B69" s="23"/>
      <c r="C69" s="110"/>
      <c r="D69" s="113"/>
      <c r="E69" s="113"/>
      <c r="F69" s="39"/>
      <c r="G69" s="121"/>
      <c r="H69" s="360"/>
      <c r="I69" s="335"/>
    </row>
    <row r="70" spans="1:9" ht="12" customHeight="1">
      <c r="A70" s="43"/>
      <c r="B70" s="23"/>
      <c r="D70" s="48"/>
      <c r="E70" s="48"/>
      <c r="F70" s="39"/>
      <c r="G70" s="121"/>
      <c r="H70" s="360"/>
      <c r="I70" s="335"/>
    </row>
    <row r="71" spans="1:9" ht="12" customHeight="1">
      <c r="A71" s="42"/>
      <c r="B71" s="46"/>
      <c r="C71" s="14"/>
      <c r="D71" s="14"/>
      <c r="E71" s="14"/>
      <c r="F71" s="33"/>
      <c r="G71" s="52"/>
      <c r="H71" s="359"/>
      <c r="I71" s="398"/>
    </row>
    <row r="72" spans="1:9" ht="12" customHeight="1">
      <c r="A72" s="77">
        <v>5700</v>
      </c>
      <c r="B72" s="24" t="s">
        <v>12</v>
      </c>
      <c r="C72" s="1"/>
      <c r="D72" s="1"/>
      <c r="E72" s="1"/>
      <c r="H72" s="347"/>
      <c r="I72" s="365">
        <f>IF(SUM(I1:I71)=0,"",SUM(I1:I71))</f>
        <v>50943</v>
      </c>
    </row>
    <row r="73" spans="1:9" ht="12" customHeight="1">
      <c r="A73" s="45"/>
      <c r="B73" s="49"/>
      <c r="C73" s="13"/>
      <c r="D73" s="13"/>
      <c r="E73" s="13"/>
      <c r="F73" s="13"/>
      <c r="G73" s="17"/>
      <c r="H73" s="346"/>
      <c r="I73" s="399"/>
    </row>
    <row r="87" s="3" customFormat="1" ht="12" customHeight="1"/>
    <row r="88" s="3" customFormat="1" ht="12" customHeight="1"/>
    <row r="89" s="3" customFormat="1" ht="12" customHeight="1"/>
    <row r="90" s="3" customFormat="1" ht="12" customHeight="1"/>
    <row r="91" s="3" customFormat="1" ht="12" customHeight="1"/>
    <row r="92" s="3" customFormat="1" ht="12" customHeight="1"/>
    <row r="93" s="3" customFormat="1" ht="12" customHeight="1"/>
    <row r="94" s="3" customFormat="1" ht="12" customHeight="1"/>
    <row r="95" s="3" customFormat="1" ht="12" customHeight="1"/>
    <row r="96" s="3" customFormat="1" ht="12" customHeight="1"/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13" s="3" customFormat="1" ht="12" customHeight="1"/>
    <row r="114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60" s="3" customFormat="1" ht="12" customHeight="1"/>
    <row r="161" s="3" customFormat="1" ht="12" customHeight="1"/>
    <row r="162" s="3" customFormat="1" ht="12" customHeight="1"/>
    <row r="163" s="3" customFormat="1" ht="12" customHeight="1"/>
    <row r="164" s="3" customFormat="1" ht="12" customHeight="1"/>
    <row r="165" s="3" customFormat="1" ht="12" customHeight="1"/>
    <row r="166" s="3" customFormat="1" ht="12" customHeight="1"/>
    <row r="167" s="3" customFormat="1" ht="12" customHeight="1"/>
    <row r="168" s="3" customFormat="1" ht="12" customHeight="1"/>
    <row r="169" s="3" customFormat="1" ht="12" customHeight="1"/>
    <row r="170" s="3" customFormat="1" ht="12" customHeight="1"/>
    <row r="171" s="3" customFormat="1" ht="12" customHeight="1"/>
    <row r="172" s="3" customFormat="1" ht="12" customHeight="1"/>
    <row r="173" s="3" customFormat="1" ht="12" customHeight="1"/>
    <row r="174" s="3" customFormat="1" ht="12" customHeight="1"/>
    <row r="175" s="3" customFormat="1" ht="12" customHeight="1"/>
    <row r="176" s="3" customFormat="1" ht="12" customHeight="1"/>
    <row r="177" s="3" customFormat="1" ht="12" customHeight="1"/>
    <row r="178" s="3" customFormat="1" ht="12" customHeight="1"/>
    <row r="185" s="3" customFormat="1" ht="12" customHeight="1"/>
    <row r="186" s="3" customFormat="1" ht="12" customHeight="1"/>
    <row r="187" s="3" customFormat="1" ht="12" customHeight="1"/>
    <row r="188" s="3" customFormat="1" ht="12" customHeight="1"/>
    <row r="189" s="3" customFormat="1" ht="12" customHeight="1"/>
    <row r="190" s="3" customFormat="1" ht="12" customHeight="1"/>
    <row r="191" s="3" customFormat="1" ht="12" customHeight="1"/>
    <row r="192" s="3" customFormat="1" ht="12" customHeight="1"/>
    <row r="193" s="3" customFormat="1" ht="12" customHeight="1"/>
    <row r="194" s="3" customFormat="1" ht="12" customHeight="1"/>
    <row r="195" s="3" customFormat="1" ht="12" customHeight="1"/>
    <row r="196" s="3" customFormat="1" ht="12" customHeight="1"/>
    <row r="197" s="3" customFormat="1" ht="12" customHeight="1"/>
    <row r="198" s="3" customFormat="1" ht="12" customHeight="1"/>
    <row r="199" s="3" customFormat="1" ht="12" customHeight="1"/>
    <row r="200" s="3" customFormat="1" ht="12" customHeight="1"/>
    <row r="201" s="3" customFormat="1" ht="12" customHeight="1"/>
    <row r="202" s="3" customFormat="1" ht="12" customHeight="1"/>
    <row r="203" s="3" customFormat="1" ht="12" customHeight="1"/>
    <row r="210" s="3" customFormat="1" ht="12" customHeight="1"/>
    <row r="211" s="3" customFormat="1" ht="12" customHeight="1"/>
    <row r="212" s="3" customFormat="1" ht="12" customHeight="1"/>
    <row r="213" s="3" customFormat="1" ht="12" customHeight="1"/>
    <row r="214" s="3" customFormat="1" ht="12" customHeight="1"/>
    <row r="215" s="3" customFormat="1" ht="12" customHeight="1"/>
    <row r="216" s="3" customFormat="1" ht="12" customHeight="1"/>
    <row r="217" s="3" customFormat="1" ht="12" customHeight="1"/>
    <row r="218" s="3" customFormat="1" ht="12" customHeight="1"/>
    <row r="219" s="3" customFormat="1" ht="12" customHeight="1"/>
    <row r="220" s="3" customFormat="1" ht="12" customHeight="1"/>
    <row r="221" s="3" customFormat="1" ht="12" customHeight="1"/>
    <row r="222" s="3" customFormat="1" ht="12" customHeight="1"/>
    <row r="223" s="3" customFormat="1" ht="12" customHeight="1"/>
    <row r="224" s="3" customFormat="1" ht="12" customHeight="1"/>
    <row r="225" s="3" customFormat="1" ht="12" customHeight="1"/>
    <row r="226" s="3" customFormat="1" ht="12" customHeight="1"/>
    <row r="227" s="3" customFormat="1" ht="12" customHeight="1"/>
    <row r="228" s="3" customFormat="1" ht="12" customHeight="1"/>
    <row r="235" s="3" customFormat="1" ht="12" customHeight="1"/>
    <row r="236" s="3" customFormat="1" ht="12" customHeight="1"/>
    <row r="237" s="3" customFormat="1" ht="12" customHeight="1"/>
    <row r="238" s="3" customFormat="1" ht="12" customHeight="1"/>
    <row r="239" s="3" customFormat="1" ht="12" customHeight="1"/>
    <row r="240" s="3" customFormat="1" ht="12" customHeight="1"/>
    <row r="241" s="3" customFormat="1" ht="12" customHeight="1"/>
    <row r="242" s="3" customFormat="1" ht="12" customHeight="1"/>
    <row r="243" s="3" customFormat="1" ht="12" customHeight="1"/>
    <row r="244" s="3" customFormat="1" ht="12" customHeight="1"/>
    <row r="245" s="3" customFormat="1" ht="12" customHeight="1"/>
    <row r="246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  <row r="251" s="3" customFormat="1" ht="12" customHeight="1"/>
    <row r="252" s="3" customFormat="1" ht="12" customHeight="1"/>
    <row r="253" s="3" customFormat="1" ht="12" customHeight="1"/>
    <row r="260" s="3" customFormat="1" ht="12" customHeight="1"/>
    <row r="261" s="3" customFormat="1" ht="12" customHeight="1"/>
    <row r="262" s="3" customFormat="1" ht="12" customHeight="1"/>
    <row r="263" s="3" customFormat="1" ht="12" customHeight="1"/>
    <row r="264" s="3" customFormat="1" ht="12" customHeight="1"/>
    <row r="265" s="3" customFormat="1" ht="12" customHeight="1"/>
    <row r="266" s="3" customFormat="1" ht="12" customHeight="1"/>
    <row r="267" s="3" customFormat="1" ht="12" customHeight="1"/>
    <row r="268" s="3" customFormat="1" ht="12" customHeight="1"/>
    <row r="269" s="3" customFormat="1" ht="12" customHeight="1"/>
    <row r="270" s="3" customFormat="1" ht="12" customHeight="1"/>
    <row r="271" s="3" customFormat="1" ht="12" customHeight="1"/>
    <row r="272" s="3" customFormat="1" ht="12" customHeight="1"/>
    <row r="273" s="3" customFormat="1" ht="12" customHeight="1"/>
    <row r="274" s="3" customFormat="1" ht="12" customHeight="1"/>
    <row r="275" s="3" customFormat="1" ht="12" customHeight="1"/>
    <row r="276" s="3" customFormat="1" ht="12" customHeight="1"/>
    <row r="277" s="3" customFormat="1" ht="12" customHeight="1"/>
    <row r="278" s="3" customFormat="1" ht="12" customHeight="1"/>
    <row r="285" s="3" customFormat="1" ht="12" customHeight="1"/>
    <row r="286" s="3" customFormat="1" ht="12" customHeight="1"/>
    <row r="287" s="3" customFormat="1" ht="12" customHeight="1"/>
    <row r="288" s="3" customFormat="1" ht="12" customHeight="1"/>
    <row r="289" s="3" customFormat="1" ht="12" customHeight="1"/>
    <row r="290" s="3" customFormat="1" ht="12" customHeight="1"/>
    <row r="291" s="3" customFormat="1" ht="12" customHeight="1"/>
    <row r="292" s="3" customFormat="1" ht="12" customHeight="1"/>
    <row r="293" s="3" customFormat="1" ht="12" customHeight="1"/>
    <row r="294" s="3" customFormat="1" ht="12" customHeight="1"/>
    <row r="295" s="3" customFormat="1" ht="12" customHeight="1"/>
    <row r="296" s="3" customFormat="1" ht="12" customHeight="1"/>
    <row r="297" s="3" customFormat="1" ht="12" customHeight="1"/>
    <row r="298" s="3" customFormat="1" ht="12" customHeight="1"/>
    <row r="299" s="3" customFormat="1" ht="12" customHeight="1"/>
    <row r="300" s="3" customFormat="1" ht="12" customHeight="1"/>
    <row r="301" s="3" customFormat="1" ht="12" customHeight="1"/>
    <row r="302" s="3" customFormat="1" ht="12" customHeight="1"/>
    <row r="303" s="3" customFormat="1" ht="12" customHeight="1"/>
    <row r="310" s="3" customFormat="1" ht="12" customHeight="1"/>
    <row r="311" s="3" customFormat="1" ht="12" customHeight="1"/>
    <row r="312" s="3" customFormat="1" ht="12" customHeight="1"/>
    <row r="313" s="3" customFormat="1" ht="12" customHeight="1"/>
    <row r="314" s="3" customFormat="1" ht="12" customHeight="1"/>
    <row r="315" s="3" customFormat="1" ht="12" customHeight="1"/>
    <row r="316" s="3" customFormat="1" ht="12" customHeight="1"/>
    <row r="317" s="3" customFormat="1" ht="12" customHeight="1"/>
    <row r="318" s="3" customFormat="1" ht="12" customHeight="1"/>
    <row r="319" s="3" customFormat="1" ht="12" customHeight="1"/>
    <row r="320" s="3" customFormat="1" ht="12" customHeight="1"/>
    <row r="321" s="3" customFormat="1" ht="12" customHeight="1"/>
    <row r="322" s="3" customFormat="1" ht="12" customHeight="1"/>
    <row r="323" s="3" customFormat="1" ht="12" customHeight="1"/>
    <row r="324" s="3" customFormat="1" ht="12" customHeight="1"/>
    <row r="325" s="3" customFormat="1" ht="12" customHeight="1"/>
    <row r="326" s="3" customFormat="1" ht="12" customHeight="1"/>
    <row r="327" s="3" customFormat="1" ht="12" customHeight="1"/>
    <row r="328" s="3" customFormat="1" ht="12" customHeight="1"/>
    <row r="332" s="3" customFormat="1" ht="12" customHeight="1"/>
    <row r="333" s="3" customFormat="1" ht="12" customHeight="1"/>
    <row r="334" s="3" customFormat="1" ht="12" customHeight="1"/>
    <row r="339" s="3" customFormat="1" ht="12" customHeight="1"/>
    <row r="340" s="3" customFormat="1" ht="12" customHeight="1"/>
    <row r="341" s="3" customFormat="1" ht="12" customHeight="1"/>
    <row r="342" s="3" customFormat="1" ht="12" customHeight="1"/>
    <row r="343" s="3" customFormat="1" ht="12" customHeight="1"/>
    <row r="344" s="3" customFormat="1" ht="12" customHeight="1"/>
    <row r="345" s="3" customFormat="1" ht="12" customHeight="1"/>
    <row r="346" s="3" customFormat="1" ht="12" customHeight="1"/>
    <row r="347" s="3" customFormat="1" ht="12" customHeight="1"/>
    <row r="348" s="3" customFormat="1" ht="12" customHeight="1"/>
    <row r="349" s="3" customFormat="1" ht="12" customHeight="1"/>
    <row r="350" s="3" customFormat="1" ht="12" customHeight="1"/>
    <row r="351" s="3" customFormat="1" ht="12" customHeight="1"/>
    <row r="352" s="3" customFormat="1" ht="12" customHeight="1"/>
    <row r="353" s="3" customFormat="1" ht="12" customHeight="1"/>
    <row r="354" s="3" customFormat="1" ht="12" customHeight="1"/>
    <row r="355" s="3" customFormat="1" ht="12" customHeight="1"/>
    <row r="356" s="3" customFormat="1" ht="12" customHeight="1"/>
    <row r="357" s="3" customFormat="1" ht="12" customHeight="1"/>
    <row r="358" s="3" customFormat="1" ht="12" customHeight="1"/>
    <row r="359" s="3" customFormat="1" ht="12" customHeight="1"/>
    <row r="360" s="3" customFormat="1" ht="12" customHeight="1"/>
    <row r="361" s="3" customFormat="1" ht="12" customHeight="1"/>
    <row r="362" s="3" customFormat="1" ht="12" customHeight="1"/>
    <row r="363" s="3" customFormat="1" ht="12" customHeight="1"/>
    <row r="364" s="3" customFormat="1" ht="12" customHeight="1"/>
    <row r="365" s="3" customFormat="1" ht="12" customHeight="1"/>
    <row r="366" s="3" customFormat="1" ht="12" customHeight="1"/>
    <row r="367" s="3" customFormat="1" ht="12" customHeight="1"/>
    <row r="368" s="3" customFormat="1" ht="12" customHeight="1"/>
    <row r="369" s="3" customFormat="1" ht="12" customHeight="1"/>
    <row r="370" s="3" customFormat="1" ht="12" customHeight="1"/>
    <row r="371" s="3" customFormat="1" ht="12" customHeight="1"/>
    <row r="372" s="3" customFormat="1" ht="12" customHeight="1"/>
    <row r="373" s="3" customFormat="1" ht="12" customHeight="1"/>
    <row r="374" s="3" customFormat="1" ht="12" customHeight="1"/>
    <row r="375" s="3" customFormat="1" ht="12" customHeight="1"/>
    <row r="376" s="3" customFormat="1" ht="12" customHeight="1"/>
    <row r="377" s="3" customFormat="1" ht="12" customHeight="1"/>
    <row r="378" s="3" customFormat="1" ht="12" customHeight="1"/>
    <row r="379" s="3" customFormat="1" ht="12" customHeight="1"/>
    <row r="380" s="3" customFormat="1" ht="12" customHeight="1"/>
    <row r="381" s="3" customFormat="1" ht="12" customHeight="1"/>
    <row r="382" s="3" customFormat="1" ht="12" customHeight="1"/>
    <row r="383" s="3" customFormat="1" ht="12" customHeight="1"/>
    <row r="384" s="3" customFormat="1" ht="12" customHeight="1"/>
    <row r="385" s="3" customFormat="1" ht="12" customHeight="1"/>
    <row r="386" s="3" customFormat="1" ht="12" customHeight="1"/>
    <row r="387" s="3" customFormat="1" ht="12" customHeight="1"/>
    <row r="388" s="3" customFormat="1" ht="12" customHeight="1"/>
    <row r="389" s="3" customFormat="1" ht="12" customHeight="1"/>
    <row r="390" s="3" customFormat="1" ht="12" customHeight="1"/>
    <row r="391" s="3" customFormat="1" ht="12" customHeight="1"/>
    <row r="392" s="3" customFormat="1" ht="12" customHeight="1"/>
    <row r="393" s="3" customFormat="1" ht="12" customHeight="1"/>
    <row r="394" s="3" customFormat="1" ht="12" customHeight="1"/>
    <row r="395" s="3" customFormat="1" ht="12" customHeight="1"/>
    <row r="396" s="3" customFormat="1" ht="12" customHeight="1"/>
    <row r="397" s="3" customFormat="1" ht="12" customHeight="1"/>
    <row r="398" s="3" customFormat="1" ht="12" customHeight="1"/>
    <row r="399" s="3" customFormat="1" ht="12" customHeight="1"/>
    <row r="400" s="3" customFormat="1" ht="12" customHeight="1"/>
    <row r="401" s="3" customFormat="1" ht="12" customHeight="1"/>
    <row r="402" s="3" customFormat="1" ht="12" customHeight="1"/>
    <row r="403" s="3" customFormat="1" ht="12" customHeight="1"/>
    <row r="404" s="3" customFormat="1" ht="12" customHeight="1"/>
    <row r="405" s="3" customFormat="1" ht="12" customHeight="1"/>
    <row r="406" s="3" customFormat="1" ht="12" customHeight="1"/>
    <row r="407" s="3" customFormat="1" ht="12" customHeight="1"/>
    <row r="408" s="3" customFormat="1" ht="12" customHeight="1"/>
    <row r="409" s="3" customFormat="1" ht="12" customHeight="1"/>
    <row r="410" s="3" customFormat="1" ht="12" customHeight="1"/>
    <row r="411" s="3" customFormat="1" ht="12" customHeight="1"/>
    <row r="412" s="3" customFormat="1" ht="12" customHeight="1"/>
    <row r="413" s="3" customFormat="1" ht="12" customHeight="1"/>
    <row r="414" s="3" customFormat="1" ht="12" customHeight="1"/>
    <row r="415" s="3" customFormat="1" ht="12" customHeight="1"/>
    <row r="416" s="3" customFormat="1" ht="12" customHeight="1"/>
    <row r="417" s="3" customFormat="1" ht="12" customHeight="1"/>
    <row r="418" s="3" customFormat="1" ht="12" customHeight="1"/>
    <row r="419" s="3" customFormat="1" ht="12" customHeight="1"/>
    <row r="420" s="3" customFormat="1" ht="12" customHeight="1"/>
    <row r="421" s="3" customFormat="1" ht="12" customHeight="1"/>
    <row r="422" s="3" customFormat="1" ht="12" customHeight="1"/>
    <row r="423" s="3" customFormat="1" ht="12" customHeight="1"/>
    <row r="424" s="3" customFormat="1" ht="12" customHeight="1"/>
    <row r="425" s="3" customFormat="1" ht="12" customHeight="1"/>
    <row r="426" s="3" customFormat="1" ht="12" customHeight="1"/>
    <row r="427" s="3" customFormat="1" ht="12" customHeight="1"/>
    <row r="428" s="3" customFormat="1" ht="12" customHeight="1"/>
    <row r="429" s="3" customFormat="1" ht="12" customHeight="1"/>
    <row r="430" s="3" customFormat="1" ht="12" customHeight="1"/>
    <row r="431" s="3" customFormat="1" ht="12" customHeight="1"/>
    <row r="432" s="3" customFormat="1" ht="12" customHeight="1"/>
    <row r="433" s="3" customFormat="1" ht="12" customHeight="1"/>
    <row r="434" s="3" customFormat="1" ht="12" customHeight="1"/>
    <row r="435" s="3" customFormat="1" ht="12" customHeight="1"/>
    <row r="436" s="3" customFormat="1" ht="12" customHeight="1"/>
    <row r="437" s="3" customFormat="1" ht="12" customHeight="1"/>
    <row r="438" s="3" customFormat="1" ht="12" customHeight="1"/>
    <row r="439" s="3" customFormat="1" ht="12" customHeight="1"/>
    <row r="440" s="3" customFormat="1" ht="12" customHeight="1"/>
    <row r="454" s="3" customFormat="1" ht="12" customHeight="1"/>
    <row r="455" s="3" customFormat="1" ht="12" customHeight="1"/>
    <row r="456" s="3" customFormat="1" ht="12" customHeight="1"/>
    <row r="457" s="3" customFormat="1" ht="12" customHeight="1"/>
    <row r="458" s="3" customFormat="1" ht="12" customHeight="1"/>
    <row r="459" s="3" customFormat="1" ht="12" customHeight="1"/>
    <row r="460" s="3" customFormat="1" ht="12" customHeight="1"/>
    <row r="461" s="3" customFormat="1" ht="12" customHeight="1"/>
    <row r="462" s="3" customFormat="1" ht="12" customHeight="1"/>
    <row r="463" s="3" customFormat="1" ht="12" customHeight="1"/>
    <row r="464" s="3" customFormat="1" ht="12" customHeight="1"/>
    <row r="465" s="3" customFormat="1" ht="12" customHeight="1"/>
    <row r="466" s="3" customFormat="1" ht="12" customHeight="1"/>
    <row r="472" s="3" customFormat="1" ht="12" customHeight="1"/>
    <row r="473" s="3" customFormat="1" ht="12" customHeight="1"/>
    <row r="474" s="3" customFormat="1" ht="12" customHeight="1"/>
    <row r="475" s="3" customFormat="1" ht="12" customHeight="1"/>
    <row r="476" s="3" customFormat="1" ht="12" customHeight="1"/>
    <row r="477" s="3" customFormat="1" ht="12" customHeight="1"/>
    <row r="478" s="3" customFormat="1" ht="12" customHeight="1"/>
    <row r="479" s="3" customFormat="1" ht="12" customHeight="1"/>
    <row r="480" s="3" customFormat="1" ht="12" customHeight="1"/>
    <row r="481" s="3" customFormat="1" ht="12" customHeight="1"/>
    <row r="482" s="3" customFormat="1" ht="12" customHeight="1"/>
    <row r="483" s="3" customFormat="1" ht="12" customHeight="1"/>
    <row r="484" s="3" customFormat="1" ht="12" customHeight="1"/>
    <row r="485" s="3" customFormat="1" ht="12" customHeight="1"/>
    <row r="486" s="3" customFormat="1" ht="12" customHeight="1"/>
    <row r="487" s="3" customFormat="1" ht="12" customHeight="1"/>
    <row r="488" s="3" customFormat="1" ht="12" customHeight="1"/>
    <row r="489" s="3" customFormat="1" ht="12" customHeight="1"/>
    <row r="490" s="3" customFormat="1" ht="12" customHeight="1"/>
    <row r="491" s="3" customFormat="1" ht="12" customHeight="1"/>
    <row r="497" s="3" customFormat="1" ht="12" customHeight="1"/>
    <row r="498" s="3" customFormat="1" ht="12" customHeight="1"/>
    <row r="499" s="3" customFormat="1" ht="12" customHeight="1"/>
    <row r="500" s="3" customFormat="1" ht="12" customHeight="1"/>
    <row r="501" s="3" customFormat="1" ht="12" customHeight="1"/>
    <row r="502" s="3" customFormat="1" ht="12" customHeight="1"/>
    <row r="503" s="3" customFormat="1" ht="12" customHeight="1"/>
    <row r="504" s="3" customFormat="1" ht="12" customHeight="1"/>
    <row r="505" s="3" customFormat="1" ht="12" customHeight="1"/>
    <row r="506" s="3" customFormat="1" ht="12" customHeight="1"/>
    <row r="507" s="3" customFormat="1" ht="12" customHeight="1"/>
    <row r="508" s="3" customFormat="1" ht="12" customHeight="1"/>
    <row r="509" s="3" customFormat="1" ht="12" customHeight="1"/>
    <row r="510" s="3" customFormat="1" ht="12" customHeight="1"/>
    <row r="511" s="3" customFormat="1" ht="12" customHeight="1"/>
    <row r="512" s="3" customFormat="1" ht="12" customHeight="1"/>
    <row r="513" s="3" customFormat="1" ht="12" customHeight="1"/>
    <row r="514" s="3" customFormat="1" ht="12" customHeight="1"/>
    <row r="515" s="3" customFormat="1" ht="12" customHeight="1"/>
    <row r="516" s="3" customFormat="1" ht="12" customHeight="1"/>
    <row r="517" s="3" customFormat="1" ht="12" customHeight="1"/>
  </sheetData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54"/>
  <sheetViews>
    <sheetView view="pageBreakPreview" zoomScale="90" zoomScaleNormal="100" zoomScaleSheetLayoutView="90" workbookViewId="0">
      <selection activeCell="I14" sqref="I14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4" bestFit="1" customWidth="1"/>
    <col min="7" max="7" width="9.77734375" style="5" customWidth="1"/>
    <col min="8" max="9" width="10.77734375" style="5" customWidth="1"/>
    <col min="10" max="16384" width="11.109375" style="3"/>
  </cols>
  <sheetData>
    <row r="1" spans="1:9" ht="12" customHeight="1">
      <c r="A1" s="1" t="s">
        <v>37</v>
      </c>
      <c r="B1" s="1"/>
      <c r="C1" s="1"/>
      <c r="G1" s="7"/>
      <c r="I1" s="198" t="s">
        <v>279</v>
      </c>
    </row>
    <row r="2" spans="1:9" ht="12" customHeight="1">
      <c r="A2" s="63"/>
      <c r="B2" s="65"/>
      <c r="C2" s="66"/>
      <c r="D2" s="67"/>
      <c r="E2" s="67"/>
      <c r="F2" s="63"/>
      <c r="G2" s="82"/>
      <c r="H2" s="227"/>
      <c r="I2" s="59"/>
    </row>
    <row r="3" spans="1:9" ht="12" customHeight="1">
      <c r="A3" s="30" t="s">
        <v>1</v>
      </c>
      <c r="B3" s="35" t="s">
        <v>2</v>
      </c>
      <c r="C3" s="6"/>
      <c r="D3" s="56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9" ht="12" customHeight="1">
      <c r="A4" s="30" t="s">
        <v>7</v>
      </c>
      <c r="B4" s="19"/>
      <c r="C4" s="12"/>
      <c r="D4" s="58"/>
      <c r="E4" s="58"/>
      <c r="F4" s="30"/>
      <c r="G4" s="83"/>
      <c r="H4" s="228"/>
      <c r="I4" s="25"/>
    </row>
    <row r="5" spans="1:9" ht="12" customHeight="1">
      <c r="A5" s="64"/>
      <c r="B5" s="68"/>
      <c r="C5" s="69"/>
      <c r="D5" s="70"/>
      <c r="E5" s="70"/>
      <c r="F5" s="64"/>
      <c r="G5" s="84"/>
      <c r="H5" s="229"/>
      <c r="I5" s="60"/>
    </row>
    <row r="6" spans="1:9" ht="12" customHeight="1">
      <c r="A6" s="42"/>
      <c r="B6" s="46"/>
      <c r="C6" s="14"/>
      <c r="D6" s="47"/>
      <c r="E6" s="47"/>
      <c r="F6" s="29"/>
      <c r="G6" s="85"/>
      <c r="H6" s="336"/>
      <c r="I6" s="335" t="str">
        <f t="shared" ref="I6:I11" si="0">IF(OR(AND(G6="Prov",H6="Sum"),(H6="PC Sum")),". . . . . . . . .00",IF(ISERR(G6*H6),"",IF(G6*H6=0,"",ROUND(G6*H6,2))))</f>
        <v/>
      </c>
    </row>
    <row r="7" spans="1:9" ht="12" customHeight="1">
      <c r="A7" s="43"/>
      <c r="B7" s="21" t="s">
        <v>280</v>
      </c>
      <c r="D7" s="48"/>
      <c r="E7" s="48"/>
      <c r="F7" s="39"/>
      <c r="G7" s="80"/>
      <c r="H7" s="348"/>
      <c r="I7" s="335" t="str">
        <f t="shared" si="0"/>
        <v/>
      </c>
    </row>
    <row r="8" spans="1:9" ht="12" customHeight="1">
      <c r="A8" s="43"/>
      <c r="B8" s="21"/>
      <c r="D8" s="48"/>
      <c r="E8" s="48"/>
      <c r="F8" s="39"/>
      <c r="G8" s="80"/>
      <c r="H8" s="348"/>
      <c r="I8" s="335" t="str">
        <f t="shared" si="0"/>
        <v/>
      </c>
    </row>
    <row r="9" spans="1:9" ht="12" customHeight="1">
      <c r="A9" s="44" t="s">
        <v>281</v>
      </c>
      <c r="B9" s="24" t="s">
        <v>282</v>
      </c>
      <c r="C9" s="1"/>
      <c r="D9" s="113"/>
      <c r="E9" s="57"/>
      <c r="F9" s="39"/>
      <c r="G9" s="80"/>
      <c r="H9" s="348"/>
      <c r="I9" s="335" t="str">
        <f t="shared" si="0"/>
        <v/>
      </c>
    </row>
    <row r="10" spans="1:9" ht="12" customHeight="1">
      <c r="A10" s="175"/>
      <c r="B10" s="24"/>
      <c r="C10" s="1"/>
      <c r="D10" s="57"/>
      <c r="E10" s="282"/>
      <c r="F10" s="111"/>
      <c r="G10" s="262"/>
      <c r="H10" s="327"/>
      <c r="I10" s="335"/>
    </row>
    <row r="11" spans="1:9" ht="12" customHeight="1">
      <c r="A11" s="44"/>
      <c r="B11" s="112" t="s">
        <v>77</v>
      </c>
      <c r="C11" s="110" t="s">
        <v>283</v>
      </c>
      <c r="D11" s="113"/>
      <c r="E11" s="48"/>
      <c r="F11" s="39"/>
      <c r="G11" s="80"/>
      <c r="H11" s="348"/>
      <c r="I11" s="335" t="str">
        <f t="shared" si="0"/>
        <v/>
      </c>
    </row>
    <row r="12" spans="1:9" ht="12" customHeight="1">
      <c r="A12" s="44"/>
      <c r="B12" s="24"/>
      <c r="C12" s="110" t="s">
        <v>284</v>
      </c>
      <c r="D12" s="113"/>
      <c r="E12" s="48"/>
      <c r="F12" s="39"/>
      <c r="G12" s="80"/>
      <c r="H12" s="348"/>
      <c r="I12" s="335"/>
    </row>
    <row r="13" spans="1:9" ht="12" customHeight="1">
      <c r="A13" s="44"/>
      <c r="B13" s="24"/>
      <c r="C13" s="1"/>
      <c r="D13" s="113"/>
      <c r="E13" s="48"/>
      <c r="F13" s="39"/>
      <c r="G13" s="80"/>
      <c r="H13" s="348"/>
      <c r="I13" s="335" t="str">
        <f>IF(OR(AND(G13="Prov",H13="Sum"),(H13="PC Sum")),". . . . . . . . .00",IF(ISERR(G13*H13),"",IF(G13*H13=0,"",ROUND(G13*H13,2))))</f>
        <v/>
      </c>
    </row>
    <row r="14" spans="1:9" ht="12" customHeight="1">
      <c r="A14" s="44"/>
      <c r="B14" s="24"/>
      <c r="C14" s="110" t="s">
        <v>93</v>
      </c>
      <c r="D14" s="113" t="s">
        <v>285</v>
      </c>
      <c r="E14" s="282" t="s">
        <v>176</v>
      </c>
      <c r="F14" s="111" t="s">
        <v>68</v>
      </c>
      <c r="G14" s="262">
        <v>20</v>
      </c>
      <c r="H14" s="327">
        <v>50</v>
      </c>
      <c r="I14" s="335">
        <f t="shared" ref="I14" si="1">IF(OR(AND(G14="Prov",H14="Sum"),(H14="PC Sum")),". . . . . . . . .00",IF(ISERR(G14*H14),"",IF(G14*H14=0,"",ROUND(G14*H14,2))))</f>
        <v>1000</v>
      </c>
    </row>
    <row r="15" spans="1:9" ht="12" customHeight="1">
      <c r="A15" s="44"/>
      <c r="B15" s="24"/>
      <c r="C15" s="1"/>
      <c r="D15" s="113" t="s">
        <v>286</v>
      </c>
      <c r="E15" s="48"/>
      <c r="F15" s="39"/>
      <c r="G15" s="80"/>
      <c r="H15" s="348"/>
      <c r="I15" s="335" t="str">
        <f>IF(OR(AND(G15="Prov",H15="Sum"),(H15="PC Sum")),". . . . . . . . .00",IF(ISERR(G15*H15),"",IF(G15*H15=0,"",ROUND(G15*H15,2))))</f>
        <v/>
      </c>
    </row>
    <row r="16" spans="1:9" ht="12" customHeight="1">
      <c r="A16" s="44"/>
      <c r="B16" s="24"/>
      <c r="C16" s="1"/>
      <c r="D16" s="48"/>
      <c r="E16" s="48"/>
      <c r="F16" s="39"/>
      <c r="G16" s="80"/>
      <c r="H16" s="348"/>
      <c r="I16" s="335" t="str">
        <f>IF(OR(AND(G16="Prov",H16="Sum"),(H16="PC Sum")),". . . . . . . . .00",IF(ISERR(G16*H16),"",IF(G16*H16=0,"",ROUND(G16*H16,2))))</f>
        <v/>
      </c>
    </row>
    <row r="17" spans="1:9" ht="12" customHeight="1">
      <c r="A17" s="44"/>
      <c r="B17" s="24"/>
      <c r="C17" s="1"/>
      <c r="D17" s="48"/>
      <c r="E17" s="48"/>
      <c r="F17" s="39"/>
      <c r="G17" s="80"/>
      <c r="H17" s="348"/>
      <c r="I17" s="335" t="str">
        <f>IF(OR(AND(G17="Prov",H17="Sum"),(H17="PC Sum")),". . . . . . . . .00",IF(ISERR(G17*H17),"",IF(G17*H17=0,"",ROUND(G17*H17,2))))</f>
        <v/>
      </c>
    </row>
    <row r="18" spans="1:9" ht="12" customHeight="1">
      <c r="A18" s="44"/>
      <c r="B18" s="24"/>
      <c r="C18" s="1"/>
      <c r="D18" s="48"/>
      <c r="E18" s="48"/>
      <c r="F18" s="39"/>
      <c r="G18" s="80"/>
      <c r="H18" s="348"/>
      <c r="I18" s="335"/>
    </row>
    <row r="19" spans="1:9" ht="12" customHeight="1">
      <c r="A19" s="44"/>
      <c r="B19" s="24"/>
      <c r="C19" s="1"/>
      <c r="D19" s="48"/>
      <c r="E19" s="48"/>
      <c r="F19" s="39"/>
      <c r="G19" s="80"/>
      <c r="H19" s="348"/>
      <c r="I19" s="335"/>
    </row>
    <row r="20" spans="1:9" ht="12" customHeight="1">
      <c r="A20" s="44"/>
      <c r="B20" s="24"/>
      <c r="C20" s="1"/>
      <c r="D20" s="48"/>
      <c r="E20" s="48"/>
      <c r="F20" s="39"/>
      <c r="G20" s="80"/>
      <c r="H20" s="348"/>
      <c r="I20" s="335"/>
    </row>
    <row r="21" spans="1:9" ht="12" customHeight="1">
      <c r="A21" s="44"/>
      <c r="B21" s="24"/>
      <c r="C21" s="1"/>
      <c r="D21" s="48"/>
      <c r="E21" s="48"/>
      <c r="F21" s="39"/>
      <c r="G21" s="80"/>
      <c r="H21" s="348"/>
      <c r="I21" s="335"/>
    </row>
    <row r="22" spans="1:9" ht="12" customHeight="1">
      <c r="A22" s="44"/>
      <c r="B22" s="24"/>
      <c r="C22" s="1"/>
      <c r="D22" s="48"/>
      <c r="E22" s="48"/>
      <c r="F22" s="39"/>
      <c r="G22" s="80"/>
      <c r="H22" s="348"/>
      <c r="I22" s="335"/>
    </row>
    <row r="23" spans="1:9" ht="12" customHeight="1">
      <c r="A23" s="44"/>
      <c r="B23" s="24"/>
      <c r="C23" s="1"/>
      <c r="D23" s="48"/>
      <c r="E23" s="48"/>
      <c r="F23" s="39"/>
      <c r="G23" s="80"/>
      <c r="H23" s="348"/>
      <c r="I23" s="335"/>
    </row>
    <row r="24" spans="1:9" ht="12" customHeight="1">
      <c r="A24" s="44"/>
      <c r="B24" s="24"/>
      <c r="C24" s="1"/>
      <c r="D24" s="48"/>
      <c r="E24" s="48"/>
      <c r="F24" s="39"/>
      <c r="G24" s="80"/>
      <c r="H24" s="348"/>
      <c r="I24" s="335"/>
    </row>
    <row r="25" spans="1:9" ht="12" customHeight="1">
      <c r="A25" s="44"/>
      <c r="B25" s="24"/>
      <c r="C25" s="1"/>
      <c r="D25" s="48"/>
      <c r="E25" s="48"/>
      <c r="F25" s="39"/>
      <c r="G25" s="80"/>
      <c r="H25" s="348"/>
      <c r="I25" s="335"/>
    </row>
    <row r="26" spans="1:9" ht="12" customHeight="1">
      <c r="A26" s="44"/>
      <c r="B26" s="24"/>
      <c r="C26" s="1"/>
      <c r="D26" s="48"/>
      <c r="E26" s="48"/>
      <c r="F26" s="39"/>
      <c r="G26" s="80"/>
      <c r="H26" s="348"/>
      <c r="I26" s="335"/>
    </row>
    <row r="27" spans="1:9" ht="12" customHeight="1">
      <c r="A27" s="44"/>
      <c r="B27" s="24"/>
      <c r="C27" s="1"/>
      <c r="D27" s="48"/>
      <c r="E27" s="48"/>
      <c r="F27" s="39"/>
      <c r="G27" s="80"/>
      <c r="H27" s="348"/>
      <c r="I27" s="335"/>
    </row>
    <row r="28" spans="1:9" ht="12" customHeight="1">
      <c r="A28" s="44"/>
      <c r="B28" s="24"/>
      <c r="C28" s="1"/>
      <c r="D28" s="48"/>
      <c r="E28" s="48"/>
      <c r="F28" s="39"/>
      <c r="G28" s="80"/>
      <c r="H28" s="348"/>
      <c r="I28" s="335"/>
    </row>
    <row r="29" spans="1:9" ht="12" customHeight="1">
      <c r="A29" s="44"/>
      <c r="B29" s="24"/>
      <c r="C29" s="1"/>
      <c r="D29" s="48"/>
      <c r="E29" s="48"/>
      <c r="F29" s="39"/>
      <c r="G29" s="80"/>
      <c r="H29" s="348"/>
      <c r="I29" s="335"/>
    </row>
    <row r="30" spans="1:9" ht="12" customHeight="1">
      <c r="A30" s="44"/>
      <c r="B30" s="24"/>
      <c r="C30" s="1"/>
      <c r="D30" s="48"/>
      <c r="E30" s="48"/>
      <c r="F30" s="39"/>
      <c r="G30" s="80"/>
      <c r="H30" s="348"/>
      <c r="I30" s="335" t="str">
        <f>IF(OR(AND(G30="Prov",H30="Sum"),(H30="PC Sum")),". . . . . . . . .00",IF(ISERR(G30*H30),"",IF(G30*H30=0,"",ROUND(G30*H30,2))))</f>
        <v/>
      </c>
    </row>
    <row r="31" spans="1:9" ht="12" customHeight="1">
      <c r="A31" s="44"/>
      <c r="B31" s="24"/>
      <c r="C31" s="1"/>
      <c r="D31" s="48"/>
      <c r="E31" s="48"/>
      <c r="F31" s="39"/>
      <c r="G31" s="80"/>
      <c r="H31" s="348"/>
      <c r="I31" s="335"/>
    </row>
    <row r="32" spans="1:9" ht="12" customHeight="1">
      <c r="A32" s="44"/>
      <c r="B32" s="24"/>
      <c r="C32" s="1"/>
      <c r="D32" s="48"/>
      <c r="E32" s="48"/>
      <c r="F32" s="39"/>
      <c r="G32" s="80"/>
      <c r="H32" s="348"/>
      <c r="I32" s="335"/>
    </row>
    <row r="33" spans="1:9" ht="12" customHeight="1">
      <c r="A33" s="44"/>
      <c r="B33" s="24"/>
      <c r="C33" s="1"/>
      <c r="D33" s="48"/>
      <c r="E33" s="48"/>
      <c r="F33" s="39"/>
      <c r="G33" s="80"/>
      <c r="H33" s="348"/>
      <c r="I33" s="335"/>
    </row>
    <row r="34" spans="1:9" ht="12" customHeight="1">
      <c r="A34" s="44"/>
      <c r="B34" s="24"/>
      <c r="C34" s="1"/>
      <c r="D34" s="48"/>
      <c r="E34" s="48"/>
      <c r="F34" s="39"/>
      <c r="G34" s="80"/>
      <c r="H34" s="348"/>
      <c r="I34" s="335"/>
    </row>
    <row r="35" spans="1:9" ht="12" customHeight="1">
      <c r="A35" s="44"/>
      <c r="B35" s="24"/>
      <c r="C35" s="1"/>
      <c r="D35" s="48"/>
      <c r="E35" s="48"/>
      <c r="F35" s="39"/>
      <c r="G35" s="80"/>
      <c r="H35" s="348"/>
      <c r="I35" s="335"/>
    </row>
    <row r="36" spans="1:9" ht="12" customHeight="1">
      <c r="A36" s="44"/>
      <c r="B36" s="24"/>
      <c r="C36" s="1"/>
      <c r="D36" s="48"/>
      <c r="E36" s="48"/>
      <c r="F36" s="39"/>
      <c r="G36" s="80"/>
      <c r="H36" s="348"/>
      <c r="I36" s="335"/>
    </row>
    <row r="37" spans="1:9" ht="12" customHeight="1">
      <c r="A37" s="44"/>
      <c r="B37" s="24"/>
      <c r="C37" s="1"/>
      <c r="D37" s="48"/>
      <c r="E37" s="48"/>
      <c r="F37" s="39"/>
      <c r="G37" s="80"/>
      <c r="H37" s="348"/>
      <c r="I37" s="335"/>
    </row>
    <row r="38" spans="1:9" ht="12" customHeight="1">
      <c r="A38" s="44"/>
      <c r="B38" s="24"/>
      <c r="C38" s="1"/>
      <c r="D38" s="48"/>
      <c r="E38" s="48"/>
      <c r="F38" s="39"/>
      <c r="G38" s="80"/>
      <c r="H38" s="348"/>
      <c r="I38" s="335"/>
    </row>
    <row r="39" spans="1:9" ht="12" customHeight="1">
      <c r="A39" s="44"/>
      <c r="B39" s="24"/>
      <c r="C39" s="1"/>
      <c r="D39" s="48"/>
      <c r="E39" s="48"/>
      <c r="F39" s="39"/>
      <c r="G39" s="80"/>
      <c r="H39" s="348"/>
      <c r="I39" s="335"/>
    </row>
    <row r="40" spans="1:9" ht="12" customHeight="1">
      <c r="A40" s="44"/>
      <c r="B40" s="24"/>
      <c r="C40" s="1"/>
      <c r="D40" s="48"/>
      <c r="E40" s="48"/>
      <c r="F40" s="39"/>
      <c r="G40" s="80"/>
      <c r="H40" s="348"/>
      <c r="I40" s="335"/>
    </row>
    <row r="41" spans="1:9" ht="12" customHeight="1">
      <c r="A41" s="44"/>
      <c r="B41" s="24"/>
      <c r="C41" s="1"/>
      <c r="D41" s="48"/>
      <c r="E41" s="48"/>
      <c r="F41" s="39"/>
      <c r="G41" s="80"/>
      <c r="H41" s="348"/>
      <c r="I41" s="335" t="str">
        <f>IF(OR(AND(G41="Prov",H41="Sum"),(H41="PC Sum")),". . . . . . . . .00",IF(ISERR(G41*H41),"",IF(G41*H41=0,"",ROUND(G41*H41,2))))</f>
        <v/>
      </c>
    </row>
    <row r="42" spans="1:9" ht="12" customHeight="1">
      <c r="A42" s="44"/>
      <c r="B42" s="24"/>
      <c r="C42" s="1"/>
      <c r="D42" s="48"/>
      <c r="E42" s="48"/>
      <c r="F42" s="39"/>
      <c r="G42" s="80"/>
      <c r="H42" s="348"/>
      <c r="I42" s="335" t="str">
        <f>IF(OR(AND(G42="Prov",H42="Sum"),(H42="PC Sum")),". . . . . . . . .00",IF(ISERR(G42*H42),"",IF(G42*H42=0,"",ROUND(G42*H42,2))))</f>
        <v/>
      </c>
    </row>
    <row r="43" spans="1:9" ht="12" customHeight="1">
      <c r="A43" s="44"/>
      <c r="B43" s="24"/>
      <c r="C43" s="1"/>
      <c r="D43" s="48"/>
      <c r="E43" s="48"/>
      <c r="F43" s="39"/>
      <c r="G43" s="80"/>
      <c r="H43" s="348"/>
      <c r="I43" s="335" t="str">
        <f>IF(OR(AND(G43="Prov",H43="Sum"),(H43="PC Sum")),". . . . . . . . .00",IF(ISERR(G43*H43),"",IF(G43*H43=0,"",ROUND(G43*H43,2))))</f>
        <v/>
      </c>
    </row>
    <row r="44" spans="1:9" ht="12" customHeight="1">
      <c r="A44" s="44"/>
      <c r="B44" s="24"/>
      <c r="C44" s="1"/>
      <c r="D44" s="48"/>
      <c r="E44" s="48"/>
      <c r="F44" s="39"/>
      <c r="G44" s="80"/>
      <c r="H44" s="348"/>
      <c r="I44" s="335"/>
    </row>
    <row r="45" spans="1:9" ht="12" customHeight="1">
      <c r="A45" s="44"/>
      <c r="B45" s="24"/>
      <c r="C45" s="1"/>
      <c r="D45" s="48"/>
      <c r="E45" s="48"/>
      <c r="F45" s="39"/>
      <c r="G45" s="80"/>
      <c r="H45" s="348"/>
      <c r="I45" s="335"/>
    </row>
    <row r="46" spans="1:9" ht="12" customHeight="1">
      <c r="A46" s="44"/>
      <c r="B46" s="24"/>
      <c r="C46" s="1"/>
      <c r="D46" s="48"/>
      <c r="E46" s="48"/>
      <c r="F46" s="39"/>
      <c r="G46" s="80"/>
      <c r="H46" s="348"/>
      <c r="I46" s="335"/>
    </row>
    <row r="47" spans="1:9" ht="12" customHeight="1">
      <c r="A47" s="44"/>
      <c r="B47" s="24"/>
      <c r="C47" s="1"/>
      <c r="D47" s="48"/>
      <c r="E47" s="48"/>
      <c r="F47" s="39"/>
      <c r="G47" s="80"/>
      <c r="H47" s="348"/>
      <c r="I47" s="335"/>
    </row>
    <row r="48" spans="1:9" ht="12" customHeight="1">
      <c r="A48" s="44"/>
      <c r="B48" s="24"/>
      <c r="C48" s="1"/>
      <c r="D48" s="48"/>
      <c r="E48" s="48"/>
      <c r="F48" s="39"/>
      <c r="G48" s="80"/>
      <c r="H48" s="348"/>
      <c r="I48" s="335"/>
    </row>
    <row r="49" spans="1:9" ht="12" customHeight="1">
      <c r="A49" s="44"/>
      <c r="B49" s="24"/>
      <c r="C49" s="1"/>
      <c r="D49" s="48"/>
      <c r="E49" s="48"/>
      <c r="F49" s="39"/>
      <c r="G49" s="80"/>
      <c r="H49" s="348"/>
      <c r="I49" s="335"/>
    </row>
    <row r="50" spans="1:9" ht="12" customHeight="1">
      <c r="A50" s="44"/>
      <c r="B50" s="24"/>
      <c r="C50" s="1"/>
      <c r="D50" s="48"/>
      <c r="E50" s="48"/>
      <c r="F50" s="39"/>
      <c r="G50" s="80"/>
      <c r="H50" s="348"/>
      <c r="I50" s="335"/>
    </row>
    <row r="51" spans="1:9" ht="12" customHeight="1">
      <c r="A51" s="44"/>
      <c r="B51" s="24"/>
      <c r="C51" s="1"/>
      <c r="D51" s="48"/>
      <c r="E51" s="48"/>
      <c r="F51" s="39"/>
      <c r="G51" s="80"/>
      <c r="H51" s="348"/>
      <c r="I51" s="335"/>
    </row>
    <row r="52" spans="1:9" ht="12" customHeight="1">
      <c r="A52" s="44"/>
      <c r="B52" s="24"/>
      <c r="C52" s="1"/>
      <c r="D52" s="48"/>
      <c r="E52" s="48"/>
      <c r="F52" s="39"/>
      <c r="G52" s="80"/>
      <c r="H52" s="348"/>
      <c r="I52" s="335"/>
    </row>
    <row r="53" spans="1:9" ht="12" customHeight="1">
      <c r="A53" s="44"/>
      <c r="B53" s="24"/>
      <c r="C53" s="1"/>
      <c r="D53" s="48"/>
      <c r="E53" s="48"/>
      <c r="F53" s="39"/>
      <c r="G53" s="80"/>
      <c r="H53" s="348"/>
      <c r="I53" s="335"/>
    </row>
    <row r="54" spans="1:9" ht="12" customHeight="1">
      <c r="A54" s="44"/>
      <c r="B54" s="24"/>
      <c r="C54" s="1"/>
      <c r="D54" s="48"/>
      <c r="E54" s="48"/>
      <c r="F54" s="39"/>
      <c r="G54" s="80"/>
      <c r="H54" s="348"/>
      <c r="I54" s="335"/>
    </row>
    <row r="55" spans="1:9" ht="12" customHeight="1">
      <c r="A55" s="44"/>
      <c r="B55" s="24"/>
      <c r="C55" s="1"/>
      <c r="D55" s="48"/>
      <c r="E55" s="48"/>
      <c r="F55" s="39"/>
      <c r="G55" s="80"/>
      <c r="H55" s="348"/>
      <c r="I55" s="335"/>
    </row>
    <row r="56" spans="1:9" ht="12" customHeight="1">
      <c r="A56" s="44"/>
      <c r="B56" s="24"/>
      <c r="C56" s="1"/>
      <c r="D56" s="48"/>
      <c r="E56" s="48"/>
      <c r="F56" s="39"/>
      <c r="G56" s="80"/>
      <c r="H56" s="348"/>
      <c r="I56" s="335"/>
    </row>
    <row r="57" spans="1:9" ht="12" customHeight="1">
      <c r="A57" s="44"/>
      <c r="B57" s="24"/>
      <c r="C57" s="1"/>
      <c r="D57" s="48"/>
      <c r="E57" s="48"/>
      <c r="F57" s="39"/>
      <c r="G57" s="80"/>
      <c r="H57" s="348"/>
      <c r="I57" s="335"/>
    </row>
    <row r="58" spans="1:9" ht="12" customHeight="1">
      <c r="A58" s="44"/>
      <c r="B58" s="24"/>
      <c r="C58" s="1"/>
      <c r="D58" s="48"/>
      <c r="E58" s="48"/>
      <c r="F58" s="39"/>
      <c r="G58" s="80"/>
      <c r="H58" s="348"/>
      <c r="I58" s="335"/>
    </row>
    <row r="59" spans="1:9" ht="12" customHeight="1">
      <c r="A59" s="44"/>
      <c r="B59" s="24"/>
      <c r="C59" s="1"/>
      <c r="D59" s="48"/>
      <c r="E59" s="48"/>
      <c r="F59" s="39"/>
      <c r="G59" s="80"/>
      <c r="H59" s="348"/>
      <c r="I59" s="335"/>
    </row>
    <row r="60" spans="1:9" ht="12" customHeight="1">
      <c r="A60" s="44"/>
      <c r="B60" s="24"/>
      <c r="C60" s="1"/>
      <c r="D60" s="48"/>
      <c r="E60" s="48"/>
      <c r="F60" s="39"/>
      <c r="G60" s="80"/>
      <c r="H60" s="348"/>
      <c r="I60" s="335"/>
    </row>
    <row r="61" spans="1:9" ht="12" customHeight="1">
      <c r="A61" s="44"/>
      <c r="B61" s="24"/>
      <c r="C61" s="1"/>
      <c r="D61" s="48"/>
      <c r="E61" s="48"/>
      <c r="F61" s="39"/>
      <c r="G61" s="80"/>
      <c r="H61" s="348"/>
      <c r="I61" s="335"/>
    </row>
    <row r="62" spans="1:9" ht="12" customHeight="1">
      <c r="A62" s="44"/>
      <c r="B62" s="24"/>
      <c r="C62" s="1"/>
      <c r="D62" s="48"/>
      <c r="E62" s="48"/>
      <c r="F62" s="39"/>
      <c r="G62" s="80"/>
      <c r="H62" s="348"/>
      <c r="I62" s="335"/>
    </row>
    <row r="63" spans="1:9" ht="12" customHeight="1">
      <c r="A63" s="44"/>
      <c r="B63" s="24"/>
      <c r="C63" s="1"/>
      <c r="D63" s="48"/>
      <c r="E63" s="48"/>
      <c r="F63" s="39"/>
      <c r="G63" s="80"/>
      <c r="H63" s="348"/>
      <c r="I63" s="335"/>
    </row>
    <row r="64" spans="1:9" ht="12" customHeight="1">
      <c r="A64" s="44"/>
      <c r="B64" s="24"/>
      <c r="C64" s="1"/>
      <c r="D64" s="48"/>
      <c r="E64" s="48"/>
      <c r="F64" s="39"/>
      <c r="G64" s="80"/>
      <c r="H64" s="348"/>
      <c r="I64" s="335"/>
    </row>
    <row r="65" spans="1:9" ht="12" customHeight="1">
      <c r="A65" s="44"/>
      <c r="B65" s="24"/>
      <c r="C65" s="1"/>
      <c r="D65" s="48"/>
      <c r="E65" s="48"/>
      <c r="F65" s="39"/>
      <c r="G65" s="80"/>
      <c r="H65" s="348"/>
      <c r="I65" s="335"/>
    </row>
    <row r="66" spans="1:9" ht="12" customHeight="1">
      <c r="A66" s="44"/>
      <c r="B66" s="24"/>
      <c r="C66" s="1"/>
      <c r="D66" s="48"/>
      <c r="E66" s="48"/>
      <c r="F66" s="39"/>
      <c r="G66" s="80"/>
      <c r="H66" s="348"/>
      <c r="I66" s="335"/>
    </row>
    <row r="67" spans="1:9" ht="12" customHeight="1">
      <c r="A67" s="44"/>
      <c r="B67" s="24"/>
      <c r="C67" s="1"/>
      <c r="D67" s="48"/>
      <c r="E67" s="48"/>
      <c r="F67" s="39"/>
      <c r="G67" s="80"/>
      <c r="H67" s="348"/>
      <c r="I67" s="335"/>
    </row>
    <row r="68" spans="1:9" ht="12" customHeight="1">
      <c r="A68" s="44"/>
      <c r="B68" s="24"/>
      <c r="C68" s="1"/>
      <c r="D68" s="48"/>
      <c r="E68" s="48"/>
      <c r="F68" s="39"/>
      <c r="G68" s="80"/>
      <c r="H68" s="348"/>
      <c r="I68" s="335"/>
    </row>
    <row r="69" spans="1:9" ht="12" customHeight="1">
      <c r="A69" s="44"/>
      <c r="B69" s="24"/>
      <c r="C69" s="1"/>
      <c r="D69" s="48"/>
      <c r="E69" s="48"/>
      <c r="F69" s="39"/>
      <c r="G69" s="80"/>
      <c r="H69" s="348"/>
      <c r="I69" s="335"/>
    </row>
    <row r="70" spans="1:9" ht="12" customHeight="1">
      <c r="A70" s="44"/>
      <c r="B70" s="24"/>
      <c r="C70" s="1"/>
      <c r="D70" s="48"/>
      <c r="E70" s="48"/>
      <c r="F70" s="39"/>
      <c r="G70" s="80"/>
      <c r="H70" s="348"/>
      <c r="I70" s="335"/>
    </row>
    <row r="71" spans="1:9" ht="12" customHeight="1">
      <c r="A71" s="44"/>
      <c r="B71" s="24"/>
      <c r="C71" s="1"/>
      <c r="D71" s="48"/>
      <c r="E71" s="48"/>
      <c r="F71" s="39"/>
      <c r="G71" s="80"/>
      <c r="H71" s="348"/>
      <c r="I71" s="335" t="str">
        <f t="shared" ref="I71:I79" si="2">IF(OR(AND(G71="Prov",H71="Sum"),(H71="PC Sum")),". . . . . . . . .00",IF(ISERR(G71*H71),"",IF(G71*H71=0,"",ROUND(G71*H71,2))))</f>
        <v/>
      </c>
    </row>
    <row r="72" spans="1:9" ht="12" customHeight="1">
      <c r="A72" s="44"/>
      <c r="B72" s="24"/>
      <c r="C72" s="1"/>
      <c r="D72" s="48"/>
      <c r="E72" s="48"/>
      <c r="F72" s="39"/>
      <c r="G72" s="80"/>
      <c r="H72" s="348"/>
      <c r="I72" s="335" t="str">
        <f t="shared" si="2"/>
        <v/>
      </c>
    </row>
    <row r="73" spans="1:9" ht="12" customHeight="1">
      <c r="A73" s="44"/>
      <c r="B73" s="24"/>
      <c r="C73" s="1"/>
      <c r="D73" s="48"/>
      <c r="E73" s="48"/>
      <c r="F73" s="39"/>
      <c r="G73" s="80"/>
      <c r="H73" s="348"/>
      <c r="I73" s="335"/>
    </row>
    <row r="74" spans="1:9" ht="12" customHeight="1">
      <c r="A74" s="44"/>
      <c r="B74" s="24"/>
      <c r="C74" s="1"/>
      <c r="D74" s="48"/>
      <c r="E74" s="48"/>
      <c r="F74" s="39"/>
      <c r="G74" s="80"/>
      <c r="H74" s="348"/>
      <c r="I74" s="335"/>
    </row>
    <row r="75" spans="1:9" ht="12" customHeight="1">
      <c r="A75" s="44"/>
      <c r="B75" s="24"/>
      <c r="C75" s="1"/>
      <c r="D75" s="48"/>
      <c r="E75" s="48"/>
      <c r="F75" s="39"/>
      <c r="G75" s="80"/>
      <c r="H75" s="348"/>
      <c r="I75" s="335" t="str">
        <f t="shared" si="2"/>
        <v/>
      </c>
    </row>
    <row r="76" spans="1:9" ht="12" customHeight="1">
      <c r="A76" s="44"/>
      <c r="B76" s="24"/>
      <c r="C76" s="1"/>
      <c r="D76" s="48"/>
      <c r="E76" s="48"/>
      <c r="F76" s="39"/>
      <c r="G76" s="80"/>
      <c r="H76" s="348"/>
      <c r="I76" s="335" t="str">
        <f t="shared" si="2"/>
        <v/>
      </c>
    </row>
    <row r="77" spans="1:9" ht="12" customHeight="1">
      <c r="A77" s="44"/>
      <c r="B77" s="24"/>
      <c r="D77" s="48"/>
      <c r="E77" s="48"/>
      <c r="F77" s="39"/>
      <c r="G77" s="102"/>
      <c r="H77" s="376"/>
      <c r="I77" s="335" t="str">
        <f t="shared" si="2"/>
        <v/>
      </c>
    </row>
    <row r="78" spans="1:9" ht="12" customHeight="1">
      <c r="A78" s="44"/>
      <c r="B78" s="24"/>
      <c r="D78" s="48"/>
      <c r="E78" s="48"/>
      <c r="F78" s="39"/>
      <c r="G78" s="102"/>
      <c r="H78" s="376"/>
      <c r="I78" s="335" t="str">
        <f t="shared" si="2"/>
        <v/>
      </c>
    </row>
    <row r="79" spans="1:9" ht="12" customHeight="1">
      <c r="A79" s="44"/>
      <c r="B79" s="24"/>
      <c r="C79" s="1"/>
      <c r="D79" s="48"/>
      <c r="E79" s="48"/>
      <c r="F79" s="39"/>
      <c r="G79" s="102"/>
      <c r="H79" s="376"/>
      <c r="I79" s="335" t="str">
        <f t="shared" si="2"/>
        <v/>
      </c>
    </row>
    <row r="80" spans="1:9" ht="12" customHeight="1">
      <c r="A80" s="61"/>
      <c r="B80" s="62"/>
      <c r="C80" s="15"/>
      <c r="D80" s="50"/>
      <c r="E80" s="50"/>
      <c r="F80" s="31"/>
      <c r="G80" s="86"/>
      <c r="H80" s="337"/>
      <c r="I80" s="335" t="str">
        <f>IF(OR(AND(G80="Prov",H80="Sum"),(H80="PC Sum")),". . . . . . . . .00",IF(ISERR(G80*H80),"",IF(G80*H80=0,"",ROUND(G80*H80,2))))</f>
        <v/>
      </c>
    </row>
    <row r="81" spans="1:9" ht="12" customHeight="1">
      <c r="A81" s="90"/>
      <c r="B81" s="81"/>
      <c r="C81" s="89"/>
      <c r="D81" s="14"/>
      <c r="E81" s="14"/>
      <c r="F81" s="33"/>
      <c r="G81" s="87"/>
      <c r="H81" s="351"/>
      <c r="I81" s="336"/>
    </row>
    <row r="82" spans="1:9" ht="12" customHeight="1">
      <c r="A82" s="44" t="s">
        <v>14</v>
      </c>
      <c r="B82" s="24" t="s">
        <v>12</v>
      </c>
      <c r="C82" s="1"/>
      <c r="G82" s="7"/>
      <c r="H82" s="390"/>
      <c r="I82" s="343">
        <f>IF(SUM(I6:I81)=0,"",SUM(I6:I81))</f>
        <v>1000</v>
      </c>
    </row>
    <row r="83" spans="1:9" ht="12" customHeight="1">
      <c r="A83" s="45"/>
      <c r="B83" s="49"/>
      <c r="C83" s="13"/>
      <c r="D83" s="13"/>
      <c r="E83" s="13"/>
      <c r="F83" s="16"/>
      <c r="G83" s="88"/>
      <c r="H83" s="394"/>
      <c r="I83" s="337"/>
    </row>
    <row r="84" spans="1:9" ht="12" customHeight="1">
      <c r="G84" s="7"/>
    </row>
    <row r="85" spans="1:9" ht="12" customHeight="1">
      <c r="G85" s="7"/>
    </row>
    <row r="89" spans="1:9" ht="12" customHeight="1">
      <c r="B89" s="9"/>
      <c r="C89" s="9"/>
      <c r="D89" s="8"/>
      <c r="E89" s="8"/>
    </row>
    <row r="92" spans="1:9" ht="12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2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2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2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2" customHeight="1">
      <c r="A96" s="3"/>
      <c r="B96" s="3"/>
      <c r="C96" s="3"/>
      <c r="D96" s="3"/>
      <c r="E96" s="3"/>
      <c r="F96" s="3"/>
      <c r="G96" s="3"/>
      <c r="H96" s="3"/>
      <c r="I96" s="3"/>
    </row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09" s="3" customFormat="1" ht="12" customHeight="1"/>
    <row r="110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4" s="3" customFormat="1" ht="12" customHeight="1"/>
    <row r="135" s="3" customFormat="1" ht="12" customHeight="1"/>
    <row r="136" s="3" customFormat="1" ht="12" customHeight="1"/>
    <row r="137" s="3" customFormat="1" ht="12" customHeight="1"/>
    <row r="138" s="3" customFormat="1" ht="12" customHeight="1"/>
    <row r="139" s="3" customFormat="1" ht="12" customHeight="1"/>
    <row r="140" s="3" customFormat="1" ht="12" customHeight="1"/>
    <row r="141" s="3" customFormat="1" ht="12" customHeight="1"/>
    <row r="142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57" s="3" customFormat="1" ht="12" customHeight="1"/>
    <row r="158" s="3" customFormat="1" ht="12" customHeight="1"/>
    <row r="159" s="3" customFormat="1" ht="12" customHeight="1"/>
    <row r="160" s="3" customFormat="1" ht="12" customHeight="1"/>
    <row r="161" s="3" customFormat="1" ht="12" customHeight="1"/>
    <row r="162" s="3" customFormat="1" ht="12" customHeight="1"/>
    <row r="163" s="3" customFormat="1" ht="12" customHeight="1"/>
    <row r="164" s="3" customFormat="1" ht="12" customHeight="1"/>
    <row r="165" s="3" customFormat="1" ht="12" customHeight="1"/>
    <row r="166" s="3" customFormat="1" ht="12" customHeight="1"/>
    <row r="167" s="3" customFormat="1" ht="12" customHeight="1"/>
    <row r="168" s="3" customFormat="1" ht="12" customHeight="1"/>
    <row r="169" s="3" customFormat="1" ht="12" customHeight="1"/>
    <row r="188" s="3" customFormat="1" ht="12" customHeight="1"/>
    <row r="189" s="3" customFormat="1" ht="12" customHeight="1"/>
    <row r="190" s="3" customFormat="1" ht="12" customHeight="1"/>
    <row r="191" s="3" customFormat="1" ht="12" customHeight="1"/>
    <row r="192" s="3" customFormat="1" ht="12" customHeight="1"/>
    <row r="197" s="3" customFormat="1" ht="12" customHeight="1"/>
    <row r="198" s="3" customFormat="1" ht="12" customHeight="1"/>
    <row r="199" s="3" customFormat="1" ht="12" customHeight="1"/>
    <row r="200" s="3" customFormat="1" ht="12" customHeight="1"/>
    <row r="201" s="3" customFormat="1" ht="12" customHeight="1"/>
    <row r="202" s="3" customFormat="1" ht="12" customHeight="1"/>
    <row r="203" s="3" customFormat="1" ht="12" customHeight="1"/>
    <row r="204" s="3" customFormat="1" ht="12" customHeight="1"/>
    <row r="205" s="3" customFormat="1" ht="12" customHeight="1"/>
    <row r="206" s="3" customFormat="1" ht="12" customHeight="1"/>
    <row r="207" s="3" customFormat="1" ht="12" customHeight="1"/>
    <row r="208" s="3" customFormat="1" ht="12" customHeight="1"/>
    <row r="209" s="3" customFormat="1" ht="12" customHeight="1"/>
    <row r="210" s="3" customFormat="1" ht="12" customHeight="1"/>
    <row r="211" s="3" customFormat="1" ht="12" customHeight="1"/>
    <row r="212" s="3" customFormat="1" ht="12" customHeight="1"/>
    <row r="213" s="3" customFormat="1" ht="12" customHeight="1"/>
    <row r="214" s="3" customFormat="1" ht="12" customHeight="1"/>
    <row r="215" s="3" customFormat="1" ht="12" customHeight="1"/>
    <row r="222" s="3" customFormat="1" ht="12" customHeight="1"/>
    <row r="223" s="3" customFormat="1" ht="12" customHeight="1"/>
    <row r="224" s="3" customFormat="1" ht="12" customHeight="1"/>
    <row r="225" s="3" customFormat="1" ht="12" customHeight="1"/>
    <row r="226" s="3" customFormat="1" ht="12" customHeight="1"/>
    <row r="227" s="3" customFormat="1" ht="12" customHeight="1"/>
    <row r="228" s="3" customFormat="1" ht="12" customHeight="1"/>
    <row r="229" s="3" customFormat="1" ht="12" customHeight="1"/>
    <row r="230" s="3" customFormat="1" ht="12" customHeight="1"/>
    <row r="231" s="3" customFormat="1" ht="12" customHeight="1"/>
    <row r="232" s="3" customFormat="1" ht="12" customHeight="1"/>
    <row r="233" s="3" customFormat="1" ht="12" customHeight="1"/>
    <row r="234" s="3" customFormat="1" ht="12" customHeight="1"/>
    <row r="235" s="3" customFormat="1" ht="12" customHeight="1"/>
    <row r="236" s="3" customFormat="1" ht="12" customHeight="1"/>
    <row r="237" s="3" customFormat="1" ht="12" customHeight="1"/>
    <row r="238" s="3" customFormat="1" ht="12" customHeight="1"/>
    <row r="239" s="3" customFormat="1" ht="12" customHeight="1"/>
    <row r="240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  <row r="251" s="3" customFormat="1" ht="12" customHeight="1"/>
    <row r="252" s="3" customFormat="1" ht="12" customHeight="1"/>
    <row r="253" s="3" customFormat="1" ht="12" customHeight="1"/>
    <row r="254" s="3" customFormat="1" ht="12" customHeight="1"/>
    <row r="255" s="3" customFormat="1" ht="12" customHeight="1"/>
    <row r="256" s="3" customFormat="1" ht="12" customHeight="1"/>
    <row r="257" s="3" customFormat="1" ht="12" customHeight="1"/>
    <row r="258" s="3" customFormat="1" ht="12" customHeight="1"/>
    <row r="259" s="3" customFormat="1" ht="12" customHeight="1"/>
    <row r="260" s="3" customFormat="1" ht="12" customHeight="1"/>
    <row r="261" s="3" customFormat="1" ht="12" customHeight="1"/>
    <row r="262" s="3" customFormat="1" ht="12" customHeight="1"/>
    <row r="263" s="3" customFormat="1" ht="12" customHeight="1"/>
    <row r="264" s="3" customFormat="1" ht="12" customHeight="1"/>
    <row r="265" s="3" customFormat="1" ht="12" customHeight="1"/>
    <row r="272" s="3" customFormat="1" ht="12" customHeight="1"/>
    <row r="273" s="3" customFormat="1" ht="12" customHeight="1"/>
    <row r="274" s="3" customFormat="1" ht="12" customHeight="1"/>
    <row r="275" s="3" customFormat="1" ht="12" customHeight="1"/>
    <row r="276" s="3" customFormat="1" ht="12" customHeight="1"/>
    <row r="277" s="3" customFormat="1" ht="12" customHeight="1"/>
    <row r="278" s="3" customFormat="1" ht="12" customHeight="1"/>
    <row r="279" s="3" customFormat="1" ht="12" customHeight="1"/>
    <row r="280" s="3" customFormat="1" ht="12" customHeight="1"/>
    <row r="281" s="3" customFormat="1" ht="12" customHeight="1"/>
    <row r="282" s="3" customFormat="1" ht="12" customHeight="1"/>
    <row r="283" s="3" customFormat="1" ht="12" customHeight="1"/>
    <row r="284" s="3" customFormat="1" ht="12" customHeight="1"/>
    <row r="285" s="3" customFormat="1" ht="12" customHeight="1"/>
    <row r="286" s="3" customFormat="1" ht="12" customHeight="1"/>
    <row r="287" s="3" customFormat="1" ht="12" customHeight="1"/>
    <row r="288" s="3" customFormat="1" ht="12" customHeight="1"/>
    <row r="289" s="3" customFormat="1" ht="12" customHeight="1"/>
    <row r="290" s="3" customFormat="1" ht="12" customHeight="1"/>
    <row r="297" s="3" customFormat="1" ht="12" customHeight="1"/>
    <row r="298" s="3" customFormat="1" ht="12" customHeight="1"/>
    <row r="299" s="3" customFormat="1" ht="12" customHeight="1"/>
    <row r="300" s="3" customFormat="1" ht="12" customHeight="1"/>
    <row r="301" s="3" customFormat="1" ht="12" customHeight="1"/>
    <row r="302" s="3" customFormat="1" ht="12" customHeight="1"/>
    <row r="303" s="3" customFormat="1" ht="12" customHeight="1"/>
    <row r="304" s="3" customFormat="1" ht="12" customHeight="1"/>
    <row r="305" s="3" customFormat="1" ht="12" customHeight="1"/>
    <row r="306" s="3" customFormat="1" ht="12" customHeight="1"/>
    <row r="307" s="3" customFormat="1" ht="12" customHeight="1"/>
    <row r="308" s="3" customFormat="1" ht="12" customHeight="1"/>
    <row r="309" s="3" customFormat="1" ht="12" customHeight="1"/>
    <row r="310" s="3" customFormat="1" ht="12" customHeight="1"/>
    <row r="311" s="3" customFormat="1" ht="12" customHeight="1"/>
    <row r="312" s="3" customFormat="1" ht="12" customHeight="1"/>
    <row r="313" s="3" customFormat="1" ht="12" customHeight="1"/>
    <row r="314" s="3" customFormat="1" ht="12" customHeight="1"/>
    <row r="315" s="3" customFormat="1" ht="12" customHeight="1"/>
    <row r="322" s="3" customFormat="1" ht="12" customHeight="1"/>
    <row r="323" s="3" customFormat="1" ht="12" customHeight="1"/>
    <row r="324" s="3" customFormat="1" ht="12" customHeight="1"/>
    <row r="325" s="3" customFormat="1" ht="12" customHeight="1"/>
    <row r="326" s="3" customFormat="1" ht="12" customHeight="1"/>
    <row r="327" s="3" customFormat="1" ht="12" customHeight="1"/>
    <row r="328" s="3" customFormat="1" ht="12" customHeight="1"/>
    <row r="329" s="3" customFormat="1" ht="12" customHeight="1"/>
    <row r="330" s="3" customFormat="1" ht="12" customHeight="1"/>
    <row r="331" s="3" customFormat="1" ht="12" customHeight="1"/>
    <row r="332" s="3" customFormat="1" ht="12" customHeight="1"/>
    <row r="333" s="3" customFormat="1" ht="12" customHeight="1"/>
    <row r="334" s="3" customFormat="1" ht="12" customHeight="1"/>
    <row r="335" s="3" customFormat="1" ht="12" customHeight="1"/>
    <row r="336" s="3" customFormat="1" ht="12" customHeight="1"/>
    <row r="337" s="3" customFormat="1" ht="12" customHeight="1"/>
    <row r="338" s="3" customFormat="1" ht="12" customHeight="1"/>
    <row r="339" s="3" customFormat="1" ht="12" customHeight="1"/>
    <row r="340" s="3" customFormat="1" ht="12" customHeight="1"/>
    <row r="347" s="3" customFormat="1" ht="12" customHeight="1"/>
    <row r="348" s="3" customFormat="1" ht="12" customHeight="1"/>
    <row r="349" s="3" customFormat="1" ht="12" customHeight="1"/>
    <row r="350" s="3" customFormat="1" ht="12" customHeight="1"/>
    <row r="351" s="3" customFormat="1" ht="12" customHeight="1"/>
    <row r="352" s="3" customFormat="1" ht="12" customHeight="1"/>
    <row r="353" s="3" customFormat="1" ht="12" customHeight="1"/>
    <row r="354" s="3" customFormat="1" ht="12" customHeight="1"/>
    <row r="355" s="3" customFormat="1" ht="12" customHeight="1"/>
    <row r="356" s="3" customFormat="1" ht="12" customHeight="1"/>
    <row r="357" s="3" customFormat="1" ht="12" customHeight="1"/>
    <row r="358" s="3" customFormat="1" ht="12" customHeight="1"/>
    <row r="359" s="3" customFormat="1" ht="12" customHeight="1"/>
    <row r="360" s="3" customFormat="1" ht="12" customHeight="1"/>
    <row r="361" s="3" customFormat="1" ht="12" customHeight="1"/>
    <row r="362" s="3" customFormat="1" ht="12" customHeight="1"/>
    <row r="363" s="3" customFormat="1" ht="12" customHeight="1"/>
    <row r="364" s="3" customFormat="1" ht="12" customHeight="1"/>
    <row r="365" s="3" customFormat="1" ht="12" customHeight="1"/>
    <row r="369" s="3" customFormat="1" ht="12" customHeight="1"/>
    <row r="370" s="3" customFormat="1" ht="12" customHeight="1"/>
    <row r="371" s="3" customFormat="1" ht="12" customHeight="1"/>
    <row r="376" s="3" customFormat="1" ht="12" customHeight="1"/>
    <row r="377" s="3" customFormat="1" ht="12" customHeight="1"/>
    <row r="378" s="3" customFormat="1" ht="12" customHeight="1"/>
    <row r="379" s="3" customFormat="1" ht="12" customHeight="1"/>
    <row r="380" s="3" customFormat="1" ht="12" customHeight="1"/>
    <row r="381" s="3" customFormat="1" ht="12" customHeight="1"/>
    <row r="382" s="3" customFormat="1" ht="12" customHeight="1"/>
    <row r="383" s="3" customFormat="1" ht="12" customHeight="1"/>
    <row r="384" s="3" customFormat="1" ht="12" customHeight="1"/>
    <row r="385" s="3" customFormat="1" ht="12" customHeight="1"/>
    <row r="386" s="3" customFormat="1" ht="12" customHeight="1"/>
    <row r="387" s="3" customFormat="1" ht="12" customHeight="1"/>
    <row r="388" s="3" customFormat="1" ht="12" customHeight="1"/>
    <row r="389" s="3" customFormat="1" ht="12" customHeight="1"/>
    <row r="390" s="3" customFormat="1" ht="12" customHeight="1"/>
    <row r="391" s="3" customFormat="1" ht="12" customHeight="1"/>
    <row r="392" s="3" customFormat="1" ht="12" customHeight="1"/>
    <row r="393" s="3" customFormat="1" ht="12" customHeight="1"/>
    <row r="394" s="3" customFormat="1" ht="12" customHeight="1"/>
    <row r="395" s="3" customFormat="1" ht="12" customHeight="1"/>
    <row r="396" s="3" customFormat="1" ht="12" customHeight="1"/>
    <row r="397" s="3" customFormat="1" ht="12" customHeight="1"/>
    <row r="398" s="3" customFormat="1" ht="12" customHeight="1"/>
    <row r="399" s="3" customFormat="1" ht="12" customHeight="1"/>
    <row r="400" s="3" customFormat="1" ht="12" customHeight="1"/>
    <row r="401" s="3" customFormat="1" ht="12" customHeight="1"/>
    <row r="402" s="3" customFormat="1" ht="12" customHeight="1"/>
    <row r="403" s="3" customFormat="1" ht="12" customHeight="1"/>
    <row r="404" s="3" customFormat="1" ht="12" customHeight="1"/>
    <row r="405" s="3" customFormat="1" ht="12" customHeight="1"/>
    <row r="406" s="3" customFormat="1" ht="12" customHeight="1"/>
    <row r="407" s="3" customFormat="1" ht="12" customHeight="1"/>
    <row r="408" s="3" customFormat="1" ht="12" customHeight="1"/>
    <row r="409" s="3" customFormat="1" ht="12" customHeight="1"/>
    <row r="410" s="3" customFormat="1" ht="12" customHeight="1"/>
    <row r="411" s="3" customFormat="1" ht="12" customHeight="1"/>
    <row r="412" s="3" customFormat="1" ht="12" customHeight="1"/>
    <row r="413" s="3" customFormat="1" ht="12" customHeight="1"/>
    <row r="414" s="3" customFormat="1" ht="12" customHeight="1"/>
    <row r="415" s="3" customFormat="1" ht="12" customHeight="1"/>
    <row r="416" s="3" customFormat="1" ht="12" customHeight="1"/>
    <row r="417" s="3" customFormat="1" ht="12" customHeight="1"/>
    <row r="418" s="3" customFormat="1" ht="12" customHeight="1"/>
    <row r="419" s="3" customFormat="1" ht="12" customHeight="1"/>
    <row r="420" s="3" customFormat="1" ht="12" customHeight="1"/>
    <row r="421" s="3" customFormat="1" ht="12" customHeight="1"/>
    <row r="422" s="3" customFormat="1" ht="12" customHeight="1"/>
    <row r="423" s="3" customFormat="1" ht="12" customHeight="1"/>
    <row r="424" s="3" customFormat="1" ht="12" customHeight="1"/>
    <row r="425" s="3" customFormat="1" ht="12" customHeight="1"/>
    <row r="426" s="3" customFormat="1" ht="12" customHeight="1"/>
    <row r="427" s="3" customFormat="1" ht="12" customHeight="1"/>
    <row r="428" s="3" customFormat="1" ht="12" customHeight="1"/>
    <row r="429" s="3" customFormat="1" ht="12" customHeight="1"/>
    <row r="430" s="3" customFormat="1" ht="12" customHeight="1"/>
    <row r="431" s="3" customFormat="1" ht="12" customHeight="1"/>
    <row r="432" s="3" customFormat="1" ht="12" customHeight="1"/>
    <row r="433" s="3" customFormat="1" ht="12" customHeight="1"/>
    <row r="434" s="3" customFormat="1" ht="12" customHeight="1"/>
    <row r="435" s="3" customFormat="1" ht="12" customHeight="1"/>
    <row r="436" s="3" customFormat="1" ht="12" customHeight="1"/>
    <row r="437" s="3" customFormat="1" ht="12" customHeight="1"/>
    <row r="438" s="3" customFormat="1" ht="12" customHeight="1"/>
    <row r="439" s="3" customFormat="1" ht="12" customHeight="1"/>
    <row r="440" s="3" customFormat="1" ht="12" customHeight="1"/>
    <row r="441" s="3" customFormat="1" ht="12" customHeight="1"/>
    <row r="442" s="3" customFormat="1" ht="12" customHeight="1"/>
    <row r="443" s="3" customFormat="1" ht="12" customHeight="1"/>
    <row r="444" s="3" customFormat="1" ht="12" customHeight="1"/>
    <row r="445" s="3" customFormat="1" ht="12" customHeight="1"/>
    <row r="446" s="3" customFormat="1" ht="12" customHeight="1"/>
    <row r="447" s="3" customFormat="1" ht="12" customHeight="1"/>
    <row r="448" s="3" customFormat="1" ht="12" customHeight="1"/>
    <row r="449" s="3" customFormat="1" ht="12" customHeight="1"/>
    <row r="450" s="3" customFormat="1" ht="12" customHeight="1"/>
    <row r="451" s="3" customFormat="1" ht="12" customHeight="1"/>
    <row r="452" s="3" customFormat="1" ht="12" customHeight="1"/>
    <row r="453" s="3" customFormat="1" ht="12" customHeight="1"/>
    <row r="454" s="3" customFormat="1" ht="12" customHeight="1"/>
    <row r="455" s="3" customFormat="1" ht="12" customHeight="1"/>
    <row r="456" s="3" customFormat="1" ht="12" customHeight="1"/>
    <row r="457" s="3" customFormat="1" ht="12" customHeight="1"/>
    <row r="458" s="3" customFormat="1" ht="12" customHeight="1"/>
    <row r="459" s="3" customFormat="1" ht="12" customHeight="1"/>
    <row r="460" s="3" customFormat="1" ht="12" customHeight="1"/>
    <row r="461" s="3" customFormat="1" ht="12" customHeight="1"/>
    <row r="462" s="3" customFormat="1" ht="12" customHeight="1"/>
    <row r="463" s="3" customFormat="1" ht="12" customHeight="1"/>
    <row r="464" s="3" customFormat="1" ht="12" customHeight="1"/>
    <row r="465" s="3" customFormat="1" ht="12" customHeight="1"/>
    <row r="466" s="3" customFormat="1" ht="12" customHeight="1"/>
    <row r="467" s="3" customFormat="1" ht="12" customHeight="1"/>
    <row r="468" s="3" customFormat="1" ht="12" customHeight="1"/>
    <row r="469" s="3" customFormat="1" ht="12" customHeight="1"/>
    <row r="470" s="3" customFormat="1" ht="12" customHeight="1"/>
    <row r="471" s="3" customFormat="1" ht="12" customHeight="1"/>
    <row r="472" s="3" customFormat="1" ht="12" customHeight="1"/>
    <row r="473" s="3" customFormat="1" ht="12" customHeight="1"/>
    <row r="474" s="3" customFormat="1" ht="12" customHeight="1"/>
    <row r="475" s="3" customFormat="1" ht="12" customHeight="1"/>
    <row r="476" s="3" customFormat="1" ht="12" customHeight="1"/>
    <row r="477" s="3" customFormat="1" ht="12" customHeight="1"/>
    <row r="491" s="3" customFormat="1" ht="12" customHeight="1"/>
    <row r="492" s="3" customFormat="1" ht="12" customHeight="1"/>
    <row r="493" s="3" customFormat="1" ht="12" customHeight="1"/>
    <row r="494" s="3" customFormat="1" ht="12" customHeight="1"/>
    <row r="495" s="3" customFormat="1" ht="12" customHeight="1"/>
    <row r="496" s="3" customFormat="1" ht="12" customHeight="1"/>
    <row r="497" s="3" customFormat="1" ht="12" customHeight="1"/>
    <row r="498" s="3" customFormat="1" ht="12" customHeight="1"/>
    <row r="499" s="3" customFormat="1" ht="12" customHeight="1"/>
    <row r="500" s="3" customFormat="1" ht="12" customHeight="1"/>
    <row r="501" s="3" customFormat="1" ht="12" customHeight="1"/>
    <row r="502" s="3" customFormat="1" ht="12" customHeight="1"/>
    <row r="503" s="3" customFormat="1" ht="12" customHeight="1"/>
    <row r="509" s="3" customFormat="1" ht="12" customHeight="1"/>
    <row r="510" s="3" customFormat="1" ht="12" customHeight="1"/>
    <row r="511" s="3" customFormat="1" ht="12" customHeight="1"/>
    <row r="512" s="3" customFormat="1" ht="12" customHeight="1"/>
    <row r="513" s="3" customFormat="1" ht="12" customHeight="1"/>
    <row r="514" s="3" customFormat="1" ht="12" customHeight="1"/>
    <row r="515" s="3" customFormat="1" ht="12" customHeight="1"/>
    <row r="516" s="3" customFormat="1" ht="12" customHeight="1"/>
    <row r="517" s="3" customFormat="1" ht="12" customHeight="1"/>
    <row r="518" s="3" customFormat="1" ht="12" customHeight="1"/>
    <row r="519" s="3" customFormat="1" ht="12" customHeight="1"/>
    <row r="520" s="3" customFormat="1" ht="12" customHeight="1"/>
    <row r="521" s="3" customFormat="1" ht="12" customHeight="1"/>
    <row r="522" s="3" customFormat="1" ht="12" customHeight="1"/>
    <row r="523" s="3" customFormat="1" ht="12" customHeight="1"/>
    <row r="524" s="3" customFormat="1" ht="12" customHeight="1"/>
    <row r="525" s="3" customFormat="1" ht="12" customHeight="1"/>
    <row r="526" s="3" customFormat="1" ht="12" customHeight="1"/>
    <row r="527" s="3" customFormat="1" ht="12" customHeight="1"/>
    <row r="528" s="3" customFormat="1" ht="12" customHeight="1"/>
    <row r="534" s="3" customFormat="1" ht="12" customHeight="1"/>
    <row r="535" s="3" customFormat="1" ht="12" customHeight="1"/>
    <row r="536" s="3" customFormat="1" ht="12" customHeight="1"/>
    <row r="537" s="3" customFormat="1" ht="12" customHeight="1"/>
    <row r="538" s="3" customFormat="1" ht="12" customHeight="1"/>
    <row r="539" s="3" customFormat="1" ht="12" customHeight="1"/>
    <row r="540" s="3" customFormat="1" ht="12" customHeight="1"/>
    <row r="541" s="3" customFormat="1" ht="12" customHeight="1"/>
    <row r="542" s="3" customFormat="1" ht="12" customHeight="1"/>
    <row r="543" s="3" customFormat="1" ht="12" customHeight="1"/>
    <row r="544" s="3" customFormat="1" ht="12" customHeight="1"/>
    <row r="545" s="3" customFormat="1" ht="12" customHeight="1"/>
    <row r="546" s="3" customFormat="1" ht="12" customHeight="1"/>
    <row r="547" s="3" customFormat="1" ht="12" customHeight="1"/>
    <row r="548" s="3" customFormat="1" ht="12" customHeight="1"/>
    <row r="549" s="3" customFormat="1" ht="12" customHeight="1"/>
    <row r="550" s="3" customFormat="1" ht="12" customHeight="1"/>
    <row r="551" s="3" customFormat="1" ht="12" customHeight="1"/>
    <row r="552" s="3" customFormat="1" ht="12" customHeight="1"/>
    <row r="553" s="3" customFormat="1" ht="12" customHeight="1"/>
    <row r="554" s="3" customFormat="1" ht="12" customHeight="1"/>
  </sheetData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74"/>
  <sheetViews>
    <sheetView view="pageBreakPreview" topLeftCell="A4" zoomScale="85" zoomScaleNormal="100" zoomScaleSheetLayoutView="85" workbookViewId="0">
      <selection activeCell="D21" sqref="D21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4" bestFit="1" customWidth="1"/>
    <col min="7" max="7" width="9.77734375" style="7" customWidth="1"/>
    <col min="8" max="9" width="10.77734375" style="5" customWidth="1"/>
    <col min="10" max="16384" width="11.109375" style="3"/>
  </cols>
  <sheetData>
    <row r="1" spans="1:11" ht="12" customHeight="1">
      <c r="A1" s="1" t="s">
        <v>37</v>
      </c>
      <c r="B1" s="1"/>
      <c r="C1" s="1"/>
      <c r="I1" s="198" t="s">
        <v>52</v>
      </c>
    </row>
    <row r="2" spans="1:11" ht="12" customHeight="1">
      <c r="A2" s="63"/>
      <c r="B2" s="65"/>
      <c r="C2" s="66"/>
      <c r="D2" s="67"/>
      <c r="E2" s="67"/>
      <c r="F2" s="63"/>
      <c r="G2" s="82"/>
      <c r="H2" s="227"/>
      <c r="I2" s="59"/>
    </row>
    <row r="3" spans="1:11" ht="12" customHeight="1">
      <c r="A3" s="30" t="s">
        <v>1</v>
      </c>
      <c r="B3" s="35" t="s">
        <v>2</v>
      </c>
      <c r="C3" s="6"/>
      <c r="D3" s="56"/>
      <c r="E3" s="129" t="s">
        <v>176</v>
      </c>
      <c r="F3" s="30" t="s">
        <v>3</v>
      </c>
      <c r="G3" s="83" t="s">
        <v>4</v>
      </c>
      <c r="H3" s="18" t="s">
        <v>5</v>
      </c>
      <c r="I3" s="199" t="s">
        <v>6</v>
      </c>
    </row>
    <row r="4" spans="1:11" ht="12" customHeight="1">
      <c r="A4" s="30" t="s">
        <v>7</v>
      </c>
      <c r="B4" s="19"/>
      <c r="C4" s="12"/>
      <c r="D4" s="58"/>
      <c r="E4" s="58"/>
      <c r="F4" s="30"/>
      <c r="G4" s="83"/>
      <c r="H4" s="228"/>
      <c r="I4" s="25"/>
    </row>
    <row r="5" spans="1:11" ht="12" customHeight="1">
      <c r="A5" s="64"/>
      <c r="B5" s="68"/>
      <c r="C5" s="69"/>
      <c r="D5" s="70"/>
      <c r="E5" s="70"/>
      <c r="F5" s="64"/>
      <c r="G5" s="84"/>
      <c r="H5" s="229"/>
      <c r="I5" s="60"/>
    </row>
    <row r="6" spans="1:11" ht="12" customHeight="1">
      <c r="A6" s="42"/>
      <c r="B6" s="46"/>
      <c r="C6" s="14"/>
      <c r="D6" s="47"/>
      <c r="E6" s="47"/>
      <c r="F6" s="29"/>
      <c r="G6" s="85"/>
      <c r="H6" s="59"/>
      <c r="I6" s="98" t="str">
        <f t="shared" ref="I6:I13" si="0">IF(OR(AND(G6="Prov",H6="Sum"),(H6="PC Sum")),". . . . . . . . .00",IF(ISERR(G6*H6),"",IF(G6*H6=0,"",ROUND(G6*H6,2))))</f>
        <v/>
      </c>
    </row>
    <row r="7" spans="1:11" ht="12" customHeight="1">
      <c r="A7" s="43"/>
      <c r="B7" s="21" t="s">
        <v>53</v>
      </c>
      <c r="D7" s="48"/>
      <c r="E7" s="48"/>
      <c r="F7" s="39"/>
      <c r="G7" s="80"/>
      <c r="H7" s="348"/>
      <c r="I7" s="335" t="str">
        <f t="shared" si="0"/>
        <v/>
      </c>
      <c r="J7" s="251"/>
    </row>
    <row r="8" spans="1:11" ht="12" customHeight="1">
      <c r="A8" s="43"/>
      <c r="B8" s="21"/>
      <c r="D8" s="48"/>
      <c r="E8" s="48"/>
      <c r="F8" s="39"/>
      <c r="G8" s="80"/>
      <c r="H8" s="348"/>
      <c r="I8" s="335" t="str">
        <f t="shared" si="0"/>
        <v/>
      </c>
      <c r="J8" s="251"/>
    </row>
    <row r="9" spans="1:11" ht="12" customHeight="1">
      <c r="A9" s="209">
        <v>73.010000000000005</v>
      </c>
      <c r="B9" s="220" t="s">
        <v>125</v>
      </c>
      <c r="C9" s="1"/>
      <c r="D9" s="57"/>
      <c r="E9" s="57"/>
      <c r="F9" s="39"/>
      <c r="G9" s="80"/>
      <c r="H9" s="348"/>
      <c r="I9" s="335" t="str">
        <f t="shared" si="0"/>
        <v/>
      </c>
      <c r="J9" s="252"/>
    </row>
    <row r="10" spans="1:11" ht="12" customHeight="1">
      <c r="A10" s="43"/>
      <c r="B10" s="23"/>
      <c r="D10" s="57"/>
      <c r="E10" s="57"/>
      <c r="F10" s="39"/>
      <c r="G10" s="80"/>
      <c r="H10" s="348"/>
      <c r="I10" s="335" t="str">
        <f t="shared" si="0"/>
        <v/>
      </c>
      <c r="J10" s="252"/>
    </row>
    <row r="11" spans="1:11" ht="12" customHeight="1">
      <c r="A11" s="43"/>
      <c r="B11" s="179" t="s">
        <v>67</v>
      </c>
      <c r="C11" s="110" t="s">
        <v>202</v>
      </c>
      <c r="D11" s="48"/>
      <c r="E11" s="48"/>
      <c r="F11" s="39"/>
      <c r="G11" s="80"/>
      <c r="H11" s="348"/>
      <c r="I11" s="335" t="str">
        <f t="shared" si="0"/>
        <v/>
      </c>
      <c r="J11" s="252"/>
    </row>
    <row r="12" spans="1:11" ht="12" customHeight="1">
      <c r="A12" s="44"/>
      <c r="B12" s="24"/>
      <c r="C12" s="110" t="s">
        <v>203</v>
      </c>
      <c r="D12" s="48"/>
      <c r="E12" s="48"/>
      <c r="F12" s="111"/>
      <c r="G12" s="80"/>
      <c r="H12" s="348"/>
      <c r="I12" s="335"/>
      <c r="J12" s="252"/>
    </row>
    <row r="13" spans="1:11" ht="12" customHeight="1">
      <c r="A13" s="44"/>
      <c r="B13" s="24"/>
      <c r="C13" s="110" t="s">
        <v>205</v>
      </c>
      <c r="D13" s="48"/>
      <c r="E13" s="48"/>
      <c r="F13" s="39"/>
      <c r="G13" s="80"/>
      <c r="H13" s="348"/>
      <c r="I13" s="335" t="str">
        <f t="shared" si="0"/>
        <v/>
      </c>
      <c r="J13" s="252"/>
    </row>
    <row r="14" spans="1:11" ht="12" customHeight="1">
      <c r="A14" s="44"/>
      <c r="B14" s="220"/>
      <c r="C14" s="110" t="s">
        <v>204</v>
      </c>
      <c r="D14" s="48"/>
      <c r="E14" s="48"/>
      <c r="F14" s="39"/>
      <c r="G14" s="80"/>
      <c r="H14" s="348"/>
      <c r="I14" s="335"/>
    </row>
    <row r="15" spans="1:11" ht="12" customHeight="1">
      <c r="A15" s="44"/>
      <c r="B15" s="220"/>
      <c r="C15" s="110" t="s">
        <v>207</v>
      </c>
      <c r="D15" s="48"/>
      <c r="E15" s="48"/>
      <c r="F15" s="111"/>
      <c r="G15" s="80"/>
      <c r="H15" s="348"/>
      <c r="I15" s="335"/>
    </row>
    <row r="16" spans="1:11" ht="12" customHeight="1">
      <c r="A16" s="44"/>
      <c r="B16" s="220"/>
      <c r="C16" s="110" t="s">
        <v>206</v>
      </c>
      <c r="D16" s="113"/>
      <c r="E16" s="282" t="s">
        <v>176</v>
      </c>
      <c r="F16" s="111" t="s">
        <v>91</v>
      </c>
      <c r="G16" s="80">
        <v>800</v>
      </c>
      <c r="H16" s="348">
        <v>300</v>
      </c>
      <c r="I16" s="335">
        <f t="shared" ref="I16" si="1">IF(OR(AND(G16="Prov",H16="Sum"),(H16="PC Sum")),". . . . . . . . .00",IF(ISERR(G16*H16),"",IF(G16*H16=0,"",ROUND(G16*H16,2))))</f>
        <v>240000</v>
      </c>
      <c r="K16" s="254"/>
    </row>
    <row r="17" spans="1:11" ht="12" customHeight="1">
      <c r="A17" s="44"/>
      <c r="B17" s="220"/>
      <c r="C17" s="256"/>
      <c r="D17" s="48"/>
      <c r="E17" s="48"/>
      <c r="F17" s="39"/>
      <c r="G17" s="80"/>
      <c r="H17" s="348"/>
      <c r="I17" s="335" t="str">
        <f>IF(OR(AND(G17="Prov",H17="Sum"),(H17="PC Sum")),". . . . . . . . .00",IF(ISERR(G17*H17),"",IF(G17*H17=0,"",ROUND(G17*H17,2))))</f>
        <v/>
      </c>
      <c r="K17" s="255"/>
    </row>
    <row r="18" spans="1:11" ht="12" customHeight="1">
      <c r="A18" s="44">
        <v>73.03</v>
      </c>
      <c r="B18" s="24" t="s">
        <v>177</v>
      </c>
      <c r="C18" s="1"/>
      <c r="D18" s="48"/>
      <c r="E18" s="48"/>
      <c r="F18" s="39"/>
      <c r="G18" s="80"/>
      <c r="H18" s="348"/>
      <c r="I18" s="335" t="str">
        <f>IF(OR(AND(G18="Prov",H18="Sum"),(H18="PC Sum")),". . . . . . . . .00",IF(ISERR(G18*H18),"",IF(G18*H18=0,"",ROUND(G18*H18,2))))</f>
        <v/>
      </c>
    </row>
    <row r="19" spans="1:11" ht="12" customHeight="1">
      <c r="A19" s="44"/>
      <c r="B19" s="24"/>
      <c r="C19" s="1"/>
      <c r="D19" s="48"/>
      <c r="E19" s="48"/>
      <c r="F19" s="39"/>
      <c r="G19" s="80"/>
      <c r="H19" s="348"/>
      <c r="I19" s="335" t="str">
        <f>IF(OR(AND(G19="Prov",H19="Sum"),(H19="PC Sum")),". . . . . . . . .00",IF(ISERR(G19*H19),"",IF(G19*H19=0,"",ROUND(G19*H19,2))))</f>
        <v/>
      </c>
    </row>
    <row r="20" spans="1:11" ht="12" customHeight="1">
      <c r="A20" s="44"/>
      <c r="B20" s="112" t="s">
        <v>119</v>
      </c>
      <c r="C20" s="110" t="s">
        <v>178</v>
      </c>
      <c r="D20" s="113"/>
      <c r="E20" s="113"/>
      <c r="F20" s="111" t="s">
        <v>181</v>
      </c>
      <c r="G20" s="197">
        <v>1</v>
      </c>
      <c r="H20" s="348">
        <v>24000</v>
      </c>
      <c r="I20" s="335">
        <f t="shared" ref="I20" si="2">IF(OR(AND(G20="Prov",H20="Sum"),(H20="PC Sum")),". . . . . . . . .00",IF(ISERR(G20*H20),"",IF(G20*H20=0,"",ROUND(G20*H20,2))))</f>
        <v>24000</v>
      </c>
    </row>
    <row r="21" spans="1:11" ht="12" customHeight="1">
      <c r="A21" s="44"/>
      <c r="B21" s="112"/>
      <c r="C21" s="110"/>
      <c r="D21" s="113"/>
      <c r="E21" s="113"/>
      <c r="F21" s="39"/>
      <c r="G21" s="80"/>
      <c r="H21" s="348"/>
      <c r="I21" s="335"/>
    </row>
    <row r="22" spans="1:11" ht="12" customHeight="1">
      <c r="A22" s="44"/>
      <c r="B22" s="112" t="s">
        <v>179</v>
      </c>
      <c r="C22" s="110" t="s">
        <v>180</v>
      </c>
      <c r="D22" s="113"/>
      <c r="E22" s="113"/>
      <c r="F22" s="111"/>
      <c r="G22" s="253"/>
      <c r="H22" s="348"/>
      <c r="I22" s="335"/>
    </row>
    <row r="23" spans="1:11" ht="12" customHeight="1">
      <c r="A23" s="44"/>
      <c r="B23" s="112"/>
      <c r="C23" s="110" t="s">
        <v>226</v>
      </c>
      <c r="D23" s="113"/>
      <c r="E23" s="113"/>
      <c r="F23" s="111" t="s">
        <v>79</v>
      </c>
      <c r="G23" s="291">
        <v>0.1</v>
      </c>
      <c r="H23" s="348">
        <f>H20*G23</f>
        <v>2400</v>
      </c>
      <c r="I23" s="335">
        <f>H23</f>
        <v>2400</v>
      </c>
    </row>
    <row r="24" spans="1:11" ht="12" customHeight="1">
      <c r="A24" s="175"/>
      <c r="B24" s="220"/>
      <c r="C24" s="1"/>
      <c r="D24" s="48"/>
      <c r="E24" s="48"/>
      <c r="F24" s="39"/>
      <c r="G24" s="80"/>
      <c r="H24" s="348"/>
      <c r="I24" s="335"/>
    </row>
    <row r="25" spans="1:11" ht="12" customHeight="1">
      <c r="A25" s="175" t="s">
        <v>208</v>
      </c>
      <c r="B25" s="220" t="s">
        <v>209</v>
      </c>
      <c r="C25" s="1"/>
      <c r="D25" s="48"/>
      <c r="E25" s="48"/>
      <c r="F25" s="39"/>
      <c r="G25" s="80"/>
      <c r="H25" s="348"/>
      <c r="I25" s="335"/>
    </row>
    <row r="26" spans="1:11" ht="12" customHeight="1">
      <c r="A26" s="44"/>
      <c r="B26" s="24"/>
      <c r="C26" s="1"/>
      <c r="D26" s="48"/>
      <c r="E26" s="48"/>
      <c r="F26" s="39"/>
      <c r="G26" s="80"/>
      <c r="H26" s="348"/>
      <c r="I26" s="335"/>
    </row>
    <row r="27" spans="1:11" ht="12" customHeight="1">
      <c r="A27" s="44"/>
      <c r="B27" s="112" t="s">
        <v>119</v>
      </c>
      <c r="C27" s="110" t="s">
        <v>210</v>
      </c>
      <c r="D27" s="48"/>
      <c r="E27" s="48"/>
      <c r="F27" s="39"/>
      <c r="G27" s="80"/>
      <c r="H27" s="348"/>
      <c r="I27" s="335"/>
    </row>
    <row r="28" spans="1:11" ht="12" customHeight="1">
      <c r="A28" s="44"/>
      <c r="B28" s="24"/>
      <c r="C28" s="110" t="s">
        <v>211</v>
      </c>
      <c r="D28" s="48"/>
      <c r="E28" s="282" t="s">
        <v>176</v>
      </c>
      <c r="F28" s="111" t="s">
        <v>139</v>
      </c>
      <c r="G28" s="80">
        <v>3</v>
      </c>
      <c r="H28" s="348">
        <v>2500</v>
      </c>
      <c r="I28" s="335">
        <f t="shared" ref="I28" si="3">IF(OR(AND(G28="Prov",H28="Sum"),(H28="PC Sum")),". . . . . . . . .00",IF(ISERR(G28*H28),"",IF(G28*H28=0,"",ROUND(G28*H28,2))))</f>
        <v>7500</v>
      </c>
    </row>
    <row r="29" spans="1:11" ht="12" customHeight="1">
      <c r="A29" s="44"/>
      <c r="B29" s="24"/>
      <c r="C29" s="1"/>
      <c r="D29" s="48"/>
      <c r="E29" s="48"/>
      <c r="F29" s="39"/>
      <c r="G29" s="80"/>
      <c r="H29" s="348"/>
      <c r="I29" s="335"/>
    </row>
    <row r="30" spans="1:11" ht="12" customHeight="1">
      <c r="A30" s="44"/>
      <c r="B30" s="24"/>
      <c r="C30" s="1"/>
      <c r="D30" s="48"/>
      <c r="E30" s="48"/>
      <c r="F30" s="39"/>
      <c r="G30" s="80"/>
      <c r="H30" s="348"/>
      <c r="I30" s="335"/>
    </row>
    <row r="31" spans="1:11" ht="12" customHeight="1">
      <c r="A31" s="44"/>
      <c r="B31" s="24"/>
      <c r="C31" s="1"/>
      <c r="D31" s="48"/>
      <c r="E31" s="48"/>
      <c r="F31" s="39"/>
      <c r="G31" s="80"/>
      <c r="H31" s="348"/>
      <c r="I31" s="335"/>
    </row>
    <row r="32" spans="1:11" ht="12" customHeight="1">
      <c r="A32" s="44"/>
      <c r="B32" s="24"/>
      <c r="C32" s="1"/>
      <c r="D32" s="48"/>
      <c r="E32" s="48"/>
      <c r="F32" s="39"/>
      <c r="G32" s="80"/>
      <c r="H32" s="348"/>
      <c r="I32" s="335"/>
    </row>
    <row r="33" spans="1:9" ht="12" customHeight="1">
      <c r="A33" s="44"/>
      <c r="B33" s="24"/>
      <c r="C33" s="1"/>
      <c r="D33" s="48"/>
      <c r="E33" s="48"/>
      <c r="F33" s="39"/>
      <c r="G33" s="80"/>
      <c r="H33" s="348"/>
      <c r="I33" s="335"/>
    </row>
    <row r="34" spans="1:9" ht="12" customHeight="1">
      <c r="A34" s="44"/>
      <c r="B34" s="24"/>
      <c r="C34" s="1"/>
      <c r="D34" s="48"/>
      <c r="E34" s="48"/>
      <c r="F34" s="39"/>
      <c r="G34" s="80"/>
      <c r="H34" s="348"/>
      <c r="I34" s="335"/>
    </row>
    <row r="35" spans="1:9" ht="12" customHeight="1">
      <c r="A35" s="44"/>
      <c r="B35" s="24"/>
      <c r="C35" s="1"/>
      <c r="D35" s="48"/>
      <c r="E35" s="48"/>
      <c r="F35" s="39"/>
      <c r="G35" s="80"/>
      <c r="H35" s="348"/>
      <c r="I35" s="335"/>
    </row>
    <row r="36" spans="1:9" ht="12" customHeight="1">
      <c r="A36" s="44"/>
      <c r="B36" s="24"/>
      <c r="C36" s="1"/>
      <c r="D36" s="48"/>
      <c r="E36" s="48"/>
      <c r="F36" s="39"/>
      <c r="G36" s="80"/>
      <c r="H36" s="348"/>
      <c r="I36" s="335" t="str">
        <f>IF(OR(AND(G36="Prov",H36="Sum"),(H36="PC Sum")),". . . . . . . . .00",IF(ISERR(G36*H36),"",IF(G36*H36=0,"",ROUND(G36*H36,2))))</f>
        <v/>
      </c>
    </row>
    <row r="37" spans="1:9" ht="12" customHeight="1">
      <c r="A37" s="44"/>
      <c r="B37" s="24"/>
      <c r="C37" s="1"/>
      <c r="D37" s="48"/>
      <c r="E37" s="48"/>
      <c r="F37" s="39"/>
      <c r="G37" s="80"/>
      <c r="H37" s="348"/>
      <c r="I37" s="335" t="str">
        <f>IF(OR(AND(G37="Prov",H37="Sum"),(H37="PC Sum")),". . . . . . . . .00",IF(ISERR(G37*H37),"",IF(G37*H37=0,"",ROUND(G37*H37,2))))</f>
        <v/>
      </c>
    </row>
    <row r="38" spans="1:9" ht="12" customHeight="1">
      <c r="A38" s="44"/>
      <c r="B38" s="24"/>
      <c r="C38" s="1"/>
      <c r="D38" s="48"/>
      <c r="E38" s="48"/>
      <c r="F38" s="39"/>
      <c r="G38" s="80"/>
      <c r="H38" s="348"/>
      <c r="I38" s="335" t="str">
        <f>IF(OR(AND(G38="Prov",H38="Sum"),(H38="PC Sum")),". . . . . . . . .00",IF(ISERR(G38*H38),"",IF(G38*H38=0,"",ROUND(G38*H38,2))))</f>
        <v/>
      </c>
    </row>
    <row r="39" spans="1:9" ht="12" customHeight="1">
      <c r="A39" s="44"/>
      <c r="B39" s="24"/>
      <c r="C39" s="1"/>
      <c r="D39" s="48"/>
      <c r="E39" s="48"/>
      <c r="F39" s="39"/>
      <c r="G39" s="80"/>
      <c r="H39" s="348"/>
      <c r="I39" s="335" t="str">
        <f t="shared" ref="I39:I74" si="4">IF(OR(AND(G39="Prov",H39="Sum"),(H39="PC Sum")),". . . . . . . . .00",IF(ISERR(G39*H39),"",IF(G39*H39=0,"",ROUND(G39*H39,2))))</f>
        <v/>
      </c>
    </row>
    <row r="40" spans="1:9" ht="12" customHeight="1">
      <c r="A40" s="44"/>
      <c r="B40" s="24"/>
      <c r="C40" s="1"/>
      <c r="D40" s="48"/>
      <c r="E40" s="48"/>
      <c r="F40" s="39"/>
      <c r="G40" s="80"/>
      <c r="H40" s="348"/>
      <c r="I40" s="335" t="str">
        <f t="shared" si="4"/>
        <v/>
      </c>
    </row>
    <row r="41" spans="1:9" ht="12" customHeight="1">
      <c r="A41" s="44"/>
      <c r="B41" s="24"/>
      <c r="C41" s="1"/>
      <c r="D41" s="48"/>
      <c r="E41" s="48"/>
      <c r="F41" s="39"/>
      <c r="G41" s="80"/>
      <c r="H41" s="348"/>
      <c r="I41" s="335"/>
    </row>
    <row r="42" spans="1:9" ht="12" customHeight="1">
      <c r="A42" s="44"/>
      <c r="B42" s="24"/>
      <c r="C42" s="1"/>
      <c r="D42" s="48"/>
      <c r="E42" s="48"/>
      <c r="F42" s="39"/>
      <c r="G42" s="80"/>
      <c r="H42" s="348"/>
      <c r="I42" s="335"/>
    </row>
    <row r="43" spans="1:9" ht="12" customHeight="1">
      <c r="A43" s="44"/>
      <c r="B43" s="24"/>
      <c r="C43" s="1"/>
      <c r="D43" s="48"/>
      <c r="E43" s="48"/>
      <c r="F43" s="39"/>
      <c r="G43" s="80"/>
      <c r="H43" s="348"/>
      <c r="I43" s="335" t="str">
        <f t="shared" si="4"/>
        <v/>
      </c>
    </row>
    <row r="44" spans="1:9" ht="12" customHeight="1">
      <c r="A44" s="44"/>
      <c r="B44" s="24"/>
      <c r="C44" s="1"/>
      <c r="D44" s="48"/>
      <c r="E44" s="48"/>
      <c r="F44" s="39"/>
      <c r="G44" s="80"/>
      <c r="H44" s="348"/>
      <c r="I44" s="335" t="str">
        <f t="shared" si="4"/>
        <v/>
      </c>
    </row>
    <row r="45" spans="1:9" ht="12" customHeight="1">
      <c r="A45" s="44"/>
      <c r="B45" s="24"/>
      <c r="D45" s="48"/>
      <c r="E45" s="48"/>
      <c r="F45" s="39"/>
      <c r="G45" s="290"/>
      <c r="H45" s="376"/>
      <c r="I45" s="335" t="str">
        <f t="shared" si="4"/>
        <v/>
      </c>
    </row>
    <row r="46" spans="1:9" ht="12" customHeight="1">
      <c r="A46" s="44"/>
      <c r="B46" s="24"/>
      <c r="D46" s="48"/>
      <c r="E46" s="48"/>
      <c r="F46" s="39"/>
      <c r="G46" s="290"/>
      <c r="H46" s="376"/>
      <c r="I46" s="335"/>
    </row>
    <row r="47" spans="1:9" ht="12" customHeight="1">
      <c r="A47" s="44"/>
      <c r="B47" s="24"/>
      <c r="D47" s="48"/>
      <c r="E47" s="48"/>
      <c r="F47" s="39"/>
      <c r="G47" s="290"/>
      <c r="H47" s="376"/>
      <c r="I47" s="335"/>
    </row>
    <row r="48" spans="1:9" ht="12" customHeight="1">
      <c r="A48" s="44"/>
      <c r="B48" s="24"/>
      <c r="D48" s="48"/>
      <c r="E48" s="48"/>
      <c r="F48" s="39"/>
      <c r="G48" s="290"/>
      <c r="H48" s="376"/>
      <c r="I48" s="335"/>
    </row>
    <row r="49" spans="1:9" ht="12" customHeight="1">
      <c r="A49" s="44"/>
      <c r="B49" s="24"/>
      <c r="D49" s="48"/>
      <c r="E49" s="48"/>
      <c r="F49" s="39"/>
      <c r="G49" s="290"/>
      <c r="H49" s="376"/>
      <c r="I49" s="335"/>
    </row>
    <row r="50" spans="1:9" ht="12" customHeight="1">
      <c r="A50" s="44"/>
      <c r="B50" s="24"/>
      <c r="D50" s="48"/>
      <c r="E50" s="48"/>
      <c r="F50" s="39"/>
      <c r="G50" s="290"/>
      <c r="H50" s="376"/>
      <c r="I50" s="335"/>
    </row>
    <row r="51" spans="1:9" ht="12" customHeight="1">
      <c r="A51" s="44"/>
      <c r="B51" s="24"/>
      <c r="D51" s="48"/>
      <c r="E51" s="48"/>
      <c r="F51" s="39"/>
      <c r="G51" s="290"/>
      <c r="H51" s="376"/>
      <c r="I51" s="335"/>
    </row>
    <row r="52" spans="1:9" ht="12" customHeight="1">
      <c r="A52" s="44"/>
      <c r="B52" s="24"/>
      <c r="D52" s="48"/>
      <c r="E52" s="48"/>
      <c r="F52" s="39"/>
      <c r="G52" s="290"/>
      <c r="H52" s="376"/>
      <c r="I52" s="335"/>
    </row>
    <row r="53" spans="1:9" ht="12" customHeight="1">
      <c r="A53" s="44"/>
      <c r="B53" s="24"/>
      <c r="D53" s="48"/>
      <c r="E53" s="48"/>
      <c r="F53" s="39"/>
      <c r="G53" s="290"/>
      <c r="H53" s="376"/>
      <c r="I53" s="335"/>
    </row>
    <row r="54" spans="1:9" ht="12" customHeight="1">
      <c r="A54" s="44"/>
      <c r="B54" s="24"/>
      <c r="D54" s="48"/>
      <c r="E54" s="48"/>
      <c r="F54" s="39"/>
      <c r="G54" s="290"/>
      <c r="H54" s="376"/>
      <c r="I54" s="335"/>
    </row>
    <row r="55" spans="1:9" ht="12" customHeight="1">
      <c r="A55" s="44"/>
      <c r="B55" s="24"/>
      <c r="D55" s="48"/>
      <c r="E55" s="48"/>
      <c r="F55" s="39"/>
      <c r="G55" s="290"/>
      <c r="H55" s="376"/>
      <c r="I55" s="335"/>
    </row>
    <row r="56" spans="1:9" ht="12" customHeight="1">
      <c r="A56" s="44"/>
      <c r="B56" s="24"/>
      <c r="D56" s="48"/>
      <c r="E56" s="48"/>
      <c r="F56" s="39"/>
      <c r="G56" s="290"/>
      <c r="H56" s="376"/>
      <c r="I56" s="335"/>
    </row>
    <row r="57" spans="1:9" ht="12" customHeight="1">
      <c r="A57" s="44"/>
      <c r="B57" s="24"/>
      <c r="D57" s="48"/>
      <c r="E57" s="48"/>
      <c r="F57" s="39"/>
      <c r="G57" s="290"/>
      <c r="H57" s="376"/>
      <c r="I57" s="335"/>
    </row>
    <row r="58" spans="1:9" ht="12" customHeight="1">
      <c r="A58" s="44"/>
      <c r="B58" s="24"/>
      <c r="D58" s="48"/>
      <c r="E58" s="48"/>
      <c r="F58" s="39"/>
      <c r="G58" s="290"/>
      <c r="H58" s="376"/>
      <c r="I58" s="335"/>
    </row>
    <row r="59" spans="1:9" ht="12" customHeight="1">
      <c r="A59" s="44"/>
      <c r="B59" s="24"/>
      <c r="D59" s="48"/>
      <c r="E59" s="48"/>
      <c r="F59" s="39"/>
      <c r="G59" s="290"/>
      <c r="H59" s="376"/>
      <c r="I59" s="335"/>
    </row>
    <row r="60" spans="1:9" ht="12" customHeight="1">
      <c r="A60" s="44"/>
      <c r="B60" s="24"/>
      <c r="D60" s="48"/>
      <c r="E60" s="48"/>
      <c r="F60" s="39"/>
      <c r="G60" s="290"/>
      <c r="H60" s="376"/>
      <c r="I60" s="335"/>
    </row>
    <row r="61" spans="1:9" ht="12" customHeight="1">
      <c r="A61" s="44"/>
      <c r="B61" s="24"/>
      <c r="D61" s="48"/>
      <c r="E61" s="48"/>
      <c r="F61" s="39"/>
      <c r="G61" s="290"/>
      <c r="H61" s="376"/>
      <c r="I61" s="335"/>
    </row>
    <row r="62" spans="1:9" ht="12" customHeight="1">
      <c r="A62" s="44"/>
      <c r="B62" s="24"/>
      <c r="D62" s="48"/>
      <c r="E62" s="48"/>
      <c r="F62" s="39"/>
      <c r="G62" s="290"/>
      <c r="H62" s="376"/>
      <c r="I62" s="335"/>
    </row>
    <row r="63" spans="1:9" ht="12" customHeight="1">
      <c r="A63" s="44"/>
      <c r="B63" s="24"/>
      <c r="D63" s="48"/>
      <c r="E63" s="48"/>
      <c r="F63" s="39"/>
      <c r="G63" s="290"/>
      <c r="H63" s="376"/>
      <c r="I63" s="335"/>
    </row>
    <row r="64" spans="1:9" ht="12" customHeight="1">
      <c r="A64" s="44"/>
      <c r="B64" s="24"/>
      <c r="D64" s="48"/>
      <c r="E64" s="48"/>
      <c r="F64" s="39"/>
      <c r="G64" s="290"/>
      <c r="H64" s="376"/>
      <c r="I64" s="335"/>
    </row>
    <row r="65" spans="1:9" ht="12" customHeight="1">
      <c r="A65" s="44"/>
      <c r="B65" s="24"/>
      <c r="D65" s="48"/>
      <c r="E65" s="48"/>
      <c r="F65" s="39"/>
      <c r="G65" s="290"/>
      <c r="H65" s="376"/>
      <c r="I65" s="335"/>
    </row>
    <row r="66" spans="1:9" ht="12" customHeight="1">
      <c r="A66" s="44"/>
      <c r="B66" s="24"/>
      <c r="D66" s="48"/>
      <c r="E66" s="48"/>
      <c r="F66" s="39"/>
      <c r="G66" s="290"/>
      <c r="H66" s="376"/>
      <c r="I66" s="335"/>
    </row>
    <row r="67" spans="1:9" ht="12" customHeight="1">
      <c r="A67" s="44"/>
      <c r="B67" s="24"/>
      <c r="D67" s="48"/>
      <c r="E67" s="48"/>
      <c r="F67" s="39"/>
      <c r="G67" s="290"/>
      <c r="H67" s="376"/>
      <c r="I67" s="335"/>
    </row>
    <row r="68" spans="1:9" ht="12" customHeight="1">
      <c r="A68" s="44"/>
      <c r="B68" s="24"/>
      <c r="D68" s="48"/>
      <c r="E68" s="48"/>
      <c r="F68" s="39"/>
      <c r="G68" s="290"/>
      <c r="H68" s="376"/>
      <c r="I68" s="335"/>
    </row>
    <row r="69" spans="1:9" ht="12" customHeight="1">
      <c r="A69" s="44"/>
      <c r="B69" s="24"/>
      <c r="D69" s="48"/>
      <c r="E69" s="48"/>
      <c r="F69" s="39"/>
      <c r="G69" s="290"/>
      <c r="H69" s="376"/>
      <c r="I69" s="335"/>
    </row>
    <row r="70" spans="1:9" ht="12" customHeight="1">
      <c r="A70" s="44"/>
      <c r="B70" s="24"/>
      <c r="D70" s="48"/>
      <c r="E70" s="48"/>
      <c r="F70" s="39"/>
      <c r="G70" s="290"/>
      <c r="H70" s="376"/>
      <c r="I70" s="335"/>
    </row>
    <row r="71" spans="1:9" ht="12" customHeight="1">
      <c r="A71" s="44"/>
      <c r="B71" s="24"/>
      <c r="D71" s="48"/>
      <c r="E71" s="48"/>
      <c r="F71" s="39"/>
      <c r="G71" s="290"/>
      <c r="H71" s="376"/>
      <c r="I71" s="335"/>
    </row>
    <row r="72" spans="1:9" ht="12" customHeight="1">
      <c r="A72" s="44"/>
      <c r="B72" s="24"/>
      <c r="D72" s="48"/>
      <c r="E72" s="48"/>
      <c r="F72" s="39"/>
      <c r="G72" s="290"/>
      <c r="H72" s="376"/>
      <c r="I72" s="335"/>
    </row>
    <row r="73" spans="1:9" ht="12" customHeight="1">
      <c r="A73" s="44"/>
      <c r="B73" s="24"/>
      <c r="D73" s="48"/>
      <c r="E73" s="48"/>
      <c r="F73" s="39"/>
      <c r="G73" s="290"/>
      <c r="H73" s="376"/>
      <c r="I73" s="335" t="str">
        <f t="shared" si="4"/>
        <v/>
      </c>
    </row>
    <row r="74" spans="1:9" ht="12" customHeight="1">
      <c r="A74" s="44"/>
      <c r="B74" s="24"/>
      <c r="C74" s="1"/>
      <c r="D74" s="48"/>
      <c r="E74" s="48"/>
      <c r="F74" s="39"/>
      <c r="G74" s="290"/>
      <c r="H74" s="376"/>
      <c r="I74" s="335" t="str">
        <f t="shared" si="4"/>
        <v/>
      </c>
    </row>
    <row r="75" spans="1:9" ht="12" customHeight="1">
      <c r="A75" s="61"/>
      <c r="B75" s="62"/>
      <c r="C75" s="15"/>
      <c r="D75" s="50"/>
      <c r="E75" s="50"/>
      <c r="F75" s="31"/>
      <c r="G75" s="86"/>
      <c r="H75" s="337"/>
      <c r="I75" s="335" t="str">
        <f>IF(OR(AND(G75="Prov",H75="Sum"),(H75="PC Sum")),". . . . . . . . .00",IF(ISERR(G75*H75),"",IF(G75*H75=0,"",ROUND(G75*H75,2))))</f>
        <v/>
      </c>
    </row>
    <row r="76" spans="1:9" ht="12" customHeight="1">
      <c r="A76" s="90"/>
      <c r="B76" s="81"/>
      <c r="C76" s="89"/>
      <c r="D76" s="14"/>
      <c r="E76" s="14"/>
      <c r="F76" s="33"/>
      <c r="G76" s="87"/>
      <c r="H76" s="351"/>
      <c r="I76" s="336"/>
    </row>
    <row r="77" spans="1:9" ht="12" customHeight="1">
      <c r="A77" s="77">
        <v>7300</v>
      </c>
      <c r="B77" s="24" t="s">
        <v>12</v>
      </c>
      <c r="C77" s="1"/>
      <c r="H77" s="390"/>
      <c r="I77" s="343">
        <f>IF(SUM(I6:I76)=0,"",SUM(I6:I76))</f>
        <v>273900</v>
      </c>
    </row>
    <row r="78" spans="1:9" ht="12" customHeight="1">
      <c r="A78" s="45"/>
      <c r="B78" s="49"/>
      <c r="C78" s="13"/>
      <c r="D78" s="13"/>
      <c r="E78" s="13"/>
      <c r="F78" s="16"/>
      <c r="G78" s="88"/>
      <c r="H78" s="394"/>
      <c r="I78" s="337"/>
    </row>
    <row r="84" spans="1:9" ht="12" customHeight="1">
      <c r="B84" s="9"/>
      <c r="C84" s="9"/>
      <c r="D84" s="8"/>
      <c r="E84" s="8"/>
    </row>
    <row r="85" spans="1:9" ht="12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2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12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2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12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2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2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2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2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2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2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2" customHeight="1">
      <c r="A96" s="3"/>
      <c r="B96" s="3"/>
      <c r="C96" s="3"/>
      <c r="D96" s="3"/>
      <c r="E96" s="3"/>
      <c r="F96" s="3"/>
      <c r="G96" s="3"/>
      <c r="H96" s="3"/>
      <c r="I96" s="3"/>
    </row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09" s="3" customFormat="1" ht="12" customHeight="1"/>
    <row r="112" s="3" customFormat="1" ht="12" customHeight="1"/>
    <row r="113" s="3" customFormat="1" ht="12" customHeight="1"/>
    <row r="114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57" s="3" customFormat="1" ht="12" customHeight="1"/>
    <row r="158" s="3" customFormat="1" ht="12" customHeight="1"/>
    <row r="159" s="3" customFormat="1" ht="12" customHeight="1"/>
    <row r="160" s="3" customFormat="1" ht="12" customHeight="1"/>
    <row r="161" s="3" customFormat="1" ht="12" customHeight="1"/>
    <row r="162" s="3" customFormat="1" ht="12" customHeight="1"/>
    <row r="170" s="3" customFormat="1" ht="12" customHeight="1"/>
    <row r="171" s="3" customFormat="1" ht="12" customHeight="1"/>
    <row r="172" s="3" customFormat="1" ht="12" customHeight="1"/>
    <row r="173" s="3" customFormat="1" ht="12" customHeight="1"/>
    <row r="174" s="3" customFormat="1" ht="12" customHeight="1"/>
    <row r="175" s="3" customFormat="1" ht="12" customHeight="1"/>
    <row r="176" s="3" customFormat="1" ht="12" customHeight="1"/>
    <row r="177" s="3" customFormat="1" ht="12" customHeight="1"/>
    <row r="178" s="3" customFormat="1" ht="12" customHeight="1"/>
    <row r="179" s="3" customFormat="1" ht="12" customHeight="1"/>
    <row r="180" s="3" customFormat="1" ht="12" customHeight="1"/>
    <row r="181" s="3" customFormat="1" ht="12" customHeight="1"/>
    <row r="182" s="3" customFormat="1" ht="12" customHeight="1"/>
    <row r="183" s="3" customFormat="1" ht="12" customHeight="1"/>
    <row r="184" s="3" customFormat="1" ht="12" customHeight="1"/>
    <row r="185" s="3" customFormat="1" ht="12" customHeight="1"/>
    <row r="186" s="3" customFormat="1" ht="12" customHeight="1"/>
    <row r="187" s="3" customFormat="1" ht="12" customHeight="1"/>
    <row r="188" s="3" customFormat="1" ht="12" customHeight="1"/>
    <row r="189" s="3" customFormat="1" ht="12" customHeight="1"/>
    <row r="208" s="3" customFormat="1" ht="12" customHeight="1"/>
    <row r="209" s="3" customFormat="1" ht="12" customHeight="1"/>
    <row r="210" s="3" customFormat="1" ht="12" customHeight="1"/>
    <row r="211" s="3" customFormat="1" ht="12" customHeight="1"/>
    <row r="212" s="3" customFormat="1" ht="12" customHeight="1"/>
    <row r="217" s="3" customFormat="1" ht="12" customHeight="1"/>
    <row r="218" s="3" customFormat="1" ht="12" customHeight="1"/>
    <row r="219" s="3" customFormat="1" ht="12" customHeight="1"/>
    <row r="220" s="3" customFormat="1" ht="12" customHeight="1"/>
    <row r="221" s="3" customFormat="1" ht="12" customHeight="1"/>
    <row r="222" s="3" customFormat="1" ht="12" customHeight="1"/>
    <row r="223" s="3" customFormat="1" ht="12" customHeight="1"/>
    <row r="224" s="3" customFormat="1" ht="12" customHeight="1"/>
    <row r="225" s="3" customFormat="1" ht="12" customHeight="1"/>
    <row r="226" s="3" customFormat="1" ht="12" customHeight="1"/>
    <row r="227" s="3" customFormat="1" ht="12" customHeight="1"/>
    <row r="228" s="3" customFormat="1" ht="12" customHeight="1"/>
    <row r="229" s="3" customFormat="1" ht="12" customHeight="1"/>
    <row r="230" s="3" customFormat="1" ht="12" customHeight="1"/>
    <row r="231" s="3" customFormat="1" ht="12" customHeight="1"/>
    <row r="232" s="3" customFormat="1" ht="12" customHeight="1"/>
    <row r="233" s="3" customFormat="1" ht="12" customHeight="1"/>
    <row r="234" s="3" customFormat="1" ht="12" customHeight="1"/>
    <row r="235" s="3" customFormat="1" ht="12" customHeight="1"/>
    <row r="242" s="3" customFormat="1" ht="12" customHeight="1"/>
    <row r="243" s="3" customFormat="1" ht="12" customHeight="1"/>
    <row r="244" s="3" customFormat="1" ht="12" customHeight="1"/>
    <row r="245" s="3" customFormat="1" ht="12" customHeight="1"/>
    <row r="246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  <row r="251" s="3" customFormat="1" ht="12" customHeight="1"/>
    <row r="252" s="3" customFormat="1" ht="12" customHeight="1"/>
    <row r="253" s="3" customFormat="1" ht="12" customHeight="1"/>
    <row r="254" s="3" customFormat="1" ht="12" customHeight="1"/>
    <row r="255" s="3" customFormat="1" ht="12" customHeight="1"/>
    <row r="256" s="3" customFormat="1" ht="12" customHeight="1"/>
    <row r="257" s="3" customFormat="1" ht="12" customHeight="1"/>
    <row r="258" s="3" customFormat="1" ht="12" customHeight="1"/>
    <row r="259" s="3" customFormat="1" ht="12" customHeight="1"/>
    <row r="260" s="3" customFormat="1" ht="12" customHeight="1"/>
    <row r="267" s="3" customFormat="1" ht="12" customHeight="1"/>
    <row r="268" s="3" customFormat="1" ht="12" customHeight="1"/>
    <row r="269" s="3" customFormat="1" ht="12" customHeight="1"/>
    <row r="270" s="3" customFormat="1" ht="12" customHeight="1"/>
    <row r="271" s="3" customFormat="1" ht="12" customHeight="1"/>
    <row r="272" s="3" customFormat="1" ht="12" customHeight="1"/>
    <row r="273" s="3" customFormat="1" ht="12" customHeight="1"/>
    <row r="274" s="3" customFormat="1" ht="12" customHeight="1"/>
    <row r="275" s="3" customFormat="1" ht="12" customHeight="1"/>
    <row r="276" s="3" customFormat="1" ht="12" customHeight="1"/>
    <row r="277" s="3" customFormat="1" ht="12" customHeight="1"/>
    <row r="278" s="3" customFormat="1" ht="12" customHeight="1"/>
    <row r="279" s="3" customFormat="1" ht="12" customHeight="1"/>
    <row r="280" s="3" customFormat="1" ht="12" customHeight="1"/>
    <row r="281" s="3" customFormat="1" ht="12" customHeight="1"/>
    <row r="282" s="3" customFormat="1" ht="12" customHeight="1"/>
    <row r="283" s="3" customFormat="1" ht="12" customHeight="1"/>
    <row r="284" s="3" customFormat="1" ht="12" customHeight="1"/>
    <row r="285" s="3" customFormat="1" ht="12" customHeight="1"/>
    <row r="292" s="3" customFormat="1" ht="12" customHeight="1"/>
    <row r="293" s="3" customFormat="1" ht="12" customHeight="1"/>
    <row r="294" s="3" customFormat="1" ht="12" customHeight="1"/>
    <row r="295" s="3" customFormat="1" ht="12" customHeight="1"/>
    <row r="296" s="3" customFormat="1" ht="12" customHeight="1"/>
    <row r="297" s="3" customFormat="1" ht="12" customHeight="1"/>
    <row r="298" s="3" customFormat="1" ht="12" customHeight="1"/>
    <row r="299" s="3" customFormat="1" ht="12" customHeight="1"/>
    <row r="300" s="3" customFormat="1" ht="12" customHeight="1"/>
    <row r="301" s="3" customFormat="1" ht="12" customHeight="1"/>
    <row r="302" s="3" customFormat="1" ht="12" customHeight="1"/>
    <row r="303" s="3" customFormat="1" ht="12" customHeight="1"/>
    <row r="304" s="3" customFormat="1" ht="12" customHeight="1"/>
    <row r="305" s="3" customFormat="1" ht="12" customHeight="1"/>
    <row r="306" s="3" customFormat="1" ht="12" customHeight="1"/>
    <row r="307" s="3" customFormat="1" ht="12" customHeight="1"/>
    <row r="308" s="3" customFormat="1" ht="12" customHeight="1"/>
    <row r="309" s="3" customFormat="1" ht="12" customHeight="1"/>
    <row r="310" s="3" customFormat="1" ht="12" customHeight="1"/>
    <row r="317" s="3" customFormat="1" ht="12" customHeight="1"/>
    <row r="318" s="3" customFormat="1" ht="12" customHeight="1"/>
    <row r="319" s="3" customFormat="1" ht="12" customHeight="1"/>
    <row r="320" s="3" customFormat="1" ht="12" customHeight="1"/>
    <row r="321" s="3" customFormat="1" ht="12" customHeight="1"/>
    <row r="322" s="3" customFormat="1" ht="12" customHeight="1"/>
    <row r="323" s="3" customFormat="1" ht="12" customHeight="1"/>
    <row r="324" s="3" customFormat="1" ht="12" customHeight="1"/>
    <row r="325" s="3" customFormat="1" ht="12" customHeight="1"/>
    <row r="326" s="3" customFormat="1" ht="12" customHeight="1"/>
    <row r="327" s="3" customFormat="1" ht="12" customHeight="1"/>
    <row r="328" s="3" customFormat="1" ht="12" customHeight="1"/>
    <row r="329" s="3" customFormat="1" ht="12" customHeight="1"/>
    <row r="330" s="3" customFormat="1" ht="12" customHeight="1"/>
    <row r="331" s="3" customFormat="1" ht="12" customHeight="1"/>
    <row r="332" s="3" customFormat="1" ht="12" customHeight="1"/>
    <row r="333" s="3" customFormat="1" ht="12" customHeight="1"/>
    <row r="334" s="3" customFormat="1" ht="12" customHeight="1"/>
    <row r="335" s="3" customFormat="1" ht="12" customHeight="1"/>
    <row r="342" s="3" customFormat="1" ht="12" customHeight="1"/>
    <row r="343" s="3" customFormat="1" ht="12" customHeight="1"/>
    <row r="344" s="3" customFormat="1" ht="12" customHeight="1"/>
    <row r="345" s="3" customFormat="1" ht="12" customHeight="1"/>
    <row r="346" s="3" customFormat="1" ht="12" customHeight="1"/>
    <row r="347" s="3" customFormat="1" ht="12" customHeight="1"/>
    <row r="348" s="3" customFormat="1" ht="12" customHeight="1"/>
    <row r="349" s="3" customFormat="1" ht="12" customHeight="1"/>
    <row r="350" s="3" customFormat="1" ht="12" customHeight="1"/>
    <row r="351" s="3" customFormat="1" ht="12" customHeight="1"/>
    <row r="352" s="3" customFormat="1" ht="12" customHeight="1"/>
    <row r="353" s="3" customFormat="1" ht="12" customHeight="1"/>
    <row r="354" s="3" customFormat="1" ht="12" customHeight="1"/>
    <row r="355" s="3" customFormat="1" ht="12" customHeight="1"/>
    <row r="356" s="3" customFormat="1" ht="12" customHeight="1"/>
    <row r="357" s="3" customFormat="1" ht="12" customHeight="1"/>
    <row r="358" s="3" customFormat="1" ht="12" customHeight="1"/>
    <row r="359" s="3" customFormat="1" ht="12" customHeight="1"/>
    <row r="360" s="3" customFormat="1" ht="12" customHeight="1"/>
    <row r="367" s="3" customFormat="1" ht="12" customHeight="1"/>
    <row r="368" s="3" customFormat="1" ht="12" customHeight="1"/>
    <row r="369" s="3" customFormat="1" ht="12" customHeight="1"/>
    <row r="370" s="3" customFormat="1" ht="12" customHeight="1"/>
    <row r="371" s="3" customFormat="1" ht="12" customHeight="1"/>
    <row r="372" s="3" customFormat="1" ht="12" customHeight="1"/>
    <row r="373" s="3" customFormat="1" ht="12" customHeight="1"/>
    <row r="374" s="3" customFormat="1" ht="12" customHeight="1"/>
    <row r="375" s="3" customFormat="1" ht="12" customHeight="1"/>
    <row r="376" s="3" customFormat="1" ht="12" customHeight="1"/>
    <row r="377" s="3" customFormat="1" ht="12" customHeight="1"/>
    <row r="378" s="3" customFormat="1" ht="12" customHeight="1"/>
    <row r="379" s="3" customFormat="1" ht="12" customHeight="1"/>
    <row r="380" s="3" customFormat="1" ht="12" customHeight="1"/>
    <row r="381" s="3" customFormat="1" ht="12" customHeight="1"/>
    <row r="382" s="3" customFormat="1" ht="12" customHeight="1"/>
    <row r="383" s="3" customFormat="1" ht="12" customHeight="1"/>
    <row r="384" s="3" customFormat="1" ht="12" customHeight="1"/>
    <row r="385" s="3" customFormat="1" ht="12" customHeight="1"/>
    <row r="389" s="3" customFormat="1" ht="12" customHeight="1"/>
    <row r="390" s="3" customFormat="1" ht="12" customHeight="1"/>
    <row r="391" s="3" customFormat="1" ht="12" customHeight="1"/>
    <row r="396" s="3" customFormat="1" ht="12" customHeight="1"/>
    <row r="397" s="3" customFormat="1" ht="12" customHeight="1"/>
    <row r="398" s="3" customFormat="1" ht="12" customHeight="1"/>
    <row r="399" s="3" customFormat="1" ht="12" customHeight="1"/>
    <row r="400" s="3" customFormat="1" ht="12" customHeight="1"/>
    <row r="401" s="3" customFormat="1" ht="12" customHeight="1"/>
    <row r="402" s="3" customFormat="1" ht="12" customHeight="1"/>
    <row r="403" s="3" customFormat="1" ht="12" customHeight="1"/>
    <row r="404" s="3" customFormat="1" ht="12" customHeight="1"/>
    <row r="405" s="3" customFormat="1" ht="12" customHeight="1"/>
    <row r="406" s="3" customFormat="1" ht="12" customHeight="1"/>
    <row r="407" s="3" customFormat="1" ht="12" customHeight="1"/>
    <row r="408" s="3" customFormat="1" ht="12" customHeight="1"/>
    <row r="409" s="3" customFormat="1" ht="12" customHeight="1"/>
    <row r="410" s="3" customFormat="1" ht="12" customHeight="1"/>
    <row r="411" s="3" customFormat="1" ht="12" customHeight="1"/>
    <row r="412" s="3" customFormat="1" ht="12" customHeight="1"/>
    <row r="413" s="3" customFormat="1" ht="12" customHeight="1"/>
    <row r="414" s="3" customFormat="1" ht="12" customHeight="1"/>
    <row r="415" s="3" customFormat="1" ht="12" customHeight="1"/>
    <row r="416" s="3" customFormat="1" ht="12" customHeight="1"/>
    <row r="417" s="3" customFormat="1" ht="12" customHeight="1"/>
    <row r="418" s="3" customFormat="1" ht="12" customHeight="1"/>
    <row r="419" s="3" customFormat="1" ht="12" customHeight="1"/>
    <row r="420" s="3" customFormat="1" ht="12" customHeight="1"/>
    <row r="421" s="3" customFormat="1" ht="12" customHeight="1"/>
    <row r="422" s="3" customFormat="1" ht="12" customHeight="1"/>
    <row r="423" s="3" customFormat="1" ht="12" customHeight="1"/>
    <row r="424" s="3" customFormat="1" ht="12" customHeight="1"/>
    <row r="425" s="3" customFormat="1" ht="12" customHeight="1"/>
    <row r="426" s="3" customFormat="1" ht="12" customHeight="1"/>
    <row r="427" s="3" customFormat="1" ht="12" customHeight="1"/>
    <row r="428" s="3" customFormat="1" ht="12" customHeight="1"/>
    <row r="429" s="3" customFormat="1" ht="12" customHeight="1"/>
    <row r="430" s="3" customFormat="1" ht="12" customHeight="1"/>
    <row r="431" s="3" customFormat="1" ht="12" customHeight="1"/>
    <row r="432" s="3" customFormat="1" ht="12" customHeight="1"/>
    <row r="433" s="3" customFormat="1" ht="12" customHeight="1"/>
    <row r="434" s="3" customFormat="1" ht="12" customHeight="1"/>
    <row r="435" s="3" customFormat="1" ht="12" customHeight="1"/>
    <row r="436" s="3" customFormat="1" ht="12" customHeight="1"/>
    <row r="437" s="3" customFormat="1" ht="12" customHeight="1"/>
    <row r="438" s="3" customFormat="1" ht="12" customHeight="1"/>
    <row r="439" s="3" customFormat="1" ht="12" customHeight="1"/>
    <row r="440" s="3" customFormat="1" ht="12" customHeight="1"/>
    <row r="441" s="3" customFormat="1" ht="12" customHeight="1"/>
    <row r="442" s="3" customFormat="1" ht="12" customHeight="1"/>
    <row r="443" s="3" customFormat="1" ht="12" customHeight="1"/>
    <row r="444" s="3" customFormat="1" ht="12" customHeight="1"/>
    <row r="445" s="3" customFormat="1" ht="12" customHeight="1"/>
    <row r="446" s="3" customFormat="1" ht="12" customHeight="1"/>
    <row r="447" s="3" customFormat="1" ht="12" customHeight="1"/>
    <row r="448" s="3" customFormat="1" ht="12" customHeight="1"/>
    <row r="449" s="3" customFormat="1" ht="12" customHeight="1"/>
    <row r="450" s="3" customFormat="1" ht="12" customHeight="1"/>
    <row r="451" s="3" customFormat="1" ht="12" customHeight="1"/>
    <row r="452" s="3" customFormat="1" ht="12" customHeight="1"/>
    <row r="453" s="3" customFormat="1" ht="12" customHeight="1"/>
    <row r="454" s="3" customFormat="1" ht="12" customHeight="1"/>
    <row r="455" s="3" customFormat="1" ht="12" customHeight="1"/>
    <row r="456" s="3" customFormat="1" ht="12" customHeight="1"/>
    <row r="457" s="3" customFormat="1" ht="12" customHeight="1"/>
    <row r="458" s="3" customFormat="1" ht="12" customHeight="1"/>
    <row r="459" s="3" customFormat="1" ht="12" customHeight="1"/>
    <row r="460" s="3" customFormat="1" ht="12" customHeight="1"/>
    <row r="461" s="3" customFormat="1" ht="12" customHeight="1"/>
    <row r="462" s="3" customFormat="1" ht="12" customHeight="1"/>
    <row r="463" s="3" customFormat="1" ht="12" customHeight="1"/>
    <row r="464" s="3" customFormat="1" ht="12" customHeight="1"/>
    <row r="465" s="3" customFormat="1" ht="12" customHeight="1"/>
    <row r="466" s="3" customFormat="1" ht="12" customHeight="1"/>
    <row r="467" s="3" customFormat="1" ht="12" customHeight="1"/>
    <row r="468" s="3" customFormat="1" ht="12" customHeight="1"/>
    <row r="469" s="3" customFormat="1" ht="12" customHeight="1"/>
    <row r="470" s="3" customFormat="1" ht="12" customHeight="1"/>
    <row r="471" s="3" customFormat="1" ht="12" customHeight="1"/>
    <row r="472" s="3" customFormat="1" ht="12" customHeight="1"/>
    <row r="473" s="3" customFormat="1" ht="12" customHeight="1"/>
    <row r="474" s="3" customFormat="1" ht="12" customHeight="1"/>
    <row r="475" s="3" customFormat="1" ht="12" customHeight="1"/>
    <row r="476" s="3" customFormat="1" ht="12" customHeight="1"/>
    <row r="477" s="3" customFormat="1" ht="12" customHeight="1"/>
    <row r="478" s="3" customFormat="1" ht="12" customHeight="1"/>
    <row r="479" s="3" customFormat="1" ht="12" customHeight="1"/>
    <row r="480" s="3" customFormat="1" ht="12" customHeight="1"/>
    <row r="481" s="3" customFormat="1" ht="12" customHeight="1"/>
    <row r="482" s="3" customFormat="1" ht="12" customHeight="1"/>
    <row r="483" s="3" customFormat="1" ht="12" customHeight="1"/>
    <row r="484" s="3" customFormat="1" ht="12" customHeight="1"/>
    <row r="485" s="3" customFormat="1" ht="12" customHeight="1"/>
    <row r="486" s="3" customFormat="1" ht="12" customHeight="1"/>
    <row r="487" s="3" customFormat="1" ht="12" customHeight="1"/>
    <row r="488" s="3" customFormat="1" ht="12" customHeight="1"/>
    <row r="489" s="3" customFormat="1" ht="12" customHeight="1"/>
    <row r="490" s="3" customFormat="1" ht="12" customHeight="1"/>
    <row r="491" s="3" customFormat="1" ht="12" customHeight="1"/>
    <row r="492" s="3" customFormat="1" ht="12" customHeight="1"/>
    <row r="493" s="3" customFormat="1" ht="12" customHeight="1"/>
    <row r="494" s="3" customFormat="1" ht="12" customHeight="1"/>
    <row r="495" s="3" customFormat="1" ht="12" customHeight="1"/>
    <row r="496" s="3" customFormat="1" ht="12" customHeight="1"/>
    <row r="497" s="3" customFormat="1" ht="12" customHeight="1"/>
    <row r="511" s="3" customFormat="1" ht="12" customHeight="1"/>
    <row r="512" s="3" customFormat="1" ht="12" customHeight="1"/>
    <row r="513" s="3" customFormat="1" ht="12" customHeight="1"/>
    <row r="514" s="3" customFormat="1" ht="12" customHeight="1"/>
    <row r="515" s="3" customFormat="1" ht="12" customHeight="1"/>
    <row r="516" s="3" customFormat="1" ht="12" customHeight="1"/>
    <row r="517" s="3" customFormat="1" ht="12" customHeight="1"/>
    <row r="518" s="3" customFormat="1" ht="12" customHeight="1"/>
    <row r="519" s="3" customFormat="1" ht="12" customHeight="1"/>
    <row r="520" s="3" customFormat="1" ht="12" customHeight="1"/>
    <row r="521" s="3" customFormat="1" ht="12" customHeight="1"/>
    <row r="522" s="3" customFormat="1" ht="12" customHeight="1"/>
    <row r="523" s="3" customFormat="1" ht="12" customHeight="1"/>
    <row r="529" s="3" customFormat="1" ht="12" customHeight="1"/>
    <row r="530" s="3" customFormat="1" ht="12" customHeight="1"/>
    <row r="531" s="3" customFormat="1" ht="12" customHeight="1"/>
    <row r="532" s="3" customFormat="1" ht="12" customHeight="1"/>
    <row r="533" s="3" customFormat="1" ht="12" customHeight="1"/>
    <row r="534" s="3" customFormat="1" ht="12" customHeight="1"/>
    <row r="535" s="3" customFormat="1" ht="12" customHeight="1"/>
    <row r="536" s="3" customFormat="1" ht="12" customHeight="1"/>
    <row r="537" s="3" customFormat="1" ht="12" customHeight="1"/>
    <row r="538" s="3" customFormat="1" ht="12" customHeight="1"/>
    <row r="539" s="3" customFormat="1" ht="12" customHeight="1"/>
    <row r="540" s="3" customFormat="1" ht="12" customHeight="1"/>
    <row r="541" s="3" customFormat="1" ht="12" customHeight="1"/>
    <row r="542" s="3" customFormat="1" ht="12" customHeight="1"/>
    <row r="543" s="3" customFormat="1" ht="12" customHeight="1"/>
    <row r="544" s="3" customFormat="1" ht="12" customHeight="1"/>
    <row r="545" s="3" customFormat="1" ht="12" customHeight="1"/>
    <row r="546" s="3" customFormat="1" ht="12" customHeight="1"/>
    <row r="547" s="3" customFormat="1" ht="12" customHeight="1"/>
    <row r="548" s="3" customFormat="1" ht="12" customHeight="1"/>
    <row r="554" s="3" customFormat="1" ht="12" customHeight="1"/>
    <row r="555" s="3" customFormat="1" ht="12" customHeight="1"/>
    <row r="556" s="3" customFormat="1" ht="12" customHeight="1"/>
    <row r="557" s="3" customFormat="1" ht="12" customHeight="1"/>
    <row r="558" s="3" customFormat="1" ht="12" customHeight="1"/>
    <row r="559" s="3" customFormat="1" ht="12" customHeight="1"/>
    <row r="560" s="3" customFormat="1" ht="12" customHeight="1"/>
    <row r="561" s="3" customFormat="1" ht="12" customHeight="1"/>
    <row r="562" s="3" customFormat="1" ht="12" customHeight="1"/>
    <row r="563" s="3" customFormat="1" ht="12" customHeight="1"/>
    <row r="564" s="3" customFormat="1" ht="12" customHeight="1"/>
    <row r="565" s="3" customFormat="1" ht="12" customHeight="1"/>
    <row r="566" s="3" customFormat="1" ht="12" customHeight="1"/>
    <row r="567" s="3" customFormat="1" ht="12" customHeight="1"/>
    <row r="568" s="3" customFormat="1" ht="12" customHeight="1"/>
    <row r="569" s="3" customFormat="1" ht="12" customHeight="1"/>
    <row r="570" s="3" customFormat="1" ht="12" customHeight="1"/>
    <row r="571" s="3" customFormat="1" ht="12" customHeight="1"/>
    <row r="572" s="3" customFormat="1" ht="12" customHeight="1"/>
    <row r="573" s="3" customFormat="1" ht="12" customHeight="1"/>
    <row r="574" s="3" customFormat="1" ht="12" customHeight="1"/>
  </sheetData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604"/>
  <sheetViews>
    <sheetView view="pageBreakPreview" zoomScale="85" zoomScaleNormal="100" zoomScaleSheetLayoutView="85" workbookViewId="0">
      <selection activeCell="H10" sqref="H10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4" bestFit="1" customWidth="1"/>
    <col min="7" max="7" width="9.77734375" style="5" customWidth="1"/>
    <col min="8" max="9" width="10.77734375" style="5" customWidth="1"/>
    <col min="10" max="16384" width="11.109375" style="3"/>
  </cols>
  <sheetData>
    <row r="1" spans="1:9" ht="12" customHeight="1">
      <c r="A1" s="1" t="s">
        <v>37</v>
      </c>
      <c r="B1" s="1"/>
      <c r="C1" s="1"/>
      <c r="G1" s="7"/>
      <c r="I1" s="198" t="s">
        <v>15</v>
      </c>
    </row>
    <row r="2" spans="1:9" ht="12" customHeight="1">
      <c r="A2" s="63"/>
      <c r="B2" s="65"/>
      <c r="C2" s="66"/>
      <c r="D2" s="67"/>
      <c r="E2" s="67"/>
      <c r="F2" s="63"/>
      <c r="G2" s="82"/>
      <c r="H2" s="227"/>
      <c r="I2" s="59"/>
    </row>
    <row r="3" spans="1:9" ht="12" customHeight="1">
      <c r="A3" s="30" t="s">
        <v>1</v>
      </c>
      <c r="B3" s="35" t="s">
        <v>2</v>
      </c>
      <c r="C3" s="6"/>
      <c r="D3" s="56"/>
      <c r="E3" s="30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9" ht="12" customHeight="1">
      <c r="A4" s="30" t="s">
        <v>7</v>
      </c>
      <c r="B4" s="19"/>
      <c r="C4" s="12"/>
      <c r="D4" s="58"/>
      <c r="E4" s="58"/>
      <c r="F4" s="30"/>
      <c r="G4" s="83"/>
      <c r="H4" s="228"/>
      <c r="I4" s="25"/>
    </row>
    <row r="5" spans="1:9" ht="12" customHeight="1">
      <c r="A5" s="64"/>
      <c r="B5" s="68"/>
      <c r="C5" s="69"/>
      <c r="D5" s="70"/>
      <c r="E5" s="70"/>
      <c r="F5" s="64"/>
      <c r="G5" s="84"/>
      <c r="H5" s="229"/>
      <c r="I5" s="60"/>
    </row>
    <row r="6" spans="1:9" ht="12" customHeight="1">
      <c r="A6" s="42"/>
      <c r="B6" s="46"/>
      <c r="C6" s="14"/>
      <c r="D6" s="47"/>
      <c r="E6" s="47"/>
      <c r="F6" s="29"/>
      <c r="G6" s="85"/>
      <c r="H6" s="336"/>
      <c r="I6" s="335" t="str">
        <f>IF(OR(AND(G6="Prov",H6="Sum"),(H6="PC Sum")),". . . . . . . . .00",IF(ISERR(G6*H6),"",IF(G6*H6=0,"",ROUND(G6*H6,2))))</f>
        <v/>
      </c>
    </row>
    <row r="7" spans="1:9" ht="12" customHeight="1">
      <c r="A7" s="43"/>
      <c r="B7" s="21" t="s">
        <v>23</v>
      </c>
      <c r="D7" s="48"/>
      <c r="E7" s="48"/>
      <c r="F7" s="39"/>
      <c r="G7" s="80"/>
      <c r="H7" s="348"/>
      <c r="I7" s="335" t="str">
        <f>IF(OR(AND(G7="Prov",H7="Sum"),(H7="PC Sum")),". . . . . . . . .00",IF(ISERR(G7*H7),"",IF(G7*H7=0,"",ROUND(G7*H7,2))))</f>
        <v/>
      </c>
    </row>
    <row r="8" spans="1:9" ht="12" customHeight="1">
      <c r="A8" s="43"/>
      <c r="B8" s="23"/>
      <c r="D8" s="48"/>
      <c r="E8" s="48"/>
      <c r="F8" s="39"/>
      <c r="G8" s="80"/>
      <c r="H8" s="348"/>
      <c r="I8" s="335" t="str">
        <f>IF(OR(AND(G8="Prov",H8="Sum"),(H8="PC Sum")),". . . . . . . . .00",IF(ISERR(G8*H8),"",IF(G8*H8=0,"",ROUND(G8*H8,2))))</f>
        <v/>
      </c>
    </row>
    <row r="9" spans="1:9" ht="12" customHeight="1">
      <c r="A9" s="44">
        <v>81.02</v>
      </c>
      <c r="B9" s="24" t="s">
        <v>126</v>
      </c>
      <c r="D9" s="48"/>
      <c r="E9" s="48"/>
      <c r="F9" s="111" t="s">
        <v>218</v>
      </c>
      <c r="G9" s="262">
        <v>1</v>
      </c>
      <c r="H9" s="348">
        <v>20000</v>
      </c>
      <c r="I9" s="335">
        <f>IF(OR(AND(G9="Prov",H9="Sum"),(H9="PC Sum")),". . . . . . . . .00",IF(ISERR(G9*H9),"",IF(G9*H9=0,"",ROUND(G9*H9,2))))</f>
        <v>20000</v>
      </c>
    </row>
    <row r="10" spans="1:9" ht="12" customHeight="1">
      <c r="A10" s="44"/>
      <c r="B10" s="23"/>
      <c r="C10" s="1"/>
      <c r="D10" s="48"/>
      <c r="E10" s="48"/>
      <c r="F10" s="39"/>
      <c r="G10" s="80"/>
      <c r="H10" s="348"/>
      <c r="I10" s="335" t="str">
        <f>IF(OR(AND(G10="Prov",H10="Sum"),(H10="PC Sum")),". . . . . . . . .00",IF(ISERR(G10*H10),"",IF(G10*H10=0,"",ROUND(G10*H10,2))))</f>
        <v/>
      </c>
    </row>
    <row r="11" spans="1:9" ht="12" customHeight="1">
      <c r="A11" s="44"/>
      <c r="B11" s="24"/>
      <c r="D11" s="48"/>
      <c r="E11" s="48"/>
      <c r="F11" s="39"/>
      <c r="G11" s="80"/>
      <c r="H11" s="348"/>
      <c r="I11" s="375"/>
    </row>
    <row r="12" spans="1:9" ht="12" customHeight="1">
      <c r="A12" s="44"/>
      <c r="B12" s="23"/>
      <c r="D12" s="48"/>
      <c r="E12" s="48"/>
      <c r="F12" s="39"/>
      <c r="G12" s="80"/>
      <c r="H12" s="348"/>
      <c r="I12" s="335"/>
    </row>
    <row r="13" spans="1:9" ht="12" customHeight="1">
      <c r="A13" s="103"/>
      <c r="B13" s="23"/>
      <c r="D13" s="48"/>
      <c r="E13" s="48"/>
      <c r="F13" s="39"/>
      <c r="G13" s="80"/>
      <c r="H13" s="348"/>
      <c r="I13" s="335"/>
    </row>
    <row r="14" spans="1:9" ht="12" customHeight="1">
      <c r="A14" s="44"/>
      <c r="B14" s="23"/>
      <c r="D14" s="48"/>
      <c r="E14" s="48"/>
      <c r="F14" s="39"/>
      <c r="G14" s="80"/>
      <c r="H14" s="348"/>
      <c r="I14" s="335"/>
    </row>
    <row r="15" spans="1:9" ht="12" customHeight="1">
      <c r="A15" s="44"/>
      <c r="B15" s="23"/>
      <c r="D15" s="48"/>
      <c r="E15" s="48"/>
      <c r="F15" s="39"/>
      <c r="G15" s="80"/>
      <c r="H15" s="348"/>
      <c r="I15" s="335"/>
    </row>
    <row r="16" spans="1:9" ht="12" customHeight="1">
      <c r="A16" s="44"/>
      <c r="B16" s="24"/>
      <c r="D16" s="48"/>
      <c r="E16" s="48"/>
      <c r="F16" s="39"/>
      <c r="G16" s="80"/>
      <c r="H16" s="348"/>
      <c r="I16" s="375"/>
    </row>
    <row r="17" spans="1:9" ht="12" customHeight="1">
      <c r="A17" s="44"/>
      <c r="B17" s="23"/>
      <c r="D17" s="48"/>
      <c r="E17" s="48"/>
      <c r="F17" s="39"/>
      <c r="G17" s="80"/>
      <c r="H17" s="348"/>
      <c r="I17" s="335"/>
    </row>
    <row r="18" spans="1:9" ht="12" customHeight="1">
      <c r="A18" s="103"/>
      <c r="B18" s="23"/>
      <c r="D18" s="48"/>
      <c r="E18" s="48"/>
      <c r="F18" s="39"/>
      <c r="G18" s="80"/>
      <c r="H18" s="348"/>
      <c r="I18" s="335"/>
    </row>
    <row r="19" spans="1:9" ht="12" customHeight="1">
      <c r="A19" s="44"/>
      <c r="B19" s="23"/>
      <c r="D19" s="48"/>
      <c r="E19" s="48"/>
      <c r="F19" s="39"/>
      <c r="G19" s="80"/>
      <c r="H19" s="348"/>
      <c r="I19" s="335"/>
    </row>
    <row r="20" spans="1:9" ht="12" customHeight="1">
      <c r="A20" s="44"/>
      <c r="B20" s="24"/>
      <c r="C20" s="1"/>
      <c r="D20" s="48"/>
      <c r="E20" s="48"/>
      <c r="F20" s="39"/>
      <c r="G20" s="80"/>
      <c r="H20" s="348"/>
      <c r="I20" s="335"/>
    </row>
    <row r="21" spans="1:9" ht="12" customHeight="1">
      <c r="A21" s="44"/>
      <c r="B21" s="24"/>
      <c r="C21" s="1"/>
      <c r="D21" s="48"/>
      <c r="E21" s="48"/>
      <c r="F21" s="39"/>
      <c r="G21" s="80"/>
      <c r="H21" s="348"/>
      <c r="I21" s="375"/>
    </row>
    <row r="22" spans="1:9" ht="12" customHeight="1">
      <c r="A22" s="44"/>
      <c r="B22" s="24"/>
      <c r="C22" s="1"/>
      <c r="D22" s="48"/>
      <c r="E22" s="48"/>
      <c r="F22" s="39"/>
      <c r="G22" s="80"/>
      <c r="H22" s="348"/>
      <c r="I22" s="375"/>
    </row>
    <row r="23" spans="1:9" ht="12" customHeight="1">
      <c r="A23" s="44"/>
      <c r="B23" s="24"/>
      <c r="C23" s="1"/>
      <c r="D23" s="48"/>
      <c r="E23" s="48"/>
      <c r="F23" s="39"/>
      <c r="G23" s="80"/>
      <c r="H23" s="348"/>
      <c r="I23" s="375"/>
    </row>
    <row r="24" spans="1:9" ht="12" customHeight="1">
      <c r="A24" s="44"/>
      <c r="B24" s="24"/>
      <c r="C24" s="1"/>
      <c r="D24" s="48"/>
      <c r="E24" s="48"/>
      <c r="F24" s="39"/>
      <c r="G24" s="80"/>
      <c r="H24" s="348"/>
      <c r="I24" s="375"/>
    </row>
    <row r="25" spans="1:9" ht="12" customHeight="1">
      <c r="A25" s="44"/>
      <c r="B25" s="24"/>
      <c r="C25" s="1"/>
      <c r="D25" s="48"/>
      <c r="E25" s="48"/>
      <c r="F25" s="39"/>
      <c r="G25" s="80"/>
      <c r="H25" s="348"/>
      <c r="I25" s="375"/>
    </row>
    <row r="26" spans="1:9" ht="12" customHeight="1">
      <c r="A26" s="44"/>
      <c r="B26" s="24"/>
      <c r="C26" s="1"/>
      <c r="D26" s="48"/>
      <c r="E26" s="48"/>
      <c r="F26" s="39"/>
      <c r="G26" s="80"/>
      <c r="H26" s="348"/>
      <c r="I26" s="375"/>
    </row>
    <row r="27" spans="1:9" ht="12" customHeight="1">
      <c r="A27" s="44"/>
      <c r="B27" s="24"/>
      <c r="C27" s="1"/>
      <c r="D27" s="48"/>
      <c r="E27" s="48"/>
      <c r="F27" s="39"/>
      <c r="G27" s="80"/>
      <c r="H27" s="348"/>
      <c r="I27" s="375"/>
    </row>
    <row r="28" spans="1:9" ht="12" customHeight="1">
      <c r="A28" s="44"/>
      <c r="B28" s="24"/>
      <c r="C28" s="1"/>
      <c r="D28" s="48"/>
      <c r="E28" s="48"/>
      <c r="F28" s="39"/>
      <c r="G28" s="80"/>
      <c r="H28" s="348"/>
      <c r="I28" s="375"/>
    </row>
    <row r="29" spans="1:9" ht="12" customHeight="1">
      <c r="A29" s="44"/>
      <c r="B29" s="24"/>
      <c r="C29" s="1"/>
      <c r="D29" s="48"/>
      <c r="E29" s="48"/>
      <c r="F29" s="39"/>
      <c r="G29" s="80"/>
      <c r="H29" s="348"/>
      <c r="I29" s="375"/>
    </row>
    <row r="30" spans="1:9" ht="12" customHeight="1">
      <c r="A30" s="44"/>
      <c r="B30" s="24"/>
      <c r="C30" s="1"/>
      <c r="D30" s="48"/>
      <c r="E30" s="48"/>
      <c r="F30" s="39"/>
      <c r="G30" s="80"/>
      <c r="H30" s="348"/>
      <c r="I30" s="375"/>
    </row>
    <row r="31" spans="1:9" ht="12" customHeight="1">
      <c r="A31" s="44"/>
      <c r="B31" s="24"/>
      <c r="C31" s="1"/>
      <c r="D31" s="48"/>
      <c r="E31" s="48"/>
      <c r="F31" s="39"/>
      <c r="G31" s="80"/>
      <c r="H31" s="348"/>
      <c r="I31" s="375"/>
    </row>
    <row r="32" spans="1:9" ht="12" customHeight="1">
      <c r="A32" s="44"/>
      <c r="B32" s="24"/>
      <c r="C32" s="1"/>
      <c r="D32" s="48"/>
      <c r="E32" s="48"/>
      <c r="F32" s="39"/>
      <c r="G32" s="80"/>
      <c r="H32" s="348"/>
      <c r="I32" s="375"/>
    </row>
    <row r="33" spans="1:9" ht="12" customHeight="1">
      <c r="A33" s="44"/>
      <c r="B33" s="24"/>
      <c r="C33" s="1"/>
      <c r="D33" s="48"/>
      <c r="E33" s="48"/>
      <c r="F33" s="39"/>
      <c r="G33" s="80"/>
      <c r="H33" s="348"/>
      <c r="I33" s="375"/>
    </row>
    <row r="34" spans="1:9" ht="12" customHeight="1">
      <c r="A34" s="44"/>
      <c r="B34" s="24"/>
      <c r="C34" s="1"/>
      <c r="D34" s="48"/>
      <c r="E34" s="48"/>
      <c r="F34" s="39"/>
      <c r="G34" s="80"/>
      <c r="H34" s="348"/>
      <c r="I34" s="375"/>
    </row>
    <row r="35" spans="1:9" ht="12" customHeight="1">
      <c r="A35" s="44"/>
      <c r="B35" s="24"/>
      <c r="C35" s="1"/>
      <c r="D35" s="48"/>
      <c r="E35" s="48"/>
      <c r="F35" s="39"/>
      <c r="G35" s="80"/>
      <c r="H35" s="348"/>
      <c r="I35" s="375"/>
    </row>
    <row r="36" spans="1:9" ht="12" customHeight="1">
      <c r="A36" s="44"/>
      <c r="B36" s="24"/>
      <c r="C36" s="1"/>
      <c r="D36" s="48"/>
      <c r="E36" s="48"/>
      <c r="F36" s="39"/>
      <c r="G36" s="80"/>
      <c r="H36" s="348"/>
      <c r="I36" s="375"/>
    </row>
    <row r="37" spans="1:9" ht="12" customHeight="1">
      <c r="A37" s="44"/>
      <c r="B37" s="24"/>
      <c r="C37" s="1"/>
      <c r="D37" s="48"/>
      <c r="E37" s="48"/>
      <c r="F37" s="39"/>
      <c r="G37" s="80"/>
      <c r="H37" s="348"/>
      <c r="I37" s="375"/>
    </row>
    <row r="38" spans="1:9" ht="12" customHeight="1">
      <c r="A38" s="44"/>
      <c r="B38" s="24"/>
      <c r="C38" s="1"/>
      <c r="D38" s="48"/>
      <c r="E38" s="48"/>
      <c r="F38" s="39"/>
      <c r="G38" s="80"/>
      <c r="H38" s="348"/>
      <c r="I38" s="375"/>
    </row>
    <row r="39" spans="1:9" ht="12" customHeight="1">
      <c r="A39" s="44"/>
      <c r="B39" s="24"/>
      <c r="C39" s="1"/>
      <c r="D39" s="48"/>
      <c r="E39" s="48"/>
      <c r="F39" s="39"/>
      <c r="G39" s="80"/>
      <c r="H39" s="348"/>
      <c r="I39" s="375"/>
    </row>
    <row r="40" spans="1:9" ht="12" customHeight="1">
      <c r="A40" s="44"/>
      <c r="B40" s="24"/>
      <c r="C40" s="1"/>
      <c r="D40" s="48"/>
      <c r="E40" s="48"/>
      <c r="F40" s="39"/>
      <c r="G40" s="80"/>
      <c r="H40" s="348"/>
      <c r="I40" s="375"/>
    </row>
    <row r="41" spans="1:9" ht="12" customHeight="1">
      <c r="A41" s="44"/>
      <c r="B41" s="24"/>
      <c r="C41" s="1"/>
      <c r="D41" s="48"/>
      <c r="E41" s="48"/>
      <c r="F41" s="39"/>
      <c r="G41" s="80"/>
      <c r="H41" s="348"/>
      <c r="I41" s="375"/>
    </row>
    <row r="42" spans="1:9" ht="12" customHeight="1">
      <c r="A42" s="44"/>
      <c r="B42" s="24"/>
      <c r="C42" s="1"/>
      <c r="D42" s="48"/>
      <c r="E42" s="48"/>
      <c r="F42" s="39"/>
      <c r="G42" s="80"/>
      <c r="H42" s="348"/>
      <c r="I42" s="375"/>
    </row>
    <row r="43" spans="1:9" ht="12" customHeight="1">
      <c r="A43" s="44"/>
      <c r="B43" s="24"/>
      <c r="C43" s="1"/>
      <c r="D43" s="48"/>
      <c r="E43" s="48"/>
      <c r="F43" s="39"/>
      <c r="G43" s="80"/>
      <c r="H43" s="348"/>
      <c r="I43" s="375"/>
    </row>
    <row r="44" spans="1:9" ht="12" customHeight="1">
      <c r="A44" s="44"/>
      <c r="B44" s="23"/>
      <c r="D44" s="48"/>
      <c r="E44" s="48"/>
      <c r="F44" s="39"/>
      <c r="G44" s="80"/>
      <c r="H44" s="348"/>
      <c r="I44" s="375"/>
    </row>
    <row r="45" spans="1:9" ht="12" customHeight="1">
      <c r="A45" s="44"/>
      <c r="B45" s="23"/>
      <c r="D45" s="48"/>
      <c r="E45" s="48"/>
      <c r="F45" s="39"/>
      <c r="G45" s="80"/>
      <c r="H45" s="348"/>
      <c r="I45" s="335"/>
    </row>
    <row r="46" spans="1:9" ht="12" customHeight="1">
      <c r="A46" s="44"/>
      <c r="B46" s="23"/>
      <c r="D46" s="48"/>
      <c r="E46" s="48"/>
      <c r="F46" s="39"/>
      <c r="G46" s="80"/>
      <c r="H46" s="387"/>
      <c r="I46" s="335"/>
    </row>
    <row r="47" spans="1:9" ht="12" customHeight="1">
      <c r="A47" s="44"/>
      <c r="B47" s="23"/>
      <c r="D47" s="48"/>
      <c r="E47" s="48"/>
      <c r="F47" s="39"/>
      <c r="G47" s="80"/>
      <c r="H47" s="387"/>
      <c r="I47" s="335"/>
    </row>
    <row r="48" spans="1:9" ht="12" customHeight="1">
      <c r="A48" s="44"/>
      <c r="B48" s="23"/>
      <c r="D48" s="48"/>
      <c r="E48" s="48"/>
      <c r="F48" s="39"/>
      <c r="G48" s="80"/>
      <c r="H48" s="387"/>
      <c r="I48" s="335"/>
    </row>
    <row r="49" spans="1:9" ht="12" customHeight="1">
      <c r="A49" s="44"/>
      <c r="B49" s="24"/>
      <c r="D49" s="48"/>
      <c r="E49" s="48"/>
      <c r="F49" s="39"/>
      <c r="G49" s="101"/>
      <c r="H49" s="387"/>
      <c r="I49" s="335"/>
    </row>
    <row r="50" spans="1:9" ht="12" customHeight="1">
      <c r="A50" s="44"/>
      <c r="B50" s="24"/>
      <c r="D50" s="48"/>
      <c r="E50" s="48"/>
      <c r="F50" s="39"/>
      <c r="G50" s="101"/>
      <c r="H50" s="387"/>
      <c r="I50" s="335"/>
    </row>
    <row r="51" spans="1:9" ht="12" customHeight="1">
      <c r="A51" s="44"/>
      <c r="B51" s="24"/>
      <c r="D51" s="48"/>
      <c r="E51" s="48"/>
      <c r="F51" s="39"/>
      <c r="G51" s="101"/>
      <c r="H51" s="387"/>
      <c r="I51" s="335"/>
    </row>
    <row r="52" spans="1:9" ht="12" customHeight="1">
      <c r="A52" s="44"/>
      <c r="B52" s="24"/>
      <c r="D52" s="48"/>
      <c r="E52" s="48"/>
      <c r="F52" s="39"/>
      <c r="G52" s="101"/>
      <c r="H52" s="387"/>
      <c r="I52" s="335"/>
    </row>
    <row r="53" spans="1:9" ht="12" customHeight="1">
      <c r="A53" s="44"/>
      <c r="B53" s="24"/>
      <c r="D53" s="48"/>
      <c r="E53" s="48"/>
      <c r="F53" s="39"/>
      <c r="G53" s="101"/>
      <c r="H53" s="387"/>
      <c r="I53" s="335"/>
    </row>
    <row r="54" spans="1:9" ht="12" customHeight="1">
      <c r="A54" s="44"/>
      <c r="B54" s="24"/>
      <c r="D54" s="48"/>
      <c r="E54" s="48"/>
      <c r="F54" s="39"/>
      <c r="G54" s="101"/>
      <c r="H54" s="387"/>
      <c r="I54" s="335"/>
    </row>
    <row r="55" spans="1:9" ht="12" customHeight="1">
      <c r="A55" s="44"/>
      <c r="B55" s="24"/>
      <c r="D55" s="48"/>
      <c r="E55" s="48"/>
      <c r="F55" s="39"/>
      <c r="G55" s="101"/>
      <c r="H55" s="387"/>
      <c r="I55" s="335"/>
    </row>
    <row r="56" spans="1:9" ht="12" customHeight="1">
      <c r="A56" s="44"/>
      <c r="B56" s="24"/>
      <c r="D56" s="48"/>
      <c r="E56" s="48"/>
      <c r="F56" s="39"/>
      <c r="G56" s="101"/>
      <c r="H56" s="387"/>
      <c r="I56" s="335"/>
    </row>
    <row r="57" spans="1:9" ht="12" customHeight="1">
      <c r="A57" s="44"/>
      <c r="B57" s="24"/>
      <c r="D57" s="48"/>
      <c r="E57" s="48"/>
      <c r="F57" s="39"/>
      <c r="G57" s="101"/>
      <c r="H57" s="387"/>
      <c r="I57" s="335"/>
    </row>
    <row r="58" spans="1:9" ht="12" customHeight="1">
      <c r="A58" s="44"/>
      <c r="B58" s="24"/>
      <c r="D58" s="48"/>
      <c r="E58" s="48"/>
      <c r="F58" s="39"/>
      <c r="G58" s="101"/>
      <c r="H58" s="387"/>
      <c r="I58" s="335"/>
    </row>
    <row r="59" spans="1:9" ht="12" customHeight="1">
      <c r="A59" s="44"/>
      <c r="B59" s="24"/>
      <c r="D59" s="48"/>
      <c r="E59" s="48"/>
      <c r="F59" s="39"/>
      <c r="G59" s="101"/>
      <c r="H59" s="387"/>
      <c r="I59" s="335"/>
    </row>
    <row r="60" spans="1:9" ht="12" customHeight="1">
      <c r="A60" s="44"/>
      <c r="B60" s="24"/>
      <c r="D60" s="48"/>
      <c r="E60" s="48"/>
      <c r="F60" s="39"/>
      <c r="G60" s="101"/>
      <c r="H60" s="387"/>
      <c r="I60" s="335"/>
    </row>
    <row r="61" spans="1:9" ht="12" customHeight="1">
      <c r="A61" s="44"/>
      <c r="B61" s="24"/>
      <c r="D61" s="48"/>
      <c r="E61" s="48"/>
      <c r="F61" s="39"/>
      <c r="G61" s="101"/>
      <c r="H61" s="387"/>
      <c r="I61" s="335"/>
    </row>
    <row r="62" spans="1:9" ht="12" customHeight="1">
      <c r="A62" s="44"/>
      <c r="B62" s="24"/>
      <c r="D62" s="48"/>
      <c r="E62" s="48"/>
      <c r="F62" s="39"/>
      <c r="G62" s="101"/>
      <c r="H62" s="387"/>
      <c r="I62" s="335"/>
    </row>
    <row r="63" spans="1:9" ht="12" customHeight="1">
      <c r="A63" s="44"/>
      <c r="B63" s="24"/>
      <c r="D63" s="48"/>
      <c r="E63" s="48"/>
      <c r="F63" s="39"/>
      <c r="G63" s="101"/>
      <c r="H63" s="387"/>
      <c r="I63" s="335"/>
    </row>
    <row r="64" spans="1:9" ht="12" customHeight="1">
      <c r="A64" s="44"/>
      <c r="B64" s="24"/>
      <c r="D64" s="48"/>
      <c r="E64" s="48"/>
      <c r="F64" s="39"/>
      <c r="G64" s="101"/>
      <c r="H64" s="387"/>
      <c r="I64" s="335"/>
    </row>
    <row r="65" spans="1:9" ht="12" customHeight="1">
      <c r="A65" s="44"/>
      <c r="B65" s="24"/>
      <c r="D65" s="48"/>
      <c r="E65" s="48"/>
      <c r="F65" s="39"/>
      <c r="G65" s="101"/>
      <c r="H65" s="387"/>
      <c r="I65" s="335"/>
    </row>
    <row r="66" spans="1:9" ht="12" customHeight="1">
      <c r="A66" s="44"/>
      <c r="B66" s="24"/>
      <c r="D66" s="48"/>
      <c r="E66" s="48"/>
      <c r="F66" s="39"/>
      <c r="G66" s="101"/>
      <c r="H66" s="387"/>
      <c r="I66" s="335"/>
    </row>
    <row r="67" spans="1:9" ht="12" customHeight="1">
      <c r="A67" s="44"/>
      <c r="B67" s="24"/>
      <c r="D67" s="48"/>
      <c r="E67" s="48"/>
      <c r="F67" s="39"/>
      <c r="G67" s="101"/>
      <c r="H67" s="387"/>
      <c r="I67" s="335"/>
    </row>
    <row r="68" spans="1:9" ht="12" customHeight="1">
      <c r="A68" s="44"/>
      <c r="B68" s="24"/>
      <c r="D68" s="48"/>
      <c r="E68" s="48"/>
      <c r="F68" s="39"/>
      <c r="G68" s="101"/>
      <c r="H68" s="387"/>
      <c r="I68" s="335"/>
    </row>
    <row r="69" spans="1:9" ht="12" customHeight="1">
      <c r="A69" s="44"/>
      <c r="B69" s="24"/>
      <c r="D69" s="48"/>
      <c r="E69" s="48"/>
      <c r="F69" s="39"/>
      <c r="G69" s="101"/>
      <c r="H69" s="387"/>
      <c r="I69" s="335"/>
    </row>
    <row r="70" spans="1:9" ht="12" customHeight="1">
      <c r="A70" s="44"/>
      <c r="B70" s="24"/>
      <c r="D70" s="48"/>
      <c r="E70" s="48"/>
      <c r="F70" s="39"/>
      <c r="G70" s="101"/>
      <c r="H70" s="387"/>
      <c r="I70" s="335"/>
    </row>
    <row r="71" spans="1:9" ht="12" customHeight="1">
      <c r="A71" s="44"/>
      <c r="B71" s="24"/>
      <c r="D71" s="48"/>
      <c r="E71" s="48"/>
      <c r="F71" s="39"/>
      <c r="G71" s="101"/>
      <c r="H71" s="387"/>
      <c r="I71" s="335"/>
    </row>
    <row r="72" spans="1:9" ht="12" customHeight="1">
      <c r="A72" s="44"/>
      <c r="B72" s="24"/>
      <c r="D72" s="48"/>
      <c r="E72" s="48"/>
      <c r="F72" s="39"/>
      <c r="G72" s="101"/>
      <c r="H72" s="387"/>
      <c r="I72" s="335"/>
    </row>
    <row r="73" spans="1:9" ht="12" customHeight="1">
      <c r="A73" s="44"/>
      <c r="B73" s="24"/>
      <c r="D73" s="48"/>
      <c r="E73" s="48"/>
      <c r="F73" s="39"/>
      <c r="G73" s="101"/>
      <c r="H73" s="387"/>
      <c r="I73" s="335"/>
    </row>
    <row r="74" spans="1:9" ht="12" customHeight="1">
      <c r="A74" s="44"/>
      <c r="B74" s="24"/>
      <c r="D74" s="48"/>
      <c r="E74" s="48"/>
      <c r="F74" s="39"/>
      <c r="G74" s="101"/>
      <c r="H74" s="387"/>
      <c r="I74" s="335"/>
    </row>
    <row r="75" spans="1:9" ht="12" customHeight="1">
      <c r="A75" s="44"/>
      <c r="B75" s="24"/>
      <c r="D75" s="48"/>
      <c r="E75" s="48"/>
      <c r="F75" s="39"/>
      <c r="G75" s="101"/>
      <c r="H75" s="387"/>
      <c r="I75" s="335"/>
    </row>
    <row r="76" spans="1:9" ht="12" customHeight="1">
      <c r="A76" s="44"/>
      <c r="B76" s="24"/>
      <c r="D76" s="48"/>
      <c r="E76" s="48"/>
      <c r="F76" s="39"/>
      <c r="G76" s="101"/>
      <c r="H76" s="387"/>
      <c r="I76" s="335"/>
    </row>
    <row r="77" spans="1:9" ht="12" customHeight="1">
      <c r="A77" s="44"/>
      <c r="B77" s="24"/>
      <c r="D77" s="48"/>
      <c r="E77" s="48"/>
      <c r="F77" s="39"/>
      <c r="G77" s="80"/>
      <c r="H77" s="387"/>
      <c r="I77" s="335"/>
    </row>
    <row r="78" spans="1:9" ht="12" customHeight="1">
      <c r="A78" s="44"/>
      <c r="B78" s="24"/>
      <c r="C78" s="1"/>
      <c r="D78" s="48"/>
      <c r="E78" s="48"/>
      <c r="F78" s="39"/>
      <c r="G78" s="80"/>
      <c r="H78" s="348"/>
      <c r="I78" s="335"/>
    </row>
    <row r="79" spans="1:9" ht="12" customHeight="1">
      <c r="A79" s="44"/>
      <c r="B79" s="24"/>
      <c r="C79" s="1"/>
      <c r="D79" s="48"/>
      <c r="E79" s="48"/>
      <c r="F79" s="39"/>
      <c r="G79" s="80"/>
      <c r="H79" s="348"/>
      <c r="I79" s="335"/>
    </row>
    <row r="80" spans="1:9" ht="12" customHeight="1">
      <c r="A80" s="44"/>
      <c r="B80" s="23"/>
      <c r="D80" s="48"/>
      <c r="E80" s="48"/>
      <c r="F80" s="39"/>
      <c r="G80" s="80"/>
      <c r="H80" s="348"/>
      <c r="I80" s="335"/>
    </row>
    <row r="81" spans="1:9" ht="12" customHeight="1">
      <c r="A81" s="90"/>
      <c r="B81" s="81"/>
      <c r="C81" s="89"/>
      <c r="D81" s="14"/>
      <c r="E81" s="14"/>
      <c r="F81" s="33"/>
      <c r="G81" s="87"/>
      <c r="H81" s="351"/>
      <c r="I81" s="336"/>
    </row>
    <row r="82" spans="1:9" ht="12" customHeight="1">
      <c r="A82" s="44" t="s">
        <v>16</v>
      </c>
      <c r="B82" s="24" t="s">
        <v>12</v>
      </c>
      <c r="C82" s="1"/>
      <c r="G82" s="7"/>
      <c r="H82" s="390"/>
      <c r="I82" s="343">
        <f>IF(SUM(I6:I81)=0,"",SUM(I6:I81))</f>
        <v>20000</v>
      </c>
    </row>
    <row r="83" spans="1:9" ht="12" customHeight="1">
      <c r="A83" s="45"/>
      <c r="B83" s="49"/>
      <c r="C83" s="13"/>
      <c r="D83" s="13"/>
      <c r="E83" s="13"/>
      <c r="F83" s="16"/>
      <c r="G83" s="88"/>
      <c r="H83" s="394"/>
      <c r="I83" s="337"/>
    </row>
    <row r="84" spans="1:9" ht="12" customHeight="1">
      <c r="G84" s="7"/>
    </row>
    <row r="85" spans="1:9" ht="12" customHeight="1">
      <c r="G85" s="7"/>
    </row>
    <row r="86" spans="1:9" ht="12" customHeight="1">
      <c r="G86" s="7"/>
    </row>
    <row r="89" spans="1:9" ht="12" customHeight="1">
      <c r="B89" s="9"/>
      <c r="C89" s="9"/>
      <c r="D89" s="8"/>
      <c r="E89" s="8"/>
    </row>
    <row r="90" spans="1:9" ht="12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2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2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2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2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2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2" customHeight="1">
      <c r="A96" s="3"/>
      <c r="B96" s="3"/>
      <c r="C96" s="3"/>
      <c r="D96" s="3"/>
      <c r="E96" s="3"/>
      <c r="F96" s="3"/>
      <c r="G96" s="3"/>
      <c r="H96" s="3"/>
      <c r="I96" s="3"/>
    </row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14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4" s="3" customFormat="1" ht="12" customHeight="1"/>
    <row r="135" s="3" customFormat="1" ht="12" customHeight="1"/>
    <row r="139" s="3" customFormat="1" ht="12" customHeight="1"/>
    <row r="142" s="3" customFormat="1" ht="12" customHeight="1"/>
    <row r="143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57" s="3" customFormat="1" ht="12" customHeight="1"/>
    <row r="158" s="3" customFormat="1" ht="12" customHeight="1"/>
    <row r="159" s="3" customFormat="1" ht="12" customHeight="1"/>
    <row r="160" s="3" customFormat="1" ht="12" customHeight="1"/>
    <row r="174" s="3" customFormat="1" ht="12" customHeight="1"/>
    <row r="175" s="3" customFormat="1" ht="12" customHeight="1"/>
    <row r="176" s="3" customFormat="1" ht="12" customHeight="1"/>
    <row r="177" s="3" customFormat="1" ht="12" customHeight="1"/>
    <row r="178" s="3" customFormat="1" ht="12" customHeight="1"/>
    <row r="179" s="3" customFormat="1" ht="12" customHeight="1"/>
    <row r="180" s="3" customFormat="1" ht="12" customHeight="1"/>
    <row r="181" s="3" customFormat="1" ht="12" customHeight="1"/>
    <row r="182" s="3" customFormat="1" ht="12" customHeight="1"/>
    <row r="183" s="3" customFormat="1" ht="12" customHeight="1"/>
    <row r="184" s="3" customFormat="1" ht="12" customHeight="1"/>
    <row r="185" s="3" customFormat="1" ht="12" customHeight="1"/>
    <row r="186" s="3" customFormat="1" ht="12" customHeight="1"/>
    <row r="187" s="3" customFormat="1" ht="12" customHeight="1"/>
    <row r="188" s="3" customFormat="1" ht="12" customHeight="1"/>
    <row r="189" s="3" customFormat="1" ht="12" customHeight="1"/>
    <row r="190" s="3" customFormat="1" ht="12" customHeight="1"/>
    <row r="191" s="3" customFormat="1" ht="12" customHeight="1"/>
    <row r="192" s="3" customFormat="1" ht="12" customHeight="1"/>
    <row r="200" s="3" customFormat="1" ht="12" customHeight="1"/>
    <row r="201" s="3" customFormat="1" ht="12" customHeight="1"/>
    <row r="202" s="3" customFormat="1" ht="12" customHeight="1"/>
    <row r="203" s="3" customFormat="1" ht="12" customHeight="1"/>
    <row r="204" s="3" customFormat="1" ht="12" customHeight="1"/>
    <row r="205" s="3" customFormat="1" ht="12" customHeight="1"/>
    <row r="206" s="3" customFormat="1" ht="12" customHeight="1"/>
    <row r="207" s="3" customFormat="1" ht="12" customHeight="1"/>
    <row r="208" s="3" customFormat="1" ht="12" customHeight="1"/>
    <row r="209" s="3" customFormat="1" ht="12" customHeight="1"/>
    <row r="210" s="3" customFormat="1" ht="12" customHeight="1"/>
    <row r="211" s="3" customFormat="1" ht="12" customHeight="1"/>
    <row r="212" s="3" customFormat="1" ht="12" customHeight="1"/>
    <row r="213" s="3" customFormat="1" ht="12" customHeight="1"/>
    <row r="214" s="3" customFormat="1" ht="12" customHeight="1"/>
    <row r="215" s="3" customFormat="1" ht="12" customHeight="1"/>
    <row r="216" s="3" customFormat="1" ht="12" customHeight="1"/>
    <row r="217" s="3" customFormat="1" ht="12" customHeight="1"/>
    <row r="218" s="3" customFormat="1" ht="12" customHeight="1"/>
    <row r="219" s="3" customFormat="1" ht="12" customHeight="1"/>
    <row r="238" s="3" customFormat="1" ht="12" customHeight="1"/>
    <row r="239" s="3" customFormat="1" ht="12" customHeight="1"/>
    <row r="240" s="3" customFormat="1" ht="12" customHeight="1"/>
    <row r="241" s="3" customFormat="1" ht="12" customHeight="1"/>
    <row r="242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  <row r="251" s="3" customFormat="1" ht="12" customHeight="1"/>
    <row r="252" s="3" customFormat="1" ht="12" customHeight="1"/>
    <row r="253" s="3" customFormat="1" ht="12" customHeight="1"/>
    <row r="254" s="3" customFormat="1" ht="12" customHeight="1"/>
    <row r="255" s="3" customFormat="1" ht="12" customHeight="1"/>
    <row r="256" s="3" customFormat="1" ht="12" customHeight="1"/>
    <row r="257" s="3" customFormat="1" ht="12" customHeight="1"/>
    <row r="258" s="3" customFormat="1" ht="12" customHeight="1"/>
    <row r="259" s="3" customFormat="1" ht="12" customHeight="1"/>
    <row r="260" s="3" customFormat="1" ht="12" customHeight="1"/>
    <row r="261" s="3" customFormat="1" ht="12" customHeight="1"/>
    <row r="262" s="3" customFormat="1" ht="12" customHeight="1"/>
    <row r="263" s="3" customFormat="1" ht="12" customHeight="1"/>
    <row r="264" s="3" customFormat="1" ht="12" customHeight="1"/>
    <row r="265" s="3" customFormat="1" ht="12" customHeight="1"/>
    <row r="272" s="3" customFormat="1" ht="12" customHeight="1"/>
    <row r="273" s="3" customFormat="1" ht="12" customHeight="1"/>
    <row r="274" s="3" customFormat="1" ht="12" customHeight="1"/>
    <row r="275" s="3" customFormat="1" ht="12" customHeight="1"/>
    <row r="276" s="3" customFormat="1" ht="12" customHeight="1"/>
    <row r="277" s="3" customFormat="1" ht="12" customHeight="1"/>
    <row r="278" s="3" customFormat="1" ht="12" customHeight="1"/>
    <row r="279" s="3" customFormat="1" ht="12" customHeight="1"/>
    <row r="280" s="3" customFormat="1" ht="12" customHeight="1"/>
    <row r="281" s="3" customFormat="1" ht="12" customHeight="1"/>
    <row r="282" s="3" customFormat="1" ht="12" customHeight="1"/>
    <row r="283" s="3" customFormat="1" ht="12" customHeight="1"/>
    <row r="284" s="3" customFormat="1" ht="12" customHeight="1"/>
    <row r="285" s="3" customFormat="1" ht="12" customHeight="1"/>
    <row r="286" s="3" customFormat="1" ht="12" customHeight="1"/>
    <row r="287" s="3" customFormat="1" ht="12" customHeight="1"/>
    <row r="288" s="3" customFormat="1" ht="12" customHeight="1"/>
    <row r="289" s="3" customFormat="1" ht="12" customHeight="1"/>
    <row r="290" s="3" customFormat="1" ht="12" customHeight="1"/>
    <row r="297" s="3" customFormat="1" ht="12" customHeight="1"/>
    <row r="298" s="3" customFormat="1" ht="12" customHeight="1"/>
    <row r="299" s="3" customFormat="1" ht="12" customHeight="1"/>
    <row r="300" s="3" customFormat="1" ht="12" customHeight="1"/>
    <row r="301" s="3" customFormat="1" ht="12" customHeight="1"/>
    <row r="302" s="3" customFormat="1" ht="12" customHeight="1"/>
    <row r="303" s="3" customFormat="1" ht="12" customHeight="1"/>
    <row r="304" s="3" customFormat="1" ht="12" customHeight="1"/>
    <row r="305" s="3" customFormat="1" ht="12" customHeight="1"/>
    <row r="306" s="3" customFormat="1" ht="12" customHeight="1"/>
    <row r="307" s="3" customFormat="1" ht="12" customHeight="1"/>
    <row r="308" s="3" customFormat="1" ht="12" customHeight="1"/>
    <row r="309" s="3" customFormat="1" ht="12" customHeight="1"/>
    <row r="310" s="3" customFormat="1" ht="12" customHeight="1"/>
    <row r="311" s="3" customFormat="1" ht="12" customHeight="1"/>
    <row r="312" s="3" customFormat="1" ht="12" customHeight="1"/>
    <row r="313" s="3" customFormat="1" ht="12" customHeight="1"/>
    <row r="314" s="3" customFormat="1" ht="12" customHeight="1"/>
    <row r="315" s="3" customFormat="1" ht="12" customHeight="1"/>
    <row r="322" s="3" customFormat="1" ht="12" customHeight="1"/>
    <row r="323" s="3" customFormat="1" ht="12" customHeight="1"/>
    <row r="324" s="3" customFormat="1" ht="12" customHeight="1"/>
    <row r="325" s="3" customFormat="1" ht="12" customHeight="1"/>
    <row r="326" s="3" customFormat="1" ht="12" customHeight="1"/>
    <row r="327" s="3" customFormat="1" ht="12" customHeight="1"/>
    <row r="328" s="3" customFormat="1" ht="12" customHeight="1"/>
    <row r="329" s="3" customFormat="1" ht="12" customHeight="1"/>
    <row r="330" s="3" customFormat="1" ht="12" customHeight="1"/>
    <row r="331" s="3" customFormat="1" ht="12" customHeight="1"/>
    <row r="332" s="3" customFormat="1" ht="12" customHeight="1"/>
    <row r="333" s="3" customFormat="1" ht="12" customHeight="1"/>
    <row r="334" s="3" customFormat="1" ht="12" customHeight="1"/>
    <row r="335" s="3" customFormat="1" ht="12" customHeight="1"/>
    <row r="336" s="3" customFormat="1" ht="12" customHeight="1"/>
    <row r="337" s="3" customFormat="1" ht="12" customHeight="1"/>
    <row r="338" s="3" customFormat="1" ht="12" customHeight="1"/>
    <row r="339" s="3" customFormat="1" ht="12" customHeight="1"/>
    <row r="340" s="3" customFormat="1" ht="12" customHeight="1"/>
    <row r="347" s="3" customFormat="1" ht="12" customHeight="1"/>
    <row r="348" s="3" customFormat="1" ht="12" customHeight="1"/>
    <row r="349" s="3" customFormat="1" ht="12" customHeight="1"/>
    <row r="350" s="3" customFormat="1" ht="12" customHeight="1"/>
    <row r="351" s="3" customFormat="1" ht="12" customHeight="1"/>
    <row r="352" s="3" customFormat="1" ht="12" customHeight="1"/>
    <row r="353" s="3" customFormat="1" ht="12" customHeight="1"/>
    <row r="354" s="3" customFormat="1" ht="12" customHeight="1"/>
    <row r="355" s="3" customFormat="1" ht="12" customHeight="1"/>
    <row r="356" s="3" customFormat="1" ht="12" customHeight="1"/>
    <row r="357" s="3" customFormat="1" ht="12" customHeight="1"/>
    <row r="358" s="3" customFormat="1" ht="12" customHeight="1"/>
    <row r="359" s="3" customFormat="1" ht="12" customHeight="1"/>
    <row r="360" s="3" customFormat="1" ht="12" customHeight="1"/>
    <row r="361" s="3" customFormat="1" ht="12" customHeight="1"/>
    <row r="362" s="3" customFormat="1" ht="12" customHeight="1"/>
    <row r="363" s="3" customFormat="1" ht="12" customHeight="1"/>
    <row r="364" s="3" customFormat="1" ht="12" customHeight="1"/>
    <row r="365" s="3" customFormat="1" ht="12" customHeight="1"/>
    <row r="372" s="3" customFormat="1" ht="12" customHeight="1"/>
    <row r="373" s="3" customFormat="1" ht="12" customHeight="1"/>
    <row r="374" s="3" customFormat="1" ht="12" customHeight="1"/>
    <row r="375" s="3" customFormat="1" ht="12" customHeight="1"/>
    <row r="376" s="3" customFormat="1" ht="12" customHeight="1"/>
    <row r="377" s="3" customFormat="1" ht="12" customHeight="1"/>
    <row r="378" s="3" customFormat="1" ht="12" customHeight="1"/>
    <row r="379" s="3" customFormat="1" ht="12" customHeight="1"/>
    <row r="380" s="3" customFormat="1" ht="12" customHeight="1"/>
    <row r="381" s="3" customFormat="1" ht="12" customHeight="1"/>
    <row r="382" s="3" customFormat="1" ht="12" customHeight="1"/>
    <row r="383" s="3" customFormat="1" ht="12" customHeight="1"/>
    <row r="384" s="3" customFormat="1" ht="12" customHeight="1"/>
    <row r="385" s="3" customFormat="1" ht="12" customHeight="1"/>
    <row r="386" s="3" customFormat="1" ht="12" customHeight="1"/>
    <row r="387" s="3" customFormat="1" ht="12" customHeight="1"/>
    <row r="388" s="3" customFormat="1" ht="12" customHeight="1"/>
    <row r="389" s="3" customFormat="1" ht="12" customHeight="1"/>
    <row r="390" s="3" customFormat="1" ht="12" customHeight="1"/>
    <row r="397" s="3" customFormat="1" ht="12" customHeight="1"/>
    <row r="398" s="3" customFormat="1" ht="12" customHeight="1"/>
    <row r="399" s="3" customFormat="1" ht="12" customHeight="1"/>
    <row r="400" s="3" customFormat="1" ht="12" customHeight="1"/>
    <row r="401" s="3" customFormat="1" ht="12" customHeight="1"/>
    <row r="402" s="3" customFormat="1" ht="12" customHeight="1"/>
    <row r="403" s="3" customFormat="1" ht="12" customHeight="1"/>
    <row r="404" s="3" customFormat="1" ht="12" customHeight="1"/>
    <row r="405" s="3" customFormat="1" ht="12" customHeight="1"/>
    <row r="406" s="3" customFormat="1" ht="12" customHeight="1"/>
    <row r="407" s="3" customFormat="1" ht="12" customHeight="1"/>
    <row r="408" s="3" customFormat="1" ht="12" customHeight="1"/>
    <row r="409" s="3" customFormat="1" ht="12" customHeight="1"/>
    <row r="410" s="3" customFormat="1" ht="12" customHeight="1"/>
    <row r="411" s="3" customFormat="1" ht="12" customHeight="1"/>
    <row r="412" s="3" customFormat="1" ht="12" customHeight="1"/>
    <row r="413" s="3" customFormat="1" ht="12" customHeight="1"/>
    <row r="414" s="3" customFormat="1" ht="12" customHeight="1"/>
    <row r="415" s="3" customFormat="1" ht="12" customHeight="1"/>
    <row r="419" s="3" customFormat="1" ht="12" customHeight="1"/>
    <row r="420" s="3" customFormat="1" ht="12" customHeight="1"/>
    <row r="421" s="3" customFormat="1" ht="12" customHeight="1"/>
    <row r="426" s="3" customFormat="1" ht="12" customHeight="1"/>
    <row r="427" s="3" customFormat="1" ht="12" customHeight="1"/>
    <row r="428" s="3" customFormat="1" ht="12" customHeight="1"/>
    <row r="429" s="3" customFormat="1" ht="12" customHeight="1"/>
    <row r="430" s="3" customFormat="1" ht="12" customHeight="1"/>
    <row r="431" s="3" customFormat="1" ht="12" customHeight="1"/>
    <row r="432" s="3" customFormat="1" ht="12" customHeight="1"/>
    <row r="433" s="3" customFormat="1" ht="12" customHeight="1"/>
    <row r="434" s="3" customFormat="1" ht="12" customHeight="1"/>
    <row r="435" s="3" customFormat="1" ht="12" customHeight="1"/>
    <row r="436" s="3" customFormat="1" ht="12" customHeight="1"/>
    <row r="437" s="3" customFormat="1" ht="12" customHeight="1"/>
    <row r="438" s="3" customFormat="1" ht="12" customHeight="1"/>
    <row r="439" s="3" customFormat="1" ht="12" customHeight="1"/>
    <row r="440" s="3" customFormat="1" ht="12" customHeight="1"/>
    <row r="441" s="3" customFormat="1" ht="12" customHeight="1"/>
    <row r="442" s="3" customFormat="1" ht="12" customHeight="1"/>
    <row r="443" s="3" customFormat="1" ht="12" customHeight="1"/>
    <row r="444" s="3" customFormat="1" ht="12" customHeight="1"/>
    <row r="445" s="3" customFormat="1" ht="12" customHeight="1"/>
    <row r="446" s="3" customFormat="1" ht="12" customHeight="1"/>
    <row r="447" s="3" customFormat="1" ht="12" customHeight="1"/>
    <row r="448" s="3" customFormat="1" ht="12" customHeight="1"/>
    <row r="449" s="3" customFormat="1" ht="12" customHeight="1"/>
    <row r="450" s="3" customFormat="1" ht="12" customHeight="1"/>
    <row r="451" s="3" customFormat="1" ht="12" customHeight="1"/>
    <row r="452" s="3" customFormat="1" ht="12" customHeight="1"/>
    <row r="453" s="3" customFormat="1" ht="12" customHeight="1"/>
    <row r="454" s="3" customFormat="1" ht="12" customHeight="1"/>
    <row r="455" s="3" customFormat="1" ht="12" customHeight="1"/>
    <row r="456" s="3" customFormat="1" ht="12" customHeight="1"/>
    <row r="457" s="3" customFormat="1" ht="12" customHeight="1"/>
    <row r="458" s="3" customFormat="1" ht="12" customHeight="1"/>
    <row r="459" s="3" customFormat="1" ht="12" customHeight="1"/>
    <row r="460" s="3" customFormat="1" ht="12" customHeight="1"/>
    <row r="461" s="3" customFormat="1" ht="12" customHeight="1"/>
    <row r="462" s="3" customFormat="1" ht="12" customHeight="1"/>
    <row r="463" s="3" customFormat="1" ht="12" customHeight="1"/>
    <row r="464" s="3" customFormat="1" ht="12" customHeight="1"/>
    <row r="465" s="3" customFormat="1" ht="12" customHeight="1"/>
    <row r="466" s="3" customFormat="1" ht="12" customHeight="1"/>
    <row r="467" s="3" customFormat="1" ht="12" customHeight="1"/>
    <row r="468" s="3" customFormat="1" ht="12" customHeight="1"/>
    <row r="469" s="3" customFormat="1" ht="12" customHeight="1"/>
    <row r="470" s="3" customFormat="1" ht="12" customHeight="1"/>
    <row r="471" s="3" customFormat="1" ht="12" customHeight="1"/>
    <row r="472" s="3" customFormat="1" ht="12" customHeight="1"/>
    <row r="473" s="3" customFormat="1" ht="12" customHeight="1"/>
    <row r="474" s="3" customFormat="1" ht="12" customHeight="1"/>
    <row r="475" s="3" customFormat="1" ht="12" customHeight="1"/>
    <row r="476" s="3" customFormat="1" ht="12" customHeight="1"/>
    <row r="477" s="3" customFormat="1" ht="12" customHeight="1"/>
    <row r="478" s="3" customFormat="1" ht="12" customHeight="1"/>
    <row r="479" s="3" customFormat="1" ht="12" customHeight="1"/>
    <row r="480" s="3" customFormat="1" ht="12" customHeight="1"/>
    <row r="481" s="3" customFormat="1" ht="12" customHeight="1"/>
    <row r="482" s="3" customFormat="1" ht="12" customHeight="1"/>
    <row r="483" s="3" customFormat="1" ht="12" customHeight="1"/>
    <row r="484" s="3" customFormat="1" ht="12" customHeight="1"/>
    <row r="485" s="3" customFormat="1" ht="12" customHeight="1"/>
    <row r="486" s="3" customFormat="1" ht="12" customHeight="1"/>
    <row r="487" s="3" customFormat="1" ht="12" customHeight="1"/>
    <row r="488" s="3" customFormat="1" ht="12" customHeight="1"/>
    <row r="489" s="3" customFormat="1" ht="12" customHeight="1"/>
    <row r="490" s="3" customFormat="1" ht="12" customHeight="1"/>
    <row r="491" s="3" customFormat="1" ht="12" customHeight="1"/>
    <row r="492" s="3" customFormat="1" ht="12" customHeight="1"/>
    <row r="493" s="3" customFormat="1" ht="12" customHeight="1"/>
    <row r="494" s="3" customFormat="1" ht="12" customHeight="1"/>
    <row r="495" s="3" customFormat="1" ht="12" customHeight="1"/>
    <row r="496" s="3" customFormat="1" ht="12" customHeight="1"/>
    <row r="497" s="3" customFormat="1" ht="12" customHeight="1"/>
    <row r="498" s="3" customFormat="1" ht="12" customHeight="1"/>
    <row r="499" s="3" customFormat="1" ht="12" customHeight="1"/>
    <row r="500" s="3" customFormat="1" ht="12" customHeight="1"/>
    <row r="501" s="3" customFormat="1" ht="12" customHeight="1"/>
    <row r="502" s="3" customFormat="1" ht="12" customHeight="1"/>
    <row r="503" s="3" customFormat="1" ht="12" customHeight="1"/>
    <row r="504" s="3" customFormat="1" ht="12" customHeight="1"/>
    <row r="505" s="3" customFormat="1" ht="12" customHeight="1"/>
    <row r="506" s="3" customFormat="1" ht="12" customHeight="1"/>
    <row r="507" s="3" customFormat="1" ht="12" customHeight="1"/>
    <row r="508" s="3" customFormat="1" ht="12" customHeight="1"/>
    <row r="509" s="3" customFormat="1" ht="12" customHeight="1"/>
    <row r="510" s="3" customFormat="1" ht="12" customHeight="1"/>
    <row r="511" s="3" customFormat="1" ht="12" customHeight="1"/>
    <row r="512" s="3" customFormat="1" ht="12" customHeight="1"/>
    <row r="513" s="3" customFormat="1" ht="12" customHeight="1"/>
    <row r="514" s="3" customFormat="1" ht="12" customHeight="1"/>
    <row r="515" s="3" customFormat="1" ht="12" customHeight="1"/>
    <row r="516" s="3" customFormat="1" ht="12" customHeight="1"/>
    <row r="517" s="3" customFormat="1" ht="12" customHeight="1"/>
    <row r="518" s="3" customFormat="1" ht="12" customHeight="1"/>
    <row r="519" s="3" customFormat="1" ht="12" customHeight="1"/>
    <row r="520" s="3" customFormat="1" ht="12" customHeight="1"/>
    <row r="521" s="3" customFormat="1" ht="12" customHeight="1"/>
    <row r="522" s="3" customFormat="1" ht="12" customHeight="1"/>
    <row r="523" s="3" customFormat="1" ht="12" customHeight="1"/>
    <row r="524" s="3" customFormat="1" ht="12" customHeight="1"/>
    <row r="525" s="3" customFormat="1" ht="12" customHeight="1"/>
    <row r="526" s="3" customFormat="1" ht="12" customHeight="1"/>
    <row r="527" s="3" customFormat="1" ht="12" customHeight="1"/>
    <row r="541" s="3" customFormat="1" ht="12" customHeight="1"/>
    <row r="542" s="3" customFormat="1" ht="12" customHeight="1"/>
    <row r="543" s="3" customFormat="1" ht="12" customHeight="1"/>
    <row r="544" s="3" customFormat="1" ht="12" customHeight="1"/>
    <row r="545" s="3" customFormat="1" ht="12" customHeight="1"/>
    <row r="546" s="3" customFormat="1" ht="12" customHeight="1"/>
    <row r="547" s="3" customFormat="1" ht="12" customHeight="1"/>
    <row r="548" s="3" customFormat="1" ht="12" customHeight="1"/>
    <row r="549" s="3" customFormat="1" ht="12" customHeight="1"/>
    <row r="550" s="3" customFormat="1" ht="12" customHeight="1"/>
    <row r="551" s="3" customFormat="1" ht="12" customHeight="1"/>
    <row r="552" s="3" customFormat="1" ht="12" customHeight="1"/>
    <row r="553" s="3" customFormat="1" ht="12" customHeight="1"/>
    <row r="559" s="3" customFormat="1" ht="12" customHeight="1"/>
    <row r="560" s="3" customFormat="1" ht="12" customHeight="1"/>
    <row r="561" s="3" customFormat="1" ht="12" customHeight="1"/>
    <row r="562" s="3" customFormat="1" ht="12" customHeight="1"/>
    <row r="563" s="3" customFormat="1" ht="12" customHeight="1"/>
    <row r="564" s="3" customFormat="1" ht="12" customHeight="1"/>
    <row r="565" s="3" customFormat="1" ht="12" customHeight="1"/>
    <row r="566" s="3" customFormat="1" ht="12" customHeight="1"/>
    <row r="567" s="3" customFormat="1" ht="12" customHeight="1"/>
    <row r="568" s="3" customFormat="1" ht="12" customHeight="1"/>
    <row r="569" s="3" customFormat="1" ht="12" customHeight="1"/>
    <row r="570" s="3" customFormat="1" ht="12" customHeight="1"/>
    <row r="571" s="3" customFormat="1" ht="12" customHeight="1"/>
    <row r="572" s="3" customFormat="1" ht="12" customHeight="1"/>
    <row r="573" s="3" customFormat="1" ht="12" customHeight="1"/>
    <row r="574" s="3" customFormat="1" ht="12" customHeight="1"/>
    <row r="575" s="3" customFormat="1" ht="12" customHeight="1"/>
    <row r="576" s="3" customFormat="1" ht="12" customHeight="1"/>
    <row r="577" s="3" customFormat="1" ht="12" customHeight="1"/>
    <row r="578" s="3" customFormat="1" ht="12" customHeight="1"/>
    <row r="584" s="3" customFormat="1" ht="12" customHeight="1"/>
    <row r="585" s="3" customFormat="1" ht="12" customHeight="1"/>
    <row r="586" s="3" customFormat="1" ht="12" customHeight="1"/>
    <row r="587" s="3" customFormat="1" ht="12" customHeight="1"/>
    <row r="588" s="3" customFormat="1" ht="12" customHeight="1"/>
    <row r="589" s="3" customFormat="1" ht="12" customHeight="1"/>
    <row r="590" s="3" customFormat="1" ht="12" customHeight="1"/>
    <row r="591" s="3" customFormat="1" ht="12" customHeight="1"/>
    <row r="592" s="3" customFormat="1" ht="12" customHeight="1"/>
    <row r="593" s="3" customFormat="1" ht="12" customHeight="1"/>
    <row r="594" s="3" customFormat="1" ht="12" customHeight="1"/>
    <row r="595" s="3" customFormat="1" ht="12" customHeight="1"/>
    <row r="596" s="3" customFormat="1" ht="12" customHeight="1"/>
    <row r="597" s="3" customFormat="1" ht="12" customHeight="1"/>
    <row r="598" s="3" customFormat="1" ht="12" customHeight="1"/>
    <row r="599" s="3" customFormat="1" ht="12" customHeight="1"/>
    <row r="600" s="3" customFormat="1" ht="12" customHeight="1"/>
    <row r="601" s="3" customFormat="1" ht="12" customHeight="1"/>
    <row r="602" s="3" customFormat="1" ht="12" customHeight="1"/>
    <row r="603" s="3" customFormat="1" ht="12" customHeight="1"/>
    <row r="604" s="3" customFormat="1" ht="12" customHeight="1"/>
  </sheetData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8"/>
  <sheetViews>
    <sheetView view="pageBreakPreview" topLeftCell="A43" zoomScaleNormal="100" zoomScaleSheetLayoutView="100" workbookViewId="0">
      <selection activeCell="E20" sqref="E20"/>
    </sheetView>
  </sheetViews>
  <sheetFormatPr defaultRowHeight="15" customHeight="1"/>
  <cols>
    <col min="1" max="1" width="13.21875" customWidth="1"/>
    <col min="2" max="2" width="51.44140625" customWidth="1"/>
    <col min="3" max="3" width="4.109375" customWidth="1"/>
    <col min="4" max="4" width="1.77734375" bestFit="1" customWidth="1"/>
    <col min="5" max="5" width="12.77734375" customWidth="1"/>
    <col min="7" max="7" width="11.33203125" bestFit="1" customWidth="1"/>
  </cols>
  <sheetData>
    <row r="1" spans="1:7" ht="15" customHeight="1">
      <c r="A1" s="389" t="s">
        <v>36</v>
      </c>
      <c r="B1" s="412" t="str">
        <f>'1200..'!D2</f>
        <v>Ikhala TVET College</v>
      </c>
      <c r="C1" s="405"/>
      <c r="D1" s="14"/>
      <c r="E1" s="392"/>
    </row>
    <row r="2" spans="1:7" ht="15" customHeight="1">
      <c r="A2" s="24"/>
      <c r="B2" s="110"/>
      <c r="C2" s="2"/>
      <c r="D2" s="2"/>
    </row>
    <row r="3" spans="1:7" ht="15" customHeight="1">
      <c r="A3" s="24" t="s">
        <v>183</v>
      </c>
      <c r="B3" s="374">
        <f>'1200..'!D4</f>
        <v>0</v>
      </c>
      <c r="C3" s="2"/>
      <c r="D3" s="116"/>
    </row>
    <row r="4" spans="1:7" ht="15" customHeight="1">
      <c r="A4" s="24"/>
      <c r="B4" s="110"/>
      <c r="C4" s="2"/>
      <c r="D4" s="2"/>
    </row>
    <row r="5" spans="1:7" ht="15" customHeight="1">
      <c r="A5" s="24" t="s">
        <v>18</v>
      </c>
      <c r="B5" s="110"/>
      <c r="C5" s="2"/>
      <c r="D5" s="2"/>
    </row>
    <row r="6" spans="1:7" ht="15" customHeight="1">
      <c r="A6" s="24"/>
      <c r="B6" s="110"/>
      <c r="C6" s="2"/>
      <c r="D6" s="2"/>
    </row>
    <row r="7" spans="1:7" ht="15" customHeight="1">
      <c r="A7" s="24" t="s">
        <v>215</v>
      </c>
      <c r="B7" s="242" t="str">
        <f>'1200..'!D8</f>
        <v>IKHALA TVET COLLEGE</v>
      </c>
      <c r="C7" s="105"/>
      <c r="D7" s="110"/>
    </row>
    <row r="8" spans="1:7" ht="15" customHeight="1">
      <c r="A8" s="24"/>
      <c r="B8" s="242" t="str">
        <f>'1200..'!D9</f>
        <v>INTERSECTION UPGRADE</v>
      </c>
      <c r="C8" s="105"/>
      <c r="D8" s="110"/>
    </row>
    <row r="9" spans="1:7" ht="15" customHeight="1">
      <c r="A9" s="24"/>
      <c r="B9" s="1"/>
      <c r="C9" s="105"/>
      <c r="D9" s="110"/>
    </row>
    <row r="10" spans="1:7" ht="15" customHeight="1">
      <c r="A10" s="404" t="s">
        <v>29</v>
      </c>
      <c r="B10" s="114"/>
      <c r="C10" s="27"/>
      <c r="D10" s="27"/>
      <c r="E10" s="395"/>
    </row>
    <row r="11" spans="1:7" ht="15" customHeight="1">
      <c r="A11" s="404"/>
      <c r="B11" s="114"/>
      <c r="C11" s="27"/>
      <c r="D11" s="27"/>
      <c r="E11" s="395"/>
    </row>
    <row r="12" spans="1:7" ht="15" customHeight="1">
      <c r="A12" s="382" t="s">
        <v>37</v>
      </c>
      <c r="B12" s="114"/>
      <c r="C12" s="27"/>
      <c r="D12" s="27"/>
      <c r="E12" s="419" t="s">
        <v>35</v>
      </c>
    </row>
    <row r="13" spans="1:7" ht="15" customHeight="1">
      <c r="A13" s="406"/>
      <c r="B13" s="114"/>
      <c r="C13" s="27"/>
      <c r="D13" s="27"/>
      <c r="E13" s="27"/>
    </row>
    <row r="14" spans="1:7" ht="15" customHeight="1">
      <c r="A14" s="386">
        <v>1200</v>
      </c>
      <c r="B14" s="416" t="s">
        <v>56</v>
      </c>
      <c r="C14" s="242" t="s">
        <v>13</v>
      </c>
      <c r="D14" s="27" t="s">
        <v>31</v>
      </c>
      <c r="E14" s="117">
        <f>'1200..'!I75</f>
        <v>136800</v>
      </c>
      <c r="G14" s="127">
        <f>SUM(E17:E29)+E14</f>
        <v>1258987</v>
      </c>
    </row>
    <row r="15" spans="1:7" ht="15" customHeight="1">
      <c r="A15" s="386">
        <v>1300</v>
      </c>
      <c r="B15" s="114" t="s">
        <v>30</v>
      </c>
      <c r="C15" s="242" t="s">
        <v>13</v>
      </c>
      <c r="D15" s="27"/>
      <c r="E15" s="117"/>
    </row>
    <row r="16" spans="1:7" ht="15" customHeight="1">
      <c r="A16" s="386"/>
      <c r="B16" s="416" t="s">
        <v>57</v>
      </c>
      <c r="C16" s="242" t="s">
        <v>13</v>
      </c>
      <c r="D16" s="27" t="s">
        <v>31</v>
      </c>
      <c r="E16" s="117">
        <f>'1300.. '!I82</f>
        <v>277769.61</v>
      </c>
    </row>
    <row r="17" spans="1:8" ht="15" customHeight="1">
      <c r="A17" s="386">
        <v>1500</v>
      </c>
      <c r="B17" s="416" t="s">
        <v>58</v>
      </c>
      <c r="C17" s="242" t="s">
        <v>13</v>
      </c>
      <c r="D17" s="27" t="s">
        <v>31</v>
      </c>
      <c r="E17" s="117">
        <f>'1500..'!I80</f>
        <v>57740</v>
      </c>
    </row>
    <row r="18" spans="1:8" ht="15" customHeight="1">
      <c r="A18" s="386">
        <v>1800</v>
      </c>
      <c r="B18" s="416" t="s">
        <v>182</v>
      </c>
      <c r="C18" s="242" t="s">
        <v>13</v>
      </c>
      <c r="D18" s="27" t="s">
        <v>31</v>
      </c>
      <c r="E18" s="378" t="str">
        <f>'1800'!I80</f>
        <v>-</v>
      </c>
    </row>
    <row r="19" spans="1:8" ht="15" customHeight="1">
      <c r="A19" s="386">
        <v>2100</v>
      </c>
      <c r="B19" s="416" t="s">
        <v>288</v>
      </c>
      <c r="C19" s="242"/>
      <c r="D19" s="27"/>
      <c r="E19" s="378">
        <f>'2100'!I72</f>
        <v>57440</v>
      </c>
    </row>
    <row r="20" spans="1:8" ht="15" customHeight="1">
      <c r="A20" s="386">
        <v>2300</v>
      </c>
      <c r="B20" s="416" t="s">
        <v>54</v>
      </c>
      <c r="C20" s="242" t="s">
        <v>13</v>
      </c>
      <c r="D20" s="242"/>
      <c r="E20" s="117"/>
    </row>
    <row r="21" spans="1:8" ht="15" customHeight="1">
      <c r="A21" s="386"/>
      <c r="B21" s="416" t="s">
        <v>55</v>
      </c>
      <c r="C21" s="242" t="s">
        <v>13</v>
      </c>
      <c r="D21" s="242" t="s">
        <v>31</v>
      </c>
      <c r="E21" s="117">
        <f>'2300'!I81</f>
        <v>210600</v>
      </c>
    </row>
    <row r="22" spans="1:8" ht="15" customHeight="1">
      <c r="A22" s="386">
        <v>3300</v>
      </c>
      <c r="B22" s="416" t="s">
        <v>59</v>
      </c>
      <c r="C22" s="242" t="s">
        <v>13</v>
      </c>
      <c r="D22" s="242" t="s">
        <v>31</v>
      </c>
      <c r="E22" s="117">
        <f>'3300'!I60</f>
        <v>180800</v>
      </c>
    </row>
    <row r="23" spans="1:8" ht="15" customHeight="1">
      <c r="A23" s="386">
        <v>3400</v>
      </c>
      <c r="B23" s="416" t="s">
        <v>60</v>
      </c>
      <c r="C23" s="242" t="s">
        <v>13</v>
      </c>
      <c r="D23" s="242" t="s">
        <v>31</v>
      </c>
      <c r="E23" s="117">
        <f>'3400'!I68</f>
        <v>184650</v>
      </c>
    </row>
    <row r="24" spans="1:8" ht="15" customHeight="1">
      <c r="A24" s="386">
        <v>3500</v>
      </c>
      <c r="B24" s="416" t="s">
        <v>61</v>
      </c>
      <c r="C24" s="242" t="s">
        <v>13</v>
      </c>
      <c r="D24" s="242" t="s">
        <v>31</v>
      </c>
      <c r="E24" s="117">
        <f>'3500'!I82</f>
        <v>44600</v>
      </c>
    </row>
    <row r="25" spans="1:8" ht="15" customHeight="1">
      <c r="A25" s="386">
        <v>5600</v>
      </c>
      <c r="B25" s="416" t="s">
        <v>62</v>
      </c>
      <c r="C25" s="242" t="s">
        <v>13</v>
      </c>
      <c r="D25" s="242" t="s">
        <v>31</v>
      </c>
      <c r="E25" s="117">
        <f>'5600'!I82</f>
        <v>40514</v>
      </c>
    </row>
    <row r="26" spans="1:8" ht="15" customHeight="1">
      <c r="A26" s="386">
        <v>5700</v>
      </c>
      <c r="B26" s="416" t="s">
        <v>63</v>
      </c>
      <c r="C26" s="242" t="s">
        <v>13</v>
      </c>
      <c r="D26" s="242" t="s">
        <v>31</v>
      </c>
      <c r="E26" s="117">
        <f>'5700'!I72</f>
        <v>50943</v>
      </c>
    </row>
    <row r="27" spans="1:8" ht="15" customHeight="1">
      <c r="A27" s="386">
        <v>5800</v>
      </c>
      <c r="B27" s="416" t="s">
        <v>237</v>
      </c>
      <c r="C27" s="242" t="s">
        <v>13</v>
      </c>
      <c r="D27" s="242" t="s">
        <v>31</v>
      </c>
      <c r="E27" s="117">
        <f>'5800'!I82</f>
        <v>1000</v>
      </c>
    </row>
    <row r="28" spans="1:8" ht="15" customHeight="1">
      <c r="A28" s="386">
        <v>7300</v>
      </c>
      <c r="B28" s="416" t="s">
        <v>64</v>
      </c>
      <c r="C28" s="242" t="s">
        <v>13</v>
      </c>
      <c r="D28" s="242" t="s">
        <v>31</v>
      </c>
      <c r="E28" s="117">
        <f>'7300'!I77</f>
        <v>273900</v>
      </c>
    </row>
    <row r="29" spans="1:8" ht="15" customHeight="1">
      <c r="A29" s="386">
        <v>8100</v>
      </c>
      <c r="B29" s="416" t="s">
        <v>65</v>
      </c>
      <c r="C29" s="242" t="s">
        <v>13</v>
      </c>
      <c r="D29" s="27" t="s">
        <v>31</v>
      </c>
      <c r="E29" s="117">
        <f>'8100..'!I82</f>
        <v>20000</v>
      </c>
    </row>
    <row r="30" spans="1:8" ht="15" customHeight="1">
      <c r="A30" s="386"/>
      <c r="B30" s="416"/>
      <c r="C30" s="242"/>
      <c r="D30" s="27"/>
      <c r="E30" s="117"/>
      <c r="H30" s="421"/>
    </row>
    <row r="31" spans="1:8" ht="15" customHeight="1">
      <c r="A31" s="386"/>
      <c r="B31" s="416"/>
      <c r="C31" s="242"/>
      <c r="D31" s="27"/>
      <c r="E31" s="117"/>
      <c r="H31" s="421"/>
    </row>
    <row r="32" spans="1:8" ht="15" customHeight="1">
      <c r="A32" s="386"/>
      <c r="B32" s="416"/>
      <c r="C32" s="242"/>
      <c r="D32" s="27"/>
      <c r="E32" s="117"/>
      <c r="H32" s="421"/>
    </row>
    <row r="33" spans="1:8" ht="15" customHeight="1">
      <c r="A33" s="386"/>
      <c r="B33" s="416"/>
      <c r="C33" s="242"/>
      <c r="D33" s="27"/>
      <c r="E33" s="117"/>
      <c r="H33" s="421"/>
    </row>
    <row r="34" spans="1:8" ht="15" customHeight="1">
      <c r="A34" s="386"/>
      <c r="B34" s="416"/>
      <c r="C34" s="242"/>
      <c r="D34" s="27"/>
      <c r="E34" s="117"/>
      <c r="H34" s="421"/>
    </row>
    <row r="35" spans="1:8" ht="15" customHeight="1">
      <c r="A35" s="386"/>
      <c r="B35" s="416"/>
      <c r="C35" s="242"/>
      <c r="D35" s="27"/>
      <c r="E35" s="117"/>
      <c r="H35" s="421"/>
    </row>
    <row r="36" spans="1:8" ht="15" customHeight="1">
      <c r="A36" s="386"/>
      <c r="B36" s="416"/>
      <c r="C36" s="242"/>
      <c r="D36" s="27"/>
      <c r="E36" s="117"/>
      <c r="H36" s="421"/>
    </row>
    <row r="37" spans="1:8" ht="15" customHeight="1">
      <c r="A37" s="386"/>
      <c r="B37" s="416"/>
      <c r="C37" s="242"/>
      <c r="D37" s="27"/>
      <c r="E37" s="117"/>
      <c r="H37" s="421"/>
    </row>
    <row r="38" spans="1:8" ht="15" customHeight="1">
      <c r="A38" s="386"/>
      <c r="B38" s="416"/>
      <c r="C38" s="242"/>
      <c r="D38" s="27"/>
      <c r="E38" s="117"/>
      <c r="H38" s="421"/>
    </row>
    <row r="39" spans="1:8" ht="15" customHeight="1">
      <c r="A39" s="386"/>
      <c r="B39" s="416"/>
      <c r="C39" s="242"/>
      <c r="D39" s="27"/>
      <c r="E39" s="117"/>
      <c r="H39" s="421"/>
    </row>
    <row r="40" spans="1:8" ht="15" customHeight="1">
      <c r="A40" s="386"/>
      <c r="B40" s="416"/>
      <c r="C40" s="242"/>
      <c r="D40" s="27"/>
      <c r="E40" s="117"/>
      <c r="H40" s="421"/>
    </row>
    <row r="41" spans="1:8" ht="15" customHeight="1">
      <c r="A41" s="366"/>
      <c r="B41" s="108"/>
      <c r="C41" s="415"/>
      <c r="D41" s="79"/>
      <c r="E41" s="115"/>
      <c r="H41" s="421"/>
    </row>
    <row r="42" spans="1:8" ht="15" customHeight="1">
      <c r="A42" s="431" t="s">
        <v>33</v>
      </c>
      <c r="B42" s="432"/>
      <c r="C42" s="432"/>
      <c r="D42" s="432"/>
      <c r="E42" s="433"/>
    </row>
    <row r="43" spans="1:8" ht="15" customHeight="1">
      <c r="A43" s="434"/>
      <c r="B43" s="435"/>
      <c r="C43" s="435"/>
      <c r="D43" s="435"/>
      <c r="E43" s="436"/>
    </row>
    <row r="44" spans="1:8" ht="15" customHeight="1">
      <c r="A44" s="413"/>
      <c r="B44" s="107"/>
      <c r="C44" s="78"/>
      <c r="D44" s="78"/>
      <c r="E44" s="367"/>
    </row>
    <row r="45" spans="1:8" ht="15" customHeight="1">
      <c r="A45" s="397" t="s">
        <v>127</v>
      </c>
      <c r="B45" s="416"/>
      <c r="C45" s="242" t="s">
        <v>13</v>
      </c>
      <c r="D45" s="242" t="s">
        <v>31</v>
      </c>
      <c r="E45" s="353">
        <f>SUM(E14:E29)</f>
        <v>1536756.6099999999</v>
      </c>
    </row>
    <row r="46" spans="1:8" ht="15" customHeight="1">
      <c r="A46" s="366"/>
      <c r="B46" s="108"/>
      <c r="C46" s="415" t="s">
        <v>13</v>
      </c>
      <c r="D46" s="79"/>
      <c r="E46" s="354"/>
    </row>
    <row r="47" spans="1:8" ht="15" customHeight="1">
      <c r="A47" s="406"/>
      <c r="B47" s="114"/>
      <c r="C47" s="242"/>
      <c r="D47" s="27"/>
      <c r="E47" s="353"/>
    </row>
    <row r="48" spans="1:8" ht="15" customHeight="1">
      <c r="A48" s="396" t="s">
        <v>128</v>
      </c>
      <c r="B48" s="402"/>
      <c r="C48" s="395" t="s">
        <v>13</v>
      </c>
      <c r="D48" s="395" t="s">
        <v>31</v>
      </c>
      <c r="E48" s="411">
        <f>E45</f>
        <v>1536756.6099999999</v>
      </c>
    </row>
    <row r="49" spans="1:5" ht="15" customHeight="1">
      <c r="A49" s="366"/>
      <c r="B49" s="108"/>
      <c r="C49" s="415" t="s">
        <v>13</v>
      </c>
      <c r="D49" s="79"/>
      <c r="E49" s="385"/>
    </row>
    <row r="50" spans="1:5" ht="15" customHeight="1">
      <c r="A50" s="406"/>
      <c r="B50" s="114"/>
      <c r="C50" s="242" t="s">
        <v>13</v>
      </c>
      <c r="D50" s="27"/>
      <c r="E50" s="370"/>
    </row>
    <row r="51" spans="1:5" ht="15" customHeight="1">
      <c r="A51" s="397" t="s">
        <v>245</v>
      </c>
      <c r="B51" s="114"/>
      <c r="C51" s="27"/>
      <c r="D51" s="27"/>
      <c r="E51" s="370"/>
    </row>
    <row r="52" spans="1:5" ht="15" customHeight="1">
      <c r="A52" s="397" t="s">
        <v>246</v>
      </c>
      <c r="B52" s="114"/>
      <c r="C52" s="27"/>
      <c r="D52" s="242" t="s">
        <v>31</v>
      </c>
      <c r="E52" s="370">
        <f>E48*0.1</f>
        <v>153675.66099999999</v>
      </c>
    </row>
    <row r="53" spans="1:5" ht="15" customHeight="1">
      <c r="A53" s="397"/>
      <c r="B53" s="114"/>
      <c r="C53" s="27"/>
      <c r="D53" s="242"/>
      <c r="E53" s="370"/>
    </row>
    <row r="54" spans="1:5" ht="15" customHeight="1">
      <c r="A54" s="384"/>
      <c r="B54" s="391"/>
      <c r="C54" s="407" t="s">
        <v>13</v>
      </c>
      <c r="D54" s="407"/>
      <c r="E54" s="410"/>
    </row>
    <row r="55" spans="1:5" ht="15" customHeight="1">
      <c r="A55" s="396" t="s">
        <v>185</v>
      </c>
      <c r="B55" s="402"/>
      <c r="C55" s="395" t="s">
        <v>13</v>
      </c>
      <c r="D55" s="395" t="s">
        <v>31</v>
      </c>
      <c r="E55" s="418">
        <f>SUM(E47:E53)</f>
        <v>1690432.2709999999</v>
      </c>
    </row>
    <row r="56" spans="1:5" ht="15" customHeight="1">
      <c r="A56" s="420"/>
      <c r="B56" s="417"/>
      <c r="C56" s="409" t="s">
        <v>13</v>
      </c>
      <c r="D56" s="409"/>
      <c r="E56" s="408"/>
    </row>
    <row r="57" spans="1:5" ht="15" customHeight="1">
      <c r="A57" s="414"/>
      <c r="B57" s="107"/>
      <c r="C57" s="412"/>
      <c r="D57" s="78"/>
      <c r="E57" s="367"/>
    </row>
    <row r="58" spans="1:5" ht="15" customHeight="1">
      <c r="A58" s="406" t="s">
        <v>34</v>
      </c>
      <c r="B58" s="114"/>
      <c r="C58" s="27"/>
      <c r="D58" s="27"/>
      <c r="E58" s="353"/>
    </row>
    <row r="59" spans="1:5" ht="15" customHeight="1">
      <c r="A59" s="397" t="s">
        <v>301</v>
      </c>
      <c r="B59" s="114"/>
      <c r="C59" s="242" t="s">
        <v>13</v>
      </c>
      <c r="D59" s="27" t="s">
        <v>31</v>
      </c>
      <c r="E59" s="370">
        <f>E55*0.15</f>
        <v>253564.84064999997</v>
      </c>
    </row>
    <row r="60" spans="1:5" ht="15" customHeight="1">
      <c r="A60" s="366" t="s">
        <v>32</v>
      </c>
      <c r="B60" s="108"/>
      <c r="C60" s="79"/>
      <c r="D60" s="79"/>
      <c r="E60" s="354"/>
    </row>
    <row r="61" spans="1:5" ht="15" customHeight="1">
      <c r="A61" s="414"/>
      <c r="B61" s="107"/>
      <c r="C61" s="78"/>
      <c r="D61" s="407"/>
      <c r="E61" s="410"/>
    </row>
    <row r="62" spans="1:5" ht="15" customHeight="1">
      <c r="A62" s="396" t="s">
        <v>129</v>
      </c>
      <c r="B62" s="114"/>
      <c r="C62" s="27"/>
      <c r="D62" s="395" t="s">
        <v>31</v>
      </c>
      <c r="E62" s="418">
        <f>SUM(E55:E59)</f>
        <v>1943997.1116499999</v>
      </c>
    </row>
    <row r="63" spans="1:5" ht="15" customHeight="1">
      <c r="A63" s="366"/>
      <c r="B63" s="108"/>
      <c r="C63" s="79"/>
      <c r="D63" s="409"/>
      <c r="E63" s="408"/>
    </row>
    <row r="64" spans="1:5" ht="15" customHeight="1">
      <c r="A64" s="27"/>
      <c r="B64" s="114"/>
      <c r="C64" s="27"/>
      <c r="D64" s="27"/>
      <c r="E64" s="117"/>
    </row>
    <row r="68" spans="5:5" ht="15" customHeight="1">
      <c r="E68" s="127"/>
    </row>
  </sheetData>
  <mergeCells count="1">
    <mergeCell ref="A42:E43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76" firstPageNumber="42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view="pageBreakPreview" zoomScale="85" zoomScaleNormal="100" zoomScaleSheetLayoutView="85" workbookViewId="0">
      <selection activeCell="J4" sqref="J4:L17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91" customWidth="1"/>
    <col min="8" max="9" width="10.77734375" style="10" customWidth="1"/>
    <col min="10" max="16384" width="11.109375" style="2"/>
  </cols>
  <sheetData>
    <row r="1" spans="1:11" ht="12" customHeight="1">
      <c r="A1" s="1" t="s">
        <v>37</v>
      </c>
      <c r="F1" s="4"/>
      <c r="I1" s="198" t="s">
        <v>0</v>
      </c>
    </row>
    <row r="2" spans="1:11" ht="12" customHeight="1">
      <c r="A2" s="29"/>
      <c r="B2" s="32"/>
      <c r="C2" s="33"/>
      <c r="D2" s="34"/>
      <c r="E2" s="34"/>
      <c r="F2" s="29"/>
      <c r="G2" s="92"/>
      <c r="H2" s="40"/>
      <c r="I2" s="40"/>
    </row>
    <row r="3" spans="1:11" ht="12" customHeight="1">
      <c r="A3" s="30" t="s">
        <v>1</v>
      </c>
      <c r="B3" s="428" t="s">
        <v>2</v>
      </c>
      <c r="C3" s="429"/>
      <c r="D3" s="430"/>
      <c r="E3" s="30" t="s">
        <v>176</v>
      </c>
      <c r="F3" s="30" t="s">
        <v>3</v>
      </c>
      <c r="G3" s="93" t="s">
        <v>4</v>
      </c>
      <c r="H3" s="18" t="s">
        <v>5</v>
      </c>
      <c r="I3" s="199" t="s">
        <v>6</v>
      </c>
    </row>
    <row r="4" spans="1:11" ht="12" customHeight="1">
      <c r="A4" s="30" t="s">
        <v>7</v>
      </c>
      <c r="B4" s="19"/>
      <c r="C4" s="12"/>
      <c r="D4" s="36"/>
      <c r="E4" s="36"/>
      <c r="F4" s="39"/>
      <c r="G4" s="94"/>
      <c r="H4" s="20"/>
      <c r="I4" s="20"/>
    </row>
    <row r="5" spans="1:11" ht="12" customHeight="1">
      <c r="A5" s="31"/>
      <c r="B5" s="37"/>
      <c r="C5" s="16"/>
      <c r="D5" s="38"/>
      <c r="E5" s="38"/>
      <c r="F5" s="31"/>
      <c r="G5" s="95"/>
      <c r="H5" s="41"/>
      <c r="I5" s="41"/>
    </row>
    <row r="6" spans="1:11" ht="12" customHeight="1">
      <c r="A6" s="42"/>
      <c r="B6" s="46"/>
      <c r="C6" s="14"/>
      <c r="D6" s="47"/>
      <c r="E6" s="47"/>
      <c r="F6" s="29"/>
      <c r="G6" s="96"/>
      <c r="H6" s="323"/>
      <c r="I6" s="335" t="str">
        <f t="shared" ref="I6" si="0">IF(OR(AND(G6="Prov",H6="Sum"),(H6="PC Sum")),". . . . . . . . .00",IF(ISERR(G6*H6),"",IF(G6*H6=0,"",ROUND(G6*H6,2))))</f>
        <v/>
      </c>
    </row>
    <row r="7" spans="1:11" ht="12" customHeight="1">
      <c r="A7" s="43"/>
      <c r="B7" s="21" t="s">
        <v>8</v>
      </c>
      <c r="D7" s="48"/>
      <c r="E7" s="48"/>
      <c r="F7" s="39"/>
      <c r="G7" s="97"/>
      <c r="H7" s="324"/>
      <c r="I7" s="335"/>
    </row>
    <row r="8" spans="1:11" ht="12" customHeight="1">
      <c r="A8" s="43"/>
      <c r="B8" s="21" t="s">
        <v>9</v>
      </c>
      <c r="D8" s="48"/>
      <c r="E8" s="48"/>
      <c r="F8" s="39"/>
      <c r="G8" s="97"/>
      <c r="H8" s="324"/>
      <c r="I8" s="335"/>
    </row>
    <row r="9" spans="1:11" ht="12" customHeight="1">
      <c r="A9" s="43"/>
      <c r="B9" s="23"/>
      <c r="D9" s="48"/>
      <c r="E9" s="48"/>
      <c r="F9" s="39"/>
      <c r="G9" s="97"/>
      <c r="H9" s="324"/>
      <c r="I9" s="335"/>
      <c r="K9" s="10">
        <f>Summary!G14</f>
        <v>1258987</v>
      </c>
    </row>
    <row r="10" spans="1:11" ht="12" customHeight="1">
      <c r="A10" s="175" t="s">
        <v>82</v>
      </c>
      <c r="B10" s="24" t="s">
        <v>83</v>
      </c>
      <c r="C10" s="1"/>
      <c r="D10" s="129"/>
      <c r="E10" s="129"/>
      <c r="F10" s="39"/>
      <c r="G10" s="97"/>
      <c r="H10" s="324"/>
      <c r="I10" s="335"/>
      <c r="K10" s="2">
        <f>K9*0.1</f>
        <v>125898.70000000001</v>
      </c>
    </row>
    <row r="11" spans="1:11" ht="12" customHeight="1">
      <c r="A11" s="43"/>
      <c r="B11" s="23"/>
      <c r="D11" s="36"/>
      <c r="E11" s="36"/>
      <c r="F11" s="39"/>
      <c r="G11" s="97"/>
      <c r="H11" s="324"/>
      <c r="I11" s="335"/>
      <c r="K11" s="298"/>
    </row>
    <row r="12" spans="1:11" ht="12" customHeight="1">
      <c r="A12" s="44"/>
      <c r="B12" s="112" t="s">
        <v>67</v>
      </c>
      <c r="C12" s="110" t="s">
        <v>84</v>
      </c>
      <c r="D12" s="113"/>
      <c r="E12" s="113"/>
      <c r="F12" s="123" t="s">
        <v>212</v>
      </c>
      <c r="G12" s="25">
        <v>1</v>
      </c>
      <c r="H12" s="335">
        <f>K10*0.5</f>
        <v>62949.350000000006</v>
      </c>
      <c r="I12" s="335">
        <v>180000</v>
      </c>
    </row>
    <row r="13" spans="1:11" ht="12" customHeight="1">
      <c r="A13" s="43"/>
      <c r="B13" s="112"/>
      <c r="C13" s="110"/>
      <c r="D13" s="113"/>
      <c r="E13" s="113"/>
      <c r="F13" s="39"/>
      <c r="G13" s="128"/>
      <c r="H13" s="335"/>
      <c r="I13" s="335"/>
    </row>
    <row r="14" spans="1:11" ht="12" customHeight="1">
      <c r="A14" s="43"/>
      <c r="B14" s="23" t="s">
        <v>74</v>
      </c>
      <c r="C14" s="2" t="s">
        <v>85</v>
      </c>
      <c r="D14" s="48"/>
      <c r="E14" s="48"/>
      <c r="F14" s="123" t="s">
        <v>212</v>
      </c>
      <c r="G14" s="25">
        <v>1</v>
      </c>
      <c r="H14" s="335">
        <f>K10*0.2</f>
        <v>25179.740000000005</v>
      </c>
      <c r="I14" s="335">
        <v>60000</v>
      </c>
      <c r="K14" s="2">
        <f>K10*0.3</f>
        <v>37769.61</v>
      </c>
    </row>
    <row r="15" spans="1:11" ht="12" customHeight="1">
      <c r="A15" s="43"/>
      <c r="B15" s="23"/>
      <c r="D15" s="48"/>
      <c r="E15" s="48"/>
      <c r="F15" s="39"/>
      <c r="G15" s="25"/>
      <c r="H15" s="348"/>
      <c r="I15" s="348"/>
      <c r="K15" s="2">
        <f>K14/3</f>
        <v>12589.87</v>
      </c>
    </row>
    <row r="16" spans="1:11" ht="12" customHeight="1">
      <c r="A16" s="43"/>
      <c r="B16" s="23" t="s">
        <v>77</v>
      </c>
      <c r="C16" s="2" t="s">
        <v>86</v>
      </c>
      <c r="D16" s="48"/>
      <c r="E16" s="48"/>
      <c r="F16" s="111" t="s">
        <v>75</v>
      </c>
      <c r="G16" s="25">
        <v>3</v>
      </c>
      <c r="H16" s="335">
        <f>K15</f>
        <v>12589.87</v>
      </c>
      <c r="I16" s="335">
        <f>G16*H16</f>
        <v>37769.61</v>
      </c>
    </row>
    <row r="17" spans="1:9" ht="12" customHeight="1">
      <c r="A17" s="43"/>
      <c r="B17" s="23"/>
      <c r="D17" s="48"/>
      <c r="E17" s="48"/>
      <c r="F17" s="39"/>
      <c r="G17" s="22"/>
      <c r="H17" s="324"/>
      <c r="I17" s="335"/>
    </row>
    <row r="18" spans="1:9" ht="12" customHeight="1">
      <c r="A18" s="43"/>
      <c r="B18" s="23" t="s">
        <v>87</v>
      </c>
      <c r="C18" s="2" t="s">
        <v>88</v>
      </c>
      <c r="D18" s="48"/>
      <c r="E18" s="48"/>
      <c r="F18" s="39"/>
      <c r="G18" s="121"/>
      <c r="H18" s="360"/>
      <c r="I18" s="335"/>
    </row>
    <row r="19" spans="1:9" ht="12" customHeight="1">
      <c r="A19" s="43"/>
      <c r="B19" s="23"/>
      <c r="C19" s="110" t="s">
        <v>216</v>
      </c>
      <c r="D19" s="48"/>
      <c r="E19" s="48"/>
      <c r="F19" s="39"/>
      <c r="G19" s="22"/>
      <c r="H19" s="22"/>
      <c r="I19" s="335"/>
    </row>
    <row r="20" spans="1:9" ht="12" customHeight="1">
      <c r="A20" s="43"/>
      <c r="B20" s="26"/>
      <c r="C20" s="2" t="s">
        <v>89</v>
      </c>
      <c r="D20" s="48"/>
      <c r="E20" s="48"/>
      <c r="F20" s="39"/>
      <c r="G20" s="22"/>
      <c r="H20" s="22"/>
      <c r="I20" s="335"/>
    </row>
    <row r="21" spans="1:9" ht="12" customHeight="1">
      <c r="A21" s="43"/>
      <c r="B21" s="23"/>
      <c r="C21" s="2" t="s">
        <v>90</v>
      </c>
      <c r="D21" s="48"/>
      <c r="E21" s="48"/>
      <c r="F21" s="39"/>
      <c r="G21" s="22"/>
      <c r="H21" s="22"/>
      <c r="I21" s="335"/>
    </row>
    <row r="22" spans="1:9" ht="12" customHeight="1">
      <c r="A22" s="43"/>
      <c r="B22" s="23"/>
      <c r="C22" s="110"/>
      <c r="D22" s="48"/>
      <c r="E22" s="48"/>
      <c r="F22" s="39"/>
      <c r="G22" s="22"/>
      <c r="H22" s="22"/>
      <c r="I22" s="335"/>
    </row>
    <row r="23" spans="1:9" ht="12" customHeight="1">
      <c r="A23" s="43"/>
      <c r="B23" s="23"/>
      <c r="C23" s="110"/>
      <c r="D23" s="48"/>
      <c r="E23" s="48"/>
      <c r="F23" s="39"/>
      <c r="G23" s="22"/>
      <c r="H23" s="22"/>
      <c r="I23" s="335"/>
    </row>
    <row r="24" spans="1:9" ht="12" customHeight="1">
      <c r="A24" s="43"/>
      <c r="B24" s="23"/>
      <c r="D24" s="48"/>
      <c r="E24" s="48"/>
      <c r="F24" s="39"/>
      <c r="G24" s="22"/>
      <c r="H24" s="22"/>
      <c r="I24" s="335"/>
    </row>
    <row r="25" spans="1:9" ht="12" customHeight="1">
      <c r="A25" s="43"/>
      <c r="B25" s="23"/>
      <c r="D25" s="48"/>
      <c r="E25" s="48"/>
      <c r="F25" s="39"/>
      <c r="G25" s="22"/>
      <c r="H25" s="22"/>
      <c r="I25" s="335"/>
    </row>
    <row r="26" spans="1:9" ht="12" customHeight="1">
      <c r="A26" s="43"/>
      <c r="B26" s="23"/>
      <c r="D26" s="48"/>
      <c r="E26" s="48"/>
      <c r="F26" s="39"/>
      <c r="G26" s="22"/>
      <c r="H26" s="22"/>
      <c r="I26" s="335"/>
    </row>
    <row r="27" spans="1:9" ht="12" customHeight="1">
      <c r="A27" s="43"/>
      <c r="B27" s="23"/>
      <c r="D27" s="48"/>
      <c r="E27" s="48"/>
      <c r="F27" s="39"/>
      <c r="G27" s="22"/>
      <c r="H27" s="22"/>
      <c r="I27" s="335"/>
    </row>
    <row r="28" spans="1:9" ht="12" customHeight="1">
      <c r="A28" s="43"/>
      <c r="B28" s="23"/>
      <c r="D28" s="48"/>
      <c r="E28" s="48"/>
      <c r="F28" s="39"/>
      <c r="G28" s="22"/>
      <c r="H28" s="22"/>
      <c r="I28" s="335"/>
    </row>
    <row r="29" spans="1:9" ht="12" customHeight="1">
      <c r="A29" s="43"/>
      <c r="B29" s="23"/>
      <c r="D29" s="48"/>
      <c r="E29" s="48"/>
      <c r="F29" s="39"/>
      <c r="G29" s="22"/>
      <c r="H29" s="22"/>
      <c r="I29" s="335"/>
    </row>
    <row r="30" spans="1:9" ht="12" customHeight="1">
      <c r="A30" s="43"/>
      <c r="B30" s="23"/>
      <c r="D30" s="48"/>
      <c r="E30" s="48"/>
      <c r="F30" s="39"/>
      <c r="G30" s="22"/>
      <c r="H30" s="22"/>
      <c r="I30" s="335"/>
    </row>
    <row r="31" spans="1:9" ht="12" customHeight="1">
      <c r="A31" s="43"/>
      <c r="B31" s="23"/>
      <c r="D31" s="48"/>
      <c r="E31" s="48"/>
      <c r="F31" s="39"/>
      <c r="G31" s="22"/>
      <c r="H31" s="22"/>
      <c r="I31" s="335"/>
    </row>
    <row r="32" spans="1:9" ht="12" customHeight="1">
      <c r="A32" s="43"/>
      <c r="B32" s="23"/>
      <c r="D32" s="48"/>
      <c r="E32" s="48"/>
      <c r="F32" s="39"/>
      <c r="G32" s="22"/>
      <c r="H32" s="22"/>
      <c r="I32" s="335"/>
    </row>
    <row r="33" spans="1:9" ht="12" customHeight="1">
      <c r="A33" s="43"/>
      <c r="B33" s="23"/>
      <c r="D33" s="48"/>
      <c r="E33" s="48"/>
      <c r="F33" s="39"/>
      <c r="G33" s="22"/>
      <c r="H33" s="22"/>
      <c r="I33" s="335"/>
    </row>
    <row r="34" spans="1:9" ht="12" customHeight="1">
      <c r="A34" s="43"/>
      <c r="B34" s="23"/>
      <c r="D34" s="48"/>
      <c r="E34" s="48"/>
      <c r="F34" s="39"/>
      <c r="G34" s="22"/>
      <c r="H34" s="22"/>
      <c r="I34" s="335"/>
    </row>
    <row r="35" spans="1:9" ht="12" customHeight="1">
      <c r="A35" s="43"/>
      <c r="B35" s="23"/>
      <c r="D35" s="48"/>
      <c r="E35" s="48"/>
      <c r="F35" s="39"/>
      <c r="G35" s="22"/>
      <c r="H35" s="22"/>
      <c r="I35" s="335"/>
    </row>
    <row r="36" spans="1:9" ht="12" customHeight="1">
      <c r="A36" s="43"/>
      <c r="B36" s="23"/>
      <c r="D36" s="48"/>
      <c r="E36" s="48"/>
      <c r="F36" s="39"/>
      <c r="G36" s="22"/>
      <c r="H36" s="22"/>
      <c r="I36" s="335"/>
    </row>
    <row r="37" spans="1:9" ht="12" customHeight="1">
      <c r="A37" s="43"/>
      <c r="B37" s="23"/>
      <c r="D37" s="48"/>
      <c r="E37" s="48"/>
      <c r="F37" s="39"/>
      <c r="G37" s="22"/>
      <c r="H37" s="22"/>
      <c r="I37" s="335"/>
    </row>
    <row r="38" spans="1:9" ht="12" customHeight="1">
      <c r="A38" s="43"/>
      <c r="B38" s="23"/>
      <c r="D38" s="48"/>
      <c r="E38" s="48"/>
      <c r="F38" s="39"/>
      <c r="G38" s="22"/>
      <c r="H38" s="22"/>
      <c r="I38" s="335"/>
    </row>
    <row r="39" spans="1:9" ht="12" customHeight="1">
      <c r="A39" s="43"/>
      <c r="B39" s="23"/>
      <c r="D39" s="48"/>
      <c r="E39" s="48"/>
      <c r="F39" s="39"/>
      <c r="G39" s="22"/>
      <c r="H39" s="22"/>
      <c r="I39" s="335" t="str">
        <f>IF(OR(AND(G39="Prov",H39="Sum"),(H39="PC Sum")),". . . . . . . . .00",IF(ISERR(G39*H39),"",IF(G39*H39=0,"",ROUND(G39*H39,2))))</f>
        <v/>
      </c>
    </row>
    <row r="40" spans="1:9" ht="12" customHeight="1">
      <c r="A40" s="43"/>
      <c r="B40" s="23"/>
      <c r="D40" s="48"/>
      <c r="E40" s="48"/>
      <c r="F40" s="39"/>
      <c r="G40" s="22"/>
      <c r="H40" s="22"/>
      <c r="I40" s="335" t="str">
        <f>IF(OR(AND(G40="Prov",H40="Sum"),(H40="PC Sum")),". . . . . . . . .00",IF(ISERR(G40*H40),"",IF(G40*H40=0,"",ROUND(G40*H40,2))))</f>
        <v/>
      </c>
    </row>
    <row r="41" spans="1:9" ht="12" customHeight="1">
      <c r="A41" s="43"/>
      <c r="B41" s="23"/>
      <c r="D41" s="48"/>
      <c r="E41" s="48"/>
      <c r="F41" s="39"/>
      <c r="G41" s="22"/>
      <c r="H41" s="22"/>
      <c r="I41" s="335" t="str">
        <f>IF(OR(AND(G41="Prov",H41="Sum"),(H41="PC Sum")),". . . . . . . . .00",IF(ISERR(G41*H41),"",IF(G41*H41=0,"",ROUND(G41*H41,2))))</f>
        <v/>
      </c>
    </row>
    <row r="42" spans="1:9" ht="12" customHeight="1">
      <c r="A42" s="43"/>
      <c r="B42" s="23"/>
      <c r="D42" s="48"/>
      <c r="E42" s="48"/>
      <c r="F42" s="39"/>
      <c r="G42" s="22"/>
      <c r="H42" s="22"/>
      <c r="I42" s="335"/>
    </row>
    <row r="43" spans="1:9" ht="12" customHeight="1">
      <c r="A43" s="43"/>
      <c r="B43" s="23"/>
      <c r="D43" s="48"/>
      <c r="E43" s="48"/>
      <c r="F43" s="39"/>
      <c r="G43" s="22"/>
      <c r="H43" s="22"/>
      <c r="I43" s="335"/>
    </row>
    <row r="44" spans="1:9" ht="12" customHeight="1">
      <c r="A44" s="43"/>
      <c r="B44" s="23"/>
      <c r="D44" s="48"/>
      <c r="E44" s="48"/>
      <c r="F44" s="39"/>
      <c r="G44" s="22"/>
      <c r="H44" s="22"/>
      <c r="I44" s="335"/>
    </row>
    <row r="45" spans="1:9" ht="12" customHeight="1">
      <c r="A45" s="43"/>
      <c r="B45" s="23"/>
      <c r="D45" s="48"/>
      <c r="E45" s="48"/>
      <c r="F45" s="39"/>
      <c r="G45" s="22"/>
      <c r="H45" s="22"/>
      <c r="I45" s="335"/>
    </row>
    <row r="46" spans="1:9" ht="12" customHeight="1">
      <c r="A46" s="43"/>
      <c r="B46" s="23"/>
      <c r="D46" s="48"/>
      <c r="E46" s="48"/>
      <c r="F46" s="39"/>
      <c r="G46" s="22"/>
      <c r="H46" s="22"/>
      <c r="I46" s="335"/>
    </row>
    <row r="47" spans="1:9" ht="12" customHeight="1">
      <c r="A47" s="43"/>
      <c r="B47" s="23"/>
      <c r="D47" s="48"/>
      <c r="E47" s="48"/>
      <c r="F47" s="39"/>
      <c r="G47" s="22"/>
      <c r="H47" s="22"/>
      <c r="I47" s="335"/>
    </row>
    <row r="48" spans="1:9" ht="12" customHeight="1">
      <c r="A48" s="43"/>
      <c r="B48" s="23"/>
      <c r="D48" s="48"/>
      <c r="E48" s="48"/>
      <c r="F48" s="39"/>
      <c r="G48" s="22"/>
      <c r="H48" s="22"/>
      <c r="I48" s="335"/>
    </row>
    <row r="49" spans="1:9" ht="12" customHeight="1">
      <c r="A49" s="43"/>
      <c r="B49" s="23"/>
      <c r="D49" s="48"/>
      <c r="E49" s="48"/>
      <c r="F49" s="39"/>
      <c r="G49" s="22"/>
      <c r="H49" s="22"/>
      <c r="I49" s="335"/>
    </row>
    <row r="50" spans="1:9" ht="12" customHeight="1">
      <c r="A50" s="43"/>
      <c r="B50" s="23"/>
      <c r="D50" s="48"/>
      <c r="E50" s="48"/>
      <c r="F50" s="39"/>
      <c r="G50" s="22"/>
      <c r="H50" s="22"/>
      <c r="I50" s="335"/>
    </row>
    <row r="51" spans="1:9" ht="12" customHeight="1">
      <c r="A51" s="43"/>
      <c r="B51" s="23"/>
      <c r="D51" s="48"/>
      <c r="E51" s="48"/>
      <c r="F51" s="39"/>
      <c r="G51" s="22"/>
      <c r="H51" s="22"/>
      <c r="I51" s="335"/>
    </row>
    <row r="52" spans="1:9" ht="12" customHeight="1">
      <c r="A52" s="43"/>
      <c r="B52" s="23"/>
      <c r="D52" s="48"/>
      <c r="E52" s="48"/>
      <c r="F52" s="39"/>
      <c r="G52" s="22"/>
      <c r="H52" s="22"/>
      <c r="I52" s="335"/>
    </row>
    <row r="53" spans="1:9" ht="12" customHeight="1">
      <c r="A53" s="43"/>
      <c r="B53" s="23"/>
      <c r="D53" s="48"/>
      <c r="E53" s="48"/>
      <c r="F53" s="39"/>
      <c r="G53" s="22"/>
      <c r="H53" s="22"/>
      <c r="I53" s="335"/>
    </row>
    <row r="54" spans="1:9" ht="12" customHeight="1">
      <c r="A54" s="43"/>
      <c r="B54" s="23"/>
      <c r="D54" s="48"/>
      <c r="E54" s="48"/>
      <c r="F54" s="39"/>
      <c r="G54" s="22"/>
      <c r="H54" s="22"/>
      <c r="I54" s="335"/>
    </row>
    <row r="55" spans="1:9" ht="12" customHeight="1">
      <c r="A55" s="43"/>
      <c r="B55" s="23"/>
      <c r="D55" s="48"/>
      <c r="E55" s="48"/>
      <c r="F55" s="39"/>
      <c r="G55" s="22"/>
      <c r="H55" s="22"/>
      <c r="I55" s="335"/>
    </row>
    <row r="56" spans="1:9" ht="12" customHeight="1">
      <c r="A56" s="43"/>
      <c r="B56" s="23"/>
      <c r="D56" s="48"/>
      <c r="E56" s="48"/>
      <c r="F56" s="39"/>
      <c r="G56" s="22"/>
      <c r="H56" s="22"/>
      <c r="I56" s="335"/>
    </row>
    <row r="57" spans="1:9" ht="12" customHeight="1">
      <c r="A57" s="43"/>
      <c r="B57" s="23"/>
      <c r="D57" s="48"/>
      <c r="E57" s="48"/>
      <c r="F57" s="39"/>
      <c r="G57" s="22"/>
      <c r="H57" s="22"/>
      <c r="I57" s="335"/>
    </row>
    <row r="58" spans="1:9" ht="12" customHeight="1">
      <c r="A58" s="43"/>
      <c r="B58" s="23"/>
      <c r="D58" s="48"/>
      <c r="E58" s="48"/>
      <c r="F58" s="39"/>
      <c r="G58" s="22"/>
      <c r="H58" s="22"/>
      <c r="I58" s="335"/>
    </row>
    <row r="59" spans="1:9" ht="12" customHeight="1">
      <c r="A59" s="43"/>
      <c r="B59" s="23"/>
      <c r="D59" s="48"/>
      <c r="E59" s="48"/>
      <c r="F59" s="39"/>
      <c r="G59" s="22"/>
      <c r="H59" s="22"/>
      <c r="I59" s="335"/>
    </row>
    <row r="60" spans="1:9" ht="12" customHeight="1">
      <c r="A60" s="43"/>
      <c r="B60" s="23"/>
      <c r="D60" s="48"/>
      <c r="E60" s="48"/>
      <c r="F60" s="39"/>
      <c r="G60" s="22"/>
      <c r="H60" s="22"/>
      <c r="I60" s="335"/>
    </row>
    <row r="61" spans="1:9" ht="12" customHeight="1">
      <c r="A61" s="43"/>
      <c r="B61" s="23"/>
      <c r="D61" s="48"/>
      <c r="E61" s="48"/>
      <c r="F61" s="39"/>
      <c r="G61" s="22"/>
      <c r="H61" s="22"/>
      <c r="I61" s="335"/>
    </row>
    <row r="62" spans="1:9" ht="12" customHeight="1">
      <c r="A62" s="43"/>
      <c r="B62" s="23"/>
      <c r="D62" s="48"/>
      <c r="E62" s="48"/>
      <c r="F62" s="39"/>
      <c r="G62" s="22"/>
      <c r="H62" s="22"/>
      <c r="I62" s="335"/>
    </row>
    <row r="63" spans="1:9" ht="12" customHeight="1">
      <c r="A63" s="43"/>
      <c r="B63" s="23"/>
      <c r="D63" s="48"/>
      <c r="E63" s="48"/>
      <c r="F63" s="39"/>
      <c r="G63" s="22"/>
      <c r="H63" s="22"/>
      <c r="I63" s="335"/>
    </row>
    <row r="64" spans="1:9" ht="12" customHeight="1">
      <c r="A64" s="43"/>
      <c r="B64" s="23"/>
      <c r="D64" s="48"/>
      <c r="E64" s="48"/>
      <c r="F64" s="39"/>
      <c r="G64" s="22"/>
      <c r="H64" s="22"/>
      <c r="I64" s="335"/>
    </row>
    <row r="65" spans="1:9" ht="12" customHeight="1">
      <c r="A65" s="43"/>
      <c r="B65" s="23"/>
      <c r="D65" s="48"/>
      <c r="E65" s="48"/>
      <c r="F65" s="39"/>
      <c r="G65" s="22"/>
      <c r="H65" s="22"/>
      <c r="I65" s="335"/>
    </row>
    <row r="66" spans="1:9" ht="12" customHeight="1">
      <c r="A66" s="43"/>
      <c r="B66" s="23"/>
      <c r="D66" s="48"/>
      <c r="E66" s="48"/>
      <c r="F66" s="39"/>
      <c r="G66" s="22"/>
      <c r="H66" s="22"/>
      <c r="I66" s="335"/>
    </row>
    <row r="67" spans="1:9" ht="12" customHeight="1">
      <c r="A67" s="43"/>
      <c r="B67" s="23"/>
      <c r="D67" s="48"/>
      <c r="E67" s="48"/>
      <c r="F67" s="39"/>
      <c r="G67" s="22"/>
      <c r="H67" s="22"/>
      <c r="I67" s="335"/>
    </row>
    <row r="68" spans="1:9" ht="12" customHeight="1">
      <c r="A68" s="43"/>
      <c r="B68" s="23"/>
      <c r="D68" s="48"/>
      <c r="E68" s="48"/>
      <c r="F68" s="39"/>
      <c r="G68" s="22"/>
      <c r="H68" s="22"/>
      <c r="I68" s="335"/>
    </row>
    <row r="69" spans="1:9" ht="12" customHeight="1">
      <c r="A69" s="43"/>
      <c r="B69" s="23"/>
      <c r="D69" s="48"/>
      <c r="E69" s="48"/>
      <c r="F69" s="39"/>
      <c r="G69" s="22"/>
      <c r="H69" s="22"/>
      <c r="I69" s="335"/>
    </row>
    <row r="70" spans="1:9" ht="12" customHeight="1">
      <c r="A70" s="43"/>
      <c r="B70" s="23"/>
      <c r="D70" s="48"/>
      <c r="E70" s="48"/>
      <c r="F70" s="39"/>
      <c r="G70" s="22"/>
      <c r="H70" s="22"/>
      <c r="I70" s="335"/>
    </row>
    <row r="71" spans="1:9" ht="12" customHeight="1">
      <c r="A71" s="43"/>
      <c r="B71" s="23"/>
      <c r="D71" s="48"/>
      <c r="E71" s="48"/>
      <c r="F71" s="39"/>
      <c r="G71" s="22"/>
      <c r="H71" s="22"/>
      <c r="I71" s="335"/>
    </row>
    <row r="72" spans="1:9" ht="12" customHeight="1">
      <c r="A72" s="43"/>
      <c r="B72" s="23"/>
      <c r="D72" s="48"/>
      <c r="E72" s="48"/>
      <c r="F72" s="39"/>
      <c r="G72" s="22"/>
      <c r="H72" s="22"/>
      <c r="I72" s="335"/>
    </row>
    <row r="73" spans="1:9" ht="12" customHeight="1">
      <c r="A73" s="43"/>
      <c r="B73" s="23"/>
      <c r="D73" s="48"/>
      <c r="E73" s="48"/>
      <c r="F73" s="39"/>
      <c r="G73" s="22"/>
      <c r="H73" s="22"/>
      <c r="I73" s="335"/>
    </row>
    <row r="74" spans="1:9" ht="12" customHeight="1">
      <c r="A74" s="43"/>
      <c r="B74" s="23"/>
      <c r="D74" s="48"/>
      <c r="E74" s="48"/>
      <c r="F74" s="39"/>
      <c r="G74" s="22"/>
      <c r="H74" s="22"/>
      <c r="I74" s="335"/>
    </row>
    <row r="75" spans="1:9" ht="12" customHeight="1">
      <c r="A75" s="43"/>
      <c r="B75" s="23"/>
      <c r="D75" s="48"/>
      <c r="E75" s="48"/>
      <c r="F75" s="39"/>
      <c r="G75" s="22"/>
      <c r="H75" s="22"/>
      <c r="I75" s="335"/>
    </row>
    <row r="76" spans="1:9" ht="12" customHeight="1">
      <c r="A76" s="43"/>
      <c r="B76" s="23"/>
      <c r="D76" s="48"/>
      <c r="E76" s="48"/>
      <c r="F76" s="39"/>
      <c r="G76" s="22"/>
      <c r="H76" s="22"/>
      <c r="I76" s="335"/>
    </row>
    <row r="77" spans="1:9" ht="12" customHeight="1">
      <c r="A77" s="43"/>
      <c r="B77" s="23"/>
      <c r="D77" s="48"/>
      <c r="E77" s="48"/>
      <c r="F77" s="39"/>
      <c r="G77" s="22"/>
      <c r="H77" s="22"/>
      <c r="I77" s="335"/>
    </row>
    <row r="78" spans="1:9" ht="12" customHeight="1">
      <c r="A78" s="43"/>
      <c r="B78" s="23"/>
      <c r="D78" s="48"/>
      <c r="E78" s="48"/>
      <c r="F78" s="39"/>
      <c r="G78" s="22"/>
      <c r="H78" s="22"/>
      <c r="I78" s="335"/>
    </row>
    <row r="79" spans="1:9" ht="12" customHeight="1">
      <c r="A79" s="43"/>
      <c r="B79" s="23"/>
      <c r="D79" s="48"/>
      <c r="E79" s="48"/>
      <c r="F79" s="39"/>
      <c r="G79" s="22"/>
      <c r="H79" s="22"/>
      <c r="I79" s="335"/>
    </row>
    <row r="80" spans="1:9" ht="12" customHeight="1">
      <c r="A80" s="43"/>
      <c r="B80" s="23"/>
      <c r="D80" s="48"/>
      <c r="E80" s="48"/>
      <c r="F80" s="39"/>
      <c r="G80" s="22"/>
      <c r="H80" s="22"/>
      <c r="I80" s="335"/>
    </row>
    <row r="81" spans="1:11" ht="12" customHeight="1">
      <c r="A81" s="42"/>
      <c r="B81" s="46"/>
      <c r="C81" s="14"/>
      <c r="D81" s="14"/>
      <c r="E81" s="14"/>
      <c r="F81" s="33"/>
      <c r="G81" s="52"/>
      <c r="H81" s="53"/>
      <c r="I81" s="323"/>
    </row>
    <row r="82" spans="1:11" ht="12" customHeight="1">
      <c r="A82" s="44" t="s">
        <v>11</v>
      </c>
      <c r="B82" s="24" t="s">
        <v>12</v>
      </c>
      <c r="C82" s="1"/>
      <c r="D82" s="1"/>
      <c r="E82" s="1"/>
      <c r="F82" s="4"/>
      <c r="G82" s="10"/>
      <c r="H82" s="54"/>
      <c r="I82" s="361">
        <f>SUM(I11:I79)</f>
        <v>277769.61</v>
      </c>
      <c r="K82" s="28"/>
    </row>
    <row r="83" spans="1:11" ht="12" customHeight="1">
      <c r="A83" s="45"/>
      <c r="B83" s="49"/>
      <c r="C83" s="13"/>
      <c r="D83" s="13"/>
      <c r="E83" s="13"/>
      <c r="F83" s="16"/>
      <c r="G83" s="17"/>
      <c r="H83" s="55"/>
      <c r="I83" s="349"/>
    </row>
    <row r="84" spans="1:11" ht="12" customHeight="1">
      <c r="F84" s="4"/>
    </row>
    <row r="85" spans="1:11" ht="12" customHeight="1">
      <c r="F85" s="4"/>
    </row>
  </sheetData>
  <mergeCells count="1">
    <mergeCell ref="B3:D3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8"/>
  <sheetViews>
    <sheetView tabSelected="1" view="pageBreakPreview" topLeftCell="C3" zoomScaleNormal="100" zoomScaleSheetLayoutView="100" workbookViewId="0">
      <selection activeCell="M21" sqref="M21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5" customWidth="1"/>
    <col min="8" max="9" width="10.77734375" style="10" customWidth="1"/>
    <col min="10" max="16384" width="11.109375" style="2"/>
  </cols>
  <sheetData>
    <row r="1" spans="1:9" ht="12" customHeight="1">
      <c r="A1" s="1" t="s">
        <v>37</v>
      </c>
      <c r="B1" s="1"/>
      <c r="C1" s="1"/>
      <c r="F1" s="4"/>
      <c r="I1" s="198" t="s">
        <v>20</v>
      </c>
    </row>
    <row r="2" spans="1:9" ht="12" customHeight="1">
      <c r="A2" s="29"/>
      <c r="B2" s="32"/>
      <c r="C2" s="33"/>
      <c r="D2" s="34"/>
      <c r="E2" s="34"/>
      <c r="F2" s="29"/>
      <c r="G2" s="59"/>
      <c r="H2" s="40"/>
      <c r="I2" s="40"/>
    </row>
    <row r="3" spans="1:9" ht="12" customHeight="1">
      <c r="A3" s="30" t="s">
        <v>1</v>
      </c>
      <c r="B3" s="428" t="s">
        <v>2</v>
      </c>
      <c r="C3" s="429"/>
      <c r="D3" s="430"/>
      <c r="E3" s="30" t="s">
        <v>176</v>
      </c>
      <c r="F3" s="30" t="s">
        <v>3</v>
      </c>
      <c r="G3" s="228" t="s">
        <v>4</v>
      </c>
      <c r="H3" s="18" t="s">
        <v>5</v>
      </c>
      <c r="I3" s="199" t="s">
        <v>6</v>
      </c>
    </row>
    <row r="4" spans="1:9" ht="12" customHeight="1">
      <c r="A4" s="30" t="s">
        <v>7</v>
      </c>
      <c r="B4" s="19"/>
      <c r="C4" s="12"/>
      <c r="D4" s="36"/>
      <c r="E4" s="36"/>
      <c r="F4" s="39"/>
      <c r="G4" s="25"/>
      <c r="H4" s="20"/>
      <c r="I4" s="20"/>
    </row>
    <row r="5" spans="1:9" ht="12" customHeight="1">
      <c r="A5" s="31"/>
      <c r="B5" s="37"/>
      <c r="C5" s="16"/>
      <c r="D5" s="38"/>
      <c r="E5" s="38"/>
      <c r="F5" s="31"/>
      <c r="G5" s="60"/>
      <c r="H5" s="41"/>
      <c r="I5" s="41"/>
    </row>
    <row r="6" spans="1:9" ht="12" customHeight="1">
      <c r="A6" s="42"/>
      <c r="B6" s="46"/>
      <c r="C6" s="14"/>
      <c r="D6" s="47"/>
      <c r="E6" s="47"/>
      <c r="F6" s="29"/>
      <c r="G6" s="59"/>
      <c r="H6" s="323"/>
      <c r="I6" s="335" t="str">
        <f>IF(OR(AND(G6="Prov",H6="Sum"),(H6="PC Sum")),". . . . . . . . .00",IF(ISERR(G6*H6),"",IF(G6*H6=0,"",ROUND(G6*H6,2))))</f>
        <v/>
      </c>
    </row>
    <row r="7" spans="1:9" ht="12" customHeight="1">
      <c r="A7" s="43"/>
      <c r="B7" s="21" t="s">
        <v>21</v>
      </c>
      <c r="D7" s="48"/>
      <c r="E7" s="48"/>
      <c r="F7" s="39"/>
      <c r="G7" s="25"/>
      <c r="H7" s="324"/>
      <c r="I7" s="335"/>
    </row>
    <row r="8" spans="1:9" ht="12" customHeight="1">
      <c r="A8" s="43"/>
      <c r="B8" s="21"/>
      <c r="D8" s="48"/>
      <c r="E8" s="48"/>
      <c r="F8" s="39"/>
      <c r="G8" s="25"/>
      <c r="H8" s="324"/>
      <c r="I8" s="335"/>
    </row>
    <row r="9" spans="1:9" ht="12" customHeight="1">
      <c r="A9" s="175">
        <v>15.03</v>
      </c>
      <c r="B9" s="24" t="s">
        <v>140</v>
      </c>
      <c r="D9" s="104"/>
      <c r="E9" s="104"/>
      <c r="F9" s="39"/>
      <c r="G9" s="99"/>
      <c r="H9" s="360"/>
      <c r="I9" s="335"/>
    </row>
    <row r="10" spans="1:9" ht="12" customHeight="1">
      <c r="A10" s="44"/>
      <c r="B10" s="24"/>
      <c r="D10" s="104"/>
      <c r="E10" s="104"/>
      <c r="F10" s="39"/>
      <c r="G10" s="99"/>
      <c r="H10" s="360"/>
      <c r="I10" s="335"/>
    </row>
    <row r="11" spans="1:9" ht="12" customHeight="1">
      <c r="A11" s="44"/>
      <c r="B11" s="345" t="s">
        <v>67</v>
      </c>
      <c r="C11" s="110" t="s">
        <v>186</v>
      </c>
      <c r="D11" s="104"/>
      <c r="E11" s="111" t="s">
        <v>176</v>
      </c>
      <c r="F11" s="111" t="s">
        <v>187</v>
      </c>
      <c r="G11" s="25">
        <f>20*3</f>
        <v>60</v>
      </c>
      <c r="H11" s="360">
        <v>270</v>
      </c>
      <c r="I11" s="335">
        <f t="shared" ref="I11" si="0">IF(OR(AND(G11="Prov",H11="Sum"),(H11="PC Sum")),". . . . . . . . .00",IF(ISERR(G11*H11),"",IF(G11*H11=0,"",ROUND(G11*H11,2))))</f>
        <v>16200</v>
      </c>
    </row>
    <row r="12" spans="1:9" ht="12" customHeight="1">
      <c r="A12" s="44"/>
      <c r="B12" s="358"/>
      <c r="D12" s="104"/>
      <c r="E12" s="104"/>
      <c r="F12" s="39"/>
      <c r="G12" s="25"/>
      <c r="H12" s="360"/>
      <c r="I12" s="335"/>
    </row>
    <row r="13" spans="1:9" ht="12" customHeight="1">
      <c r="A13" s="44"/>
      <c r="B13" s="345" t="s">
        <v>74</v>
      </c>
      <c r="C13" s="110" t="s">
        <v>188</v>
      </c>
      <c r="D13" s="104"/>
      <c r="E13" s="111" t="s">
        <v>176</v>
      </c>
      <c r="F13" s="111" t="s">
        <v>139</v>
      </c>
      <c r="G13" s="25">
        <v>3</v>
      </c>
      <c r="H13" s="360">
        <v>700</v>
      </c>
      <c r="I13" s="335">
        <f t="shared" ref="I13" si="1">IF(OR(AND(G13="Prov",H13="Sum"),(H13="PC Sum")),". . . . . . . . .00",IF(ISERR(G13*H13),"",IF(G13*H13=0,"",ROUND(G13*H13,2))))</f>
        <v>2100</v>
      </c>
    </row>
    <row r="14" spans="1:9" ht="12" customHeight="1">
      <c r="A14" s="44"/>
      <c r="B14" s="345"/>
      <c r="C14" s="110"/>
      <c r="D14" s="104"/>
      <c r="E14" s="282"/>
      <c r="F14" s="111"/>
      <c r="G14" s="25"/>
      <c r="H14" s="360"/>
      <c r="I14" s="335"/>
    </row>
    <row r="15" spans="1:9" ht="12" customHeight="1">
      <c r="A15" s="44"/>
      <c r="B15" s="345" t="s">
        <v>255</v>
      </c>
      <c r="C15" s="110" t="s">
        <v>256</v>
      </c>
      <c r="D15" s="240"/>
      <c r="E15" s="111" t="s">
        <v>176</v>
      </c>
      <c r="F15" s="111" t="s">
        <v>139</v>
      </c>
      <c r="G15" s="25">
        <v>0</v>
      </c>
      <c r="H15" s="325">
        <v>388.57</v>
      </c>
      <c r="I15" s="327">
        <f>H15*G15</f>
        <v>0</v>
      </c>
    </row>
    <row r="16" spans="1:9" ht="12" customHeight="1">
      <c r="A16" s="44"/>
      <c r="B16" s="345"/>
      <c r="C16" s="110"/>
      <c r="D16" s="104"/>
      <c r="E16" s="282"/>
      <c r="F16" s="111"/>
      <c r="G16" s="25"/>
      <c r="H16" s="360"/>
      <c r="I16" s="335"/>
    </row>
    <row r="17" spans="1:9" ht="12" customHeight="1">
      <c r="A17" s="44"/>
      <c r="B17" s="345" t="s">
        <v>190</v>
      </c>
      <c r="C17" s="110" t="s">
        <v>193</v>
      </c>
      <c r="D17" s="104"/>
      <c r="E17" s="104"/>
      <c r="F17" s="111"/>
      <c r="G17" s="25"/>
      <c r="H17" s="360"/>
      <c r="I17" s="335"/>
    </row>
    <row r="18" spans="1:9" ht="12" customHeight="1">
      <c r="A18" s="44"/>
      <c r="B18" s="345"/>
      <c r="C18" s="110"/>
      <c r="D18" s="104"/>
      <c r="E18" s="104"/>
      <c r="F18" s="111"/>
      <c r="G18" s="25"/>
      <c r="H18" s="360"/>
      <c r="I18" s="335"/>
    </row>
    <row r="19" spans="1:9" ht="12" customHeight="1">
      <c r="A19" s="44"/>
      <c r="B19" s="345"/>
      <c r="C19" s="110"/>
      <c r="D19" s="104"/>
      <c r="E19" s="104"/>
      <c r="F19" s="111"/>
      <c r="G19" s="25"/>
      <c r="H19" s="360"/>
      <c r="I19" s="335"/>
    </row>
    <row r="20" spans="1:9" ht="12" customHeight="1">
      <c r="A20" s="44"/>
      <c r="B20" s="345"/>
      <c r="C20" s="110" t="s">
        <v>92</v>
      </c>
      <c r="D20" s="240" t="s">
        <v>233</v>
      </c>
      <c r="E20" s="111" t="s">
        <v>176</v>
      </c>
      <c r="F20" s="111" t="s">
        <v>139</v>
      </c>
      <c r="G20" s="25">
        <v>16</v>
      </c>
      <c r="H20" s="360">
        <v>720</v>
      </c>
      <c r="I20" s="335">
        <f>G20*H20</f>
        <v>11520</v>
      </c>
    </row>
    <row r="21" spans="1:9" ht="12" customHeight="1">
      <c r="A21" s="44"/>
      <c r="B21" s="345"/>
      <c r="C21" s="110"/>
      <c r="D21" s="104"/>
      <c r="E21" s="104"/>
      <c r="F21" s="111"/>
      <c r="G21" s="25"/>
      <c r="H21" s="360"/>
      <c r="I21" s="335"/>
    </row>
    <row r="22" spans="1:9" ht="12" customHeight="1">
      <c r="A22" s="44"/>
      <c r="B22" s="345"/>
      <c r="C22" s="110" t="s">
        <v>92</v>
      </c>
      <c r="D22" s="240" t="s">
        <v>192</v>
      </c>
      <c r="E22" s="111" t="s">
        <v>176</v>
      </c>
      <c r="F22" s="111" t="s">
        <v>139</v>
      </c>
      <c r="G22" s="25">
        <v>6</v>
      </c>
      <c r="H22" s="360">
        <v>800</v>
      </c>
      <c r="I22" s="335">
        <f t="shared" ref="I22" si="2">IF(OR(AND(G22="Prov",H22="Sum"),(H22="PC Sum")),". . . . . . . . .00",IF(ISERR(G22*H22),"",IF(G22*H22=0,"",ROUND(G22*H22,2))))</f>
        <v>4800</v>
      </c>
    </row>
    <row r="23" spans="1:9" ht="12" customHeight="1">
      <c r="A23" s="44"/>
      <c r="B23" s="345"/>
      <c r="C23" s="110"/>
      <c r="D23" s="240"/>
      <c r="E23" s="240"/>
      <c r="F23" s="111"/>
      <c r="G23" s="25"/>
      <c r="H23" s="360"/>
      <c r="I23" s="335"/>
    </row>
    <row r="24" spans="1:9" ht="12" customHeight="1">
      <c r="A24" s="44"/>
      <c r="B24" s="345"/>
      <c r="C24" s="110" t="s">
        <v>93</v>
      </c>
      <c r="D24" s="240" t="s">
        <v>213</v>
      </c>
      <c r="E24" s="111" t="s">
        <v>176</v>
      </c>
      <c r="F24" s="111" t="s">
        <v>139</v>
      </c>
      <c r="G24" s="25">
        <v>6</v>
      </c>
      <c r="H24" s="360">
        <v>800</v>
      </c>
      <c r="I24" s="335">
        <f t="shared" ref="I24" si="3">IF(OR(AND(G24="Prov",H24="Sum"),(H24="PC Sum")),". . . . . . . . .00",IF(ISERR(G24*H24),"",IF(G24*H24=0,"",ROUND(G24*H24,2))))</f>
        <v>4800</v>
      </c>
    </row>
    <row r="25" spans="1:9" ht="12" customHeight="1">
      <c r="A25" s="44"/>
      <c r="B25" s="358"/>
      <c r="D25" s="104"/>
      <c r="E25" s="104"/>
      <c r="F25" s="39"/>
      <c r="G25" s="25"/>
      <c r="H25" s="360"/>
      <c r="I25" s="335"/>
    </row>
    <row r="26" spans="1:9" ht="12" customHeight="1">
      <c r="A26" s="44"/>
      <c r="B26" s="345" t="s">
        <v>191</v>
      </c>
      <c r="C26" s="110" t="s">
        <v>195</v>
      </c>
      <c r="D26" s="104"/>
      <c r="E26" s="104"/>
      <c r="F26" s="111"/>
      <c r="G26" s="25"/>
      <c r="H26" s="360"/>
      <c r="I26" s="335"/>
    </row>
    <row r="27" spans="1:9" ht="12" customHeight="1">
      <c r="A27" s="44"/>
      <c r="B27" s="345"/>
      <c r="C27" s="110"/>
      <c r="D27" s="104"/>
      <c r="E27" s="104"/>
      <c r="F27" s="111"/>
      <c r="G27" s="25"/>
      <c r="H27" s="360"/>
      <c r="I27" s="335"/>
    </row>
    <row r="28" spans="1:9" ht="12" customHeight="1">
      <c r="A28" s="44"/>
      <c r="B28" s="345"/>
      <c r="C28" s="110" t="s">
        <v>92</v>
      </c>
      <c r="D28" s="240" t="s">
        <v>232</v>
      </c>
      <c r="E28" s="294" t="s">
        <v>176</v>
      </c>
      <c r="F28" s="111" t="s">
        <v>139</v>
      </c>
      <c r="G28" s="25">
        <v>0</v>
      </c>
      <c r="H28" s="360">
        <v>480</v>
      </c>
      <c r="I28" s="335" t="str">
        <f t="shared" ref="I28" si="4">IF(OR(AND(G28="Prov",H28="Sum"),(H28="PC Sum")),". . . . . . . . .00",IF(ISERR(G28*H28),"",IF(G28*H28=0,"",ROUND(G28*H28,2))))</f>
        <v/>
      </c>
    </row>
    <row r="29" spans="1:9" ht="12" customHeight="1">
      <c r="A29" s="44"/>
      <c r="B29" s="345"/>
      <c r="C29" s="110"/>
      <c r="D29" s="104"/>
      <c r="E29" s="104"/>
      <c r="F29" s="111"/>
      <c r="G29" s="25"/>
      <c r="H29" s="360"/>
      <c r="I29" s="335"/>
    </row>
    <row r="30" spans="1:9" ht="12" customHeight="1">
      <c r="A30" s="44"/>
      <c r="B30" s="345"/>
      <c r="C30" s="110" t="s">
        <v>93</v>
      </c>
      <c r="D30" s="240" t="s">
        <v>194</v>
      </c>
      <c r="E30" s="111" t="s">
        <v>176</v>
      </c>
      <c r="F30" s="111" t="s">
        <v>139</v>
      </c>
      <c r="G30" s="25">
        <v>3</v>
      </c>
      <c r="H30" s="360">
        <v>480</v>
      </c>
      <c r="I30" s="335">
        <f t="shared" ref="I30" si="5">IF(OR(AND(G30="Prov",H30="Sum"),(H30="PC Sum")),". . . . . . . . .00",IF(ISERR(G30*H30),"",IF(G30*H30=0,"",ROUND(G30*H30,2))))</f>
        <v>1440</v>
      </c>
    </row>
    <row r="31" spans="1:9" ht="12" customHeight="1">
      <c r="A31" s="44"/>
      <c r="B31" s="345"/>
      <c r="C31" s="110"/>
      <c r="D31" s="240"/>
      <c r="E31" s="240"/>
      <c r="F31" s="111"/>
      <c r="G31" s="25"/>
      <c r="H31" s="360"/>
      <c r="I31" s="335"/>
    </row>
    <row r="32" spans="1:9" ht="12" customHeight="1">
      <c r="A32" s="44"/>
      <c r="B32" s="345"/>
      <c r="C32" s="110" t="s">
        <v>96</v>
      </c>
      <c r="D32" s="240" t="s">
        <v>197</v>
      </c>
      <c r="E32" s="111" t="s">
        <v>176</v>
      </c>
      <c r="F32" s="111" t="s">
        <v>139</v>
      </c>
      <c r="G32" s="25">
        <v>3</v>
      </c>
      <c r="H32" s="360">
        <v>480</v>
      </c>
      <c r="I32" s="335">
        <f t="shared" ref="I32" si="6">IF(OR(AND(G32="Prov",H32="Sum"),(H32="PC Sum")),". . . . . . . . .00",IF(ISERR(G32*H32),"",IF(G32*H32=0,"",ROUND(G32*H32,2))))</f>
        <v>1440</v>
      </c>
    </row>
    <row r="33" spans="1:20" ht="12" customHeight="1">
      <c r="A33" s="44"/>
      <c r="B33" s="345"/>
      <c r="C33" s="110"/>
      <c r="D33" s="240"/>
      <c r="E33" s="240"/>
      <c r="F33" s="111"/>
      <c r="G33" s="25"/>
      <c r="H33" s="360"/>
      <c r="I33" s="335"/>
    </row>
    <row r="34" spans="1:20" ht="12" customHeight="1">
      <c r="A34" s="44"/>
      <c r="B34" s="345"/>
      <c r="C34" s="110" t="s">
        <v>97</v>
      </c>
      <c r="D34" s="240" t="s">
        <v>198</v>
      </c>
      <c r="E34" s="111" t="s">
        <v>176</v>
      </c>
      <c r="F34" s="111" t="s">
        <v>139</v>
      </c>
      <c r="G34" s="25">
        <v>3</v>
      </c>
      <c r="H34" s="360">
        <v>480</v>
      </c>
      <c r="I34" s="335">
        <f t="shared" ref="I34" si="7">IF(OR(AND(G34="Prov",H34="Sum"),(H34="PC Sum")),". . . . . . . . .00",IF(ISERR(G34*H34),"",IF(G34*H34=0,"",ROUND(G34*H34,2))))</f>
        <v>1440</v>
      </c>
    </row>
    <row r="35" spans="1:20" ht="12" customHeight="1">
      <c r="A35" s="44"/>
      <c r="B35" s="345"/>
      <c r="C35" s="110"/>
      <c r="D35" s="240"/>
      <c r="E35" s="240"/>
      <c r="F35" s="111"/>
      <c r="G35" s="25"/>
      <c r="H35" s="360"/>
      <c r="I35" s="335"/>
    </row>
    <row r="36" spans="1:20" ht="12" customHeight="1">
      <c r="A36" s="44"/>
      <c r="B36" s="345" t="s">
        <v>257</v>
      </c>
      <c r="C36" s="110" t="s">
        <v>258</v>
      </c>
      <c r="D36" s="104"/>
      <c r="E36" s="104"/>
      <c r="F36" s="111"/>
      <c r="G36" s="25"/>
      <c r="H36" s="360"/>
      <c r="I36" s="335"/>
    </row>
    <row r="37" spans="1:20" ht="12" customHeight="1">
      <c r="A37" s="44"/>
      <c r="B37" s="345"/>
      <c r="C37" s="110"/>
      <c r="D37" s="104"/>
      <c r="E37" s="104"/>
      <c r="F37" s="111"/>
      <c r="G37" s="25"/>
      <c r="H37" s="360"/>
      <c r="I37" s="335"/>
    </row>
    <row r="38" spans="1:20" ht="12" customHeight="1">
      <c r="A38" s="44"/>
      <c r="B38" s="345"/>
      <c r="C38" s="110" t="s">
        <v>92</v>
      </c>
      <c r="D38" s="240" t="s">
        <v>259</v>
      </c>
      <c r="E38" s="111" t="s">
        <v>176</v>
      </c>
      <c r="F38" s="111" t="s">
        <v>139</v>
      </c>
      <c r="G38" s="25">
        <v>40</v>
      </c>
      <c r="H38" s="360">
        <v>80</v>
      </c>
      <c r="I38" s="335">
        <f t="shared" ref="I38" si="8">IF(OR(AND(G38="Prov",H38="Sum"),(H38="PC Sum")),". . . . . . . . .00",IF(ISERR(G38*H38),"",IF(G38*H38=0,"",ROUND(G38*H38,2))))</f>
        <v>3200</v>
      </c>
    </row>
    <row r="39" spans="1:20" ht="12" customHeight="1">
      <c r="A39" s="44"/>
      <c r="B39" s="345"/>
      <c r="C39" s="110"/>
      <c r="D39" s="240"/>
      <c r="E39" s="104"/>
      <c r="F39" s="111"/>
      <c r="G39" s="25"/>
      <c r="H39" s="360"/>
      <c r="I39" s="335"/>
    </row>
    <row r="40" spans="1:20" ht="12" customHeight="1">
      <c r="A40" s="44"/>
      <c r="B40" s="345"/>
      <c r="C40" s="110" t="s">
        <v>93</v>
      </c>
      <c r="D40" s="240" t="s">
        <v>260</v>
      </c>
      <c r="E40" s="111" t="s">
        <v>176</v>
      </c>
      <c r="F40" s="111" t="s">
        <v>139</v>
      </c>
      <c r="G40" s="25">
        <v>40</v>
      </c>
      <c r="H40" s="360">
        <v>120</v>
      </c>
      <c r="I40" s="335">
        <f t="shared" ref="I40" si="9">IF(OR(AND(G40="Prov",H40="Sum"),(H40="PC Sum")),". . . . . . . . .00",IF(ISERR(G40*H40),"",IF(G40*H40=0,"",ROUND(G40*H40,2))))</f>
        <v>4800</v>
      </c>
    </row>
    <row r="41" spans="1:20" ht="12" customHeight="1">
      <c r="A41" s="44"/>
      <c r="B41" s="358"/>
      <c r="C41" s="110"/>
      <c r="D41" s="104"/>
      <c r="E41" s="104"/>
      <c r="F41" s="111"/>
      <c r="G41" s="25"/>
      <c r="H41" s="360"/>
      <c r="I41" s="335"/>
      <c r="L41" s="241"/>
      <c r="M41"/>
      <c r="N41"/>
      <c r="O41"/>
      <c r="P41"/>
      <c r="Q41"/>
      <c r="R41" s="241" t="s">
        <v>199</v>
      </c>
      <c r="S41" s="241" t="s">
        <v>136</v>
      </c>
      <c r="T41" s="241" t="s">
        <v>200</v>
      </c>
    </row>
    <row r="42" spans="1:20" ht="12" customHeight="1">
      <c r="A42" s="44"/>
      <c r="B42" s="345" t="s">
        <v>189</v>
      </c>
      <c r="C42" s="110" t="s">
        <v>196</v>
      </c>
      <c r="D42" s="104"/>
      <c r="E42" s="111" t="s">
        <v>176</v>
      </c>
      <c r="F42" s="111" t="s">
        <v>139</v>
      </c>
      <c r="G42" s="25">
        <v>40</v>
      </c>
      <c r="H42" s="360">
        <v>150</v>
      </c>
      <c r="I42" s="335">
        <f t="shared" ref="I42" si="10">IF(OR(AND(G42="Prov",H42="Sum"),(H42="PC Sum")),". . . . . . . . .00",IF(ISERR(G42*H42),"",IF(G42*H42=0,"",ROUND(G42*H42,2))))</f>
        <v>6000</v>
      </c>
      <c r="L42" s="241"/>
      <c r="M42"/>
      <c r="N42"/>
      <c r="O42"/>
      <c r="P42"/>
      <c r="Q42"/>
      <c r="R42" s="241" t="s">
        <v>199</v>
      </c>
      <c r="S42" s="241" t="s">
        <v>136</v>
      </c>
      <c r="T42" s="241" t="s">
        <v>200</v>
      </c>
    </row>
    <row r="43" spans="1:20" ht="12" customHeight="1">
      <c r="A43" s="175"/>
      <c r="B43" s="24"/>
      <c r="D43" s="48"/>
      <c r="E43" s="48"/>
      <c r="F43" s="39"/>
      <c r="G43" s="99"/>
      <c r="H43" s="360"/>
      <c r="I43" s="335"/>
    </row>
    <row r="44" spans="1:20" ht="12" customHeight="1">
      <c r="A44" s="175"/>
      <c r="B44" s="24"/>
      <c r="D44" s="104"/>
      <c r="E44" s="104"/>
      <c r="F44" s="111"/>
      <c r="G44" s="102"/>
      <c r="H44" s="360"/>
      <c r="I44" s="335"/>
    </row>
    <row r="45" spans="1:20" ht="12" customHeight="1">
      <c r="A45" s="43"/>
      <c r="B45" s="24"/>
      <c r="D45" s="104"/>
      <c r="E45" s="104"/>
      <c r="F45" s="39"/>
      <c r="G45" s="99"/>
      <c r="H45" s="360"/>
      <c r="I45" s="335"/>
    </row>
    <row r="46" spans="1:20" ht="12" customHeight="1">
      <c r="A46" s="43"/>
      <c r="B46" s="24"/>
      <c r="D46" s="104"/>
      <c r="E46" s="104"/>
      <c r="F46" s="39"/>
      <c r="G46" s="99"/>
      <c r="H46" s="360"/>
      <c r="I46" s="335"/>
    </row>
    <row r="47" spans="1:20" ht="12" customHeight="1">
      <c r="A47" s="43"/>
      <c r="B47" s="24"/>
      <c r="D47" s="104"/>
      <c r="E47" s="104"/>
      <c r="F47" s="39"/>
      <c r="G47" s="99"/>
      <c r="H47" s="360"/>
      <c r="I47" s="335"/>
    </row>
    <row r="48" spans="1:20" ht="12" customHeight="1">
      <c r="A48" s="43"/>
      <c r="B48" s="24"/>
      <c r="D48" s="104"/>
      <c r="E48" s="104"/>
      <c r="F48" s="39"/>
      <c r="G48" s="99"/>
      <c r="H48" s="360"/>
      <c r="I48" s="335"/>
    </row>
    <row r="49" spans="1:9" ht="12" customHeight="1">
      <c r="A49" s="43"/>
      <c r="B49" s="24"/>
      <c r="D49" s="104"/>
      <c r="E49" s="104"/>
      <c r="F49" s="39"/>
      <c r="G49" s="99"/>
      <c r="H49" s="360"/>
      <c r="I49" s="335"/>
    </row>
    <row r="50" spans="1:9" ht="12" customHeight="1">
      <c r="A50" s="43"/>
      <c r="B50" s="24"/>
      <c r="D50" s="104"/>
      <c r="E50" s="104"/>
      <c r="F50" s="39"/>
      <c r="G50" s="99"/>
      <c r="H50" s="360"/>
      <c r="I50" s="335"/>
    </row>
    <row r="51" spans="1:9" ht="12" customHeight="1">
      <c r="A51" s="43"/>
      <c r="B51" s="24"/>
      <c r="D51" s="104"/>
      <c r="E51" s="104"/>
      <c r="F51" s="39"/>
      <c r="G51" s="99"/>
      <c r="H51" s="360"/>
      <c r="I51" s="335"/>
    </row>
    <row r="52" spans="1:9" ht="12" customHeight="1">
      <c r="A52" s="43"/>
      <c r="B52" s="24"/>
      <c r="D52" s="104"/>
      <c r="E52" s="104"/>
      <c r="F52" s="39"/>
      <c r="G52" s="99"/>
      <c r="H52" s="360"/>
      <c r="I52" s="335"/>
    </row>
    <row r="53" spans="1:9" ht="12" customHeight="1">
      <c r="A53" s="43"/>
      <c r="B53" s="24"/>
      <c r="D53" s="104"/>
      <c r="E53" s="104"/>
      <c r="F53" s="39"/>
      <c r="G53" s="99"/>
      <c r="H53" s="360"/>
      <c r="I53" s="335"/>
    </row>
    <row r="54" spans="1:9" ht="12" customHeight="1">
      <c r="A54" s="43"/>
      <c r="B54" s="24"/>
      <c r="D54" s="104"/>
      <c r="E54" s="104"/>
      <c r="F54" s="39"/>
      <c r="G54" s="99"/>
      <c r="H54" s="360"/>
      <c r="I54" s="335"/>
    </row>
    <row r="55" spans="1:9" ht="12" customHeight="1">
      <c r="A55" s="43"/>
      <c r="B55" s="24"/>
      <c r="D55" s="104"/>
      <c r="E55" s="104"/>
      <c r="F55" s="39"/>
      <c r="G55" s="99"/>
      <c r="H55" s="360"/>
      <c r="I55" s="335"/>
    </row>
    <row r="56" spans="1:9" ht="12" customHeight="1">
      <c r="A56" s="43"/>
      <c r="B56" s="24"/>
      <c r="D56" s="104"/>
      <c r="E56" s="104"/>
      <c r="F56" s="39"/>
      <c r="G56" s="99"/>
      <c r="H56" s="360"/>
      <c r="I56" s="335"/>
    </row>
    <row r="57" spans="1:9" ht="12" customHeight="1">
      <c r="A57" s="43"/>
      <c r="B57" s="24"/>
      <c r="D57" s="104"/>
      <c r="E57" s="104"/>
      <c r="F57" s="39"/>
      <c r="G57" s="99"/>
      <c r="H57" s="360"/>
      <c r="I57" s="335"/>
    </row>
    <row r="58" spans="1:9" ht="12" customHeight="1">
      <c r="A58" s="43"/>
      <c r="B58" s="24"/>
      <c r="D58" s="104"/>
      <c r="E58" s="104"/>
      <c r="F58" s="39"/>
      <c r="G58" s="99"/>
      <c r="H58" s="360"/>
      <c r="I58" s="335"/>
    </row>
    <row r="59" spans="1:9" ht="12" customHeight="1">
      <c r="A59" s="43"/>
      <c r="B59" s="24"/>
      <c r="D59" s="104"/>
      <c r="E59" s="104"/>
      <c r="F59" s="39"/>
      <c r="G59" s="99"/>
      <c r="H59" s="360"/>
      <c r="I59" s="335"/>
    </row>
    <row r="60" spans="1:9" ht="12" customHeight="1">
      <c r="A60" s="43"/>
      <c r="B60" s="24"/>
      <c r="D60" s="104"/>
      <c r="E60" s="104"/>
      <c r="F60" s="39"/>
      <c r="G60" s="99"/>
      <c r="H60" s="360"/>
      <c r="I60" s="335"/>
    </row>
    <row r="61" spans="1:9" ht="12" customHeight="1">
      <c r="A61" s="43"/>
      <c r="B61" s="24"/>
      <c r="D61" s="104"/>
      <c r="E61" s="104"/>
      <c r="F61" s="39"/>
      <c r="G61" s="99"/>
      <c r="H61" s="360"/>
      <c r="I61" s="335"/>
    </row>
    <row r="62" spans="1:9" ht="12" customHeight="1">
      <c r="A62" s="43"/>
      <c r="B62" s="24"/>
      <c r="D62" s="104"/>
      <c r="E62" s="104"/>
      <c r="F62" s="39"/>
      <c r="G62" s="99"/>
      <c r="H62" s="360"/>
      <c r="I62" s="335"/>
    </row>
    <row r="63" spans="1:9" ht="12" customHeight="1">
      <c r="A63" s="43"/>
      <c r="B63" s="24"/>
      <c r="D63" s="104"/>
      <c r="E63" s="104"/>
      <c r="F63" s="39"/>
      <c r="G63" s="99"/>
      <c r="H63" s="360"/>
      <c r="I63" s="335"/>
    </row>
    <row r="64" spans="1:9" ht="12" customHeight="1">
      <c r="A64" s="43"/>
      <c r="B64" s="24"/>
      <c r="D64" s="104"/>
      <c r="E64" s="104"/>
      <c r="F64" s="39"/>
      <c r="G64" s="99"/>
      <c r="H64" s="360"/>
      <c r="I64" s="335"/>
    </row>
    <row r="65" spans="1:9" ht="12" customHeight="1">
      <c r="A65" s="43"/>
      <c r="B65" s="24"/>
      <c r="D65" s="104"/>
      <c r="E65" s="104"/>
      <c r="F65" s="39"/>
      <c r="G65" s="99"/>
      <c r="H65" s="360"/>
      <c r="I65" s="335"/>
    </row>
    <row r="66" spans="1:9" ht="12" customHeight="1">
      <c r="A66" s="43"/>
      <c r="B66" s="24"/>
      <c r="D66" s="104"/>
      <c r="E66" s="104"/>
      <c r="F66" s="39"/>
      <c r="G66" s="99"/>
      <c r="H66" s="360"/>
      <c r="I66" s="335"/>
    </row>
    <row r="67" spans="1:9" ht="12" customHeight="1">
      <c r="A67" s="43"/>
      <c r="B67" s="24"/>
      <c r="D67" s="104"/>
      <c r="E67" s="104"/>
      <c r="F67" s="39"/>
      <c r="G67" s="99"/>
      <c r="H67" s="360"/>
      <c r="I67" s="335"/>
    </row>
    <row r="68" spans="1:9" ht="12" customHeight="1">
      <c r="A68" s="43"/>
      <c r="B68" s="24"/>
      <c r="D68" s="104"/>
      <c r="E68" s="104"/>
      <c r="F68" s="39"/>
      <c r="G68" s="99"/>
      <c r="H68" s="360"/>
      <c r="I68" s="335"/>
    </row>
    <row r="69" spans="1:9" ht="12" customHeight="1">
      <c r="A69" s="43"/>
      <c r="B69" s="24"/>
      <c r="D69" s="104"/>
      <c r="E69" s="104"/>
      <c r="F69" s="39"/>
      <c r="G69" s="99"/>
      <c r="H69" s="360"/>
      <c r="I69" s="335"/>
    </row>
    <row r="70" spans="1:9" ht="12" customHeight="1">
      <c r="A70" s="43"/>
      <c r="B70" s="24"/>
      <c r="D70" s="104"/>
      <c r="E70" s="104"/>
      <c r="F70" s="39"/>
      <c r="G70" s="99"/>
      <c r="H70" s="360"/>
      <c r="I70" s="335"/>
    </row>
    <row r="71" spans="1:9" ht="12" customHeight="1">
      <c r="A71" s="43"/>
      <c r="B71" s="24"/>
      <c r="D71" s="104"/>
      <c r="E71" s="104"/>
      <c r="F71" s="39"/>
      <c r="G71" s="99"/>
      <c r="H71" s="360"/>
      <c r="I71" s="335"/>
    </row>
    <row r="72" spans="1:9" ht="12" customHeight="1">
      <c r="A72" s="43"/>
      <c r="B72" s="24"/>
      <c r="D72" s="104"/>
      <c r="E72" s="104"/>
      <c r="F72" s="39"/>
      <c r="G72" s="99"/>
      <c r="H72" s="360"/>
      <c r="I72" s="335"/>
    </row>
    <row r="73" spans="1:9" ht="12" customHeight="1">
      <c r="A73" s="43"/>
      <c r="B73" s="24"/>
      <c r="D73" s="104"/>
      <c r="E73" s="104"/>
      <c r="F73" s="39"/>
      <c r="G73" s="99"/>
      <c r="H73" s="360"/>
      <c r="I73" s="335"/>
    </row>
    <row r="74" spans="1:9" ht="12" customHeight="1">
      <c r="A74" s="43"/>
      <c r="B74" s="24"/>
      <c r="D74" s="104"/>
      <c r="E74" s="104"/>
      <c r="F74" s="39"/>
      <c r="G74" s="99"/>
      <c r="H74" s="360"/>
      <c r="I74" s="335"/>
    </row>
    <row r="75" spans="1:9" ht="12" customHeight="1">
      <c r="A75" s="43"/>
      <c r="B75" s="24"/>
      <c r="D75" s="104"/>
      <c r="E75" s="104"/>
      <c r="F75" s="39"/>
      <c r="G75" s="99"/>
      <c r="H75" s="360"/>
      <c r="I75" s="335"/>
    </row>
    <row r="76" spans="1:9" ht="12" customHeight="1">
      <c r="A76" s="43"/>
      <c r="B76" s="24"/>
      <c r="D76" s="104"/>
      <c r="E76" s="104"/>
      <c r="F76" s="39"/>
      <c r="G76" s="99"/>
      <c r="H76" s="360"/>
      <c r="I76" s="335"/>
    </row>
    <row r="77" spans="1:9" ht="12" customHeight="1">
      <c r="A77" s="43"/>
      <c r="B77" s="24"/>
      <c r="D77" s="104"/>
      <c r="E77" s="104"/>
      <c r="F77" s="39"/>
      <c r="G77" s="99"/>
      <c r="H77" s="360"/>
      <c r="I77" s="335"/>
    </row>
    <row r="78" spans="1:9" ht="12" customHeight="1">
      <c r="A78" s="44"/>
      <c r="B78" s="23"/>
      <c r="C78" s="110"/>
      <c r="D78" s="243"/>
      <c r="E78" s="243"/>
      <c r="F78" s="111"/>
      <c r="G78" s="99"/>
      <c r="H78" s="360"/>
      <c r="I78" s="335"/>
    </row>
    <row r="79" spans="1:9" ht="12" customHeight="1">
      <c r="A79" s="42"/>
      <c r="B79" s="46"/>
      <c r="C79" s="14"/>
      <c r="D79" s="14"/>
      <c r="E79" s="14"/>
      <c r="F79" s="33"/>
      <c r="G79" s="280"/>
      <c r="H79" s="359"/>
      <c r="I79" s="336"/>
    </row>
    <row r="80" spans="1:9" ht="12" customHeight="1">
      <c r="A80" s="44" t="s">
        <v>27</v>
      </c>
      <c r="B80" s="24" t="s">
        <v>12</v>
      </c>
      <c r="C80" s="1"/>
      <c r="D80" s="1"/>
      <c r="E80" s="1"/>
      <c r="F80" s="4"/>
      <c r="H80" s="347"/>
      <c r="I80" s="343">
        <f>IF(SUM(I9:I79)=0,"",SUM(I9:I79))</f>
        <v>57740</v>
      </c>
    </row>
    <row r="81" spans="1:9" ht="12" customHeight="1">
      <c r="A81" s="45"/>
      <c r="B81" s="49"/>
      <c r="C81" s="13"/>
      <c r="D81" s="13"/>
      <c r="E81" s="13"/>
      <c r="F81" s="16"/>
      <c r="G81" s="281"/>
      <c r="H81" s="346"/>
      <c r="I81" s="349"/>
    </row>
    <row r="82" spans="1:9" ht="12" customHeight="1">
      <c r="F82" s="4"/>
    </row>
    <row r="88" spans="1:9" ht="12" customHeight="1">
      <c r="G88" s="2"/>
      <c r="H88" s="2"/>
      <c r="I88" s="2"/>
    </row>
    <row r="89" spans="1:9" ht="12" customHeight="1">
      <c r="G89" s="2"/>
      <c r="H89" s="2"/>
      <c r="I89" s="2"/>
    </row>
    <row r="90" spans="1:9" ht="12" customHeight="1">
      <c r="G90" s="2"/>
      <c r="H90" s="2"/>
      <c r="I90" s="2"/>
    </row>
    <row r="91" spans="1:9" ht="12" customHeight="1">
      <c r="G91" s="2"/>
      <c r="H91" s="2"/>
      <c r="I91" s="2"/>
    </row>
    <row r="92" spans="1:9" ht="12" customHeight="1">
      <c r="G92" s="2"/>
      <c r="H92" s="2"/>
      <c r="I92" s="2"/>
    </row>
    <row r="93" spans="1:9" ht="12" customHeight="1">
      <c r="G93" s="2"/>
      <c r="H93" s="2"/>
      <c r="I93" s="2"/>
    </row>
    <row r="94" spans="1:9" ht="12" customHeight="1">
      <c r="G94" s="2"/>
      <c r="H94" s="2"/>
      <c r="I94" s="2"/>
    </row>
    <row r="95" spans="1:9" ht="12" customHeight="1">
      <c r="G95" s="2"/>
      <c r="H95" s="2"/>
      <c r="I95" s="2"/>
    </row>
    <row r="96" spans="1:9" ht="12" customHeight="1">
      <c r="G96" s="2"/>
      <c r="H96" s="2"/>
      <c r="I96" s="2"/>
    </row>
    <row r="97" s="2" customFormat="1" ht="12" customHeight="1"/>
    <row r="98" s="2" customFormat="1" ht="12" customHeight="1"/>
    <row r="99" s="2" customFormat="1" ht="12" customHeight="1"/>
    <row r="100" s="2" customFormat="1" ht="12" customHeight="1"/>
    <row r="101" s="2" customFormat="1" ht="12" customHeight="1"/>
    <row r="102" s="2" customFormat="1" ht="12" customHeight="1"/>
    <row r="103" s="2" customFormat="1" ht="12" customHeight="1"/>
    <row r="104" s="2" customFormat="1" ht="12" customHeight="1"/>
    <row r="105" s="2" customFormat="1" ht="12" customHeight="1"/>
    <row r="106" s="2" customFormat="1" ht="12" customHeight="1"/>
    <row r="107" s="2" customFormat="1" ht="12" customHeight="1"/>
    <row r="108" s="2" customFormat="1" ht="12" customHeight="1"/>
  </sheetData>
  <mergeCells count="1">
    <mergeCell ref="B3:D3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8"/>
  <sheetViews>
    <sheetView view="pageBreakPreview" topLeftCell="A22" zoomScale="85" zoomScaleNormal="100" zoomScaleSheetLayoutView="85" workbookViewId="0">
      <selection activeCell="M36" sqref="M36"/>
    </sheetView>
  </sheetViews>
  <sheetFormatPr defaultColWidth="11.109375" defaultRowHeight="12" customHeight="1"/>
  <cols>
    <col min="1" max="1" width="6.109375" style="141" customWidth="1"/>
    <col min="2" max="2" width="7.6640625" style="141" customWidth="1"/>
    <col min="3" max="3" width="3.77734375" style="141" customWidth="1"/>
    <col min="4" max="4" width="36.44140625" style="141" bestFit="1" customWidth="1"/>
    <col min="5" max="5" width="3.21875" style="171" customWidth="1"/>
    <col min="6" max="6" width="7.88671875" style="141" bestFit="1" customWidth="1"/>
    <col min="7" max="7" width="9.77734375" style="140" customWidth="1"/>
    <col min="8" max="9" width="10.77734375" style="140" customWidth="1"/>
    <col min="10" max="16384" width="11.109375" style="130"/>
  </cols>
  <sheetData>
    <row r="1" spans="1:9" ht="12" customHeight="1">
      <c r="A1" s="1" t="s">
        <v>37</v>
      </c>
      <c r="B1" s="142"/>
      <c r="C1" s="142"/>
      <c r="I1" s="202" t="s">
        <v>173</v>
      </c>
    </row>
    <row r="2" spans="1:9" ht="12" customHeight="1">
      <c r="A2" s="139"/>
      <c r="B2" s="138"/>
      <c r="C2" s="137"/>
      <c r="D2" s="136"/>
      <c r="E2" s="139"/>
      <c r="F2" s="139"/>
      <c r="G2" s="135"/>
      <c r="H2" s="135"/>
      <c r="I2" s="135"/>
    </row>
    <row r="3" spans="1:9" ht="12" customHeight="1">
      <c r="A3" s="134" t="s">
        <v>1</v>
      </c>
      <c r="B3" s="133" t="s">
        <v>2</v>
      </c>
      <c r="C3" s="132"/>
      <c r="D3" s="131"/>
      <c r="E3" s="134" t="s">
        <v>176</v>
      </c>
      <c r="F3" s="134" t="s">
        <v>3</v>
      </c>
      <c r="G3" s="143" t="s">
        <v>4</v>
      </c>
      <c r="H3" s="143" t="s">
        <v>5</v>
      </c>
      <c r="I3" s="203" t="s">
        <v>6</v>
      </c>
    </row>
    <row r="4" spans="1:9" ht="12" customHeight="1">
      <c r="A4" s="134" t="s">
        <v>7</v>
      </c>
      <c r="B4" s="144"/>
      <c r="C4" s="145"/>
      <c r="D4" s="146"/>
      <c r="E4" s="134"/>
      <c r="F4" s="147"/>
      <c r="G4" s="148"/>
      <c r="H4" s="148"/>
      <c r="I4" s="148"/>
    </row>
    <row r="5" spans="1:9" ht="12" customHeight="1">
      <c r="A5" s="149"/>
      <c r="B5" s="150"/>
      <c r="C5" s="151"/>
      <c r="D5" s="152"/>
      <c r="E5" s="149"/>
      <c r="F5" s="149"/>
      <c r="G5" s="153"/>
      <c r="H5" s="287"/>
      <c r="I5" s="153"/>
    </row>
    <row r="6" spans="1:9" ht="12" customHeight="1">
      <c r="A6" s="154"/>
      <c r="B6" s="155"/>
      <c r="C6" s="156"/>
      <c r="D6" s="157"/>
      <c r="E6" s="212"/>
      <c r="F6" s="157"/>
      <c r="G6" s="158"/>
      <c r="H6" s="208"/>
      <c r="I6" s="219" t="str">
        <f t="shared" ref="I6:I10" si="0">IF(OR(AND(G6="Prov",H6="Sum"),(H6="PC Sum")),". . . . . . . . .00",IF(ISERR(G6*H6),"",IF(G6*H6=0,"",ROUND(G6*H6,2))))</f>
        <v/>
      </c>
    </row>
    <row r="7" spans="1:9" ht="12" customHeight="1">
      <c r="A7" s="159"/>
      <c r="B7" s="160" t="s">
        <v>141</v>
      </c>
      <c r="D7" s="161"/>
      <c r="E7" s="213"/>
      <c r="F7" s="164"/>
      <c r="G7" s="126"/>
      <c r="H7" s="200"/>
      <c r="I7" s="219" t="str">
        <f t="shared" si="0"/>
        <v/>
      </c>
    </row>
    <row r="8" spans="1:9" ht="12" customHeight="1">
      <c r="A8" s="159"/>
      <c r="B8" s="160"/>
      <c r="D8" s="161"/>
      <c r="E8" s="213"/>
      <c r="F8" s="164"/>
      <c r="G8" s="126"/>
      <c r="H8" s="200"/>
      <c r="I8" s="236" t="str">
        <f t="shared" si="0"/>
        <v/>
      </c>
    </row>
    <row r="9" spans="1:9" ht="12" customHeight="1">
      <c r="A9" s="222" t="s">
        <v>142</v>
      </c>
      <c r="B9" s="183" t="s">
        <v>143</v>
      </c>
      <c r="C9" s="142"/>
      <c r="D9" s="146"/>
      <c r="E9" s="134"/>
      <c r="F9" s="164"/>
      <c r="G9" s="126"/>
      <c r="H9" s="200"/>
      <c r="I9" s="236" t="str">
        <f t="shared" si="0"/>
        <v/>
      </c>
    </row>
    <row r="10" spans="1:9" ht="12" customHeight="1">
      <c r="A10" s="222"/>
      <c r="B10" s="184"/>
      <c r="D10" s="164"/>
      <c r="E10" s="165"/>
      <c r="F10" s="164"/>
      <c r="G10" s="126"/>
      <c r="H10" s="200"/>
      <c r="I10" s="236" t="str">
        <f t="shared" si="0"/>
        <v/>
      </c>
    </row>
    <row r="11" spans="1:9" ht="12" customHeight="1">
      <c r="A11" s="222"/>
      <c r="B11" s="183" t="s">
        <v>144</v>
      </c>
      <c r="D11" s="164"/>
      <c r="E11" s="165" t="s">
        <v>176</v>
      </c>
      <c r="F11" s="190" t="s">
        <v>171</v>
      </c>
      <c r="G11" s="285" t="s">
        <v>73</v>
      </c>
      <c r="H11" s="288">
        <v>58.170693499999999</v>
      </c>
      <c r="I11" s="288" t="s">
        <v>172</v>
      </c>
    </row>
    <row r="12" spans="1:9" ht="12" customHeight="1">
      <c r="A12" s="218"/>
      <c r="B12" s="183"/>
      <c r="D12" s="164"/>
      <c r="E12" s="165"/>
      <c r="F12" s="190"/>
      <c r="G12" s="218"/>
      <c r="H12" s="288"/>
      <c r="I12" s="288"/>
    </row>
    <row r="13" spans="1:9" ht="12" customHeight="1">
      <c r="A13" s="218"/>
      <c r="B13" s="186" t="s">
        <v>145</v>
      </c>
      <c r="D13" s="164"/>
      <c r="E13" s="165" t="s">
        <v>176</v>
      </c>
      <c r="F13" s="190" t="s">
        <v>171</v>
      </c>
      <c r="G13" s="285" t="s">
        <v>73</v>
      </c>
      <c r="H13" s="288">
        <v>59.567240640000001</v>
      </c>
      <c r="I13" s="288" t="s">
        <v>172</v>
      </c>
    </row>
    <row r="14" spans="1:9" ht="12" customHeight="1">
      <c r="A14" s="218"/>
      <c r="B14" s="186"/>
      <c r="D14" s="164"/>
      <c r="E14" s="165"/>
      <c r="F14" s="189"/>
      <c r="G14" s="218"/>
      <c r="H14" s="288"/>
      <c r="I14" s="288"/>
    </row>
    <row r="15" spans="1:9" ht="12" customHeight="1">
      <c r="A15" s="218"/>
      <c r="B15" s="183" t="s">
        <v>146</v>
      </c>
      <c r="D15" s="164"/>
      <c r="E15" s="165" t="s">
        <v>176</v>
      </c>
      <c r="F15" s="190" t="s">
        <v>171</v>
      </c>
      <c r="G15" s="285" t="s">
        <v>73</v>
      </c>
      <c r="H15" s="288">
        <v>63.148708310000004</v>
      </c>
      <c r="I15" s="288" t="s">
        <v>172</v>
      </c>
    </row>
    <row r="16" spans="1:9" ht="12" customHeight="1">
      <c r="A16" s="222"/>
      <c r="B16" s="184"/>
      <c r="D16" s="164"/>
      <c r="E16" s="165"/>
      <c r="F16" s="190"/>
      <c r="G16" s="286"/>
      <c r="H16" s="288"/>
      <c r="I16" s="288"/>
    </row>
    <row r="17" spans="1:11" ht="12" customHeight="1">
      <c r="A17" s="222" t="s">
        <v>147</v>
      </c>
      <c r="B17" s="183" t="s">
        <v>148</v>
      </c>
      <c r="D17" s="164"/>
      <c r="E17" s="165" t="s">
        <v>176</v>
      </c>
      <c r="F17" s="190" t="s">
        <v>171</v>
      </c>
      <c r="G17" s="285" t="s">
        <v>73</v>
      </c>
      <c r="H17" s="288">
        <v>94.931418300000004</v>
      </c>
      <c r="I17" s="288" t="s">
        <v>172</v>
      </c>
    </row>
    <row r="18" spans="1:11" ht="12" customHeight="1">
      <c r="A18" s="222"/>
      <c r="B18" s="188"/>
      <c r="C18" s="142"/>
      <c r="D18" s="164"/>
      <c r="E18" s="165"/>
      <c r="F18" s="190"/>
      <c r="G18" s="218"/>
      <c r="H18" s="288"/>
      <c r="I18" s="288"/>
    </row>
    <row r="19" spans="1:11" ht="12" customHeight="1">
      <c r="A19" s="222" t="s">
        <v>149</v>
      </c>
      <c r="B19" s="188" t="s">
        <v>150</v>
      </c>
      <c r="D19" s="164"/>
      <c r="E19" s="165"/>
      <c r="F19" s="190"/>
      <c r="G19" s="218"/>
      <c r="H19" s="288"/>
      <c r="I19" s="288"/>
    </row>
    <row r="20" spans="1:11" ht="12" customHeight="1">
      <c r="A20" s="222"/>
      <c r="B20" s="188"/>
      <c r="D20" s="164"/>
      <c r="E20" s="165"/>
      <c r="F20" s="190"/>
      <c r="G20" s="218"/>
      <c r="H20" s="288"/>
      <c r="I20" s="288"/>
    </row>
    <row r="21" spans="1:11" ht="12" customHeight="1">
      <c r="A21" s="222"/>
      <c r="B21" s="186" t="s">
        <v>151</v>
      </c>
      <c r="D21" s="164"/>
      <c r="E21" s="165"/>
      <c r="F21" s="190" t="s">
        <v>171</v>
      </c>
      <c r="G21" s="285" t="s">
        <v>73</v>
      </c>
      <c r="H21" s="288">
        <v>353.22506490000001</v>
      </c>
      <c r="I21" s="288" t="s">
        <v>172</v>
      </c>
    </row>
    <row r="22" spans="1:11" ht="12" customHeight="1">
      <c r="A22" s="222"/>
      <c r="B22" s="187"/>
      <c r="D22" s="164"/>
      <c r="E22" s="165"/>
      <c r="F22" s="189"/>
      <c r="G22" s="218"/>
      <c r="H22" s="288"/>
      <c r="I22" s="288"/>
    </row>
    <row r="23" spans="1:11" ht="12" customHeight="1">
      <c r="A23" s="218"/>
      <c r="B23" s="184"/>
      <c r="D23" s="164"/>
      <c r="E23" s="165"/>
      <c r="F23" s="190"/>
      <c r="G23" s="218"/>
      <c r="H23" s="288"/>
      <c r="I23" s="288"/>
    </row>
    <row r="24" spans="1:11" ht="12" customHeight="1">
      <c r="A24" s="222" t="s">
        <v>152</v>
      </c>
      <c r="B24" s="186" t="s">
        <v>153</v>
      </c>
      <c r="C24" s="142"/>
      <c r="D24" s="164"/>
      <c r="E24" s="165"/>
      <c r="F24" s="190" t="s">
        <v>171</v>
      </c>
      <c r="G24" s="285" t="s">
        <v>73</v>
      </c>
      <c r="H24" s="288">
        <v>538.31261129999996</v>
      </c>
      <c r="I24" s="288" t="s">
        <v>172</v>
      </c>
    </row>
    <row r="25" spans="1:11" ht="12" customHeight="1">
      <c r="A25" s="222"/>
      <c r="B25" s="187"/>
      <c r="D25" s="164"/>
      <c r="E25" s="165"/>
      <c r="F25" s="189"/>
      <c r="G25" s="218"/>
      <c r="H25" s="288"/>
      <c r="I25" s="288"/>
    </row>
    <row r="26" spans="1:11" ht="12" customHeight="1">
      <c r="A26" s="222" t="s">
        <v>154</v>
      </c>
      <c r="B26" s="185" t="s">
        <v>155</v>
      </c>
      <c r="D26" s="164"/>
      <c r="E26" s="165"/>
      <c r="F26" s="190" t="s">
        <v>171</v>
      </c>
      <c r="G26" s="285" t="s">
        <v>73</v>
      </c>
      <c r="H26" s="288">
        <v>1049.899365</v>
      </c>
      <c r="I26" s="288" t="s">
        <v>172</v>
      </c>
    </row>
    <row r="27" spans="1:11" ht="12" customHeight="1">
      <c r="A27" s="218"/>
      <c r="B27" s="188"/>
      <c r="D27" s="164"/>
      <c r="E27" s="165"/>
      <c r="F27" s="190"/>
      <c r="G27" s="218"/>
      <c r="H27" s="288"/>
      <c r="I27" s="288"/>
    </row>
    <row r="28" spans="1:11" ht="12" customHeight="1">
      <c r="A28" s="222" t="s">
        <v>156</v>
      </c>
      <c r="B28" s="183" t="s">
        <v>157</v>
      </c>
      <c r="D28" s="164"/>
      <c r="E28" s="165"/>
      <c r="F28" s="190" t="s">
        <v>171</v>
      </c>
      <c r="G28" s="285" t="s">
        <v>73</v>
      </c>
      <c r="H28" s="288">
        <v>188.33113969999999</v>
      </c>
      <c r="I28" s="288" t="s">
        <v>172</v>
      </c>
    </row>
    <row r="29" spans="1:11" ht="12" customHeight="1">
      <c r="A29" s="222"/>
      <c r="B29" s="184"/>
      <c r="D29" s="164"/>
      <c r="E29" s="165"/>
      <c r="F29" s="190"/>
      <c r="G29" s="286"/>
      <c r="H29" s="288"/>
      <c r="I29" s="288"/>
    </row>
    <row r="30" spans="1:11" ht="12" customHeight="1">
      <c r="A30" s="222" t="s">
        <v>158</v>
      </c>
      <c r="B30" s="183" t="s">
        <v>159</v>
      </c>
      <c r="D30" s="164"/>
      <c r="E30" s="165"/>
      <c r="F30" s="190"/>
      <c r="G30" s="286"/>
      <c r="H30" s="288"/>
      <c r="I30" s="288"/>
      <c r="K30" s="181"/>
    </row>
    <row r="31" spans="1:11" ht="12" customHeight="1">
      <c r="A31" s="218"/>
      <c r="B31" s="183"/>
      <c r="D31" s="164"/>
      <c r="E31" s="165"/>
      <c r="F31" s="190"/>
      <c r="G31" s="218"/>
      <c r="H31" s="288"/>
      <c r="I31" s="288"/>
    </row>
    <row r="32" spans="1:11" ht="12" customHeight="1">
      <c r="A32" s="222"/>
      <c r="B32" s="183" t="s">
        <v>160</v>
      </c>
      <c r="C32" s="142"/>
      <c r="D32" s="164"/>
      <c r="E32" s="165"/>
      <c r="F32" s="190" t="s">
        <v>171</v>
      </c>
      <c r="G32" s="285" t="s">
        <v>73</v>
      </c>
      <c r="H32" s="288">
        <v>713.80452720000005</v>
      </c>
      <c r="I32" s="288" t="s">
        <v>172</v>
      </c>
    </row>
    <row r="33" spans="1:11" ht="12" customHeight="1">
      <c r="A33" s="222"/>
      <c r="B33" s="186"/>
      <c r="D33" s="164"/>
      <c r="E33" s="165"/>
      <c r="F33" s="189"/>
      <c r="G33" s="218"/>
      <c r="H33" s="288"/>
      <c r="I33" s="288"/>
    </row>
    <row r="34" spans="1:11" ht="12" customHeight="1">
      <c r="A34" s="218"/>
      <c r="B34" s="183" t="s">
        <v>161</v>
      </c>
      <c r="D34" s="164"/>
      <c r="E34" s="165"/>
      <c r="F34" s="190" t="s">
        <v>171</v>
      </c>
      <c r="G34" s="285" t="s">
        <v>73</v>
      </c>
      <c r="H34" s="288">
        <v>713.80452720000005</v>
      </c>
      <c r="I34" s="288" t="s">
        <v>172</v>
      </c>
    </row>
    <row r="35" spans="1:11" ht="12" customHeight="1">
      <c r="A35" s="222"/>
      <c r="B35" s="184"/>
      <c r="D35" s="164"/>
      <c r="E35" s="165"/>
      <c r="F35" s="190"/>
      <c r="G35" s="286"/>
      <c r="H35" s="288"/>
      <c r="I35" s="288"/>
    </row>
    <row r="36" spans="1:11" ht="12" customHeight="1">
      <c r="A36" s="222"/>
      <c r="B36" s="183" t="s">
        <v>162</v>
      </c>
      <c r="D36" s="164"/>
      <c r="E36" s="165"/>
      <c r="F36" s="190" t="s">
        <v>171</v>
      </c>
      <c r="G36" s="285" t="s">
        <v>73</v>
      </c>
      <c r="H36" s="288">
        <v>626.84694260000003</v>
      </c>
      <c r="I36" s="288" t="s">
        <v>172</v>
      </c>
    </row>
    <row r="37" spans="1:11" ht="12" customHeight="1">
      <c r="A37" s="218"/>
      <c r="B37" s="184"/>
      <c r="D37" s="164"/>
      <c r="E37" s="165"/>
      <c r="F37" s="190"/>
      <c r="G37" s="286"/>
      <c r="H37" s="288"/>
      <c r="I37" s="288"/>
    </row>
    <row r="38" spans="1:11" ht="12" customHeight="1">
      <c r="A38" s="222" t="s">
        <v>163</v>
      </c>
      <c r="B38" s="186" t="s">
        <v>164</v>
      </c>
      <c r="D38" s="164"/>
      <c r="E38" s="165"/>
      <c r="F38" s="190"/>
      <c r="G38" s="218"/>
      <c r="H38" s="288"/>
      <c r="I38" s="288"/>
    </row>
    <row r="39" spans="1:11" ht="12" customHeight="1">
      <c r="A39" s="222"/>
      <c r="B39" s="187"/>
      <c r="C39" s="142"/>
      <c r="D39" s="146"/>
      <c r="E39" s="134"/>
      <c r="F39" s="189"/>
      <c r="G39" s="218"/>
      <c r="H39" s="288"/>
      <c r="I39" s="288"/>
      <c r="K39" s="288"/>
    </row>
    <row r="40" spans="1:11" ht="12" customHeight="1">
      <c r="A40" s="222"/>
      <c r="B40" s="186" t="s">
        <v>165</v>
      </c>
      <c r="D40" s="146"/>
      <c r="E40" s="134"/>
      <c r="F40" s="190" t="s">
        <v>171</v>
      </c>
      <c r="G40" s="285" t="s">
        <v>73</v>
      </c>
      <c r="H40" s="288">
        <v>137.15444439999999</v>
      </c>
      <c r="I40" s="288" t="s">
        <v>172</v>
      </c>
      <c r="K40" s="288"/>
    </row>
    <row r="41" spans="1:11" ht="12" customHeight="1">
      <c r="A41" s="218"/>
      <c r="B41" s="184"/>
      <c r="D41" s="164"/>
      <c r="E41" s="165"/>
      <c r="F41" s="190"/>
      <c r="G41" s="286"/>
      <c r="H41" s="288"/>
      <c r="I41" s="288"/>
      <c r="K41" s="288"/>
    </row>
    <row r="42" spans="1:11" ht="12" customHeight="1">
      <c r="A42" s="222"/>
      <c r="B42" s="185" t="s">
        <v>166</v>
      </c>
      <c r="D42" s="164"/>
      <c r="E42" s="165"/>
      <c r="F42" s="190" t="s">
        <v>171</v>
      </c>
      <c r="G42" s="285" t="s">
        <v>73</v>
      </c>
      <c r="H42" s="288">
        <v>164.58533327999999</v>
      </c>
      <c r="I42" s="288" t="s">
        <v>172</v>
      </c>
      <c r="K42" s="288"/>
    </row>
    <row r="43" spans="1:11" ht="12" customHeight="1">
      <c r="A43" s="218"/>
      <c r="B43" s="186"/>
      <c r="D43" s="164"/>
      <c r="E43" s="165"/>
      <c r="F43" s="185"/>
      <c r="G43" s="218"/>
      <c r="H43" s="288"/>
      <c r="I43" s="288"/>
    </row>
    <row r="44" spans="1:11" ht="12" customHeight="1">
      <c r="A44" s="222"/>
      <c r="B44" s="186" t="s">
        <v>167</v>
      </c>
      <c r="D44" s="164"/>
      <c r="E44" s="165"/>
      <c r="F44" s="189" t="s">
        <v>171</v>
      </c>
      <c r="G44" s="285" t="s">
        <v>73</v>
      </c>
      <c r="H44" s="288">
        <v>197.50239993599999</v>
      </c>
      <c r="I44" s="288" t="s">
        <v>172</v>
      </c>
    </row>
    <row r="45" spans="1:11" ht="12" customHeight="1">
      <c r="A45" s="218"/>
      <c r="B45" s="187"/>
      <c r="D45" s="164"/>
      <c r="E45" s="165"/>
      <c r="F45" s="189"/>
      <c r="G45" s="218"/>
      <c r="H45" s="288"/>
      <c r="I45" s="288"/>
      <c r="J45" s="174"/>
    </row>
    <row r="46" spans="1:11" ht="12" customHeight="1">
      <c r="A46" s="222" t="s">
        <v>168</v>
      </c>
      <c r="B46" s="186" t="s">
        <v>300</v>
      </c>
      <c r="D46" s="164"/>
      <c r="E46" s="165"/>
      <c r="F46" s="189" t="s">
        <v>171</v>
      </c>
      <c r="G46" s="285" t="s">
        <v>73</v>
      </c>
      <c r="H46" s="288">
        <v>240.45388310000001</v>
      </c>
      <c r="I46" s="288" t="s">
        <v>172</v>
      </c>
    </row>
    <row r="47" spans="1:11" ht="12" customHeight="1">
      <c r="A47" s="222"/>
      <c r="B47" s="187"/>
      <c r="C47" s="142"/>
      <c r="D47" s="146"/>
      <c r="E47" s="134"/>
      <c r="F47" s="189"/>
      <c r="G47" s="218"/>
      <c r="H47" s="288"/>
      <c r="I47" s="288"/>
    </row>
    <row r="48" spans="1:11" ht="12" customHeight="1">
      <c r="A48" s="222"/>
      <c r="B48" s="183"/>
      <c r="D48" s="164"/>
      <c r="E48" s="165"/>
      <c r="F48" s="190"/>
      <c r="G48" s="218"/>
      <c r="H48" s="288"/>
      <c r="I48" s="288"/>
    </row>
    <row r="49" spans="1:9" ht="12" customHeight="1">
      <c r="A49" s="222" t="s">
        <v>169</v>
      </c>
      <c r="B49" s="183" t="s">
        <v>170</v>
      </c>
      <c r="D49" s="164"/>
      <c r="E49" s="165"/>
      <c r="F49" s="190" t="s">
        <v>171</v>
      </c>
      <c r="G49" s="285" t="s">
        <v>73</v>
      </c>
      <c r="H49" s="288">
        <v>511.58675340000002</v>
      </c>
      <c r="I49" s="288" t="s">
        <v>172</v>
      </c>
    </row>
    <row r="50" spans="1:9" ht="12" customHeight="1">
      <c r="A50" s="159"/>
      <c r="B50" s="163"/>
      <c r="D50" s="164"/>
      <c r="E50" s="165"/>
      <c r="F50" s="164"/>
      <c r="G50" s="119"/>
      <c r="H50" s="200"/>
      <c r="I50" s="236"/>
    </row>
    <row r="51" spans="1:9" ht="12" customHeight="1">
      <c r="A51" s="163"/>
      <c r="B51" s="163"/>
      <c r="D51" s="164"/>
      <c r="E51" s="165"/>
      <c r="F51" s="164"/>
      <c r="G51" s="119"/>
      <c r="H51" s="200"/>
      <c r="I51" s="236"/>
    </row>
    <row r="52" spans="1:9" ht="12" customHeight="1">
      <c r="A52" s="163"/>
      <c r="B52" s="163"/>
      <c r="D52" s="164"/>
      <c r="E52" s="165"/>
      <c r="F52" s="164"/>
      <c r="G52" s="119"/>
      <c r="H52" s="200"/>
      <c r="I52" s="236"/>
    </row>
    <row r="53" spans="1:9" ht="12" customHeight="1">
      <c r="A53" s="163"/>
      <c r="B53" s="163"/>
      <c r="D53" s="164"/>
      <c r="E53" s="165"/>
      <c r="F53" s="164"/>
      <c r="G53" s="119"/>
      <c r="H53" s="200"/>
      <c r="I53" s="236"/>
    </row>
    <row r="54" spans="1:9" ht="12" customHeight="1">
      <c r="A54" s="163"/>
      <c r="B54" s="163"/>
      <c r="D54" s="164"/>
      <c r="E54" s="165"/>
      <c r="F54" s="164"/>
      <c r="G54" s="119"/>
      <c r="H54" s="200"/>
      <c r="I54" s="236"/>
    </row>
    <row r="55" spans="1:9" ht="12" customHeight="1">
      <c r="A55" s="163"/>
      <c r="B55" s="163"/>
      <c r="D55" s="164"/>
      <c r="E55" s="165"/>
      <c r="F55" s="164"/>
      <c r="G55" s="119"/>
      <c r="H55" s="200"/>
      <c r="I55" s="236"/>
    </row>
    <row r="56" spans="1:9" ht="12" customHeight="1">
      <c r="A56" s="163"/>
      <c r="B56" s="163"/>
      <c r="D56" s="164"/>
      <c r="E56" s="165"/>
      <c r="F56" s="164"/>
      <c r="G56" s="119"/>
      <c r="H56" s="200"/>
      <c r="I56" s="236"/>
    </row>
    <row r="57" spans="1:9" ht="12" customHeight="1">
      <c r="A57" s="163"/>
      <c r="B57" s="163"/>
      <c r="D57" s="164"/>
      <c r="E57" s="165"/>
      <c r="F57" s="164"/>
      <c r="G57" s="119"/>
      <c r="H57" s="200"/>
      <c r="I57" s="236"/>
    </row>
    <row r="58" spans="1:9" ht="12" customHeight="1">
      <c r="A58" s="163"/>
      <c r="B58" s="163"/>
      <c r="D58" s="164"/>
      <c r="E58" s="165"/>
      <c r="F58" s="164"/>
      <c r="G58" s="119"/>
      <c r="H58" s="200"/>
      <c r="I58" s="236"/>
    </row>
    <row r="59" spans="1:9" ht="12" customHeight="1">
      <c r="A59" s="163"/>
      <c r="B59" s="163"/>
      <c r="D59" s="164"/>
      <c r="E59" s="165"/>
      <c r="F59" s="164"/>
      <c r="G59" s="119"/>
      <c r="H59" s="200"/>
      <c r="I59" s="236"/>
    </row>
    <row r="60" spans="1:9" ht="12" customHeight="1">
      <c r="A60" s="163"/>
      <c r="B60" s="163"/>
      <c r="D60" s="164"/>
      <c r="E60" s="165"/>
      <c r="F60" s="164"/>
      <c r="G60" s="119"/>
      <c r="H60" s="200"/>
      <c r="I60" s="236"/>
    </row>
    <row r="61" spans="1:9" ht="12" customHeight="1">
      <c r="A61" s="163"/>
      <c r="B61" s="163"/>
      <c r="D61" s="164"/>
      <c r="E61" s="165"/>
      <c r="F61" s="164"/>
      <c r="G61" s="119"/>
      <c r="H61" s="200"/>
      <c r="I61" s="236"/>
    </row>
    <row r="62" spans="1:9" ht="12" customHeight="1">
      <c r="A62" s="163"/>
      <c r="B62" s="163"/>
      <c r="D62" s="164"/>
      <c r="E62" s="165"/>
      <c r="F62" s="164"/>
      <c r="G62" s="119"/>
      <c r="H62" s="200"/>
      <c r="I62" s="236"/>
    </row>
    <row r="63" spans="1:9" ht="12" customHeight="1">
      <c r="A63" s="163"/>
      <c r="B63" s="163"/>
      <c r="D63" s="164"/>
      <c r="E63" s="165"/>
      <c r="F63" s="164"/>
      <c r="G63" s="119"/>
      <c r="H63" s="200"/>
      <c r="I63" s="236"/>
    </row>
    <row r="64" spans="1:9" ht="12" customHeight="1">
      <c r="A64" s="163"/>
      <c r="B64" s="163"/>
      <c r="D64" s="164"/>
      <c r="E64" s="165"/>
      <c r="F64" s="164"/>
      <c r="G64" s="119"/>
      <c r="H64" s="200"/>
      <c r="I64" s="236"/>
    </row>
    <row r="65" spans="1:9" ht="12" customHeight="1">
      <c r="A65" s="163"/>
      <c r="B65" s="163"/>
      <c r="D65" s="164"/>
      <c r="E65" s="165"/>
      <c r="F65" s="164"/>
      <c r="G65" s="119"/>
      <c r="H65" s="200"/>
      <c r="I65" s="236"/>
    </row>
    <row r="66" spans="1:9" ht="12" customHeight="1">
      <c r="A66" s="163"/>
      <c r="B66" s="163"/>
      <c r="D66" s="164"/>
      <c r="E66" s="165"/>
      <c r="F66" s="164"/>
      <c r="G66" s="119"/>
      <c r="H66" s="200"/>
      <c r="I66" s="236"/>
    </row>
    <row r="67" spans="1:9" ht="12" customHeight="1">
      <c r="A67" s="163"/>
      <c r="B67" s="163"/>
      <c r="D67" s="164"/>
      <c r="E67" s="165"/>
      <c r="F67" s="164"/>
      <c r="G67" s="119"/>
      <c r="H67" s="200"/>
      <c r="I67" s="236"/>
    </row>
    <row r="68" spans="1:9" ht="12" customHeight="1">
      <c r="A68" s="163"/>
      <c r="B68" s="163"/>
      <c r="D68" s="164"/>
      <c r="E68" s="165"/>
      <c r="F68" s="164"/>
      <c r="G68" s="119"/>
      <c r="H68" s="200"/>
      <c r="I68" s="236"/>
    </row>
    <row r="69" spans="1:9" ht="12" customHeight="1">
      <c r="A69" s="163"/>
      <c r="B69" s="163"/>
      <c r="D69" s="164"/>
      <c r="E69" s="165"/>
      <c r="F69" s="164"/>
      <c r="G69" s="119"/>
      <c r="H69" s="200"/>
      <c r="I69" s="236"/>
    </row>
    <row r="70" spans="1:9" ht="12" customHeight="1">
      <c r="A70" s="163"/>
      <c r="B70" s="163"/>
      <c r="D70" s="164"/>
      <c r="E70" s="165"/>
      <c r="F70" s="164"/>
      <c r="G70" s="119"/>
      <c r="H70" s="200"/>
      <c r="I70" s="236"/>
    </row>
    <row r="71" spans="1:9" ht="12" customHeight="1">
      <c r="A71" s="163"/>
      <c r="B71" s="163"/>
      <c r="D71" s="164"/>
      <c r="E71" s="165"/>
      <c r="F71" s="164"/>
      <c r="G71" s="119"/>
      <c r="H71" s="200"/>
      <c r="I71" s="236"/>
    </row>
    <row r="72" spans="1:9" ht="12" customHeight="1">
      <c r="A72" s="163"/>
      <c r="B72" s="163"/>
      <c r="D72" s="164"/>
      <c r="E72" s="165"/>
      <c r="F72" s="164"/>
      <c r="G72" s="119"/>
      <c r="H72" s="200"/>
      <c r="I72" s="236"/>
    </row>
    <row r="73" spans="1:9" ht="12" customHeight="1">
      <c r="A73" s="163"/>
      <c r="B73" s="163"/>
      <c r="D73" s="164"/>
      <c r="E73" s="165"/>
      <c r="F73" s="164"/>
      <c r="G73" s="119"/>
      <c r="H73" s="200"/>
      <c r="I73" s="236"/>
    </row>
    <row r="74" spans="1:9" ht="12" customHeight="1">
      <c r="A74" s="163"/>
      <c r="B74" s="163"/>
      <c r="D74" s="164"/>
      <c r="E74" s="165"/>
      <c r="F74" s="164"/>
      <c r="G74" s="119"/>
      <c r="H74" s="200"/>
      <c r="I74" s="236"/>
    </row>
    <row r="75" spans="1:9" ht="12" customHeight="1">
      <c r="A75" s="163"/>
      <c r="B75" s="163"/>
      <c r="D75" s="164"/>
      <c r="E75" s="165"/>
      <c r="F75" s="164"/>
      <c r="G75" s="119"/>
      <c r="H75" s="200"/>
      <c r="I75" s="236"/>
    </row>
    <row r="76" spans="1:9" ht="12" customHeight="1">
      <c r="A76" s="163"/>
      <c r="B76" s="163"/>
      <c r="D76" s="164"/>
      <c r="E76" s="165"/>
      <c r="F76" s="164"/>
      <c r="G76" s="119"/>
      <c r="H76" s="200"/>
      <c r="I76" s="236"/>
    </row>
    <row r="77" spans="1:9" ht="12" customHeight="1">
      <c r="A77" s="163"/>
      <c r="B77" s="163"/>
      <c r="D77" s="164"/>
      <c r="E77" s="165"/>
      <c r="F77" s="164"/>
      <c r="G77" s="119"/>
      <c r="H77" s="200"/>
      <c r="I77" s="236"/>
    </row>
    <row r="78" spans="1:9" ht="12" customHeight="1">
      <c r="A78" s="166"/>
      <c r="B78" s="163"/>
      <c r="D78" s="164"/>
      <c r="E78" s="165"/>
      <c r="F78" s="164"/>
      <c r="G78" s="119"/>
      <c r="H78" s="200"/>
      <c r="I78" s="219"/>
    </row>
    <row r="79" spans="1:9" ht="12" customHeight="1">
      <c r="A79" s="154"/>
      <c r="B79" s="155"/>
      <c r="C79" s="156"/>
      <c r="D79" s="156"/>
      <c r="E79" s="176"/>
      <c r="F79" s="156"/>
      <c r="G79" s="170"/>
      <c r="H79" s="204"/>
      <c r="I79" s="158"/>
    </row>
    <row r="80" spans="1:9" ht="12" customHeight="1">
      <c r="A80" s="147">
        <v>1800</v>
      </c>
      <c r="B80" s="162" t="s">
        <v>12</v>
      </c>
      <c r="C80" s="142"/>
      <c r="F80" s="171"/>
      <c r="H80" s="205"/>
      <c r="I80" s="119" t="str">
        <f>IF(SUM(I6:I78)=0,"-",SUM(I6:I78))</f>
        <v>-</v>
      </c>
    </row>
    <row r="81" spans="1:9" ht="12" customHeight="1">
      <c r="A81" s="167"/>
      <c r="B81" s="168"/>
      <c r="C81" s="169"/>
      <c r="D81" s="169"/>
      <c r="E81" s="172"/>
      <c r="F81" s="172"/>
      <c r="G81" s="173"/>
      <c r="H81" s="206"/>
      <c r="I81" s="207"/>
    </row>
    <row r="88" spans="1:9" ht="12" customHeight="1">
      <c r="A88" s="130"/>
      <c r="B88" s="130"/>
      <c r="C88" s="130"/>
      <c r="D88" s="130"/>
      <c r="E88" s="130"/>
      <c r="F88" s="130"/>
      <c r="G88" s="130"/>
      <c r="H88" s="130"/>
      <c r="I88" s="130"/>
    </row>
    <row r="89" spans="1:9" ht="12" customHeight="1">
      <c r="A89" s="130"/>
      <c r="B89" s="130"/>
      <c r="C89" s="130"/>
      <c r="D89" s="130"/>
      <c r="E89" s="130"/>
      <c r="F89" s="130"/>
      <c r="G89" s="130"/>
      <c r="H89" s="130"/>
      <c r="I89" s="130"/>
    </row>
    <row r="90" spans="1:9" ht="12" customHeight="1">
      <c r="A90" s="130"/>
      <c r="B90" s="130"/>
      <c r="C90" s="130"/>
      <c r="D90" s="130"/>
      <c r="E90" s="130"/>
      <c r="F90" s="130"/>
      <c r="G90" s="130"/>
      <c r="H90" s="130"/>
      <c r="I90" s="130"/>
    </row>
    <row r="91" spans="1:9" ht="12" customHeight="1">
      <c r="A91" s="130"/>
      <c r="B91" s="130"/>
      <c r="C91" s="130"/>
      <c r="D91" s="130"/>
      <c r="E91" s="130"/>
      <c r="F91" s="130"/>
      <c r="G91" s="130"/>
      <c r="H91" s="130"/>
      <c r="I91" s="130"/>
    </row>
    <row r="92" spans="1:9" ht="12" customHeight="1">
      <c r="A92" s="130"/>
      <c r="B92" s="130"/>
      <c r="C92" s="130"/>
      <c r="D92" s="130"/>
      <c r="E92" s="130"/>
      <c r="F92" s="130"/>
      <c r="G92" s="130"/>
      <c r="H92" s="130"/>
      <c r="I92" s="130"/>
    </row>
    <row r="93" spans="1:9" ht="12" customHeight="1">
      <c r="A93" s="130"/>
      <c r="B93" s="130"/>
      <c r="C93" s="130"/>
      <c r="D93" s="130"/>
      <c r="E93" s="130"/>
      <c r="F93" s="130"/>
      <c r="G93" s="130"/>
      <c r="H93" s="130"/>
      <c r="I93" s="130"/>
    </row>
    <row r="94" spans="1:9" ht="12" customHeight="1">
      <c r="A94" s="130"/>
      <c r="B94" s="130"/>
      <c r="C94" s="130"/>
      <c r="D94" s="130"/>
      <c r="E94" s="130"/>
      <c r="F94" s="130"/>
      <c r="G94" s="130"/>
      <c r="H94" s="130"/>
      <c r="I94" s="130"/>
    </row>
    <row r="95" spans="1:9" ht="12" customHeight="1">
      <c r="A95" s="130"/>
      <c r="B95" s="130"/>
      <c r="C95" s="130"/>
      <c r="D95" s="130"/>
      <c r="E95" s="130"/>
      <c r="F95" s="130"/>
      <c r="G95" s="130"/>
      <c r="H95" s="130"/>
      <c r="I95" s="130"/>
    </row>
    <row r="96" spans="1:9" ht="12" customHeight="1">
      <c r="A96" s="130"/>
      <c r="B96" s="130"/>
      <c r="C96" s="130"/>
      <c r="D96" s="130"/>
      <c r="E96" s="130"/>
      <c r="F96" s="130"/>
      <c r="G96" s="130"/>
      <c r="H96" s="130"/>
      <c r="I96" s="130"/>
    </row>
    <row r="97" s="130" customFormat="1" ht="12" customHeight="1"/>
    <row r="98" s="130" customFormat="1" ht="12" customHeight="1"/>
    <row r="99" s="130" customFormat="1" ht="12" customHeight="1"/>
    <row r="100" s="130" customFormat="1" ht="12" customHeight="1"/>
    <row r="101" s="130" customFormat="1" ht="12" customHeight="1"/>
    <row r="102" s="130" customFormat="1" ht="12" customHeight="1"/>
    <row r="103" s="130" customFormat="1" ht="12" customHeight="1"/>
    <row r="104" s="130" customFormat="1" ht="12" customHeight="1"/>
    <row r="105" s="130" customFormat="1" ht="12" customHeight="1"/>
    <row r="106" s="130" customFormat="1" ht="12" customHeight="1"/>
    <row r="107" s="130" customFormat="1" ht="12" customHeight="1"/>
    <row r="113" s="130" customFormat="1" ht="12" customHeight="1"/>
    <row r="114" s="130" customFormat="1" ht="12" customHeight="1"/>
    <row r="115" s="130" customFormat="1" ht="12" customHeight="1"/>
    <row r="116" s="130" customFormat="1" ht="12" customHeight="1"/>
    <row r="117" s="130" customFormat="1" ht="12" customHeight="1"/>
    <row r="118" s="130" customFormat="1" ht="12" customHeight="1"/>
    <row r="119" s="130" customFormat="1" ht="12" customHeight="1"/>
    <row r="120" s="130" customFormat="1" ht="12" customHeight="1"/>
    <row r="121" s="130" customFormat="1" ht="12" customHeight="1"/>
    <row r="122" s="130" customFormat="1" ht="12" customHeight="1"/>
    <row r="123" s="130" customFormat="1" ht="12" customHeight="1"/>
    <row r="124" s="130" customFormat="1" ht="12" customHeight="1"/>
    <row r="125" s="130" customFormat="1" ht="12" customHeight="1"/>
    <row r="126" s="130" customFormat="1" ht="12" customHeight="1"/>
    <row r="127" s="130" customFormat="1" ht="12" customHeight="1"/>
    <row r="128" s="130" customFormat="1" ht="12" customHeight="1"/>
    <row r="129" s="130" customFormat="1" ht="12" customHeight="1"/>
    <row r="130" s="130" customFormat="1" ht="12" customHeight="1"/>
    <row r="131" s="130" customFormat="1" ht="12" customHeight="1"/>
    <row r="132" s="130" customFormat="1" ht="12" customHeight="1"/>
    <row r="138" s="130" customFormat="1" ht="12" customHeight="1"/>
    <row r="139" s="130" customFormat="1" ht="12" customHeight="1"/>
    <row r="140" s="130" customFormat="1" ht="12" customHeight="1"/>
    <row r="141" s="130" customFormat="1" ht="12" customHeight="1"/>
    <row r="142" s="130" customFormat="1" ht="12" customHeight="1"/>
    <row r="143" s="130" customFormat="1" ht="12" customHeight="1"/>
    <row r="144" s="130" customFormat="1" ht="12" customHeight="1"/>
    <row r="145" s="130" customFormat="1" ht="12" customHeight="1"/>
    <row r="146" s="130" customFormat="1" ht="12" customHeight="1"/>
    <row r="147" s="130" customFormat="1" ht="12" customHeight="1"/>
    <row r="148" s="130" customFormat="1" ht="12" customHeight="1"/>
    <row r="149" s="130" customFormat="1" ht="12" customHeight="1"/>
    <row r="150" s="130" customFormat="1" ht="12" customHeight="1"/>
    <row r="151" s="130" customFormat="1" ht="12" customHeight="1"/>
    <row r="152" s="130" customFormat="1" ht="12" customHeight="1"/>
    <row r="153" s="130" customFormat="1" ht="12" customHeight="1"/>
    <row r="154" s="130" customFormat="1" ht="12" customHeight="1"/>
    <row r="155" s="130" customFormat="1" ht="12" customHeight="1"/>
    <row r="156" s="130" customFormat="1" ht="12" customHeight="1"/>
    <row r="157" s="130" customFormat="1" ht="12" customHeight="1"/>
    <row r="158" s="130" customFormat="1" ht="12" customHeight="1"/>
  </sheetData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4FBE-BE1B-4E03-8981-D7BAB9C3399B}">
  <dimension ref="A1:P150"/>
  <sheetViews>
    <sheetView view="pageBreakPreview" zoomScale="85" zoomScaleNormal="100" zoomScaleSheetLayoutView="85" workbookViewId="0">
      <selection activeCell="K13" sqref="K13:O19"/>
    </sheetView>
  </sheetViews>
  <sheetFormatPr defaultColWidth="11.109375" defaultRowHeight="12" customHeight="1"/>
  <cols>
    <col min="1" max="1" width="6.109375" style="110" customWidth="1"/>
    <col min="2" max="2" width="7.6640625" style="110" customWidth="1"/>
    <col min="3" max="3" width="3.77734375" style="110" customWidth="1"/>
    <col min="4" max="4" width="36.44140625" style="110" bestFit="1" customWidth="1"/>
    <col min="5" max="5" width="3.21875" style="110" customWidth="1"/>
    <col min="6" max="6" width="7.88671875" style="110" bestFit="1" customWidth="1"/>
    <col min="7" max="7" width="9.77734375" style="263" customWidth="1"/>
    <col min="8" max="9" width="10.77734375" style="263" customWidth="1"/>
    <col min="10" max="16384" width="11.109375" style="3"/>
  </cols>
  <sheetData>
    <row r="1" spans="1:16" ht="12" customHeight="1">
      <c r="A1" s="1" t="s">
        <v>37</v>
      </c>
      <c r="G1" s="279"/>
      <c r="I1" s="198" t="s">
        <v>287</v>
      </c>
    </row>
    <row r="2" spans="1:16" ht="12" customHeight="1">
      <c r="A2" s="63"/>
      <c r="B2" s="65"/>
      <c r="C2" s="66"/>
      <c r="D2" s="67"/>
      <c r="E2" s="67"/>
      <c r="F2" s="63"/>
      <c r="G2" s="71"/>
      <c r="H2" s="230"/>
      <c r="I2" s="299"/>
    </row>
    <row r="3" spans="1:16" ht="12" customHeight="1">
      <c r="A3" s="30" t="s">
        <v>1</v>
      </c>
      <c r="B3" s="428" t="s">
        <v>2</v>
      </c>
      <c r="C3" s="429"/>
      <c r="D3" s="430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16" ht="12" customHeight="1">
      <c r="A4" s="30" t="s">
        <v>7</v>
      </c>
      <c r="B4" s="19"/>
      <c r="C4" s="12"/>
      <c r="D4" s="58"/>
      <c r="E4" s="58"/>
      <c r="F4" s="44"/>
      <c r="G4" s="73"/>
      <c r="H4" s="231"/>
      <c r="I4" s="201"/>
    </row>
    <row r="5" spans="1:16" ht="12" customHeight="1">
      <c r="A5" s="64"/>
      <c r="B5" s="68"/>
      <c r="C5" s="69"/>
      <c r="D5" s="70"/>
      <c r="E5" s="70"/>
      <c r="F5" s="64"/>
      <c r="G5" s="74"/>
      <c r="H5" s="232"/>
      <c r="I5" s="300"/>
    </row>
    <row r="6" spans="1:16" ht="12" customHeight="1">
      <c r="A6" s="275"/>
      <c r="B6" s="274"/>
      <c r="C6" s="273"/>
      <c r="D6" s="278"/>
      <c r="E6" s="278"/>
      <c r="F6" s="275"/>
      <c r="G6" s="301"/>
      <c r="H6" s="362"/>
      <c r="I6" s="327" t="str">
        <f>IF(OR(AND(G6="Prov",H6="Sum"),(H6="PC Sum")),". . . . . . . . .00",IF(ISERR(G6*H6),"",IF(G6*H6=0,"",ROUND(G6*H6,2))))</f>
        <v/>
      </c>
    </row>
    <row r="7" spans="1:16" ht="12" customHeight="1">
      <c r="A7" s="109"/>
      <c r="B7" s="120" t="s">
        <v>288</v>
      </c>
      <c r="C7" s="277"/>
      <c r="D7" s="57"/>
      <c r="E7" s="57"/>
      <c r="F7" s="109"/>
      <c r="G7" s="302"/>
      <c r="H7" s="326"/>
      <c r="I7" s="327" t="str">
        <f>IF(OR(AND(G7="Prov",H7="Sum"),(H7="PC Sum")),". . . . . . . . .00",IF(ISERR(G7*H7),"",IF(G7*H7=0,"",ROUND(G7*H7,2))))</f>
        <v/>
      </c>
    </row>
    <row r="8" spans="1:16" ht="12" customHeight="1">
      <c r="A8" s="109"/>
      <c r="B8" s="21"/>
      <c r="D8" s="57"/>
      <c r="E8" s="57"/>
      <c r="F8" s="109"/>
      <c r="G8" s="302"/>
      <c r="H8" s="326"/>
      <c r="I8" s="327" t="str">
        <f>IF(OR(AND(G8="Prov",H8="Sum"),(H8="PC Sum")),". . . . . . . . .00",IF(ISERR(G8*H8),"",IF(G8*H8=0,"",ROUND(G8*H8,2))))</f>
        <v/>
      </c>
    </row>
    <row r="9" spans="1:16" ht="12" customHeight="1">
      <c r="A9" s="175">
        <v>21.01</v>
      </c>
      <c r="B9" s="24" t="s">
        <v>289</v>
      </c>
      <c r="C9" s="1"/>
      <c r="D9" s="58"/>
      <c r="E9" s="111"/>
      <c r="F9" s="109"/>
      <c r="G9" s="302"/>
      <c r="H9" s="326"/>
      <c r="I9" s="327"/>
      <c r="J9" s="195"/>
      <c r="K9" s="195"/>
      <c r="L9" s="195"/>
      <c r="M9" s="195"/>
      <c r="N9" s="195"/>
      <c r="O9" s="195"/>
      <c r="P9" s="195"/>
    </row>
    <row r="10" spans="1:16" ht="12" customHeight="1">
      <c r="A10" s="109" t="s">
        <v>13</v>
      </c>
      <c r="B10" s="112"/>
      <c r="D10" s="113"/>
      <c r="E10" s="111"/>
      <c r="F10" s="109"/>
      <c r="G10" s="302"/>
      <c r="H10" s="326"/>
      <c r="I10" s="327"/>
      <c r="J10" s="195"/>
      <c r="K10" s="195"/>
      <c r="L10" s="195"/>
      <c r="M10" s="195"/>
      <c r="N10" s="195"/>
      <c r="O10" s="195"/>
      <c r="P10" s="195"/>
    </row>
    <row r="11" spans="1:16" ht="12" customHeight="1">
      <c r="A11" s="109"/>
      <c r="B11" s="112" t="s">
        <v>67</v>
      </c>
      <c r="C11" s="110" t="s">
        <v>299</v>
      </c>
      <c r="D11" s="113"/>
      <c r="E11" s="111"/>
      <c r="F11" s="109"/>
      <c r="G11" s="302"/>
      <c r="H11" s="326"/>
      <c r="I11" s="327"/>
      <c r="J11" s="195"/>
      <c r="K11" s="195"/>
      <c r="L11" s="195"/>
      <c r="M11" s="195"/>
      <c r="N11" s="195"/>
      <c r="O11" s="195"/>
      <c r="P11" s="195"/>
    </row>
    <row r="12" spans="1:16" ht="12" customHeight="1">
      <c r="A12" s="109"/>
      <c r="B12" s="112"/>
      <c r="C12" s="110" t="s">
        <v>234</v>
      </c>
      <c r="D12" s="113"/>
      <c r="E12" s="111"/>
      <c r="F12" s="109"/>
      <c r="G12" s="302"/>
      <c r="H12" s="326"/>
      <c r="I12" s="327"/>
      <c r="J12" s="195"/>
      <c r="K12" s="195"/>
      <c r="L12" s="195"/>
      <c r="M12" s="195"/>
      <c r="N12" s="195"/>
      <c r="O12" s="195"/>
      <c r="P12" s="195"/>
    </row>
    <row r="13" spans="1:16" ht="12" customHeight="1">
      <c r="A13" s="109"/>
      <c r="B13" s="112"/>
      <c r="C13" s="110" t="s">
        <v>235</v>
      </c>
      <c r="D13" s="113"/>
      <c r="E13" s="111"/>
      <c r="F13" s="109"/>
      <c r="G13" s="302"/>
      <c r="H13" s="326"/>
      <c r="I13" s="327"/>
      <c r="J13" s="195"/>
      <c r="K13" s="195"/>
      <c r="L13" s="195"/>
      <c r="M13" s="195"/>
      <c r="N13" s="195"/>
      <c r="O13" s="195"/>
      <c r="P13" s="195"/>
    </row>
    <row r="14" spans="1:16" ht="12" customHeight="1">
      <c r="A14" s="109"/>
      <c r="B14" s="112"/>
      <c r="D14" s="113"/>
      <c r="E14" s="111"/>
      <c r="F14" s="109"/>
      <c r="G14" s="302"/>
      <c r="H14" s="326"/>
      <c r="I14" s="327"/>
      <c r="J14" s="195"/>
      <c r="K14" s="195"/>
      <c r="L14" s="195"/>
      <c r="M14" s="195"/>
      <c r="N14" s="195"/>
      <c r="O14" s="195"/>
      <c r="P14" s="195"/>
    </row>
    <row r="15" spans="1:16" ht="12" customHeight="1">
      <c r="A15" s="109"/>
      <c r="B15" s="112"/>
      <c r="C15" s="110" t="s">
        <v>92</v>
      </c>
      <c r="D15" s="113" t="s">
        <v>236</v>
      </c>
      <c r="E15" s="111" t="s">
        <v>176</v>
      </c>
      <c r="F15" s="111" t="s">
        <v>68</v>
      </c>
      <c r="G15" s="302">
        <v>16</v>
      </c>
      <c r="H15" s="326">
        <v>135</v>
      </c>
      <c r="I15" s="335">
        <f>G15*H15</f>
        <v>2160</v>
      </c>
      <c r="J15" s="195"/>
      <c r="K15" s="355"/>
      <c r="L15" s="355"/>
      <c r="M15" s="355"/>
      <c r="N15" s="195"/>
      <c r="O15" s="355"/>
      <c r="P15" s="195"/>
    </row>
    <row r="16" spans="1:16" ht="12" customHeight="1">
      <c r="A16" s="109"/>
      <c r="B16" s="112"/>
      <c r="D16" s="106"/>
      <c r="E16" s="111"/>
      <c r="F16" s="111"/>
      <c r="G16" s="302"/>
      <c r="H16" s="326"/>
      <c r="I16" s="327"/>
      <c r="J16" s="195"/>
      <c r="K16" s="195"/>
      <c r="L16" s="195"/>
      <c r="M16" s="195"/>
      <c r="N16" s="195"/>
      <c r="O16" s="195"/>
      <c r="P16" s="195"/>
    </row>
    <row r="17" spans="1:16" ht="12" customHeight="1">
      <c r="A17" s="44">
        <v>21.06</v>
      </c>
      <c r="B17" s="112" t="s">
        <v>290</v>
      </c>
      <c r="D17" s="113"/>
      <c r="E17" s="111"/>
      <c r="F17" s="111"/>
      <c r="G17" s="302"/>
      <c r="H17" s="326"/>
      <c r="I17" s="335"/>
      <c r="J17" s="195"/>
      <c r="K17" s="195"/>
      <c r="L17" s="195"/>
      <c r="M17" s="195"/>
      <c r="N17" s="195"/>
      <c r="O17" s="195"/>
      <c r="P17" s="195"/>
    </row>
    <row r="18" spans="1:16" ht="12" customHeight="1">
      <c r="A18" s="109"/>
      <c r="B18" s="112"/>
      <c r="D18" s="113"/>
      <c r="E18" s="282"/>
      <c r="F18" s="111"/>
      <c r="G18" s="302"/>
      <c r="H18" s="326"/>
      <c r="I18" s="335"/>
      <c r="J18" s="195"/>
      <c r="K18" s="195"/>
      <c r="L18" s="355"/>
      <c r="M18" s="355"/>
      <c r="N18" s="195"/>
      <c r="O18" s="355"/>
      <c r="P18" s="195"/>
    </row>
    <row r="19" spans="1:16" ht="12" customHeight="1">
      <c r="A19" s="316"/>
      <c r="B19" s="112" t="s">
        <v>77</v>
      </c>
      <c r="C19" s="110" t="s">
        <v>291</v>
      </c>
      <c r="D19" s="113"/>
      <c r="E19" s="319"/>
      <c r="F19" s="111"/>
      <c r="G19" s="302"/>
      <c r="H19" s="326"/>
      <c r="I19" s="335"/>
      <c r="J19" s="350"/>
      <c r="K19" s="195"/>
      <c r="L19" s="195"/>
      <c r="M19" s="195"/>
      <c r="N19" s="195"/>
      <c r="O19" s="195"/>
      <c r="P19" s="195"/>
    </row>
    <row r="20" spans="1:16" ht="12" customHeight="1">
      <c r="A20" s="315"/>
      <c r="B20" s="112"/>
      <c r="C20" s="110" t="s">
        <v>292</v>
      </c>
      <c r="D20" s="113"/>
      <c r="E20" s="319"/>
      <c r="F20" s="111"/>
      <c r="G20" s="302"/>
      <c r="H20" s="326"/>
      <c r="I20" s="335"/>
      <c r="J20" s="350"/>
      <c r="K20" s="195"/>
      <c r="L20" s="195"/>
      <c r="M20" s="195"/>
      <c r="N20" s="195"/>
      <c r="O20" s="195"/>
      <c r="P20" s="195"/>
    </row>
    <row r="21" spans="1:16" ht="12" customHeight="1">
      <c r="A21" s="316"/>
      <c r="B21" s="112"/>
      <c r="D21" s="113"/>
      <c r="E21" s="319"/>
      <c r="F21" s="111"/>
      <c r="G21" s="302"/>
      <c r="H21" s="326"/>
      <c r="I21" s="335"/>
      <c r="J21" s="306"/>
      <c r="K21" s="195"/>
      <c r="L21" s="195"/>
      <c r="M21" s="195"/>
      <c r="N21" s="195"/>
      <c r="O21" s="195"/>
      <c r="P21" s="195"/>
    </row>
    <row r="22" spans="1:16" ht="12" customHeight="1">
      <c r="A22" s="316"/>
      <c r="B22" s="311"/>
      <c r="C22" s="110" t="s">
        <v>92</v>
      </c>
      <c r="D22" s="307" t="s">
        <v>293</v>
      </c>
      <c r="E22" s="111" t="s">
        <v>176</v>
      </c>
      <c r="F22" s="111" t="s">
        <v>95</v>
      </c>
      <c r="G22" s="302">
        <v>100</v>
      </c>
      <c r="H22" s="326">
        <v>470</v>
      </c>
      <c r="I22" s="335">
        <f>G22*H22</f>
        <v>47000</v>
      </c>
      <c r="J22" s="350"/>
      <c r="K22" s="195">
        <f>180/1.8</f>
        <v>100</v>
      </c>
      <c r="L22" s="195"/>
      <c r="M22" s="195"/>
      <c r="N22" s="195"/>
      <c r="O22" s="195"/>
      <c r="P22" s="195"/>
    </row>
    <row r="23" spans="1:16" ht="12" customHeight="1">
      <c r="A23" s="315"/>
      <c r="B23" s="306"/>
      <c r="C23" s="307"/>
      <c r="D23" s="307"/>
      <c r="E23" s="319"/>
      <c r="F23" s="111"/>
      <c r="G23" s="302"/>
      <c r="H23" s="326"/>
      <c r="I23" s="328"/>
      <c r="J23" s="364"/>
      <c r="K23" s="195"/>
      <c r="L23" s="195"/>
      <c r="M23" s="195"/>
      <c r="N23" s="195"/>
      <c r="O23" s="195"/>
      <c r="P23" s="195"/>
    </row>
    <row r="24" spans="1:16" ht="12" customHeight="1">
      <c r="A24" s="315">
        <v>21.12</v>
      </c>
      <c r="B24" s="112" t="s">
        <v>294</v>
      </c>
      <c r="D24" s="113"/>
      <c r="E24" s="319"/>
      <c r="F24" s="111"/>
      <c r="G24" s="302"/>
      <c r="H24" s="326"/>
      <c r="I24" s="335"/>
      <c r="J24" s="350"/>
      <c r="K24" s="195"/>
      <c r="L24" s="195"/>
      <c r="M24" s="195"/>
      <c r="N24" s="195"/>
      <c r="O24" s="195"/>
      <c r="P24" s="195"/>
    </row>
    <row r="25" spans="1:16" ht="12" customHeight="1">
      <c r="A25" s="175"/>
      <c r="B25" s="112" t="s">
        <v>295</v>
      </c>
      <c r="D25" s="113"/>
      <c r="E25" s="57"/>
      <c r="F25" s="111"/>
      <c r="G25" s="302"/>
      <c r="H25" s="326"/>
      <c r="I25" s="335"/>
      <c r="J25" s="195"/>
      <c r="K25" s="195"/>
      <c r="L25" s="195"/>
      <c r="M25" s="195"/>
      <c r="N25" s="195"/>
      <c r="O25" s="195"/>
      <c r="P25" s="195"/>
    </row>
    <row r="26" spans="1:16" ht="12" customHeight="1">
      <c r="A26" s="175"/>
      <c r="B26" s="112"/>
      <c r="D26" s="113"/>
      <c r="E26" s="57"/>
      <c r="F26" s="111"/>
      <c r="G26" s="302"/>
      <c r="H26" s="326"/>
      <c r="I26" s="335"/>
      <c r="J26" s="195"/>
      <c r="K26" s="195"/>
      <c r="L26" s="195"/>
      <c r="M26" s="195"/>
      <c r="N26" s="195"/>
      <c r="O26" s="195"/>
      <c r="P26" s="195"/>
    </row>
    <row r="27" spans="1:16" ht="12" customHeight="1">
      <c r="A27" s="175"/>
      <c r="B27" s="112" t="s">
        <v>67</v>
      </c>
      <c r="C27" s="110" t="s">
        <v>296</v>
      </c>
      <c r="D27" s="113"/>
      <c r="E27" s="113" t="s">
        <v>297</v>
      </c>
      <c r="F27" s="109" t="s">
        <v>214</v>
      </c>
      <c r="G27" s="302">
        <v>1</v>
      </c>
      <c r="H27" s="326">
        <v>8280</v>
      </c>
      <c r="I27" s="327">
        <f>H27</f>
        <v>8280</v>
      </c>
      <c r="J27" s="195"/>
      <c r="K27" s="195"/>
      <c r="L27" s="195"/>
      <c r="M27" s="195"/>
      <c r="N27" s="195"/>
      <c r="O27" s="195"/>
      <c r="P27" s="195"/>
    </row>
    <row r="28" spans="1:16" ht="12" customHeight="1">
      <c r="A28" s="175"/>
      <c r="B28" s="112"/>
      <c r="D28" s="113"/>
      <c r="E28" s="111"/>
      <c r="F28" s="109"/>
      <c r="G28" s="302"/>
      <c r="H28" s="326"/>
      <c r="I28" s="327"/>
      <c r="J28" s="195"/>
      <c r="K28" s="195"/>
      <c r="L28" s="195"/>
      <c r="M28" s="195"/>
      <c r="N28" s="195"/>
      <c r="O28" s="195"/>
      <c r="P28" s="195"/>
    </row>
    <row r="29" spans="1:16" ht="12" customHeight="1">
      <c r="A29" s="175"/>
      <c r="B29" s="112"/>
      <c r="D29" s="113"/>
      <c r="E29" s="111"/>
      <c r="F29" s="109"/>
      <c r="G29" s="302"/>
      <c r="H29" s="326"/>
      <c r="I29" s="327"/>
      <c r="J29" s="195"/>
      <c r="K29" s="195"/>
      <c r="L29" s="195"/>
      <c r="M29" s="195"/>
      <c r="N29" s="195"/>
      <c r="O29" s="195"/>
      <c r="P29" s="195"/>
    </row>
    <row r="30" spans="1:16" ht="12" customHeight="1">
      <c r="A30" s="109"/>
      <c r="B30" s="311"/>
      <c r="D30" s="307"/>
      <c r="E30" s="165"/>
      <c r="F30" s="165"/>
      <c r="G30" s="201"/>
      <c r="H30" s="342"/>
      <c r="I30" s="328"/>
    </row>
    <row r="31" spans="1:16" ht="12" customHeight="1">
      <c r="A31" s="109"/>
      <c r="B31" s="112"/>
      <c r="D31" s="141"/>
      <c r="E31" s="165"/>
      <c r="F31" s="165"/>
      <c r="G31" s="201"/>
      <c r="H31" s="342"/>
      <c r="I31" s="328"/>
    </row>
    <row r="32" spans="1:16" ht="12" customHeight="1">
      <c r="A32" s="109"/>
      <c r="B32" s="112"/>
      <c r="D32" s="141"/>
      <c r="E32" s="165"/>
      <c r="F32" s="165"/>
      <c r="G32" s="201"/>
      <c r="H32" s="342"/>
      <c r="I32" s="328"/>
    </row>
    <row r="33" spans="1:9" ht="12" customHeight="1">
      <c r="A33" s="109"/>
      <c r="B33" s="112"/>
      <c r="D33" s="141"/>
      <c r="E33" s="165"/>
      <c r="F33" s="165"/>
      <c r="G33" s="201"/>
      <c r="H33" s="342"/>
      <c r="I33" s="328"/>
    </row>
    <row r="34" spans="1:9" ht="12" customHeight="1">
      <c r="A34" s="109"/>
      <c r="B34" s="112"/>
      <c r="D34" s="141"/>
      <c r="E34" s="165"/>
      <c r="F34" s="165"/>
      <c r="G34" s="201"/>
      <c r="H34" s="342"/>
      <c r="I34" s="328"/>
    </row>
    <row r="35" spans="1:9" ht="12" customHeight="1">
      <c r="A35" s="109"/>
      <c r="B35" s="112"/>
      <c r="D35" s="141"/>
      <c r="E35" s="165"/>
      <c r="F35" s="165"/>
      <c r="G35" s="201"/>
      <c r="H35" s="342"/>
      <c r="I35" s="328"/>
    </row>
    <row r="36" spans="1:9" ht="12" customHeight="1">
      <c r="A36" s="109"/>
      <c r="B36" s="112"/>
      <c r="D36" s="141"/>
      <c r="E36" s="165"/>
      <c r="F36" s="165"/>
      <c r="G36" s="201"/>
      <c r="H36" s="342"/>
      <c r="I36" s="328"/>
    </row>
    <row r="37" spans="1:9" ht="12" customHeight="1">
      <c r="A37" s="109"/>
      <c r="B37" s="112"/>
      <c r="D37" s="141"/>
      <c r="E37" s="165"/>
      <c r="F37" s="165"/>
      <c r="G37" s="201"/>
      <c r="H37" s="342"/>
      <c r="I37" s="328"/>
    </row>
    <row r="38" spans="1:9" ht="12" customHeight="1">
      <c r="A38" s="109"/>
      <c r="B38" s="112"/>
      <c r="D38" s="141"/>
      <c r="E38" s="165"/>
      <c r="F38" s="165"/>
      <c r="G38" s="201"/>
      <c r="H38" s="342"/>
      <c r="I38" s="328"/>
    </row>
    <row r="39" spans="1:9" ht="12" customHeight="1">
      <c r="A39" s="109"/>
      <c r="B39" s="112"/>
      <c r="D39" s="141"/>
      <c r="E39" s="165"/>
      <c r="F39" s="165"/>
      <c r="G39" s="201"/>
      <c r="H39" s="342"/>
      <c r="I39" s="328"/>
    </row>
    <row r="40" spans="1:9" ht="12" customHeight="1">
      <c r="A40" s="109"/>
      <c r="B40" s="112"/>
      <c r="D40" s="141"/>
      <c r="E40" s="165"/>
      <c r="F40" s="165"/>
      <c r="G40" s="201"/>
      <c r="H40" s="342"/>
      <c r="I40" s="328"/>
    </row>
    <row r="41" spans="1:9" ht="12" customHeight="1">
      <c r="A41" s="109"/>
      <c r="B41" s="112"/>
      <c r="D41" s="141"/>
      <c r="E41" s="165"/>
      <c r="F41" s="165"/>
      <c r="G41" s="201"/>
      <c r="H41" s="342"/>
      <c r="I41" s="328"/>
    </row>
    <row r="42" spans="1:9" ht="12" customHeight="1">
      <c r="A42" s="109"/>
      <c r="B42" s="112"/>
      <c r="D42" s="141"/>
      <c r="E42" s="165"/>
      <c r="F42" s="165"/>
      <c r="G42" s="201"/>
      <c r="H42" s="342"/>
      <c r="I42" s="328"/>
    </row>
    <row r="43" spans="1:9" ht="12" customHeight="1">
      <c r="A43" s="109"/>
      <c r="B43" s="112"/>
      <c r="D43" s="141"/>
      <c r="E43" s="165"/>
      <c r="F43" s="165"/>
      <c r="G43" s="201"/>
      <c r="H43" s="342"/>
      <c r="I43" s="328"/>
    </row>
    <row r="44" spans="1:9" ht="12" customHeight="1">
      <c r="A44" s="109"/>
      <c r="B44" s="112"/>
      <c r="D44" s="141"/>
      <c r="E44" s="165"/>
      <c r="F44" s="165"/>
      <c r="G44" s="201"/>
      <c r="H44" s="342"/>
      <c r="I44" s="328"/>
    </row>
    <row r="45" spans="1:9" ht="12" customHeight="1">
      <c r="A45" s="109"/>
      <c r="B45" s="112"/>
      <c r="D45" s="141"/>
      <c r="E45" s="165"/>
      <c r="F45" s="165"/>
      <c r="G45" s="201"/>
      <c r="H45" s="342"/>
      <c r="I45" s="328"/>
    </row>
    <row r="46" spans="1:9" ht="12" customHeight="1">
      <c r="A46" s="109"/>
      <c r="B46" s="112"/>
      <c r="D46" s="141"/>
      <c r="E46" s="165"/>
      <c r="F46" s="165"/>
      <c r="G46" s="201"/>
      <c r="H46" s="342"/>
      <c r="I46" s="328"/>
    </row>
    <row r="47" spans="1:9" ht="12" customHeight="1">
      <c r="A47" s="109"/>
      <c r="B47" s="112"/>
      <c r="D47" s="141"/>
      <c r="E47" s="165"/>
      <c r="F47" s="165"/>
      <c r="G47" s="201"/>
      <c r="H47" s="342"/>
      <c r="I47" s="328"/>
    </row>
    <row r="48" spans="1:9" ht="12" customHeight="1">
      <c r="A48" s="109"/>
      <c r="B48" s="112"/>
      <c r="D48" s="141"/>
      <c r="E48" s="165"/>
      <c r="F48" s="165"/>
      <c r="G48" s="201"/>
      <c r="H48" s="342"/>
      <c r="I48" s="328"/>
    </row>
    <row r="49" spans="1:9" ht="12" customHeight="1">
      <c r="A49" s="109"/>
      <c r="B49" s="112"/>
      <c r="D49" s="141"/>
      <c r="E49" s="165"/>
      <c r="F49" s="165"/>
      <c r="G49" s="201"/>
      <c r="H49" s="342"/>
      <c r="I49" s="328"/>
    </row>
    <row r="50" spans="1:9" ht="12" customHeight="1">
      <c r="A50" s="109"/>
      <c r="B50" s="112"/>
      <c r="D50" s="141"/>
      <c r="E50" s="165"/>
      <c r="F50" s="165"/>
      <c r="G50" s="201"/>
      <c r="H50" s="342"/>
      <c r="I50" s="328"/>
    </row>
    <row r="51" spans="1:9" ht="12" customHeight="1">
      <c r="A51" s="109"/>
      <c r="B51" s="112"/>
      <c r="D51" s="141"/>
      <c r="E51" s="165"/>
      <c r="F51" s="165"/>
      <c r="G51" s="201"/>
      <c r="H51" s="342"/>
      <c r="I51" s="328"/>
    </row>
    <row r="52" spans="1:9" ht="12" customHeight="1">
      <c r="A52" s="109"/>
      <c r="B52" s="112"/>
      <c r="D52" s="141"/>
      <c r="E52" s="165"/>
      <c r="F52" s="165"/>
      <c r="G52" s="201"/>
      <c r="H52" s="342"/>
      <c r="I52" s="328"/>
    </row>
    <row r="53" spans="1:9" ht="12" customHeight="1">
      <c r="A53" s="109"/>
      <c r="B53" s="112"/>
      <c r="D53" s="141"/>
      <c r="E53" s="165"/>
      <c r="F53" s="165"/>
      <c r="G53" s="201"/>
      <c r="H53" s="342"/>
      <c r="I53" s="328"/>
    </row>
    <row r="54" spans="1:9" ht="12" customHeight="1">
      <c r="A54" s="109"/>
      <c r="B54" s="112"/>
      <c r="D54" s="141"/>
      <c r="E54" s="165"/>
      <c r="F54" s="165"/>
      <c r="G54" s="201"/>
      <c r="H54" s="342"/>
      <c r="I54" s="328"/>
    </row>
    <row r="55" spans="1:9" ht="12" customHeight="1">
      <c r="A55" s="109"/>
      <c r="B55" s="112"/>
      <c r="D55" s="141"/>
      <c r="E55" s="165"/>
      <c r="F55" s="165"/>
      <c r="G55" s="201"/>
      <c r="H55" s="342"/>
      <c r="I55" s="328"/>
    </row>
    <row r="56" spans="1:9" ht="12" customHeight="1">
      <c r="A56" s="109"/>
      <c r="B56" s="112"/>
      <c r="D56" s="141"/>
      <c r="E56" s="165"/>
      <c r="F56" s="165"/>
      <c r="G56" s="201"/>
      <c r="H56" s="342"/>
      <c r="I56" s="328"/>
    </row>
    <row r="57" spans="1:9" ht="12" customHeight="1">
      <c r="A57" s="109"/>
      <c r="B57" s="112"/>
      <c r="D57" s="141"/>
      <c r="E57" s="165"/>
      <c r="F57" s="165"/>
      <c r="G57" s="201"/>
      <c r="H57" s="342"/>
      <c r="I57" s="328"/>
    </row>
    <row r="58" spans="1:9" ht="12" customHeight="1">
      <c r="A58" s="109"/>
      <c r="B58" s="112"/>
      <c r="D58" s="141"/>
      <c r="E58" s="165"/>
      <c r="F58" s="165"/>
      <c r="G58" s="201"/>
      <c r="H58" s="342"/>
      <c r="I58" s="328"/>
    </row>
    <row r="59" spans="1:9" ht="12" customHeight="1">
      <c r="A59" s="109"/>
      <c r="B59" s="112"/>
      <c r="D59" s="141"/>
      <c r="E59" s="165"/>
      <c r="F59" s="165"/>
      <c r="G59" s="201"/>
      <c r="H59" s="342"/>
      <c r="I59" s="328"/>
    </row>
    <row r="60" spans="1:9" ht="12" customHeight="1">
      <c r="A60" s="109"/>
      <c r="B60" s="112"/>
      <c r="D60" s="141"/>
      <c r="E60" s="165"/>
      <c r="F60" s="165"/>
      <c r="G60" s="201"/>
      <c r="H60" s="342"/>
      <c r="I60" s="328"/>
    </row>
    <row r="61" spans="1:9" ht="12" customHeight="1">
      <c r="A61" s="109"/>
      <c r="B61" s="112"/>
      <c r="D61" s="141"/>
      <c r="E61" s="165"/>
      <c r="F61" s="165"/>
      <c r="G61" s="201"/>
      <c r="H61" s="342"/>
      <c r="I61" s="328"/>
    </row>
    <row r="62" spans="1:9" ht="12" customHeight="1">
      <c r="A62" s="109"/>
      <c r="B62" s="112"/>
      <c r="D62" s="141"/>
      <c r="E62" s="165"/>
      <c r="F62" s="165"/>
      <c r="G62" s="201"/>
      <c r="H62" s="342"/>
      <c r="I62" s="328"/>
    </row>
    <row r="63" spans="1:9" ht="12" customHeight="1">
      <c r="A63" s="109"/>
      <c r="B63" s="112"/>
      <c r="D63" s="141"/>
      <c r="E63" s="165"/>
      <c r="F63" s="165"/>
      <c r="G63" s="201"/>
      <c r="H63" s="342"/>
      <c r="I63" s="328"/>
    </row>
    <row r="64" spans="1:9" ht="12" customHeight="1">
      <c r="A64" s="109"/>
      <c r="B64" s="112"/>
      <c r="D64" s="141"/>
      <c r="E64" s="165"/>
      <c r="F64" s="165"/>
      <c r="G64" s="201"/>
      <c r="H64" s="342"/>
      <c r="I64" s="328"/>
    </row>
    <row r="65" spans="1:9" ht="12" customHeight="1">
      <c r="A65" s="109"/>
      <c r="B65" s="112"/>
      <c r="D65" s="141"/>
      <c r="E65" s="165"/>
      <c r="F65" s="165"/>
      <c r="G65" s="201"/>
      <c r="H65" s="342"/>
      <c r="I65" s="328"/>
    </row>
    <row r="66" spans="1:9" ht="12" customHeight="1">
      <c r="A66" s="109"/>
      <c r="B66" s="112"/>
      <c r="D66" s="141"/>
      <c r="E66" s="165"/>
      <c r="F66" s="165"/>
      <c r="G66" s="201"/>
      <c r="H66" s="342"/>
      <c r="I66" s="328"/>
    </row>
    <row r="67" spans="1:9" ht="12" customHeight="1">
      <c r="A67" s="109"/>
      <c r="B67" s="112"/>
      <c r="D67" s="141"/>
      <c r="E67" s="165"/>
      <c r="F67" s="165"/>
      <c r="G67" s="201"/>
      <c r="H67" s="342"/>
      <c r="I67" s="328"/>
    </row>
    <row r="68" spans="1:9" ht="12" customHeight="1">
      <c r="A68" s="109"/>
      <c r="B68" s="112"/>
      <c r="D68" s="141"/>
      <c r="E68" s="165"/>
      <c r="F68" s="165"/>
      <c r="G68" s="201"/>
      <c r="H68" s="342"/>
      <c r="I68" s="328"/>
    </row>
    <row r="69" spans="1:9" ht="12" customHeight="1">
      <c r="A69" s="175"/>
      <c r="B69" s="24"/>
      <c r="C69" s="1"/>
      <c r="D69" s="1"/>
      <c r="E69" s="44"/>
      <c r="F69" s="180"/>
      <c r="G69" s="235"/>
      <c r="H69" s="342"/>
      <c r="I69" s="327"/>
    </row>
    <row r="70" spans="1:9" ht="12" customHeight="1">
      <c r="A70" s="109"/>
      <c r="B70" s="112"/>
      <c r="E70" s="268"/>
      <c r="F70" s="111"/>
      <c r="G70" s="276"/>
      <c r="H70" s="342"/>
      <c r="I70" s="327"/>
    </row>
    <row r="71" spans="1:9" ht="12" customHeight="1">
      <c r="A71" s="275"/>
      <c r="B71" s="274"/>
      <c r="C71" s="273"/>
      <c r="D71" s="273"/>
      <c r="E71" s="273"/>
      <c r="F71" s="272"/>
      <c r="G71" s="270"/>
      <c r="H71" s="271"/>
      <c r="I71" s="357"/>
    </row>
    <row r="72" spans="1:9" ht="12" customHeight="1">
      <c r="A72" s="44" t="s">
        <v>24</v>
      </c>
      <c r="B72" s="162" t="s">
        <v>12</v>
      </c>
      <c r="C72" s="1"/>
      <c r="D72" s="1"/>
      <c r="E72" s="1"/>
      <c r="H72" s="269"/>
      <c r="I72" s="343">
        <f>SUM(I10:I70)</f>
        <v>57440</v>
      </c>
    </row>
    <row r="73" spans="1:9" ht="12" customHeight="1">
      <c r="A73" s="268"/>
      <c r="B73" s="267"/>
      <c r="C73" s="266"/>
      <c r="D73" s="266"/>
      <c r="E73" s="266"/>
      <c r="F73" s="266"/>
      <c r="G73" s="264"/>
      <c r="H73" s="265"/>
      <c r="I73" s="356"/>
    </row>
    <row r="87" s="3" customFormat="1" ht="12" customHeight="1"/>
    <row r="88" s="3" customFormat="1" ht="12" customHeight="1"/>
    <row r="89" s="3" customFormat="1" ht="12" customHeight="1"/>
    <row r="90" s="3" customFormat="1" ht="12" customHeight="1"/>
    <row r="91" s="3" customFormat="1" ht="12" customHeight="1"/>
    <row r="92" s="3" customFormat="1" ht="12" customHeight="1"/>
    <row r="93" s="3" customFormat="1" ht="12" customHeight="1"/>
    <row r="94" s="3" customFormat="1" ht="12" customHeight="1"/>
    <row r="95" s="3" customFormat="1" ht="12" customHeight="1"/>
    <row r="96" s="3" customFormat="1" ht="12" customHeight="1"/>
    <row r="97" s="3" customFormat="1" ht="12" customHeight="1"/>
    <row r="98" s="3" customFormat="1" ht="12" customHeight="1"/>
    <row r="99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09" s="3" customFormat="1" ht="12" customHeight="1"/>
    <row r="110" s="3" customFormat="1" ht="12" customHeight="1"/>
    <row r="111" s="3" customFormat="1" ht="12" customHeight="1"/>
    <row r="112" s="3" customFormat="1" ht="12" customHeight="1"/>
    <row r="113" s="3" customFormat="1" ht="12" customHeight="1"/>
    <row r="114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4" s="3" customFormat="1" ht="12" customHeight="1"/>
    <row r="135" s="3" customFormat="1" ht="12" customHeight="1"/>
    <row r="136" s="3" customFormat="1" ht="12" customHeight="1"/>
    <row r="137" s="3" customFormat="1" ht="12" customHeight="1"/>
    <row r="138" s="3" customFormat="1" ht="12" customHeight="1"/>
    <row r="139" s="3" customFormat="1" ht="12" customHeight="1"/>
    <row r="140" s="3" customFormat="1" ht="12" customHeight="1"/>
    <row r="141" s="3" customFormat="1" ht="12" customHeight="1"/>
    <row r="142" s="3" customFormat="1" ht="12" customHeight="1"/>
    <row r="143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</sheetData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R265"/>
  <sheetViews>
    <sheetView view="pageBreakPreview" zoomScale="85" zoomScaleNormal="100" zoomScaleSheetLayoutView="85" workbookViewId="0">
      <selection activeCell="J12" sqref="J12:Q20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10" customWidth="1"/>
    <col min="8" max="9" width="10.77734375" style="10" customWidth="1"/>
    <col min="10" max="96" width="11.109375" style="110"/>
    <col min="97" max="16384" width="11.109375" style="3"/>
  </cols>
  <sheetData>
    <row r="1" spans="1:9" ht="12" customHeight="1">
      <c r="A1" s="1" t="s">
        <v>37</v>
      </c>
      <c r="G1" s="28"/>
      <c r="I1" s="198" t="s">
        <v>38</v>
      </c>
    </row>
    <row r="2" spans="1:9" ht="12" customHeight="1">
      <c r="A2" s="63"/>
      <c r="B2" s="65"/>
      <c r="C2" s="66"/>
      <c r="D2" s="67"/>
      <c r="E2" s="67"/>
      <c r="F2" s="63"/>
      <c r="G2" s="71"/>
      <c r="H2" s="230"/>
      <c r="I2" s="59"/>
    </row>
    <row r="3" spans="1:9" ht="12" customHeight="1">
      <c r="A3" s="30" t="s">
        <v>1</v>
      </c>
      <c r="B3" s="428" t="s">
        <v>2</v>
      </c>
      <c r="C3" s="429"/>
      <c r="D3" s="430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9" ht="12" customHeight="1">
      <c r="A4" s="30" t="s">
        <v>7</v>
      </c>
      <c r="B4" s="19"/>
      <c r="C4" s="12"/>
      <c r="D4" s="58"/>
      <c r="E4" s="58"/>
      <c r="F4" s="44"/>
      <c r="G4" s="73"/>
      <c r="H4" s="231"/>
      <c r="I4" s="25"/>
    </row>
    <row r="5" spans="1:9" ht="12" customHeight="1">
      <c r="A5" s="64"/>
      <c r="B5" s="68"/>
      <c r="C5" s="69"/>
      <c r="D5" s="70"/>
      <c r="E5" s="70"/>
      <c r="F5" s="64"/>
      <c r="G5" s="74"/>
      <c r="H5" s="232"/>
      <c r="I5" s="60"/>
    </row>
    <row r="6" spans="1:9" ht="12" customHeight="1">
      <c r="A6" s="42"/>
      <c r="B6" s="46"/>
      <c r="C6" s="14"/>
      <c r="D6" s="47"/>
      <c r="E6" s="47"/>
      <c r="F6" s="42"/>
      <c r="G6" s="75"/>
      <c r="H6" s="51"/>
      <c r="I6" s="98" t="str">
        <f>IF(OR(AND(G6="Prov",H6="Sum"),(H6="PC Sum")),". . . . . . . . .00",IF(ISERR(G6*H6),"",IF(G6*H6=0,"",ROUND(G6*H6,2))))</f>
        <v/>
      </c>
    </row>
    <row r="7" spans="1:9" ht="12" customHeight="1">
      <c r="A7" s="43"/>
      <c r="B7" s="120" t="s">
        <v>39</v>
      </c>
      <c r="C7" s="118"/>
      <c r="D7" s="57"/>
      <c r="E7" s="57"/>
      <c r="F7" s="43"/>
      <c r="G7" s="76"/>
      <c r="H7" s="22"/>
      <c r="I7" s="98" t="str">
        <f>IF(OR(AND(G7="Prov",H7="Sum"),(H7="PC Sum")),". . . . . . . . .00",IF(ISERR(G7*H7),"",IF(G7*H7=0,"",ROUND(G7*H7,2))))</f>
        <v/>
      </c>
    </row>
    <row r="8" spans="1:9" ht="12" customHeight="1">
      <c r="A8" s="43"/>
      <c r="B8" s="21" t="s">
        <v>40</v>
      </c>
      <c r="D8" s="57"/>
      <c r="E8" s="57"/>
      <c r="F8" s="43"/>
      <c r="G8" s="76"/>
      <c r="H8" s="22"/>
      <c r="I8" s="98" t="str">
        <f>IF(OR(AND(G8="Prov",H8="Sum"),(H8="PC Sum")),". . . . . . . . .00",IF(ISERR(G8*H8),"",IF(G8*H8=0,"",ROUND(G8*H8,2))))</f>
        <v/>
      </c>
    </row>
    <row r="9" spans="1:9" ht="12" customHeight="1">
      <c r="A9" s="44"/>
      <c r="B9" s="21" t="s">
        <v>41</v>
      </c>
      <c r="C9" s="1"/>
      <c r="D9" s="58"/>
      <c r="E9" s="58"/>
      <c r="F9" s="39"/>
      <c r="G9" s="76"/>
      <c r="H9" s="22"/>
      <c r="I9" s="98"/>
    </row>
    <row r="10" spans="1:9" ht="12" customHeight="1">
      <c r="A10" s="43"/>
      <c r="B10" s="23"/>
      <c r="D10" s="48"/>
      <c r="E10" s="48"/>
      <c r="F10" s="39"/>
      <c r="G10" s="76"/>
      <c r="H10" s="22"/>
      <c r="I10" s="98"/>
    </row>
    <row r="11" spans="1:9" ht="12" customHeight="1">
      <c r="A11" s="44">
        <v>23.01</v>
      </c>
      <c r="B11" s="24" t="s">
        <v>276</v>
      </c>
      <c r="C11" s="1"/>
      <c r="D11" s="58"/>
      <c r="E11" s="58"/>
      <c r="F11" s="39"/>
      <c r="G11" s="76"/>
      <c r="H11" s="22"/>
      <c r="I11" s="98"/>
    </row>
    <row r="12" spans="1:9" ht="12" customHeight="1">
      <c r="A12" s="43"/>
      <c r="B12" s="23"/>
      <c r="D12" s="48"/>
      <c r="E12" s="48"/>
      <c r="F12" s="39"/>
      <c r="G12" s="76"/>
      <c r="H12" s="22"/>
      <c r="I12" s="98"/>
    </row>
    <row r="13" spans="1:9" ht="12" customHeight="1">
      <c r="A13" s="43"/>
      <c r="B13" s="306" t="s">
        <v>74</v>
      </c>
      <c r="C13" s="309" t="s">
        <v>277</v>
      </c>
      <c r="D13" s="305"/>
      <c r="E13" s="282" t="s">
        <v>176</v>
      </c>
      <c r="F13" s="111" t="s">
        <v>95</v>
      </c>
      <c r="G13" s="321">
        <v>80</v>
      </c>
      <c r="H13" s="324">
        <v>480</v>
      </c>
      <c r="I13" s="335">
        <f t="shared" ref="I13" si="0">IF(OR(AND(G13="Prov",H13="Sum"),(H13="PC Sum")),". . . . . . . . .00",IF(ISERR(G13*H13),"",IF(G13*H13=0,"",ROUND(G13*H13,2))))</f>
        <v>38400</v>
      </c>
    </row>
    <row r="14" spans="1:9" ht="12" customHeight="1">
      <c r="A14" s="43"/>
      <c r="B14" s="306"/>
      <c r="C14" s="307"/>
      <c r="D14" s="308"/>
      <c r="E14" s="111"/>
      <c r="F14" s="111"/>
      <c r="G14" s="321"/>
      <c r="H14" s="324"/>
      <c r="I14" s="335"/>
    </row>
    <row r="15" spans="1:9" ht="12" customHeight="1">
      <c r="A15" s="43"/>
      <c r="B15" s="306" t="s">
        <v>248</v>
      </c>
      <c r="C15" s="309" t="s">
        <v>278</v>
      </c>
      <c r="D15" s="305"/>
      <c r="E15" s="111" t="s">
        <v>176</v>
      </c>
      <c r="F15" s="111" t="s">
        <v>95</v>
      </c>
      <c r="G15" s="423">
        <v>100</v>
      </c>
      <c r="H15" s="360">
        <v>350</v>
      </c>
      <c r="I15" s="335">
        <f t="shared" ref="I15:I18" si="1">IF(OR(AND(G15="Prov",H15="Sum"),(H15="PC Sum")),". . . . . . . . .00",IF(ISERR(G15*H15),"",IF(G15*H15=0,"",ROUND(G15*H15,2))))</f>
        <v>35000</v>
      </c>
    </row>
    <row r="16" spans="1:9" ht="12" customHeight="1">
      <c r="A16" s="43"/>
      <c r="B16" s="292"/>
      <c r="C16" s="110"/>
      <c r="D16" s="293"/>
      <c r="E16" s="111"/>
      <c r="F16" s="39"/>
      <c r="G16" s="422"/>
      <c r="H16" s="324"/>
      <c r="I16" s="335" t="str">
        <f t="shared" si="1"/>
        <v/>
      </c>
    </row>
    <row r="17" spans="1:96" ht="12" customHeight="1">
      <c r="A17" s="43"/>
      <c r="B17" s="306" t="s">
        <v>255</v>
      </c>
      <c r="C17" s="307" t="s">
        <v>261</v>
      </c>
      <c r="D17" s="305"/>
      <c r="E17" s="111"/>
      <c r="F17" s="111"/>
      <c r="G17" s="423"/>
      <c r="H17" s="360"/>
      <c r="I17" s="335" t="str">
        <f t="shared" si="1"/>
        <v/>
      </c>
    </row>
    <row r="18" spans="1:96" ht="12" customHeight="1">
      <c r="A18" s="43"/>
      <c r="B18" s="306" t="s">
        <v>262</v>
      </c>
      <c r="C18" s="307" t="s">
        <v>263</v>
      </c>
      <c r="D18" s="305"/>
      <c r="E18" s="111" t="s">
        <v>176</v>
      </c>
      <c r="F18" s="111" t="s">
        <v>95</v>
      </c>
      <c r="G18" s="126">
        <v>275</v>
      </c>
      <c r="H18" s="360">
        <v>368</v>
      </c>
      <c r="I18" s="335">
        <f t="shared" si="1"/>
        <v>101200</v>
      </c>
    </row>
    <row r="19" spans="1:96" ht="12" customHeight="1">
      <c r="A19" s="43"/>
      <c r="B19" s="306"/>
      <c r="C19" s="307"/>
      <c r="D19" s="305"/>
      <c r="E19" s="106"/>
      <c r="F19" s="39"/>
      <c r="G19" s="126"/>
      <c r="H19" s="360"/>
      <c r="I19" s="335"/>
    </row>
    <row r="20" spans="1:96" ht="12" customHeight="1">
      <c r="A20" s="175" t="s">
        <v>227</v>
      </c>
      <c r="B20" s="24" t="s">
        <v>228</v>
      </c>
      <c r="C20" s="110"/>
      <c r="D20" s="113"/>
      <c r="E20" s="111" t="s">
        <v>176</v>
      </c>
      <c r="F20" s="111" t="s">
        <v>95</v>
      </c>
      <c r="G20" s="126">
        <v>300</v>
      </c>
      <c r="H20" s="360">
        <v>120</v>
      </c>
      <c r="I20" s="335">
        <f t="shared" ref="I20" si="2">IF(OR(AND(G20="Prov",H20="Sum"),(H20="PC Sum")),". . . . . . . . .00",IF(ISERR(G20*H20),"",IF(G20*H20=0,"",ROUND(G20*H20,2))))</f>
        <v>36000</v>
      </c>
    </row>
    <row r="21" spans="1:96" ht="12" customHeight="1">
      <c r="A21" s="43"/>
      <c r="B21" s="112"/>
      <c r="D21" s="48"/>
      <c r="E21" s="48"/>
      <c r="F21" s="111"/>
      <c r="G21" s="211"/>
      <c r="H21" s="360"/>
      <c r="I21" s="335"/>
    </row>
    <row r="22" spans="1:96" ht="12" customHeight="1">
      <c r="A22" s="312"/>
      <c r="B22" s="311"/>
      <c r="C22" s="307"/>
      <c r="D22" s="313"/>
      <c r="E22" s="48"/>
      <c r="F22" s="43"/>
      <c r="G22" s="126"/>
      <c r="H22" s="360"/>
      <c r="I22" s="335"/>
    </row>
    <row r="23" spans="1:96" ht="12" customHeight="1">
      <c r="A23" s="310"/>
      <c r="B23" s="311"/>
      <c r="C23" s="307"/>
      <c r="D23" s="305"/>
      <c r="E23" s="111"/>
      <c r="F23" s="111"/>
      <c r="G23" s="126"/>
      <c r="H23" s="360"/>
      <c r="I23" s="335"/>
    </row>
    <row r="24" spans="1:96" ht="12" customHeight="1">
      <c r="A24" s="312"/>
      <c r="B24" s="311"/>
      <c r="C24" s="307"/>
      <c r="D24" s="305"/>
      <c r="E24" s="48"/>
      <c r="F24" s="43"/>
      <c r="G24" s="121"/>
      <c r="H24" s="360"/>
      <c r="I24" s="335"/>
    </row>
    <row r="25" spans="1:96" ht="12" customHeight="1">
      <c r="A25" s="44"/>
      <c r="B25" s="112"/>
      <c r="C25" s="110"/>
      <c r="D25" s="58"/>
      <c r="E25" s="58"/>
      <c r="F25" s="111"/>
      <c r="G25" s="121"/>
      <c r="H25" s="122"/>
      <c r="I25" s="98"/>
    </row>
    <row r="26" spans="1:96" ht="12" customHeight="1">
      <c r="A26" s="43"/>
      <c r="B26" s="112"/>
      <c r="C26" s="110"/>
      <c r="D26" s="48"/>
      <c r="E26" s="48"/>
      <c r="F26" s="111"/>
      <c r="G26" s="121"/>
      <c r="H26" s="122"/>
      <c r="I26" s="98"/>
    </row>
    <row r="27" spans="1:96" ht="12" customHeight="1">
      <c r="A27" s="44"/>
      <c r="B27" s="24"/>
      <c r="C27" s="1"/>
      <c r="D27" s="48"/>
      <c r="E27" s="48"/>
      <c r="F27" s="39"/>
      <c r="G27" s="121"/>
      <c r="H27" s="122"/>
      <c r="I27" s="98"/>
    </row>
    <row r="28" spans="1:96" ht="12" customHeight="1">
      <c r="A28" s="44"/>
      <c r="B28" s="24"/>
      <c r="C28" s="1"/>
      <c r="D28" s="48"/>
      <c r="E28" s="48"/>
      <c r="F28" s="39"/>
      <c r="G28" s="121"/>
      <c r="H28" s="122"/>
      <c r="I28" s="98"/>
    </row>
    <row r="29" spans="1:96" ht="12" customHeight="1">
      <c r="A29" s="44"/>
      <c r="B29" s="24"/>
      <c r="C29" s="1"/>
      <c r="D29" s="48"/>
      <c r="E29" s="48"/>
      <c r="F29" s="39"/>
      <c r="G29" s="121"/>
      <c r="H29" s="122"/>
      <c r="I29" s="98"/>
    </row>
    <row r="30" spans="1:96" ht="12" customHeight="1">
      <c r="A30" s="43"/>
      <c r="B30" s="112"/>
      <c r="C30" s="110"/>
      <c r="D30" s="48"/>
      <c r="E30" s="48"/>
      <c r="F30" s="111"/>
      <c r="G30" s="22"/>
      <c r="H30" s="122"/>
      <c r="I30" s="98"/>
    </row>
    <row r="31" spans="1:96" ht="12" customHeight="1">
      <c r="A31" s="43"/>
      <c r="B31" s="23"/>
      <c r="D31" s="48"/>
      <c r="E31" s="48"/>
      <c r="F31" s="39"/>
      <c r="G31" s="121"/>
      <c r="H31" s="122"/>
      <c r="I31" s="98"/>
    </row>
    <row r="32" spans="1:96" ht="12" customHeight="1">
      <c r="A32" s="43"/>
      <c r="B32" s="112"/>
      <c r="C32" s="110"/>
      <c r="D32" s="113"/>
      <c r="E32" s="113"/>
      <c r="F32" s="111"/>
      <c r="G32" s="121"/>
      <c r="H32" s="122"/>
      <c r="I32" s="9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</row>
    <row r="33" spans="1:96" ht="12" customHeight="1">
      <c r="A33" s="43"/>
      <c r="B33" s="112"/>
      <c r="C33" s="110"/>
      <c r="D33" s="48"/>
      <c r="E33" s="48"/>
      <c r="F33" s="111"/>
      <c r="G33" s="22"/>
      <c r="H33" s="122"/>
      <c r="I33" s="9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</row>
    <row r="34" spans="1:96" ht="12" customHeight="1">
      <c r="A34" s="43"/>
      <c r="B34" s="23"/>
      <c r="D34" s="48"/>
      <c r="E34" s="48"/>
      <c r="F34" s="39"/>
      <c r="G34" s="121"/>
      <c r="H34" s="122"/>
      <c r="I34" s="9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</row>
    <row r="35" spans="1:96" ht="12" customHeight="1">
      <c r="A35" s="43"/>
      <c r="B35" s="112"/>
      <c r="C35" s="110"/>
      <c r="D35" s="113"/>
      <c r="E35" s="113"/>
      <c r="F35" s="111"/>
      <c r="G35" s="121"/>
      <c r="H35" s="122"/>
      <c r="I35" s="9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</row>
    <row r="36" spans="1:96" ht="12" customHeight="1">
      <c r="A36" s="43"/>
      <c r="B36" s="23"/>
      <c r="D36" s="48"/>
      <c r="E36" s="48"/>
      <c r="F36" s="39"/>
      <c r="G36" s="121"/>
      <c r="H36" s="122"/>
      <c r="I36" s="9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</row>
    <row r="37" spans="1:96" ht="12" customHeight="1">
      <c r="A37" s="44"/>
      <c r="B37" s="24"/>
      <c r="C37" s="1"/>
      <c r="D37" s="58"/>
      <c r="E37" s="58"/>
      <c r="F37" s="39"/>
      <c r="G37" s="121"/>
      <c r="H37" s="122"/>
      <c r="I37" s="98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</row>
    <row r="38" spans="1:96" ht="12" customHeight="1">
      <c r="A38" s="43"/>
      <c r="B38" s="23"/>
      <c r="D38" s="48"/>
      <c r="E38" s="48"/>
      <c r="F38" s="39"/>
      <c r="G38" s="121"/>
      <c r="H38" s="122"/>
      <c r="I38" s="9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</row>
    <row r="39" spans="1:96" ht="12" customHeight="1">
      <c r="A39" s="43"/>
      <c r="B39" s="112"/>
      <c r="C39" s="110"/>
      <c r="D39" s="48"/>
      <c r="E39" s="48"/>
      <c r="F39" s="39"/>
      <c r="G39" s="121"/>
      <c r="H39" s="122"/>
      <c r="I39" s="9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</row>
    <row r="40" spans="1:96" ht="12" customHeight="1">
      <c r="A40" s="43"/>
      <c r="B40" s="23"/>
      <c r="D40" s="48"/>
      <c r="E40" s="48"/>
      <c r="F40" s="39"/>
      <c r="G40" s="121"/>
      <c r="H40" s="122"/>
      <c r="I40" s="98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</row>
    <row r="41" spans="1:96" ht="12" customHeight="1">
      <c r="A41" s="43"/>
      <c r="B41" s="23"/>
      <c r="D41" s="113"/>
      <c r="E41" s="113"/>
      <c r="F41" s="39"/>
      <c r="G41" s="121"/>
      <c r="H41" s="122"/>
      <c r="I41" s="98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1:96" ht="12" customHeight="1">
      <c r="A42" s="43"/>
      <c r="B42" s="23"/>
      <c r="D42" s="113"/>
      <c r="E42" s="113"/>
      <c r="F42" s="39"/>
      <c r="G42" s="121"/>
      <c r="H42" s="122"/>
      <c r="I42" s="98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</row>
    <row r="43" spans="1:96" ht="12" customHeight="1">
      <c r="A43" s="77"/>
      <c r="B43" s="24"/>
      <c r="D43" s="113"/>
      <c r="E43" s="113"/>
      <c r="F43" s="39"/>
      <c r="G43" s="121"/>
      <c r="H43" s="122"/>
      <c r="I43" s="98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ht="12" customHeight="1">
      <c r="A44" s="77"/>
      <c r="B44" s="24"/>
      <c r="D44" s="113"/>
      <c r="E44" s="113"/>
      <c r="F44" s="39"/>
      <c r="G44" s="121"/>
      <c r="H44" s="122"/>
      <c r="I44" s="98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ht="12" customHeight="1">
      <c r="A45" s="77"/>
      <c r="B45" s="23"/>
      <c r="D45" s="48"/>
      <c r="E45" s="48"/>
      <c r="F45" s="39"/>
      <c r="G45" s="121"/>
      <c r="H45" s="122"/>
      <c r="I45" s="98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ht="12" customHeight="1">
      <c r="A46" s="77"/>
      <c r="B46" s="23"/>
      <c r="D46" s="48"/>
      <c r="E46" s="48"/>
      <c r="F46" s="39"/>
      <c r="G46" s="121"/>
      <c r="H46" s="122"/>
      <c r="I46" s="98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ht="12" customHeight="1">
      <c r="A47" s="77"/>
      <c r="B47" s="23"/>
      <c r="D47" s="48"/>
      <c r="E47" s="48"/>
      <c r="F47" s="39"/>
      <c r="G47" s="121"/>
      <c r="H47" s="122"/>
      <c r="I47" s="98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ht="12" customHeight="1">
      <c r="A48" s="77"/>
      <c r="B48" s="23"/>
      <c r="D48" s="48"/>
      <c r="E48" s="48"/>
      <c r="F48" s="39"/>
      <c r="G48" s="121"/>
      <c r="H48" s="122"/>
      <c r="I48" s="98"/>
    </row>
    <row r="49" spans="1:9" ht="12" customHeight="1">
      <c r="A49" s="43"/>
      <c r="B49" s="23"/>
      <c r="D49" s="113"/>
      <c r="E49" s="113"/>
      <c r="F49" s="39"/>
      <c r="G49" s="121"/>
      <c r="H49" s="122"/>
      <c r="I49" s="98"/>
    </row>
    <row r="50" spans="1:9" ht="12" customHeight="1">
      <c r="A50" s="43"/>
      <c r="B50" s="112"/>
      <c r="C50" s="110"/>
      <c r="D50" s="113"/>
      <c r="E50" s="113"/>
      <c r="F50" s="39"/>
      <c r="G50" s="121"/>
      <c r="H50" s="122"/>
      <c r="I50" s="98"/>
    </row>
    <row r="51" spans="1:9" ht="12" customHeight="1">
      <c r="A51" s="43"/>
      <c r="B51" s="112"/>
      <c r="C51" s="110"/>
      <c r="D51" s="113"/>
      <c r="E51" s="113"/>
      <c r="F51" s="39"/>
      <c r="G51" s="121"/>
      <c r="H51" s="122"/>
      <c r="I51" s="98"/>
    </row>
    <row r="52" spans="1:9" ht="12" customHeight="1">
      <c r="A52" s="43"/>
      <c r="B52" s="112"/>
      <c r="C52" s="110"/>
      <c r="D52" s="113"/>
      <c r="E52" s="113"/>
      <c r="F52" s="39"/>
      <c r="G52" s="121"/>
      <c r="H52" s="122"/>
      <c r="I52" s="98"/>
    </row>
    <row r="53" spans="1:9" ht="12" customHeight="1">
      <c r="A53" s="43"/>
      <c r="B53" s="112"/>
      <c r="C53" s="110"/>
      <c r="D53" s="113"/>
      <c r="E53" s="113"/>
      <c r="F53" s="39"/>
      <c r="G53" s="121"/>
      <c r="H53" s="122"/>
      <c r="I53" s="98"/>
    </row>
    <row r="54" spans="1:9" ht="12" customHeight="1">
      <c r="A54" s="43"/>
      <c r="B54" s="112"/>
      <c r="C54" s="110"/>
      <c r="D54" s="113"/>
      <c r="E54" s="113"/>
      <c r="F54" s="39"/>
      <c r="G54" s="121"/>
      <c r="H54" s="122"/>
      <c r="I54" s="98"/>
    </row>
    <row r="55" spans="1:9" ht="12" customHeight="1">
      <c r="A55" s="43"/>
      <c r="B55" s="112"/>
      <c r="C55" s="110"/>
      <c r="D55" s="113"/>
      <c r="E55" s="113"/>
      <c r="F55" s="39"/>
      <c r="G55" s="121"/>
      <c r="H55" s="122"/>
      <c r="I55" s="98"/>
    </row>
    <row r="56" spans="1:9" ht="12" customHeight="1">
      <c r="A56" s="43"/>
      <c r="B56" s="112"/>
      <c r="C56" s="110"/>
      <c r="D56" s="113"/>
      <c r="E56" s="113"/>
      <c r="F56" s="39"/>
      <c r="G56" s="121"/>
      <c r="H56" s="122"/>
      <c r="I56" s="98"/>
    </row>
    <row r="57" spans="1:9" ht="12" customHeight="1">
      <c r="A57" s="43"/>
      <c r="B57" s="112"/>
      <c r="C57" s="110"/>
      <c r="D57" s="113"/>
      <c r="E57" s="113"/>
      <c r="F57" s="39"/>
      <c r="G57" s="121"/>
      <c r="H57" s="122"/>
      <c r="I57" s="98"/>
    </row>
    <row r="58" spans="1:9" ht="12" customHeight="1">
      <c r="A58" s="43"/>
      <c r="B58" s="112"/>
      <c r="C58" s="110"/>
      <c r="D58" s="113"/>
      <c r="E58" s="113"/>
      <c r="F58" s="39"/>
      <c r="G58" s="121"/>
      <c r="H58" s="122"/>
      <c r="I58" s="98"/>
    </row>
    <row r="59" spans="1:9" ht="12" customHeight="1">
      <c r="A59" s="43"/>
      <c r="B59" s="112"/>
      <c r="C59" s="110"/>
      <c r="D59" s="113"/>
      <c r="E59" s="113"/>
      <c r="F59" s="39"/>
      <c r="G59" s="121"/>
      <c r="H59" s="122"/>
      <c r="I59" s="98"/>
    </row>
    <row r="60" spans="1:9" ht="12" customHeight="1">
      <c r="A60" s="43"/>
      <c r="B60" s="112"/>
      <c r="C60" s="110"/>
      <c r="D60" s="113"/>
      <c r="E60" s="113"/>
      <c r="F60" s="39"/>
      <c r="G60" s="121"/>
      <c r="H60" s="122"/>
      <c r="I60" s="98"/>
    </row>
    <row r="61" spans="1:9" ht="12" customHeight="1">
      <c r="A61" s="43"/>
      <c r="B61" s="112"/>
      <c r="C61" s="110"/>
      <c r="D61" s="113"/>
      <c r="E61" s="113"/>
      <c r="F61" s="39"/>
      <c r="G61" s="121"/>
      <c r="H61" s="122"/>
      <c r="I61" s="98"/>
    </row>
    <row r="62" spans="1:9" ht="12" customHeight="1">
      <c r="A62" s="43"/>
      <c r="B62" s="112"/>
      <c r="C62" s="110"/>
      <c r="D62" s="113"/>
      <c r="E62" s="113"/>
      <c r="F62" s="39"/>
      <c r="G62" s="121"/>
      <c r="H62" s="122"/>
      <c r="I62" s="98"/>
    </row>
    <row r="63" spans="1:9" ht="12" customHeight="1">
      <c r="A63" s="43"/>
      <c r="B63" s="112"/>
      <c r="C63" s="110"/>
      <c r="D63" s="113"/>
      <c r="E63" s="113"/>
      <c r="F63" s="39"/>
      <c r="G63" s="121"/>
      <c r="H63" s="122"/>
      <c r="I63" s="98"/>
    </row>
    <row r="64" spans="1:9" ht="12" customHeight="1">
      <c r="A64" s="43"/>
      <c r="B64" s="112"/>
      <c r="C64" s="110"/>
      <c r="D64" s="113"/>
      <c r="E64" s="113"/>
      <c r="F64" s="39"/>
      <c r="G64" s="121"/>
      <c r="H64" s="122"/>
      <c r="I64" s="98"/>
    </row>
    <row r="65" spans="1:9" ht="12" customHeight="1">
      <c r="A65" s="43"/>
      <c r="B65" s="112"/>
      <c r="C65" s="110"/>
      <c r="D65" s="113"/>
      <c r="E65" s="113"/>
      <c r="F65" s="39"/>
      <c r="G65" s="121"/>
      <c r="H65" s="122"/>
      <c r="I65" s="98"/>
    </row>
    <row r="66" spans="1:9" ht="12" customHeight="1">
      <c r="A66" s="43"/>
      <c r="B66" s="112"/>
      <c r="C66" s="110"/>
      <c r="D66" s="113"/>
      <c r="E66" s="113"/>
      <c r="F66" s="39"/>
      <c r="G66" s="121"/>
      <c r="H66" s="122"/>
      <c r="I66" s="98"/>
    </row>
    <row r="67" spans="1:9" ht="12" customHeight="1">
      <c r="A67" s="43"/>
      <c r="B67" s="112"/>
      <c r="C67" s="110"/>
      <c r="D67" s="113"/>
      <c r="E67" s="113"/>
      <c r="F67" s="39"/>
      <c r="G67" s="121"/>
      <c r="H67" s="122"/>
      <c r="I67" s="98"/>
    </row>
    <row r="68" spans="1:9" ht="12" customHeight="1">
      <c r="A68" s="43"/>
      <c r="B68" s="112"/>
      <c r="C68" s="110"/>
      <c r="D68" s="113"/>
      <c r="E68" s="113"/>
      <c r="F68" s="39"/>
      <c r="G68" s="121"/>
      <c r="H68" s="122"/>
      <c r="I68" s="98"/>
    </row>
    <row r="69" spans="1:9" ht="12" customHeight="1">
      <c r="A69" s="43"/>
      <c r="B69" s="112"/>
      <c r="C69" s="110"/>
      <c r="D69" s="113"/>
      <c r="E69" s="113"/>
      <c r="F69" s="39"/>
      <c r="G69" s="121"/>
      <c r="H69" s="122"/>
      <c r="I69" s="98"/>
    </row>
    <row r="70" spans="1:9" ht="12" customHeight="1">
      <c r="A70" s="43"/>
      <c r="B70" s="112"/>
      <c r="C70" s="110"/>
      <c r="D70" s="113"/>
      <c r="E70" s="113"/>
      <c r="F70" s="39"/>
      <c r="G70" s="121"/>
      <c r="H70" s="122"/>
      <c r="I70" s="98"/>
    </row>
    <row r="71" spans="1:9" ht="12" customHeight="1">
      <c r="A71" s="43"/>
      <c r="B71" s="112"/>
      <c r="C71" s="110"/>
      <c r="D71" s="113"/>
      <c r="E71" s="113"/>
      <c r="F71" s="39"/>
      <c r="G71" s="121"/>
      <c r="H71" s="122"/>
      <c r="I71" s="98"/>
    </row>
    <row r="72" spans="1:9" ht="12" customHeight="1">
      <c r="A72" s="43"/>
      <c r="B72" s="112"/>
      <c r="C72" s="110"/>
      <c r="D72" s="113"/>
      <c r="E72" s="113"/>
      <c r="F72" s="39"/>
      <c r="G72" s="121"/>
      <c r="H72" s="122"/>
      <c r="I72" s="98"/>
    </row>
    <row r="73" spans="1:9" ht="12" customHeight="1">
      <c r="A73" s="43"/>
      <c r="B73" s="112"/>
      <c r="C73" s="110"/>
      <c r="D73" s="113"/>
      <c r="E73" s="113"/>
      <c r="F73" s="39"/>
      <c r="G73" s="121"/>
      <c r="H73" s="122"/>
      <c r="I73" s="98"/>
    </row>
    <row r="74" spans="1:9" ht="12" customHeight="1">
      <c r="A74" s="43"/>
      <c r="B74" s="112"/>
      <c r="C74" s="110"/>
      <c r="D74" s="113"/>
      <c r="E74" s="113"/>
      <c r="F74" s="39"/>
      <c r="G74" s="121"/>
      <c r="H74" s="122"/>
      <c r="I74" s="98"/>
    </row>
    <row r="75" spans="1:9" ht="12" customHeight="1">
      <c r="A75" s="43"/>
      <c r="B75" s="112"/>
      <c r="C75" s="110"/>
      <c r="D75" s="113"/>
      <c r="E75" s="113"/>
      <c r="F75" s="39"/>
      <c r="G75" s="121"/>
      <c r="H75" s="122"/>
      <c r="I75" s="98"/>
    </row>
    <row r="76" spans="1:9" ht="12" customHeight="1">
      <c r="A76" s="43"/>
      <c r="B76" s="23"/>
      <c r="C76" s="110"/>
      <c r="D76" s="113"/>
      <c r="E76" s="113"/>
      <c r="F76" s="39"/>
      <c r="G76" s="121"/>
      <c r="H76" s="122"/>
      <c r="I76" s="98"/>
    </row>
    <row r="77" spans="1:9" ht="12" customHeight="1">
      <c r="A77" s="43"/>
      <c r="B77" s="23"/>
      <c r="C77" s="110"/>
      <c r="D77" s="113"/>
      <c r="E77" s="113"/>
      <c r="F77" s="39"/>
      <c r="G77" s="121"/>
      <c r="H77" s="122"/>
      <c r="I77" s="98"/>
    </row>
    <row r="78" spans="1:9" ht="12" customHeight="1">
      <c r="A78" s="43"/>
      <c r="B78" s="23"/>
      <c r="C78" s="110"/>
      <c r="D78" s="113"/>
      <c r="E78" s="113"/>
      <c r="F78" s="39"/>
      <c r="G78" s="121"/>
      <c r="H78" s="122"/>
      <c r="I78" s="98"/>
    </row>
    <row r="79" spans="1:9" ht="12" customHeight="1">
      <c r="A79" s="43"/>
      <c r="B79" s="23"/>
      <c r="D79" s="113"/>
      <c r="E79" s="113"/>
      <c r="F79" s="39"/>
      <c r="G79" s="121"/>
      <c r="H79" s="122"/>
      <c r="I79" s="98"/>
    </row>
    <row r="80" spans="1:9" ht="12" customHeight="1">
      <c r="A80" s="42"/>
      <c r="B80" s="46"/>
      <c r="C80" s="14"/>
      <c r="D80" s="14"/>
      <c r="E80" s="14"/>
      <c r="F80" s="33"/>
      <c r="G80" s="52"/>
      <c r="H80" s="53"/>
      <c r="I80" s="59"/>
    </row>
    <row r="81" spans="1:96" ht="12" customHeight="1">
      <c r="A81" s="77">
        <v>2300</v>
      </c>
      <c r="B81" s="24" t="s">
        <v>12</v>
      </c>
      <c r="C81" s="1"/>
      <c r="D81" s="1"/>
      <c r="E81" s="1"/>
      <c r="H81" s="54"/>
      <c r="I81" s="343">
        <f>SUM(I6:I79)</f>
        <v>210600</v>
      </c>
    </row>
    <row r="82" spans="1:96" ht="12" customHeight="1">
      <c r="A82" s="45"/>
      <c r="B82" s="49"/>
      <c r="C82" s="13"/>
      <c r="D82" s="13"/>
      <c r="E82" s="13"/>
      <c r="F82" s="13"/>
      <c r="G82" s="17"/>
      <c r="H82" s="55"/>
      <c r="I82" s="60"/>
    </row>
    <row r="87" spans="1:96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</row>
    <row r="88" spans="1:96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</row>
    <row r="89" spans="1:96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</row>
    <row r="90" spans="1:96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</row>
    <row r="91" spans="1:96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</row>
    <row r="92" spans="1:96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</row>
    <row r="93" spans="1:96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</row>
    <row r="94" spans="1:96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</row>
    <row r="95" spans="1:96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</row>
    <row r="96" spans="1:96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</row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09" s="3" customFormat="1" ht="12" customHeight="1"/>
    <row r="110" s="3" customFormat="1" ht="12" customHeight="1"/>
    <row r="111" s="3" customFormat="1" ht="12" customHeight="1"/>
    <row r="112" s="3" customFormat="1" ht="12" customHeight="1"/>
    <row r="113" s="3" customFormat="1" ht="12" customHeight="1"/>
    <row r="114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4" s="3" customFormat="1" ht="12" customHeight="1"/>
    <row r="135" s="3" customFormat="1" ht="12" customHeight="1"/>
    <row r="136" s="3" customFormat="1" ht="12" customHeight="1"/>
    <row r="137" s="3" customFormat="1" ht="12" customHeight="1"/>
    <row r="138" s="3" customFormat="1" ht="12" customHeight="1"/>
    <row r="139" s="3" customFormat="1" ht="12" customHeight="1"/>
    <row r="140" s="3" customFormat="1" ht="12" customHeight="1"/>
    <row r="141" s="3" customFormat="1" ht="12" customHeight="1"/>
    <row r="142" s="3" customFormat="1" ht="12" customHeight="1"/>
    <row r="143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57" s="3" customFormat="1" ht="12" customHeight="1"/>
    <row r="158" s="3" customFormat="1" ht="12" customHeight="1"/>
    <row r="159" s="3" customFormat="1" ht="12" customHeight="1"/>
    <row r="160" s="3" customFormat="1" ht="12" customHeight="1"/>
    <row r="161" s="3" customFormat="1" ht="12" customHeight="1"/>
    <row r="162" s="3" customFormat="1" ht="12" customHeight="1"/>
    <row r="163" s="3" customFormat="1" ht="12" customHeight="1"/>
    <row r="164" s="3" customFormat="1" ht="12" customHeight="1"/>
    <row r="165" s="3" customFormat="1" ht="12" customHeight="1"/>
    <row r="166" s="3" customFormat="1" ht="12" customHeight="1"/>
    <row r="167" s="3" customFormat="1" ht="12" customHeight="1"/>
    <row r="168" s="3" customFormat="1" ht="12" customHeight="1"/>
    <row r="169" s="3" customFormat="1" ht="12" customHeight="1"/>
    <row r="170" s="3" customFormat="1" ht="12" customHeight="1"/>
    <row r="171" s="3" customFormat="1" ht="12" customHeight="1"/>
    <row r="172" s="3" customFormat="1" ht="12" customHeight="1"/>
    <row r="173" s="3" customFormat="1" ht="12" customHeight="1"/>
    <row r="174" s="3" customFormat="1" ht="12" customHeight="1"/>
    <row r="175" s="3" customFormat="1" ht="12" customHeight="1"/>
    <row r="176" s="3" customFormat="1" ht="12" customHeight="1"/>
    <row r="177" s="3" customFormat="1" ht="12" customHeight="1"/>
    <row r="178" s="3" customFormat="1" ht="12" customHeight="1"/>
    <row r="179" s="3" customFormat="1" ht="12" customHeight="1"/>
    <row r="180" s="3" customFormat="1" ht="12" customHeight="1"/>
    <row r="181" s="3" customFormat="1" ht="12" customHeight="1"/>
    <row r="182" s="3" customFormat="1" ht="12" customHeight="1"/>
    <row r="183" s="3" customFormat="1" ht="12" customHeight="1"/>
    <row r="184" s="3" customFormat="1" ht="12" customHeight="1"/>
    <row r="185" s="3" customFormat="1" ht="12" customHeight="1"/>
    <row r="186" s="3" customFormat="1" ht="12" customHeight="1"/>
    <row r="187" s="3" customFormat="1" ht="12" customHeight="1"/>
    <row r="188" s="3" customFormat="1" ht="12" customHeight="1"/>
    <row r="202" s="3" customFormat="1" ht="12" customHeight="1"/>
    <row r="203" s="3" customFormat="1" ht="12" customHeight="1"/>
    <row r="204" s="3" customFormat="1" ht="12" customHeight="1"/>
    <row r="205" s="3" customFormat="1" ht="12" customHeight="1"/>
    <row r="206" s="3" customFormat="1" ht="12" customHeight="1"/>
    <row r="207" s="3" customFormat="1" ht="12" customHeight="1"/>
    <row r="208" s="3" customFormat="1" ht="12" customHeight="1"/>
    <row r="209" s="3" customFormat="1" ht="12" customHeight="1"/>
    <row r="210" s="3" customFormat="1" ht="12" customHeight="1"/>
    <row r="211" s="3" customFormat="1" ht="12" customHeight="1"/>
    <row r="212" s="3" customFormat="1" ht="12" customHeight="1"/>
    <row r="213" s="3" customFormat="1" ht="12" customHeight="1"/>
    <row r="214" s="3" customFormat="1" ht="12" customHeight="1"/>
    <row r="220" s="3" customFormat="1" ht="12" customHeight="1"/>
    <row r="221" s="3" customFormat="1" ht="12" customHeight="1"/>
    <row r="222" s="3" customFormat="1" ht="12" customHeight="1"/>
    <row r="223" s="3" customFormat="1" ht="12" customHeight="1"/>
    <row r="224" s="3" customFormat="1" ht="12" customHeight="1"/>
    <row r="225" s="3" customFormat="1" ht="12" customHeight="1"/>
    <row r="226" s="3" customFormat="1" ht="12" customHeight="1"/>
    <row r="227" s="3" customFormat="1" ht="12" customHeight="1"/>
    <row r="228" s="3" customFormat="1" ht="12" customHeight="1"/>
    <row r="229" s="3" customFormat="1" ht="12" customHeight="1"/>
    <row r="230" s="3" customFormat="1" ht="12" customHeight="1"/>
    <row r="231" s="3" customFormat="1" ht="12" customHeight="1"/>
    <row r="232" s="3" customFormat="1" ht="12" customHeight="1"/>
    <row r="233" s="3" customFormat="1" ht="12" customHeight="1"/>
    <row r="234" s="3" customFormat="1" ht="12" customHeight="1"/>
    <row r="235" s="3" customFormat="1" ht="12" customHeight="1"/>
    <row r="236" s="3" customFormat="1" ht="12" customHeight="1"/>
    <row r="237" s="3" customFormat="1" ht="12" customHeight="1"/>
    <row r="238" s="3" customFormat="1" ht="12" customHeight="1"/>
    <row r="239" s="3" customFormat="1" ht="12" customHeight="1"/>
    <row r="245" s="3" customFormat="1" ht="12" customHeight="1"/>
    <row r="246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  <row r="251" s="3" customFormat="1" ht="12" customHeight="1"/>
    <row r="252" s="3" customFormat="1" ht="12" customHeight="1"/>
    <row r="253" s="3" customFormat="1" ht="12" customHeight="1"/>
    <row r="254" s="3" customFormat="1" ht="12" customHeight="1"/>
    <row r="255" s="3" customFormat="1" ht="12" customHeight="1"/>
    <row r="256" s="3" customFormat="1" ht="12" customHeight="1"/>
    <row r="257" s="3" customFormat="1" ht="12" customHeight="1"/>
    <row r="258" s="3" customFormat="1" ht="12" customHeight="1"/>
    <row r="259" s="3" customFormat="1" ht="12" customHeight="1"/>
    <row r="260" s="3" customFormat="1" ht="12" customHeight="1"/>
    <row r="261" s="3" customFormat="1" ht="12" customHeight="1"/>
    <row r="262" s="3" customFormat="1" ht="12" customHeight="1"/>
    <row r="263" s="3" customFormat="1" ht="12" customHeight="1"/>
    <row r="264" s="3" customFormat="1" ht="12" customHeight="1"/>
    <row r="265" s="3" customFormat="1" ht="12" customHeight="1"/>
  </sheetData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0"/>
  <sheetViews>
    <sheetView view="pageBreakPreview" zoomScale="85" zoomScaleNormal="100" zoomScaleSheetLayoutView="85" workbookViewId="0">
      <selection activeCell="H23" sqref="H23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10" customWidth="1"/>
    <col min="8" max="9" width="10.77734375" style="10" customWidth="1"/>
    <col min="10" max="16384" width="11.109375" style="3"/>
  </cols>
  <sheetData>
    <row r="1" spans="1:9" ht="12" customHeight="1">
      <c r="A1" s="1" t="s">
        <v>37</v>
      </c>
      <c r="G1" s="28"/>
      <c r="I1" s="198" t="s">
        <v>43</v>
      </c>
    </row>
    <row r="2" spans="1:9" ht="12" customHeight="1">
      <c r="A2" s="63"/>
      <c r="B2" s="65"/>
      <c r="C2" s="66"/>
      <c r="D2" s="67"/>
      <c r="E2" s="67"/>
      <c r="F2" s="63"/>
      <c r="G2" s="71"/>
      <c r="H2" s="230"/>
      <c r="I2" s="59"/>
    </row>
    <row r="3" spans="1:9" ht="12" customHeight="1">
      <c r="A3" s="30" t="s">
        <v>1</v>
      </c>
      <c r="B3" s="428" t="s">
        <v>2</v>
      </c>
      <c r="C3" s="429"/>
      <c r="D3" s="430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9" ht="12" customHeight="1">
      <c r="A4" s="30" t="s">
        <v>7</v>
      </c>
      <c r="B4" s="19"/>
      <c r="C4" s="12"/>
      <c r="D4" s="58"/>
      <c r="E4" s="58"/>
      <c r="F4" s="44"/>
      <c r="G4" s="73"/>
      <c r="H4" s="231"/>
      <c r="I4" s="25"/>
    </row>
    <row r="5" spans="1:9" ht="12" customHeight="1">
      <c r="A5" s="64"/>
      <c r="B5" s="68"/>
      <c r="C5" s="69"/>
      <c r="D5" s="70"/>
      <c r="E5" s="70"/>
      <c r="F5" s="64"/>
      <c r="G5" s="74"/>
      <c r="H5" s="232"/>
      <c r="I5" s="60"/>
    </row>
    <row r="6" spans="1:9" ht="12" customHeight="1">
      <c r="A6" s="42"/>
      <c r="B6" s="46"/>
      <c r="C6" s="14"/>
      <c r="D6" s="47"/>
      <c r="E6" s="47"/>
      <c r="F6" s="42"/>
      <c r="G6" s="75"/>
      <c r="H6" s="323"/>
      <c r="I6" s="335" t="str">
        <f>IF(OR(AND(G6="Prov",H6="Sum"),(H6="PC Sum")),". . . . . . . . .00",IF(ISERR(G6*H6),"",IF(G6*H6=0,"",ROUND(G6*H6,2))))</f>
        <v/>
      </c>
    </row>
    <row r="7" spans="1:9" ht="12" customHeight="1">
      <c r="A7" s="43"/>
      <c r="B7" s="21" t="s">
        <v>42</v>
      </c>
      <c r="D7" s="57"/>
      <c r="E7" s="57"/>
      <c r="F7" s="43"/>
      <c r="G7" s="76"/>
      <c r="H7" s="324"/>
      <c r="I7" s="335" t="str">
        <f>IF(OR(AND(G7="Prov",H7="Sum"),(H7="PC Sum")),". . . . . . . . .00",IF(ISERR(G7*H7),"",IF(G7*H7=0,"",ROUND(G7*H7,2))))</f>
        <v/>
      </c>
    </row>
    <row r="8" spans="1:9" ht="12" customHeight="1">
      <c r="A8" s="43"/>
      <c r="B8" s="21"/>
      <c r="D8" s="57"/>
      <c r="E8" s="57"/>
      <c r="F8" s="43"/>
      <c r="G8" s="76"/>
      <c r="H8" s="324"/>
      <c r="I8" s="335" t="str">
        <f>IF(OR(AND(G8="Prov",H8="Sum"),(H8="PC Sum")),". . . . . . . . .00",IF(ISERR(G8*H8),"",IF(G8*H8=0,"",ROUND(G8*H8,2))))</f>
        <v/>
      </c>
    </row>
    <row r="9" spans="1:9" ht="12" customHeight="1">
      <c r="A9" s="316" t="s">
        <v>184</v>
      </c>
      <c r="B9" s="24" t="s">
        <v>266</v>
      </c>
      <c r="C9" s="307"/>
      <c r="D9" s="305"/>
      <c r="E9" s="48"/>
      <c r="F9" s="39"/>
      <c r="G9" s="20"/>
      <c r="H9" s="360"/>
      <c r="I9" s="335" t="str">
        <f t="shared" ref="I9:I21" si="0">IF(OR(AND(G9="Prov",H9="Sum"),(H9="PC Sum")),". . . . . . . . .00",IF(ISERR(G9*H9),"",IF(G9*H9=0,"",ROUND(G9*H9,2))))</f>
        <v/>
      </c>
    </row>
    <row r="10" spans="1:9" ht="12" customHeight="1">
      <c r="A10" s="316"/>
      <c r="B10" s="311" t="s">
        <v>267</v>
      </c>
      <c r="C10" s="307"/>
      <c r="D10" s="305"/>
      <c r="E10" s="48"/>
      <c r="F10" s="39"/>
      <c r="G10" s="20"/>
      <c r="H10" s="360"/>
      <c r="I10" s="335" t="str">
        <f t="shared" si="0"/>
        <v/>
      </c>
    </row>
    <row r="11" spans="1:9" ht="12" customHeight="1">
      <c r="A11" s="316"/>
      <c r="B11" s="311"/>
      <c r="C11" s="307"/>
      <c r="D11" s="305"/>
      <c r="E11" s="58"/>
      <c r="F11" s="39"/>
      <c r="G11" s="121"/>
      <c r="H11" s="360"/>
      <c r="I11" s="335" t="str">
        <f t="shared" si="0"/>
        <v/>
      </c>
    </row>
    <row r="12" spans="1:9" ht="12" customHeight="1">
      <c r="A12" s="315"/>
      <c r="B12" s="306" t="s">
        <v>74</v>
      </c>
      <c r="C12" s="307" t="s">
        <v>264</v>
      </c>
      <c r="D12" s="305"/>
      <c r="E12" s="58"/>
      <c r="F12" s="319" t="s">
        <v>253</v>
      </c>
      <c r="G12" s="369">
        <v>530</v>
      </c>
      <c r="H12" s="381">
        <v>250</v>
      </c>
      <c r="I12" s="335">
        <f>G12*H12</f>
        <v>132500</v>
      </c>
    </row>
    <row r="13" spans="1:9" ht="12" customHeight="1">
      <c r="A13" s="316"/>
      <c r="B13" s="311"/>
      <c r="C13" s="307"/>
      <c r="D13" s="305"/>
      <c r="E13" s="58"/>
      <c r="F13" s="319"/>
      <c r="G13" s="322"/>
      <c r="H13" s="342"/>
      <c r="I13" s="335" t="str">
        <f t="shared" si="0"/>
        <v/>
      </c>
    </row>
    <row r="14" spans="1:9" ht="12" customHeight="1">
      <c r="A14" s="316"/>
      <c r="B14" s="306"/>
      <c r="C14" s="307"/>
      <c r="D14" s="305"/>
      <c r="E14" s="113"/>
      <c r="F14" s="319"/>
      <c r="G14" s="320"/>
      <c r="H14" s="342"/>
      <c r="I14" s="335" t="str">
        <f t="shared" si="0"/>
        <v/>
      </c>
    </row>
    <row r="15" spans="1:9" ht="12" customHeight="1">
      <c r="A15" s="317">
        <v>33.1</v>
      </c>
      <c r="B15" s="318" t="s">
        <v>265</v>
      </c>
      <c r="C15" s="307"/>
      <c r="D15" s="305"/>
      <c r="E15" s="58"/>
      <c r="F15" s="319"/>
      <c r="G15" s="126"/>
      <c r="H15" s="342"/>
      <c r="I15" s="335" t="str">
        <f t="shared" si="0"/>
        <v/>
      </c>
    </row>
    <row r="16" spans="1:9" ht="12" customHeight="1">
      <c r="A16" s="316"/>
      <c r="B16" s="306"/>
      <c r="C16" s="307"/>
      <c r="D16" s="305"/>
      <c r="E16" s="58"/>
      <c r="F16" s="319"/>
      <c r="G16" s="321"/>
      <c r="H16" s="342"/>
      <c r="I16" s="335" t="str">
        <f t="shared" si="0"/>
        <v/>
      </c>
    </row>
    <row r="17" spans="1:10" ht="12" customHeight="1">
      <c r="A17" s="315"/>
      <c r="B17" s="306" t="s">
        <v>74</v>
      </c>
      <c r="C17" s="307" t="s">
        <v>298</v>
      </c>
      <c r="D17" s="313"/>
      <c r="E17" s="48"/>
      <c r="F17" s="319" t="s">
        <v>253</v>
      </c>
      <c r="G17" s="425">
        <v>210</v>
      </c>
      <c r="H17" s="381">
        <v>230</v>
      </c>
      <c r="I17" s="335">
        <f t="shared" si="0"/>
        <v>48300</v>
      </c>
      <c r="J17" s="3">
        <f>0.86*0.1*250</f>
        <v>21.5</v>
      </c>
    </row>
    <row r="18" spans="1:10" ht="12" customHeight="1">
      <c r="A18" s="43"/>
      <c r="B18" s="23"/>
      <c r="C18" s="305" t="s">
        <v>229</v>
      </c>
      <c r="D18" s="48"/>
      <c r="E18" s="48"/>
      <c r="F18" s="39"/>
      <c r="G18" s="221"/>
      <c r="H18" s="360"/>
      <c r="I18" s="335" t="str">
        <f t="shared" si="0"/>
        <v/>
      </c>
    </row>
    <row r="19" spans="1:10" ht="12" customHeight="1">
      <c r="A19" s="43"/>
      <c r="B19" s="23"/>
      <c r="C19" s="307"/>
      <c r="D19" s="48"/>
      <c r="E19" s="48"/>
      <c r="F19" s="39"/>
      <c r="G19" s="221"/>
      <c r="H19" s="360"/>
      <c r="I19" s="335"/>
    </row>
    <row r="20" spans="1:10" ht="12" customHeight="1">
      <c r="A20" s="316"/>
      <c r="B20" s="311"/>
      <c r="C20" s="314"/>
      <c r="D20" s="313"/>
      <c r="E20" s="48"/>
      <c r="F20" s="39"/>
      <c r="G20" s="221"/>
      <c r="H20" s="360"/>
      <c r="I20" s="335" t="str">
        <f t="shared" si="0"/>
        <v/>
      </c>
    </row>
    <row r="21" spans="1:10" ht="12" customHeight="1">
      <c r="A21" s="316"/>
      <c r="B21" s="306"/>
      <c r="C21" s="307"/>
      <c r="D21" s="305"/>
      <c r="E21" s="48"/>
      <c r="F21" s="39"/>
      <c r="G21" s="221"/>
      <c r="H21" s="360"/>
      <c r="I21" s="335" t="str">
        <f t="shared" si="0"/>
        <v/>
      </c>
    </row>
    <row r="22" spans="1:10" ht="12" customHeight="1">
      <c r="A22" s="316"/>
      <c r="B22" s="306"/>
      <c r="C22" s="307"/>
      <c r="D22" s="305"/>
      <c r="E22" s="48"/>
      <c r="F22" s="39"/>
      <c r="G22" s="221"/>
      <c r="H22" s="380"/>
      <c r="I22" s="335"/>
    </row>
    <row r="23" spans="1:10" ht="12" customHeight="1">
      <c r="A23" s="316"/>
      <c r="B23" s="306"/>
      <c r="C23" s="307"/>
      <c r="D23" s="305"/>
      <c r="E23" s="48"/>
      <c r="F23" s="39"/>
      <c r="G23" s="221"/>
      <c r="H23" s="380"/>
      <c r="I23" s="335"/>
    </row>
    <row r="24" spans="1:10" ht="12" customHeight="1">
      <c r="A24" s="316"/>
      <c r="B24" s="306"/>
      <c r="C24" s="307"/>
      <c r="D24" s="305"/>
      <c r="E24" s="48"/>
      <c r="F24" s="39"/>
      <c r="G24" s="221"/>
      <c r="H24" s="380"/>
      <c r="I24" s="335"/>
    </row>
    <row r="25" spans="1:10" ht="12" customHeight="1">
      <c r="A25" s="316"/>
      <c r="B25" s="306"/>
      <c r="C25" s="307"/>
      <c r="D25" s="305"/>
      <c r="E25" s="48"/>
      <c r="F25" s="39"/>
      <c r="G25" s="221"/>
      <c r="H25" s="380"/>
      <c r="I25" s="335"/>
    </row>
    <row r="26" spans="1:10" ht="12" customHeight="1">
      <c r="A26" s="316"/>
      <c r="B26" s="306"/>
      <c r="C26" s="307"/>
      <c r="D26" s="305"/>
      <c r="E26" s="48"/>
      <c r="F26" s="39"/>
      <c r="G26" s="221"/>
      <c r="H26" s="380"/>
      <c r="I26" s="335"/>
    </row>
    <row r="27" spans="1:10" ht="12" customHeight="1">
      <c r="A27" s="316"/>
      <c r="B27" s="306"/>
      <c r="C27" s="307"/>
      <c r="D27" s="305"/>
      <c r="E27" s="48"/>
      <c r="F27" s="39"/>
      <c r="G27" s="221"/>
      <c r="H27" s="380"/>
      <c r="I27" s="335"/>
    </row>
    <row r="28" spans="1:10" ht="12" customHeight="1">
      <c r="A28" s="316"/>
      <c r="B28" s="306"/>
      <c r="C28" s="307"/>
      <c r="D28" s="305"/>
      <c r="E28" s="48"/>
      <c r="F28" s="39"/>
      <c r="G28" s="221"/>
      <c r="H28" s="380"/>
      <c r="I28" s="335"/>
    </row>
    <row r="29" spans="1:10" ht="12" customHeight="1">
      <c r="A29" s="316"/>
      <c r="B29" s="306"/>
      <c r="C29" s="307"/>
      <c r="D29" s="305"/>
      <c r="E29" s="48"/>
      <c r="F29" s="39"/>
      <c r="G29" s="221"/>
      <c r="H29" s="380"/>
      <c r="I29" s="335"/>
    </row>
    <row r="30" spans="1:10" ht="12" customHeight="1">
      <c r="A30" s="316"/>
      <c r="B30" s="306"/>
      <c r="C30" s="307"/>
      <c r="D30" s="305"/>
      <c r="E30" s="48"/>
      <c r="F30" s="39"/>
      <c r="G30" s="221"/>
      <c r="H30" s="380"/>
      <c r="I30" s="335"/>
    </row>
    <row r="31" spans="1:10" ht="12" customHeight="1">
      <c r="A31" s="316"/>
      <c r="B31" s="306"/>
      <c r="C31" s="307"/>
      <c r="D31" s="305"/>
      <c r="E31" s="48"/>
      <c r="F31" s="39"/>
      <c r="G31" s="221"/>
      <c r="H31" s="380"/>
      <c r="I31" s="335"/>
    </row>
    <row r="32" spans="1:10" ht="12" customHeight="1">
      <c r="A32" s="316"/>
      <c r="B32" s="306"/>
      <c r="C32" s="307"/>
      <c r="D32" s="305"/>
      <c r="E32" s="48"/>
      <c r="F32" s="39"/>
      <c r="G32" s="221"/>
      <c r="H32" s="380"/>
      <c r="I32" s="335"/>
    </row>
    <row r="33" spans="1:9" ht="12" customHeight="1">
      <c r="A33" s="316"/>
      <c r="B33" s="306"/>
      <c r="C33" s="307"/>
      <c r="D33" s="305"/>
      <c r="E33" s="48"/>
      <c r="F33" s="39"/>
      <c r="G33" s="221"/>
      <c r="H33" s="380"/>
      <c r="I33" s="335"/>
    </row>
    <row r="34" spans="1:9" ht="12" customHeight="1">
      <c r="A34" s="316"/>
      <c r="B34" s="306"/>
      <c r="C34" s="307"/>
      <c r="D34" s="305"/>
      <c r="E34" s="48"/>
      <c r="F34" s="39"/>
      <c r="G34" s="221"/>
      <c r="H34" s="380"/>
      <c r="I34" s="335"/>
    </row>
    <row r="35" spans="1:9" ht="12" customHeight="1">
      <c r="A35" s="316"/>
      <c r="B35" s="306"/>
      <c r="C35" s="307"/>
      <c r="D35" s="305"/>
      <c r="E35" s="48"/>
      <c r="F35" s="39"/>
      <c r="G35" s="221"/>
      <c r="H35" s="380"/>
      <c r="I35" s="335"/>
    </row>
    <row r="36" spans="1:9" ht="12" customHeight="1">
      <c r="A36" s="316"/>
      <c r="B36" s="306"/>
      <c r="C36" s="307"/>
      <c r="D36" s="305"/>
      <c r="E36" s="48"/>
      <c r="F36" s="39"/>
      <c r="G36" s="221"/>
      <c r="H36" s="380"/>
      <c r="I36" s="335"/>
    </row>
    <row r="37" spans="1:9" ht="12" customHeight="1">
      <c r="A37" s="316"/>
      <c r="B37" s="306"/>
      <c r="C37" s="307"/>
      <c r="D37" s="305"/>
      <c r="E37" s="48"/>
      <c r="F37" s="39"/>
      <c r="G37" s="221"/>
      <c r="H37" s="380"/>
      <c r="I37" s="335"/>
    </row>
    <row r="38" spans="1:9" ht="12" customHeight="1">
      <c r="A38" s="316"/>
      <c r="B38" s="306"/>
      <c r="C38" s="307"/>
      <c r="D38" s="305"/>
      <c r="E38" s="48"/>
      <c r="F38" s="39"/>
      <c r="G38" s="221"/>
      <c r="H38" s="380"/>
      <c r="I38" s="335"/>
    </row>
    <row r="39" spans="1:9" ht="12" customHeight="1">
      <c r="A39" s="316"/>
      <c r="B39" s="306"/>
      <c r="C39" s="307"/>
      <c r="D39" s="305"/>
      <c r="E39" s="48"/>
      <c r="F39" s="39"/>
      <c r="G39" s="221"/>
      <c r="H39" s="380"/>
      <c r="I39" s="335"/>
    </row>
    <row r="40" spans="1:9" ht="12" customHeight="1">
      <c r="A40" s="316"/>
      <c r="B40" s="306"/>
      <c r="C40" s="307"/>
      <c r="D40" s="305"/>
      <c r="E40" s="48"/>
      <c r="F40" s="39"/>
      <c r="G40" s="221"/>
      <c r="H40" s="380"/>
      <c r="I40" s="335"/>
    </row>
    <row r="41" spans="1:9" ht="12" customHeight="1">
      <c r="A41" s="316"/>
      <c r="B41" s="306"/>
      <c r="C41" s="307"/>
      <c r="D41" s="305"/>
      <c r="E41" s="48"/>
      <c r="F41" s="39"/>
      <c r="G41" s="221"/>
      <c r="H41" s="380"/>
      <c r="I41" s="335"/>
    </row>
    <row r="42" spans="1:9" ht="12" customHeight="1">
      <c r="A42" s="316"/>
      <c r="B42" s="306"/>
      <c r="C42" s="307"/>
      <c r="D42" s="305"/>
      <c r="E42" s="48"/>
      <c r="F42" s="39"/>
      <c r="G42" s="221"/>
      <c r="H42" s="380"/>
      <c r="I42" s="335"/>
    </row>
    <row r="43" spans="1:9" ht="12" customHeight="1">
      <c r="A43" s="316"/>
      <c r="B43" s="306"/>
      <c r="C43" s="307"/>
      <c r="D43" s="305"/>
      <c r="E43" s="48"/>
      <c r="F43" s="39"/>
      <c r="G43" s="221"/>
      <c r="H43" s="380"/>
      <c r="I43" s="335"/>
    </row>
    <row r="44" spans="1:9" ht="12" customHeight="1">
      <c r="A44" s="316"/>
      <c r="B44" s="306"/>
      <c r="C44" s="307"/>
      <c r="D44" s="305"/>
      <c r="E44" s="48"/>
      <c r="F44" s="39"/>
      <c r="G44" s="221"/>
      <c r="H44" s="380"/>
      <c r="I44" s="335"/>
    </row>
    <row r="45" spans="1:9" ht="12" customHeight="1">
      <c r="A45" s="316"/>
      <c r="B45" s="306"/>
      <c r="C45" s="307"/>
      <c r="D45" s="305"/>
      <c r="E45" s="48"/>
      <c r="F45" s="39"/>
      <c r="G45" s="221"/>
      <c r="H45" s="380"/>
      <c r="I45" s="335"/>
    </row>
    <row r="46" spans="1:9" ht="12" customHeight="1">
      <c r="A46" s="316"/>
      <c r="B46" s="306"/>
      <c r="C46" s="307"/>
      <c r="D46" s="305"/>
      <c r="E46" s="48"/>
      <c r="F46" s="39"/>
      <c r="G46" s="221"/>
      <c r="H46" s="380"/>
      <c r="I46" s="335"/>
    </row>
    <row r="47" spans="1:9" ht="12" customHeight="1">
      <c r="A47" s="316"/>
      <c r="B47" s="306"/>
      <c r="C47" s="307"/>
      <c r="D47" s="305"/>
      <c r="E47" s="48"/>
      <c r="F47" s="39"/>
      <c r="G47" s="221"/>
      <c r="H47" s="380"/>
      <c r="I47" s="335"/>
    </row>
    <row r="48" spans="1:9" ht="12" customHeight="1">
      <c r="A48" s="316"/>
      <c r="B48" s="306"/>
      <c r="C48" s="307"/>
      <c r="D48" s="305"/>
      <c r="E48" s="48"/>
      <c r="F48" s="39"/>
      <c r="G48" s="221"/>
      <c r="H48" s="380"/>
      <c r="I48" s="335"/>
    </row>
    <row r="49" spans="1:9" ht="12" customHeight="1">
      <c r="A49" s="316"/>
      <c r="B49" s="306"/>
      <c r="C49" s="307"/>
      <c r="D49" s="305"/>
      <c r="E49" s="48"/>
      <c r="F49" s="39"/>
      <c r="G49" s="221"/>
      <c r="H49" s="380"/>
      <c r="I49" s="335"/>
    </row>
    <row r="50" spans="1:9" ht="12" customHeight="1">
      <c r="A50" s="316"/>
      <c r="B50" s="306"/>
      <c r="C50" s="307"/>
      <c r="D50" s="305"/>
      <c r="E50" s="48"/>
      <c r="F50" s="39"/>
      <c r="G50" s="221"/>
      <c r="H50" s="380"/>
      <c r="I50" s="335"/>
    </row>
    <row r="51" spans="1:9" ht="12" customHeight="1">
      <c r="A51" s="316"/>
      <c r="B51" s="306"/>
      <c r="C51" s="307"/>
      <c r="D51" s="305"/>
      <c r="E51" s="48"/>
      <c r="F51" s="39"/>
      <c r="G51" s="221"/>
      <c r="H51" s="380"/>
      <c r="I51" s="335"/>
    </row>
    <row r="52" spans="1:9" ht="12" customHeight="1">
      <c r="A52" s="43"/>
      <c r="B52" s="23"/>
      <c r="D52" s="48"/>
      <c r="E52" s="48"/>
      <c r="F52" s="39"/>
      <c r="G52" s="221"/>
      <c r="H52" s="380"/>
      <c r="I52" s="328"/>
    </row>
    <row r="53" spans="1:9" ht="12" customHeight="1">
      <c r="A53" s="43"/>
      <c r="B53" s="23"/>
      <c r="D53" s="48"/>
      <c r="E53" s="48"/>
      <c r="F53" s="39"/>
      <c r="G53" s="221"/>
      <c r="H53" s="380"/>
      <c r="I53" s="328"/>
    </row>
    <row r="54" spans="1:9" ht="12" customHeight="1">
      <c r="A54" s="43"/>
      <c r="B54" s="23"/>
      <c r="D54" s="48"/>
      <c r="E54" s="48"/>
      <c r="F54" s="39"/>
      <c r="G54" s="221"/>
      <c r="H54" s="380"/>
      <c r="I54" s="328"/>
    </row>
    <row r="55" spans="1:9" ht="12" customHeight="1">
      <c r="A55" s="43"/>
      <c r="B55" s="23"/>
      <c r="D55" s="48"/>
      <c r="E55" s="48"/>
      <c r="F55" s="39"/>
      <c r="G55" s="221"/>
      <c r="H55" s="380"/>
      <c r="I55" s="328"/>
    </row>
    <row r="56" spans="1:9" ht="12" customHeight="1">
      <c r="A56" s="43"/>
      <c r="B56" s="23"/>
      <c r="D56" s="48"/>
      <c r="E56" s="48"/>
      <c r="F56" s="39"/>
      <c r="G56" s="221"/>
      <c r="H56" s="380"/>
      <c r="I56" s="328"/>
    </row>
    <row r="57" spans="1:9" ht="12" customHeight="1">
      <c r="A57" s="43"/>
      <c r="B57" s="23"/>
      <c r="D57" s="48"/>
      <c r="E57" s="48"/>
      <c r="F57" s="39"/>
      <c r="G57" s="221"/>
      <c r="H57" s="380"/>
      <c r="I57" s="328"/>
    </row>
    <row r="58" spans="1:9" ht="12" customHeight="1">
      <c r="A58" s="193"/>
      <c r="B58" s="163"/>
      <c r="C58" s="141"/>
      <c r="D58" s="164"/>
      <c r="E58" s="164"/>
      <c r="F58" s="165"/>
      <c r="G58" s="126"/>
      <c r="H58" s="393"/>
      <c r="I58" s="335"/>
    </row>
    <row r="59" spans="1:9" ht="12" customHeight="1">
      <c r="A59" s="154"/>
      <c r="B59" s="155"/>
      <c r="C59" s="177"/>
      <c r="D59" s="156"/>
      <c r="E59" s="156"/>
      <c r="F59" s="176"/>
      <c r="G59" s="170"/>
      <c r="H59" s="352"/>
      <c r="I59" s="401"/>
    </row>
    <row r="60" spans="1:9" ht="12" customHeight="1">
      <c r="A60" s="147" t="s">
        <v>99</v>
      </c>
      <c r="B60" s="162" t="s">
        <v>12</v>
      </c>
      <c r="C60" s="238"/>
      <c r="D60" s="141"/>
      <c r="E60" s="141"/>
      <c r="F60" s="171"/>
      <c r="G60" s="140"/>
      <c r="H60" s="393"/>
      <c r="I60" s="343">
        <f>SUM(I9:I21)</f>
        <v>180800</v>
      </c>
    </row>
    <row r="61" spans="1:9" ht="12" customHeight="1">
      <c r="A61" s="223"/>
      <c r="B61" s="224"/>
      <c r="C61" s="225"/>
      <c r="D61" s="169"/>
      <c r="E61" s="169"/>
      <c r="F61" s="172"/>
      <c r="G61" s="173"/>
      <c r="H61" s="383"/>
      <c r="I61" s="377"/>
    </row>
    <row r="65" s="3" customFormat="1" ht="12" customHeight="1"/>
    <row r="66" s="3" customFormat="1" ht="12" customHeight="1"/>
    <row r="67" s="3" customFormat="1" ht="12" customHeight="1"/>
    <row r="72" s="3" customFormat="1" ht="12" customHeight="1"/>
    <row r="73" s="3" customFormat="1" ht="12" customHeight="1"/>
    <row r="74" s="3" customFormat="1" ht="12" customHeight="1"/>
    <row r="75" s="3" customFormat="1" ht="12" customHeight="1"/>
    <row r="76" s="3" customFormat="1" ht="12" customHeight="1"/>
    <row r="77" s="3" customFormat="1" ht="12" customHeight="1"/>
    <row r="78" s="3" customFormat="1" ht="12" customHeight="1"/>
    <row r="79" s="3" customFormat="1" ht="12" customHeight="1"/>
    <row r="80" s="3" customFormat="1" ht="12" customHeight="1"/>
    <row r="81" s="3" customFormat="1" ht="12" customHeight="1"/>
    <row r="82" s="3" customFormat="1" ht="12" customHeight="1"/>
    <row r="83" s="3" customFormat="1" ht="12" customHeight="1"/>
    <row r="84" s="3" customFormat="1" ht="12" customHeight="1"/>
    <row r="85" s="3" customFormat="1" ht="12" customHeight="1"/>
    <row r="86" s="3" customFormat="1" ht="12" customHeight="1"/>
    <row r="87" s="3" customFormat="1" ht="12" customHeight="1"/>
    <row r="88" s="3" customFormat="1" ht="12" customHeight="1"/>
    <row r="89" s="3" customFormat="1" ht="12" customHeight="1"/>
    <row r="90" s="3" customFormat="1" ht="12" customHeight="1"/>
    <row r="91" s="3" customFormat="1" ht="12" customHeight="1"/>
    <row r="92" s="3" customFormat="1" ht="12" customHeight="1"/>
    <row r="93" s="3" customFormat="1" ht="12" customHeight="1"/>
    <row r="94" s="3" customFormat="1" ht="12" customHeight="1"/>
    <row r="95" s="3" customFormat="1" ht="12" customHeight="1"/>
    <row r="96" s="3" customFormat="1" ht="12" customHeight="1"/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09" s="3" customFormat="1" ht="12" customHeight="1"/>
    <row r="110" s="3" customFormat="1" ht="12" customHeight="1"/>
    <row r="111" s="3" customFormat="1" ht="12" customHeight="1"/>
    <row r="112" s="3" customFormat="1" ht="12" customHeight="1"/>
    <row r="113" s="3" customFormat="1" ht="12" customHeight="1"/>
    <row r="114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4" s="3" customFormat="1" ht="12" customHeight="1"/>
    <row r="135" s="3" customFormat="1" ht="12" customHeight="1"/>
    <row r="136" s="3" customFormat="1" ht="12" customHeight="1"/>
    <row r="137" s="3" customFormat="1" ht="12" customHeight="1"/>
    <row r="138" s="3" customFormat="1" ht="12" customHeight="1"/>
    <row r="139" s="3" customFormat="1" ht="12" customHeight="1"/>
    <row r="140" s="3" customFormat="1" ht="12" customHeight="1"/>
    <row r="141" s="3" customFormat="1" ht="12" customHeight="1"/>
    <row r="142" s="3" customFormat="1" ht="12" customHeight="1"/>
    <row r="143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57" s="3" customFormat="1" ht="12" customHeight="1"/>
    <row r="158" s="3" customFormat="1" ht="12" customHeight="1"/>
    <row r="159" s="3" customFormat="1" ht="12" customHeight="1"/>
    <row r="160" s="3" customFormat="1" ht="12" customHeight="1"/>
    <row r="161" s="3" customFormat="1" ht="12" customHeight="1"/>
    <row r="162" s="3" customFormat="1" ht="12" customHeight="1"/>
    <row r="163" s="3" customFormat="1" ht="12" customHeight="1"/>
    <row r="164" s="3" customFormat="1" ht="12" customHeight="1"/>
    <row r="165" s="3" customFormat="1" ht="12" customHeight="1"/>
    <row r="166" s="3" customFormat="1" ht="12" customHeight="1"/>
    <row r="167" s="3" customFormat="1" ht="12" customHeight="1"/>
    <row r="168" s="3" customFormat="1" ht="12" customHeight="1"/>
    <row r="169" s="3" customFormat="1" ht="12" customHeight="1"/>
    <row r="170" s="3" customFormat="1" ht="12" customHeight="1"/>
    <row r="171" s="3" customFormat="1" ht="12" customHeight="1"/>
    <row r="172" s="3" customFormat="1" ht="12" customHeight="1"/>
    <row r="173" s="3" customFormat="1" ht="12" customHeight="1"/>
    <row r="187" s="3" customFormat="1" ht="12" customHeight="1"/>
    <row r="188" s="3" customFormat="1" ht="12" customHeight="1"/>
    <row r="189" s="3" customFormat="1" ht="12" customHeight="1"/>
    <row r="190" s="3" customFormat="1" ht="12" customHeight="1"/>
    <row r="191" s="3" customFormat="1" ht="12" customHeight="1"/>
    <row r="192" s="3" customFormat="1" ht="12" customHeight="1"/>
    <row r="193" s="3" customFormat="1" ht="12" customHeight="1"/>
    <row r="194" s="3" customFormat="1" ht="12" customHeight="1"/>
    <row r="195" s="3" customFormat="1" ht="12" customHeight="1"/>
    <row r="196" s="3" customFormat="1" ht="12" customHeight="1"/>
    <row r="197" s="3" customFormat="1" ht="12" customHeight="1"/>
    <row r="198" s="3" customFormat="1" ht="12" customHeight="1"/>
    <row r="199" s="3" customFormat="1" ht="12" customHeight="1"/>
    <row r="205" s="3" customFormat="1" ht="12" customHeight="1"/>
    <row r="206" s="3" customFormat="1" ht="12" customHeight="1"/>
    <row r="207" s="3" customFormat="1" ht="12" customHeight="1"/>
    <row r="208" s="3" customFormat="1" ht="12" customHeight="1"/>
    <row r="209" s="3" customFormat="1" ht="12" customHeight="1"/>
    <row r="210" s="3" customFormat="1" ht="12" customHeight="1"/>
    <row r="211" s="3" customFormat="1" ht="12" customHeight="1"/>
    <row r="212" s="3" customFormat="1" ht="12" customHeight="1"/>
    <row r="213" s="3" customFormat="1" ht="12" customHeight="1"/>
    <row r="214" s="3" customFormat="1" ht="12" customHeight="1"/>
    <row r="215" s="3" customFormat="1" ht="12" customHeight="1"/>
    <row r="216" s="3" customFormat="1" ht="12" customHeight="1"/>
    <row r="217" s="3" customFormat="1" ht="12" customHeight="1"/>
    <row r="218" s="3" customFormat="1" ht="12" customHeight="1"/>
    <row r="219" s="3" customFormat="1" ht="12" customHeight="1"/>
    <row r="220" s="3" customFormat="1" ht="12" customHeight="1"/>
    <row r="221" s="3" customFormat="1" ht="12" customHeight="1"/>
    <row r="222" s="3" customFormat="1" ht="12" customHeight="1"/>
    <row r="223" s="3" customFormat="1" ht="12" customHeight="1"/>
    <row r="224" s="3" customFormat="1" ht="12" customHeight="1"/>
    <row r="230" s="3" customFormat="1" ht="12" customHeight="1"/>
    <row r="231" s="3" customFormat="1" ht="12" customHeight="1"/>
    <row r="232" s="3" customFormat="1" ht="12" customHeight="1"/>
    <row r="233" s="3" customFormat="1" ht="12" customHeight="1"/>
    <row r="234" s="3" customFormat="1" ht="12" customHeight="1"/>
    <row r="235" s="3" customFormat="1" ht="12" customHeight="1"/>
    <row r="236" s="3" customFormat="1" ht="12" customHeight="1"/>
    <row r="237" s="3" customFormat="1" ht="12" customHeight="1"/>
    <row r="238" s="3" customFormat="1" ht="12" customHeight="1"/>
    <row r="239" s="3" customFormat="1" ht="12" customHeight="1"/>
    <row r="240" s="3" customFormat="1" ht="12" customHeight="1"/>
    <row r="241" s="3" customFormat="1" ht="12" customHeight="1"/>
    <row r="242" s="3" customFormat="1" ht="12" customHeight="1"/>
    <row r="243" s="3" customFormat="1" ht="12" customHeight="1"/>
    <row r="244" s="3" customFormat="1" ht="12" customHeight="1"/>
    <row r="245" s="3" customFormat="1" ht="12" customHeight="1"/>
    <row r="246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</sheetData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83"/>
  <sheetViews>
    <sheetView view="pageBreakPreview" zoomScale="85" zoomScaleNormal="100" zoomScaleSheetLayoutView="85" workbookViewId="0">
      <selection activeCell="E28" sqref="E28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10" customWidth="1"/>
    <col min="8" max="9" width="10.77734375" style="10" customWidth="1"/>
    <col min="10" max="16384" width="11.109375" style="3"/>
  </cols>
  <sheetData>
    <row r="1" spans="1:9" ht="12" customHeight="1">
      <c r="A1" s="1" t="s">
        <v>37</v>
      </c>
      <c r="G1" s="28"/>
      <c r="I1" s="198" t="s">
        <v>44</v>
      </c>
    </row>
    <row r="2" spans="1:9" ht="12" customHeight="1">
      <c r="A2" s="63"/>
      <c r="B2" s="65"/>
      <c r="C2" s="66"/>
      <c r="D2" s="67"/>
      <c r="E2" s="67"/>
      <c r="F2" s="63"/>
      <c r="G2" s="71"/>
      <c r="H2" s="230"/>
      <c r="I2" s="59"/>
    </row>
    <row r="3" spans="1:9" ht="12" customHeight="1">
      <c r="A3" s="30" t="s">
        <v>1</v>
      </c>
      <c r="B3" s="35" t="s">
        <v>2</v>
      </c>
      <c r="C3" s="6"/>
      <c r="D3" s="56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9" ht="12" customHeight="1">
      <c r="A4" s="30" t="s">
        <v>7</v>
      </c>
      <c r="B4" s="19"/>
      <c r="C4" s="12"/>
      <c r="D4" s="58"/>
      <c r="E4" s="58"/>
      <c r="F4" s="44"/>
      <c r="G4" s="73"/>
      <c r="H4" s="231"/>
      <c r="I4" s="25"/>
    </row>
    <row r="5" spans="1:9" ht="12" customHeight="1">
      <c r="A5" s="64"/>
      <c r="B5" s="68"/>
      <c r="C5" s="69"/>
      <c r="D5" s="70"/>
      <c r="E5" s="70"/>
      <c r="F5" s="64"/>
      <c r="G5" s="74"/>
      <c r="H5" s="232"/>
      <c r="I5" s="60"/>
    </row>
    <row r="6" spans="1:9" ht="12" customHeight="1">
      <c r="A6" s="42"/>
      <c r="B6" s="46"/>
      <c r="C6" s="14"/>
      <c r="D6" s="47"/>
      <c r="E6" s="47"/>
      <c r="F6" s="42"/>
      <c r="G6" s="75"/>
      <c r="H6" s="323"/>
      <c r="I6" s="335" t="str">
        <f>IF(OR(AND(G6="Prov",H6="Sum"),(H6="PC Sum")),". . . . . . . . .00",IF(ISERR(G6*H6),"",IF(G6*H6=0,"",ROUND(G6*H6,2))))</f>
        <v/>
      </c>
    </row>
    <row r="7" spans="1:9" ht="12" customHeight="1">
      <c r="A7" s="310"/>
      <c r="B7" s="372" t="s">
        <v>45</v>
      </c>
      <c r="C7" s="307"/>
      <c r="D7" s="379"/>
      <c r="E7" s="379"/>
      <c r="F7" s="310"/>
      <c r="G7" s="388"/>
      <c r="H7" s="403"/>
      <c r="I7" s="327" t="s">
        <v>10</v>
      </c>
    </row>
    <row r="8" spans="1:9" ht="12" customHeight="1">
      <c r="A8" s="310"/>
      <c r="B8" s="372"/>
      <c r="C8" s="307"/>
      <c r="D8" s="379"/>
      <c r="E8" s="379"/>
      <c r="F8" s="310"/>
      <c r="G8" s="388"/>
      <c r="H8" s="403"/>
      <c r="I8" s="327"/>
    </row>
    <row r="9" spans="1:9" ht="12" customHeight="1">
      <c r="A9" s="316" t="s">
        <v>230</v>
      </c>
      <c r="B9" s="311" t="s">
        <v>100</v>
      </c>
      <c r="C9" s="307"/>
      <c r="D9" s="305"/>
      <c r="E9" s="371"/>
      <c r="F9" s="373"/>
      <c r="G9" s="126"/>
      <c r="H9" s="342"/>
      <c r="I9" s="327"/>
    </row>
    <row r="10" spans="1:9" ht="12" customHeight="1">
      <c r="A10" s="310"/>
      <c r="B10" s="311" t="s">
        <v>101</v>
      </c>
      <c r="C10" s="307"/>
      <c r="D10" s="305"/>
      <c r="E10" s="305"/>
      <c r="F10" s="319"/>
      <c r="G10" s="126"/>
      <c r="H10" s="342"/>
      <c r="I10" s="327"/>
    </row>
    <row r="11" spans="1:9" ht="12" customHeight="1">
      <c r="A11" s="310"/>
      <c r="B11" s="311" t="s">
        <v>102</v>
      </c>
      <c r="C11" s="307"/>
      <c r="D11" s="305"/>
      <c r="E11" s="305"/>
      <c r="F11" s="319"/>
      <c r="G11" s="321"/>
      <c r="H11" s="342"/>
      <c r="I11" s="327"/>
    </row>
    <row r="12" spans="1:9" ht="12" customHeight="1">
      <c r="A12" s="310"/>
      <c r="B12" s="311" t="s">
        <v>103</v>
      </c>
      <c r="C12" s="307"/>
      <c r="D12" s="305"/>
      <c r="E12" s="305"/>
      <c r="F12" s="319"/>
      <c r="G12" s="321"/>
      <c r="H12" s="342"/>
      <c r="I12" s="327"/>
    </row>
    <row r="13" spans="1:9" ht="12" customHeight="1">
      <c r="A13" s="315"/>
      <c r="B13" s="306"/>
      <c r="C13" s="307"/>
      <c r="D13" s="305"/>
      <c r="E13" s="305"/>
      <c r="F13" s="319"/>
      <c r="G13" s="321"/>
      <c r="H13" s="342"/>
      <c r="I13" s="327"/>
    </row>
    <row r="14" spans="1:9" ht="12" customHeight="1">
      <c r="A14" s="315"/>
      <c r="B14" s="306" t="s">
        <v>67</v>
      </c>
      <c r="C14" s="307" t="s">
        <v>270</v>
      </c>
      <c r="D14" s="305"/>
      <c r="E14" s="368"/>
      <c r="F14" s="319"/>
      <c r="G14" s="388"/>
      <c r="H14" s="403"/>
      <c r="I14" s="327"/>
    </row>
    <row r="15" spans="1:9" ht="12" customHeight="1">
      <c r="A15" s="315"/>
      <c r="B15" s="306"/>
      <c r="C15" s="307"/>
      <c r="D15" s="305"/>
      <c r="E15" s="368"/>
      <c r="F15" s="319"/>
      <c r="G15" s="388"/>
      <c r="H15" s="403"/>
      <c r="I15" s="327"/>
    </row>
    <row r="16" spans="1:9" ht="12" customHeight="1">
      <c r="A16" s="315"/>
      <c r="B16" s="306"/>
      <c r="C16" s="307" t="s">
        <v>92</v>
      </c>
      <c r="D16" s="305" t="s">
        <v>269</v>
      </c>
      <c r="E16" s="368"/>
      <c r="F16" s="319"/>
      <c r="G16" s="126"/>
      <c r="H16" s="342"/>
      <c r="I16" s="327"/>
    </row>
    <row r="17" spans="1:9" ht="12" customHeight="1">
      <c r="A17" s="315"/>
      <c r="B17" s="306"/>
      <c r="C17" s="307"/>
      <c r="D17" s="305" t="s">
        <v>229</v>
      </c>
      <c r="E17" s="368"/>
      <c r="F17" s="319" t="s">
        <v>68</v>
      </c>
      <c r="G17" s="126">
        <v>255</v>
      </c>
      <c r="H17" s="342">
        <v>410</v>
      </c>
      <c r="I17" s="327">
        <f>G17*H17</f>
        <v>104550</v>
      </c>
    </row>
    <row r="18" spans="1:9" ht="12" customHeight="1">
      <c r="A18" s="315"/>
      <c r="B18" s="306"/>
      <c r="C18" s="307"/>
      <c r="D18" s="305"/>
      <c r="E18" s="305"/>
      <c r="F18" s="319"/>
      <c r="G18" s="321"/>
      <c r="H18" s="342"/>
      <c r="I18" s="327"/>
    </row>
    <row r="19" spans="1:9" ht="12" customHeight="1">
      <c r="A19" s="315"/>
      <c r="B19" s="306" t="s">
        <v>77</v>
      </c>
      <c r="C19" s="307" t="s">
        <v>271</v>
      </c>
      <c r="D19" s="305"/>
      <c r="E19" s="368"/>
      <c r="F19" s="319"/>
      <c r="G19" s="126"/>
      <c r="H19" s="342"/>
      <c r="I19" s="327"/>
    </row>
    <row r="20" spans="1:9" ht="12" customHeight="1">
      <c r="A20" s="315"/>
      <c r="B20" s="306"/>
      <c r="C20" s="307" t="s">
        <v>274</v>
      </c>
      <c r="D20" s="305"/>
      <c r="E20" s="368"/>
      <c r="F20" s="319"/>
      <c r="G20" s="321"/>
      <c r="H20" s="342"/>
      <c r="I20" s="327"/>
    </row>
    <row r="21" spans="1:9" ht="12" customHeight="1">
      <c r="A21" s="315"/>
      <c r="B21" s="306"/>
      <c r="C21" s="307" t="s">
        <v>272</v>
      </c>
      <c r="D21" s="305"/>
      <c r="E21" s="368"/>
      <c r="F21" s="319"/>
      <c r="G21" s="321"/>
      <c r="H21" s="342"/>
      <c r="I21" s="327"/>
    </row>
    <row r="22" spans="1:9" ht="12" customHeight="1">
      <c r="A22" s="315"/>
      <c r="B22" s="306"/>
      <c r="C22" s="307"/>
      <c r="D22" s="305"/>
      <c r="E22" s="368"/>
      <c r="F22" s="319"/>
      <c r="G22" s="126"/>
      <c r="H22" s="342"/>
      <c r="I22" s="327"/>
    </row>
    <row r="23" spans="1:9" ht="12" customHeight="1">
      <c r="A23" s="315"/>
      <c r="B23" s="306"/>
      <c r="C23" s="307" t="s">
        <v>92</v>
      </c>
      <c r="D23" s="305" t="s">
        <v>273</v>
      </c>
      <c r="E23" s="368"/>
      <c r="F23" s="319"/>
      <c r="G23" s="126"/>
      <c r="H23" s="342"/>
      <c r="I23" s="327"/>
    </row>
    <row r="24" spans="1:9" ht="12" customHeight="1">
      <c r="A24" s="315"/>
      <c r="B24" s="306"/>
      <c r="C24" s="307"/>
      <c r="D24" s="305" t="s">
        <v>229</v>
      </c>
      <c r="E24" s="368"/>
      <c r="F24" s="319" t="s">
        <v>68</v>
      </c>
      <c r="G24" s="126">
        <v>180</v>
      </c>
      <c r="H24" s="342">
        <v>445</v>
      </c>
      <c r="I24" s="327">
        <f>G24*H24</f>
        <v>80100</v>
      </c>
    </row>
    <row r="25" spans="1:9" ht="12" customHeight="1">
      <c r="A25" s="315"/>
      <c r="B25" s="306"/>
      <c r="C25" s="307"/>
      <c r="D25" s="305"/>
      <c r="E25" s="368"/>
      <c r="F25" s="319"/>
      <c r="G25" s="126"/>
      <c r="H25" s="342"/>
      <c r="I25" s="327"/>
    </row>
    <row r="26" spans="1:9" ht="12" customHeight="1">
      <c r="A26" s="178"/>
      <c r="B26" s="23"/>
      <c r="D26" s="113"/>
      <c r="E26" s="113"/>
      <c r="F26" s="39"/>
      <c r="G26" s="121"/>
      <c r="H26" s="360"/>
      <c r="I26" s="335"/>
    </row>
    <row r="27" spans="1:9" ht="12" customHeight="1">
      <c r="A27" s="178"/>
      <c r="B27" s="112"/>
      <c r="C27" s="110"/>
      <c r="D27" s="113"/>
      <c r="E27" s="113"/>
      <c r="F27" s="39"/>
      <c r="G27" s="121"/>
      <c r="H27" s="360"/>
      <c r="I27" s="335"/>
    </row>
    <row r="28" spans="1:9" ht="12" customHeight="1">
      <c r="A28" s="178"/>
      <c r="B28" s="23"/>
      <c r="D28" s="113"/>
      <c r="E28" s="113"/>
      <c r="F28" s="39"/>
      <c r="G28" s="121"/>
      <c r="H28" s="360"/>
      <c r="I28" s="335"/>
    </row>
    <row r="29" spans="1:9" ht="12" customHeight="1">
      <c r="A29" s="77"/>
      <c r="B29" s="23"/>
      <c r="D29" s="48"/>
      <c r="E29" s="48"/>
      <c r="F29" s="39"/>
      <c r="G29" s="121"/>
      <c r="H29" s="360"/>
      <c r="I29" s="335"/>
    </row>
    <row r="30" spans="1:9" ht="12" customHeight="1">
      <c r="A30" s="77"/>
      <c r="B30" s="23"/>
      <c r="D30" s="48"/>
      <c r="E30" s="48"/>
      <c r="F30" s="39"/>
      <c r="G30" s="121"/>
      <c r="H30" s="360"/>
      <c r="I30" s="335"/>
    </row>
    <row r="31" spans="1:9" ht="12" customHeight="1">
      <c r="A31" s="77"/>
      <c r="B31" s="23"/>
      <c r="D31" s="48"/>
      <c r="E31" s="48"/>
      <c r="F31" s="39"/>
      <c r="G31" s="121"/>
      <c r="H31" s="360"/>
      <c r="I31" s="335"/>
    </row>
    <row r="32" spans="1:9" ht="12" customHeight="1">
      <c r="A32" s="77"/>
      <c r="B32" s="23"/>
      <c r="D32" s="48"/>
      <c r="E32" s="48"/>
      <c r="F32" s="39"/>
      <c r="G32" s="121"/>
      <c r="H32" s="360"/>
      <c r="I32" s="335"/>
    </row>
    <row r="33" spans="1:9" ht="12" customHeight="1">
      <c r="A33" s="77"/>
      <c r="B33" s="23"/>
      <c r="D33" s="48"/>
      <c r="E33" s="48"/>
      <c r="F33" s="39"/>
      <c r="G33" s="121"/>
      <c r="H33" s="360"/>
      <c r="I33" s="335"/>
    </row>
    <row r="34" spans="1:9" ht="12" customHeight="1">
      <c r="A34" s="43"/>
      <c r="B34" s="23"/>
      <c r="C34" s="110"/>
      <c r="D34" s="113"/>
      <c r="E34" s="113"/>
      <c r="F34" s="39"/>
      <c r="G34" s="121"/>
      <c r="H34" s="360"/>
      <c r="I34" s="335"/>
    </row>
    <row r="35" spans="1:9" ht="12" customHeight="1">
      <c r="A35" s="43"/>
      <c r="B35" s="23"/>
      <c r="C35" s="110"/>
      <c r="D35" s="113"/>
      <c r="E35" s="113"/>
      <c r="F35" s="39"/>
      <c r="G35" s="121"/>
      <c r="H35" s="360"/>
      <c r="I35" s="335"/>
    </row>
    <row r="36" spans="1:9" ht="12" customHeight="1">
      <c r="A36" s="43"/>
      <c r="B36" s="23"/>
      <c r="C36" s="110"/>
      <c r="D36" s="113"/>
      <c r="E36" s="113"/>
      <c r="F36" s="39"/>
      <c r="G36" s="121"/>
      <c r="H36" s="360"/>
      <c r="I36" s="335"/>
    </row>
    <row r="37" spans="1:9" ht="12" customHeight="1">
      <c r="A37" s="43"/>
      <c r="B37" s="23"/>
      <c r="C37" s="110"/>
      <c r="D37" s="113"/>
      <c r="E37" s="113"/>
      <c r="F37" s="39"/>
      <c r="G37" s="121"/>
      <c r="H37" s="360"/>
      <c r="I37" s="335"/>
    </row>
    <row r="38" spans="1:9" ht="12" customHeight="1">
      <c r="A38" s="43"/>
      <c r="B38" s="23"/>
      <c r="C38" s="110"/>
      <c r="D38" s="113"/>
      <c r="E38" s="113"/>
      <c r="F38" s="39"/>
      <c r="G38" s="121"/>
      <c r="H38" s="360"/>
      <c r="I38" s="335"/>
    </row>
    <row r="39" spans="1:9" ht="12" customHeight="1">
      <c r="A39" s="43"/>
      <c r="B39" s="23"/>
      <c r="C39" s="110"/>
      <c r="D39" s="113"/>
      <c r="E39" s="113"/>
      <c r="F39" s="39"/>
      <c r="G39" s="121"/>
      <c r="H39" s="360"/>
      <c r="I39" s="335"/>
    </row>
    <row r="40" spans="1:9" ht="12" customHeight="1">
      <c r="A40" s="43"/>
      <c r="B40" s="23"/>
      <c r="C40" s="110"/>
      <c r="D40" s="113"/>
      <c r="E40" s="113"/>
      <c r="F40" s="39"/>
      <c r="G40" s="121"/>
      <c r="H40" s="360"/>
      <c r="I40" s="335"/>
    </row>
    <row r="41" spans="1:9" ht="12" customHeight="1">
      <c r="A41" s="43"/>
      <c r="B41" s="23"/>
      <c r="C41" s="110"/>
      <c r="D41" s="113"/>
      <c r="E41" s="113"/>
      <c r="F41" s="39"/>
      <c r="G41" s="121"/>
      <c r="H41" s="360"/>
      <c r="I41" s="335"/>
    </row>
    <row r="42" spans="1:9" ht="12" customHeight="1">
      <c r="A42" s="43"/>
      <c r="B42" s="23"/>
      <c r="C42" s="110"/>
      <c r="D42" s="113"/>
      <c r="E42" s="113"/>
      <c r="F42" s="39"/>
      <c r="G42" s="121"/>
      <c r="H42" s="360"/>
      <c r="I42" s="335"/>
    </row>
    <row r="43" spans="1:9" ht="12" customHeight="1">
      <c r="A43" s="43"/>
      <c r="B43" s="23"/>
      <c r="C43" s="110"/>
      <c r="D43" s="113"/>
      <c r="E43" s="113"/>
      <c r="F43" s="39"/>
      <c r="G43" s="121"/>
      <c r="H43" s="360"/>
      <c r="I43" s="335"/>
    </row>
    <row r="44" spans="1:9" ht="12" customHeight="1">
      <c r="A44" s="43"/>
      <c r="B44" s="23"/>
      <c r="C44" s="110"/>
      <c r="D44" s="113"/>
      <c r="E44" s="113"/>
      <c r="F44" s="39"/>
      <c r="G44" s="121"/>
      <c r="H44" s="360"/>
      <c r="I44" s="335"/>
    </row>
    <row r="45" spans="1:9" ht="12" customHeight="1">
      <c r="A45" s="43"/>
      <c r="B45" s="23"/>
      <c r="C45" s="110"/>
      <c r="D45" s="113"/>
      <c r="E45" s="113"/>
      <c r="F45" s="39"/>
      <c r="G45" s="121"/>
      <c r="H45" s="360"/>
      <c r="I45" s="335"/>
    </row>
    <row r="46" spans="1:9" ht="12" customHeight="1">
      <c r="A46" s="43"/>
      <c r="B46" s="23"/>
      <c r="C46" s="110"/>
      <c r="D46" s="113"/>
      <c r="E46" s="113"/>
      <c r="F46" s="39"/>
      <c r="G46" s="121"/>
      <c r="H46" s="360"/>
      <c r="I46" s="335"/>
    </row>
    <row r="47" spans="1:9" ht="12" customHeight="1">
      <c r="A47" s="43"/>
      <c r="B47" s="23"/>
      <c r="C47" s="110"/>
      <c r="D47" s="113"/>
      <c r="E47" s="113"/>
      <c r="F47" s="39"/>
      <c r="G47" s="121"/>
      <c r="H47" s="360"/>
      <c r="I47" s="335"/>
    </row>
    <row r="48" spans="1:9" ht="12" customHeight="1">
      <c r="A48" s="43"/>
      <c r="B48" s="23"/>
      <c r="C48" s="110"/>
      <c r="D48" s="113"/>
      <c r="E48" s="113"/>
      <c r="F48" s="39"/>
      <c r="G48" s="121"/>
      <c r="H48" s="360"/>
      <c r="I48" s="335"/>
    </row>
    <row r="49" spans="1:9" ht="12" customHeight="1">
      <c r="A49" s="43"/>
      <c r="B49" s="23"/>
      <c r="C49" s="110"/>
      <c r="D49" s="113"/>
      <c r="E49" s="113"/>
      <c r="F49" s="39"/>
      <c r="G49" s="121"/>
      <c r="H49" s="360"/>
      <c r="I49" s="335"/>
    </row>
    <row r="50" spans="1:9" ht="12" customHeight="1">
      <c r="A50" s="43"/>
      <c r="B50" s="23"/>
      <c r="C50" s="110"/>
      <c r="D50" s="113"/>
      <c r="E50" s="113"/>
      <c r="F50" s="39"/>
      <c r="G50" s="121"/>
      <c r="H50" s="360"/>
      <c r="I50" s="335"/>
    </row>
    <row r="51" spans="1:9" ht="12" customHeight="1">
      <c r="A51" s="43"/>
      <c r="B51" s="23"/>
      <c r="C51" s="110"/>
      <c r="D51" s="113"/>
      <c r="E51" s="113"/>
      <c r="F51" s="39"/>
      <c r="G51" s="121"/>
      <c r="H51" s="360"/>
      <c r="I51" s="335"/>
    </row>
    <row r="52" spans="1:9" ht="12" customHeight="1">
      <c r="A52" s="43"/>
      <c r="B52" s="23"/>
      <c r="C52" s="110"/>
      <c r="D52" s="113"/>
      <c r="E52" s="113"/>
      <c r="F52" s="39"/>
      <c r="G52" s="121"/>
      <c r="H52" s="360"/>
      <c r="I52" s="335"/>
    </row>
    <row r="53" spans="1:9" ht="12" customHeight="1">
      <c r="A53" s="43"/>
      <c r="B53" s="23"/>
      <c r="C53" s="110"/>
      <c r="D53" s="113"/>
      <c r="E53" s="113"/>
      <c r="F53" s="39"/>
      <c r="G53" s="121"/>
      <c r="H53" s="360"/>
      <c r="I53" s="335"/>
    </row>
    <row r="54" spans="1:9" ht="12" customHeight="1">
      <c r="A54" s="43"/>
      <c r="B54" s="23"/>
      <c r="C54" s="110"/>
      <c r="D54" s="113"/>
      <c r="E54" s="113"/>
      <c r="F54" s="39"/>
      <c r="G54" s="121"/>
      <c r="H54" s="360"/>
      <c r="I54" s="335"/>
    </row>
    <row r="55" spans="1:9" ht="12" customHeight="1">
      <c r="A55" s="43"/>
      <c r="B55" s="23"/>
      <c r="C55" s="110"/>
      <c r="D55" s="113"/>
      <c r="E55" s="113"/>
      <c r="F55" s="39"/>
      <c r="G55" s="121"/>
      <c r="H55" s="360"/>
      <c r="I55" s="335"/>
    </row>
    <row r="56" spans="1:9" ht="12" customHeight="1">
      <c r="A56" s="43"/>
      <c r="B56" s="23"/>
      <c r="C56" s="110"/>
      <c r="D56" s="113"/>
      <c r="E56" s="113"/>
      <c r="F56" s="39"/>
      <c r="G56" s="121"/>
      <c r="H56" s="360"/>
      <c r="I56" s="335"/>
    </row>
    <row r="57" spans="1:9" ht="12" customHeight="1">
      <c r="A57" s="43"/>
      <c r="B57" s="23"/>
      <c r="C57" s="110"/>
      <c r="D57" s="113"/>
      <c r="E57" s="113"/>
      <c r="F57" s="39"/>
      <c r="G57" s="121"/>
      <c r="H57" s="360"/>
      <c r="I57" s="335"/>
    </row>
    <row r="58" spans="1:9" ht="12" customHeight="1">
      <c r="A58" s="43"/>
      <c r="B58" s="23"/>
      <c r="C58" s="110"/>
      <c r="D58" s="113"/>
      <c r="E58" s="113"/>
      <c r="F58" s="39"/>
      <c r="G58" s="121"/>
      <c r="H58" s="360"/>
      <c r="I58" s="335"/>
    </row>
    <row r="59" spans="1:9" ht="12" customHeight="1">
      <c r="A59" s="43"/>
      <c r="B59" s="23"/>
      <c r="C59" s="110"/>
      <c r="D59" s="113"/>
      <c r="E59" s="113"/>
      <c r="F59" s="39"/>
      <c r="G59" s="121"/>
      <c r="H59" s="360"/>
      <c r="I59" s="335"/>
    </row>
    <row r="60" spans="1:9" ht="12" customHeight="1">
      <c r="A60" s="43"/>
      <c r="B60" s="23"/>
      <c r="C60" s="110"/>
      <c r="D60" s="113"/>
      <c r="E60" s="113"/>
      <c r="F60" s="39"/>
      <c r="G60" s="121"/>
      <c r="H60" s="360"/>
      <c r="I60" s="335"/>
    </row>
    <row r="61" spans="1:9" ht="12" customHeight="1">
      <c r="A61" s="43"/>
      <c r="B61" s="23"/>
      <c r="C61" s="110"/>
      <c r="D61" s="113"/>
      <c r="E61" s="113"/>
      <c r="F61" s="39"/>
      <c r="G61" s="121"/>
      <c r="H61" s="360"/>
      <c r="I61" s="335"/>
    </row>
    <row r="62" spans="1:9" ht="12" customHeight="1">
      <c r="A62" s="43"/>
      <c r="B62" s="23"/>
      <c r="C62" s="110"/>
      <c r="D62" s="113"/>
      <c r="E62" s="113"/>
      <c r="F62" s="39"/>
      <c r="G62" s="121"/>
      <c r="H62" s="360"/>
      <c r="I62" s="335"/>
    </row>
    <row r="63" spans="1:9" ht="12" customHeight="1">
      <c r="A63" s="43"/>
      <c r="B63" s="23"/>
      <c r="C63" s="110"/>
      <c r="D63" s="113"/>
      <c r="E63" s="113"/>
      <c r="F63" s="39"/>
      <c r="G63" s="121"/>
      <c r="H63" s="360"/>
      <c r="I63" s="335"/>
    </row>
    <row r="64" spans="1:9" ht="12" customHeight="1">
      <c r="A64" s="43"/>
      <c r="B64" s="23"/>
      <c r="C64" s="110"/>
      <c r="D64" s="113"/>
      <c r="E64" s="113"/>
      <c r="F64" s="39"/>
      <c r="G64" s="121"/>
      <c r="H64" s="360"/>
      <c r="I64" s="335"/>
    </row>
    <row r="65" spans="1:9" ht="12" customHeight="1">
      <c r="A65" s="43"/>
      <c r="B65" s="23"/>
      <c r="C65" s="110"/>
      <c r="D65" s="113"/>
      <c r="E65" s="113"/>
      <c r="F65" s="39"/>
      <c r="G65" s="121"/>
      <c r="H65" s="360"/>
      <c r="I65" s="335"/>
    </row>
    <row r="66" spans="1:9" ht="12" customHeight="1">
      <c r="A66" s="43"/>
      <c r="B66" s="23"/>
      <c r="D66" s="113"/>
      <c r="E66" s="113"/>
      <c r="F66" s="39"/>
      <c r="G66" s="121"/>
      <c r="H66" s="360"/>
      <c r="I66" s="335"/>
    </row>
    <row r="67" spans="1:9" ht="12" customHeight="1">
      <c r="A67" s="42"/>
      <c r="B67" s="46"/>
      <c r="C67" s="14"/>
      <c r="D67" s="14"/>
      <c r="E67" s="14"/>
      <c r="F67" s="33"/>
      <c r="G67" s="52"/>
      <c r="H67" s="359"/>
      <c r="I67" s="336"/>
    </row>
    <row r="68" spans="1:9" ht="12" customHeight="1">
      <c r="A68" s="77">
        <v>3400</v>
      </c>
      <c r="B68" s="24" t="s">
        <v>12</v>
      </c>
      <c r="C68" s="1"/>
      <c r="D68" s="1"/>
      <c r="E68" s="1"/>
      <c r="H68" s="347"/>
      <c r="I68" s="343">
        <f>SUM(I6:I66)</f>
        <v>184650</v>
      </c>
    </row>
    <row r="69" spans="1:9" ht="12" customHeight="1">
      <c r="A69" s="45"/>
      <c r="B69" s="49"/>
      <c r="C69" s="13"/>
      <c r="D69" s="13"/>
      <c r="E69" s="13"/>
      <c r="F69" s="13"/>
      <c r="G69" s="17"/>
      <c r="H69" s="346"/>
      <c r="I69" s="337"/>
    </row>
    <row r="76" spans="1:9" ht="12" customHeight="1">
      <c r="A76" s="3"/>
      <c r="B76" s="3"/>
      <c r="C76" s="3"/>
      <c r="D76" s="3"/>
      <c r="E76" s="3"/>
      <c r="F76" s="3"/>
      <c r="G76" s="3"/>
      <c r="H76" s="3"/>
      <c r="I76" s="3"/>
    </row>
    <row r="77" spans="1:9" ht="12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2" customHeight="1">
      <c r="A78" s="3"/>
      <c r="B78" s="3"/>
      <c r="C78" s="3"/>
      <c r="D78" s="3"/>
      <c r="E78" s="3"/>
      <c r="F78" s="3"/>
      <c r="G78" s="3"/>
      <c r="H78" s="3"/>
      <c r="I78" s="3"/>
    </row>
    <row r="79" spans="1:9" ht="12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2" customHeight="1">
      <c r="A80" s="3"/>
      <c r="B80" s="3"/>
      <c r="C80" s="3"/>
      <c r="D80" s="3"/>
      <c r="E80" s="3"/>
      <c r="F80" s="3"/>
      <c r="G80" s="3"/>
      <c r="H80" s="3"/>
      <c r="I80" s="3"/>
    </row>
    <row r="81" s="3" customFormat="1" ht="12" customHeight="1"/>
    <row r="82" s="3" customFormat="1" ht="12" customHeight="1"/>
    <row r="83" s="3" customFormat="1" ht="12" customHeight="1"/>
    <row r="84" s="3" customFormat="1" ht="12" customHeight="1"/>
    <row r="85" s="3" customFormat="1" ht="12" customHeight="1"/>
    <row r="86" s="3" customFormat="1" ht="12" customHeight="1"/>
    <row r="87" s="3" customFormat="1" ht="12" customHeight="1"/>
    <row r="88" s="3" customFormat="1" ht="12" customHeight="1"/>
    <row r="89" s="3" customFormat="1" ht="12" customHeight="1"/>
    <row r="90" s="3" customFormat="1" ht="12" customHeight="1"/>
    <row r="91" s="3" customFormat="1" ht="12" customHeight="1"/>
    <row r="92" s="3" customFormat="1" ht="12" customHeight="1"/>
    <row r="93" s="3" customFormat="1" ht="12" customHeight="1"/>
    <row r="94" s="3" customFormat="1" ht="12" customHeight="1"/>
    <row r="98" s="3" customFormat="1" ht="12" customHeight="1"/>
    <row r="99" s="3" customFormat="1" ht="12" customHeight="1"/>
    <row r="100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09" s="3" customFormat="1" ht="12" customHeight="1"/>
    <row r="110" s="3" customFormat="1" ht="12" customHeight="1"/>
    <row r="111" s="3" customFormat="1" ht="12" customHeight="1"/>
    <row r="112" s="3" customFormat="1" ht="12" customHeight="1"/>
    <row r="113" s="3" customFormat="1" ht="12" customHeight="1"/>
    <row r="114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4" s="3" customFormat="1" ht="12" customHeight="1"/>
    <row r="135" s="3" customFormat="1" ht="12" customHeight="1"/>
    <row r="136" s="3" customFormat="1" ht="12" customHeight="1"/>
    <row r="137" s="3" customFormat="1" ht="12" customHeight="1"/>
    <row r="138" s="3" customFormat="1" ht="12" customHeight="1"/>
    <row r="139" s="3" customFormat="1" ht="12" customHeight="1"/>
    <row r="140" s="3" customFormat="1" ht="12" customHeight="1"/>
    <row r="141" s="3" customFormat="1" ht="12" customHeight="1"/>
    <row r="142" s="3" customFormat="1" ht="12" customHeight="1"/>
    <row r="143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57" s="3" customFormat="1" ht="12" customHeight="1"/>
    <row r="158" s="3" customFormat="1" ht="12" customHeight="1"/>
    <row r="159" s="3" customFormat="1" ht="12" customHeight="1"/>
    <row r="160" s="3" customFormat="1" ht="12" customHeight="1"/>
    <row r="161" s="3" customFormat="1" ht="12" customHeight="1"/>
    <row r="162" s="3" customFormat="1" ht="12" customHeight="1"/>
    <row r="163" s="3" customFormat="1" ht="12" customHeight="1"/>
    <row r="164" s="3" customFormat="1" ht="12" customHeight="1"/>
    <row r="165" s="3" customFormat="1" ht="12" customHeight="1"/>
    <row r="166" s="3" customFormat="1" ht="12" customHeight="1"/>
    <row r="167" s="3" customFormat="1" ht="12" customHeight="1"/>
    <row r="168" s="3" customFormat="1" ht="12" customHeight="1"/>
    <row r="169" s="3" customFormat="1" ht="12" customHeight="1"/>
    <row r="170" s="3" customFormat="1" ht="12" customHeight="1"/>
    <row r="171" s="3" customFormat="1" ht="12" customHeight="1"/>
    <row r="172" s="3" customFormat="1" ht="12" customHeight="1"/>
    <row r="173" s="3" customFormat="1" ht="12" customHeight="1"/>
    <row r="174" s="3" customFormat="1" ht="12" customHeight="1"/>
    <row r="175" s="3" customFormat="1" ht="12" customHeight="1"/>
    <row r="176" s="3" customFormat="1" ht="12" customHeight="1"/>
    <row r="177" s="3" customFormat="1" ht="12" customHeight="1"/>
    <row r="178" s="3" customFormat="1" ht="12" customHeight="1"/>
    <row r="179" s="3" customFormat="1" ht="12" customHeight="1"/>
    <row r="180" s="3" customFormat="1" ht="12" customHeight="1"/>
    <row r="181" s="3" customFormat="1" ht="12" customHeight="1"/>
    <row r="182" s="3" customFormat="1" ht="12" customHeight="1"/>
    <row r="183" s="3" customFormat="1" ht="12" customHeight="1"/>
    <row r="184" s="3" customFormat="1" ht="12" customHeight="1"/>
    <row r="185" s="3" customFormat="1" ht="12" customHeight="1"/>
    <row r="186" s="3" customFormat="1" ht="12" customHeight="1"/>
    <row r="187" s="3" customFormat="1" ht="12" customHeight="1"/>
    <row r="188" s="3" customFormat="1" ht="12" customHeight="1"/>
    <row r="189" s="3" customFormat="1" ht="12" customHeight="1"/>
    <row r="190" s="3" customFormat="1" ht="12" customHeight="1"/>
    <row r="191" s="3" customFormat="1" ht="12" customHeight="1"/>
    <row r="192" s="3" customFormat="1" ht="12" customHeight="1"/>
    <row r="193" s="3" customFormat="1" ht="12" customHeight="1"/>
    <row r="194" s="3" customFormat="1" ht="12" customHeight="1"/>
    <row r="195" s="3" customFormat="1" ht="12" customHeight="1"/>
    <row r="196" s="3" customFormat="1" ht="12" customHeight="1"/>
    <row r="197" s="3" customFormat="1" ht="12" customHeight="1"/>
    <row r="198" s="3" customFormat="1" ht="12" customHeight="1"/>
    <row r="199" s="3" customFormat="1" ht="12" customHeight="1"/>
    <row r="200" s="3" customFormat="1" ht="12" customHeight="1"/>
    <row r="201" s="3" customFormat="1" ht="12" customHeight="1"/>
    <row r="202" s="3" customFormat="1" ht="12" customHeight="1"/>
    <row r="203" s="3" customFormat="1" ht="12" customHeight="1"/>
    <row r="204" s="3" customFormat="1" ht="12" customHeight="1"/>
    <row r="205" s="3" customFormat="1" ht="12" customHeight="1"/>
    <row r="206" s="3" customFormat="1" ht="12" customHeight="1"/>
    <row r="220" s="3" customFormat="1" ht="12" customHeight="1"/>
    <row r="221" s="3" customFormat="1" ht="12" customHeight="1"/>
    <row r="222" s="3" customFormat="1" ht="12" customHeight="1"/>
    <row r="223" s="3" customFormat="1" ht="12" customHeight="1"/>
    <row r="224" s="3" customFormat="1" ht="12" customHeight="1"/>
    <row r="225" s="3" customFormat="1" ht="12" customHeight="1"/>
    <row r="226" s="3" customFormat="1" ht="12" customHeight="1"/>
    <row r="227" s="3" customFormat="1" ht="12" customHeight="1"/>
    <row r="228" s="3" customFormat="1" ht="12" customHeight="1"/>
    <row r="229" s="3" customFormat="1" ht="12" customHeight="1"/>
    <row r="230" s="3" customFormat="1" ht="12" customHeight="1"/>
    <row r="231" s="3" customFormat="1" ht="12" customHeight="1"/>
    <row r="232" s="3" customFormat="1" ht="12" customHeight="1"/>
    <row r="238" s="3" customFormat="1" ht="12" customHeight="1"/>
    <row r="239" s="3" customFormat="1" ht="12" customHeight="1"/>
    <row r="240" s="3" customFormat="1" ht="12" customHeight="1"/>
    <row r="241" s="3" customFormat="1" ht="12" customHeight="1"/>
    <row r="242" s="3" customFormat="1" ht="12" customHeight="1"/>
    <row r="243" s="3" customFormat="1" ht="12" customHeight="1"/>
    <row r="244" s="3" customFormat="1" ht="12" customHeight="1"/>
    <row r="245" s="3" customFormat="1" ht="12" customHeight="1"/>
    <row r="246" s="3" customFormat="1" ht="12" customHeight="1"/>
    <row r="247" s="3" customFormat="1" ht="12" customHeight="1"/>
    <row r="248" s="3" customFormat="1" ht="12" customHeight="1"/>
    <row r="249" s="3" customFormat="1" ht="12" customHeight="1"/>
    <row r="250" s="3" customFormat="1" ht="12" customHeight="1"/>
    <row r="251" s="3" customFormat="1" ht="12" customHeight="1"/>
    <row r="252" s="3" customFormat="1" ht="12" customHeight="1"/>
    <row r="253" s="3" customFormat="1" ht="12" customHeight="1"/>
    <row r="254" s="3" customFormat="1" ht="12" customHeight="1"/>
    <row r="255" s="3" customFormat="1" ht="12" customHeight="1"/>
    <row r="256" s="3" customFormat="1" ht="12" customHeight="1"/>
    <row r="257" s="3" customFormat="1" ht="12" customHeight="1"/>
    <row r="263" s="3" customFormat="1" ht="12" customHeight="1"/>
    <row r="264" s="3" customFormat="1" ht="12" customHeight="1"/>
    <row r="265" s="3" customFormat="1" ht="12" customHeight="1"/>
    <row r="266" s="3" customFormat="1" ht="12" customHeight="1"/>
    <row r="267" s="3" customFormat="1" ht="12" customHeight="1"/>
    <row r="268" s="3" customFormat="1" ht="12" customHeight="1"/>
    <row r="269" s="3" customFormat="1" ht="12" customHeight="1"/>
    <row r="270" s="3" customFormat="1" ht="12" customHeight="1"/>
    <row r="271" s="3" customFormat="1" ht="12" customHeight="1"/>
    <row r="272" s="3" customFormat="1" ht="12" customHeight="1"/>
    <row r="273" s="3" customFormat="1" ht="12" customHeight="1"/>
    <row r="274" s="3" customFormat="1" ht="12" customHeight="1"/>
    <row r="275" s="3" customFormat="1" ht="12" customHeight="1"/>
    <row r="276" s="3" customFormat="1" ht="12" customHeight="1"/>
    <row r="277" s="3" customFormat="1" ht="12" customHeight="1"/>
    <row r="278" s="3" customFormat="1" ht="12" customHeight="1"/>
    <row r="279" s="3" customFormat="1" ht="12" customHeight="1"/>
    <row r="280" s="3" customFormat="1" ht="12" customHeight="1"/>
    <row r="281" s="3" customFormat="1" ht="12" customHeight="1"/>
    <row r="282" s="3" customFormat="1" ht="12" customHeight="1"/>
    <row r="283" s="3" customFormat="1" ht="12" customHeight="1"/>
  </sheetData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22"/>
  <sheetViews>
    <sheetView view="pageBreakPreview" zoomScale="85" zoomScaleNormal="100" zoomScaleSheetLayoutView="85" workbookViewId="0">
      <selection activeCell="D17" sqref="D17"/>
    </sheetView>
  </sheetViews>
  <sheetFormatPr defaultColWidth="11.109375" defaultRowHeight="12" customHeight="1"/>
  <cols>
    <col min="1" max="1" width="6.109375" style="2" customWidth="1"/>
    <col min="2" max="2" width="7.6640625" style="2" customWidth="1"/>
    <col min="3" max="3" width="3.77734375" style="2" customWidth="1"/>
    <col min="4" max="4" width="36.44140625" style="2" bestFit="1" customWidth="1"/>
    <col min="5" max="5" width="3.21875" style="2" customWidth="1"/>
    <col min="6" max="6" width="7.88671875" style="2" bestFit="1" customWidth="1"/>
    <col min="7" max="7" width="9.77734375" style="10" customWidth="1"/>
    <col min="8" max="9" width="10.77734375" style="10" customWidth="1"/>
    <col min="10" max="16384" width="11.109375" style="3"/>
  </cols>
  <sheetData>
    <row r="1" spans="1:11" ht="12" customHeight="1">
      <c r="A1" s="1" t="s">
        <v>37</v>
      </c>
      <c r="G1" s="28"/>
      <c r="I1" s="198" t="s">
        <v>46</v>
      </c>
    </row>
    <row r="2" spans="1:11" ht="12" customHeight="1">
      <c r="A2" s="63"/>
      <c r="B2" s="65"/>
      <c r="C2" s="66"/>
      <c r="D2" s="67"/>
      <c r="E2" s="67"/>
      <c r="F2" s="63"/>
      <c r="G2" s="71"/>
      <c r="H2" s="230"/>
      <c r="I2" s="59"/>
    </row>
    <row r="3" spans="1:11" ht="12" customHeight="1">
      <c r="A3" s="30" t="s">
        <v>1</v>
      </c>
      <c r="B3" s="35" t="s">
        <v>2</v>
      </c>
      <c r="C3" s="6"/>
      <c r="D3" s="56"/>
      <c r="E3" s="129" t="s">
        <v>176</v>
      </c>
      <c r="F3" s="30" t="s">
        <v>3</v>
      </c>
      <c r="G3" s="72" t="s">
        <v>4</v>
      </c>
      <c r="H3" s="18" t="s">
        <v>5</v>
      </c>
      <c r="I3" s="199" t="s">
        <v>6</v>
      </c>
    </row>
    <row r="4" spans="1:11" ht="12" customHeight="1">
      <c r="A4" s="30" t="s">
        <v>7</v>
      </c>
      <c r="B4" s="19"/>
      <c r="C4" s="12"/>
      <c r="D4" s="58"/>
      <c r="E4" s="58"/>
      <c r="F4" s="44"/>
      <c r="G4" s="73"/>
      <c r="H4" s="231"/>
      <c r="I4" s="25"/>
    </row>
    <row r="5" spans="1:11" ht="12" customHeight="1">
      <c r="A5" s="64"/>
      <c r="B5" s="68"/>
      <c r="C5" s="69"/>
      <c r="D5" s="70"/>
      <c r="E5" s="70"/>
      <c r="F5" s="64"/>
      <c r="G5" s="74"/>
      <c r="H5" s="232"/>
      <c r="I5" s="60"/>
    </row>
    <row r="6" spans="1:11" ht="12" customHeight="1">
      <c r="A6" s="42"/>
      <c r="B6" s="46"/>
      <c r="C6" s="14"/>
      <c r="D6" s="47"/>
      <c r="E6" s="47"/>
      <c r="F6" s="42"/>
      <c r="G6" s="75"/>
      <c r="H6" s="323"/>
      <c r="I6" s="335" t="str">
        <f>IF(OR(AND(G6="Prov",H6="Sum"),(H6="PC Sum")),". . . . . . . . .00",IF(ISERR(G6*H6),"",IF(G6*H6=0,"",ROUND(G6*H6,2))))</f>
        <v/>
      </c>
    </row>
    <row r="7" spans="1:11" ht="12" customHeight="1">
      <c r="A7" s="43"/>
      <c r="B7" s="21" t="s">
        <v>47</v>
      </c>
      <c r="D7" s="57"/>
      <c r="E7" s="57"/>
      <c r="F7" s="43"/>
      <c r="G7" s="76"/>
      <c r="H7" s="324"/>
      <c r="I7" s="335" t="str">
        <f>IF(OR(AND(G7="Prov",H7="Sum"),(H7="PC Sum")),". . . . . . . . .00",IF(ISERR(G7*H7),"",IF(G7*H7=0,"",ROUND(G7*H7,2))))</f>
        <v/>
      </c>
    </row>
    <row r="8" spans="1:11" ht="12" customHeight="1">
      <c r="A8" s="43"/>
      <c r="B8" s="21"/>
      <c r="D8" s="57"/>
      <c r="E8" s="57"/>
      <c r="F8" s="43"/>
      <c r="G8" s="76"/>
      <c r="H8" s="324"/>
      <c r="I8" s="335" t="str">
        <f>IF(OR(AND(G8="Prov",H8="Sum"),(H8="PC Sum")),". . . . . . . . .00",IF(ISERR(G8*H8),"",IF(G8*H8=0,"",ROUND(G8*H8,2))))</f>
        <v/>
      </c>
    </row>
    <row r="9" spans="1:11" ht="12" customHeight="1">
      <c r="A9" s="175">
        <v>35.01</v>
      </c>
      <c r="B9" s="24" t="s">
        <v>104</v>
      </c>
      <c r="C9" s="1"/>
      <c r="D9" s="58"/>
      <c r="E9" s="58"/>
      <c r="F9" s="39"/>
      <c r="G9" s="76"/>
      <c r="H9" s="324"/>
      <c r="I9" s="335"/>
      <c r="K9" s="182"/>
    </row>
    <row r="10" spans="1:11" ht="12" customHeight="1">
      <c r="A10" s="178"/>
      <c r="B10" s="24" t="s">
        <v>105</v>
      </c>
      <c r="D10" s="48"/>
      <c r="E10" s="48"/>
      <c r="F10" s="39"/>
      <c r="G10" s="76"/>
      <c r="H10" s="324"/>
      <c r="I10" s="335"/>
    </row>
    <row r="11" spans="1:11" ht="12" customHeight="1">
      <c r="A11" s="178"/>
      <c r="B11" s="23"/>
      <c r="D11" s="48"/>
      <c r="E11" s="113"/>
      <c r="F11" s="39"/>
      <c r="G11" s="76"/>
      <c r="H11" s="324"/>
      <c r="I11" s="335"/>
    </row>
    <row r="12" spans="1:11" ht="12" customHeight="1">
      <c r="A12" s="178"/>
      <c r="B12" s="23" t="s">
        <v>77</v>
      </c>
      <c r="C12" s="110" t="s">
        <v>231</v>
      </c>
      <c r="D12" s="48"/>
      <c r="E12" s="282" t="s">
        <v>176</v>
      </c>
      <c r="F12" s="39" t="s">
        <v>68</v>
      </c>
      <c r="G12" s="283">
        <f>'3400'!G24</f>
        <v>180</v>
      </c>
      <c r="H12" s="324">
        <v>25</v>
      </c>
      <c r="I12" s="335">
        <f>G12*H12</f>
        <v>4500</v>
      </c>
    </row>
    <row r="13" spans="1:11" ht="12" customHeight="1">
      <c r="A13" s="178"/>
      <c r="B13" s="23"/>
      <c r="D13" s="48"/>
      <c r="E13" s="113"/>
      <c r="F13" s="39"/>
      <c r="G13" s="76"/>
      <c r="H13" s="324"/>
      <c r="I13" s="335"/>
    </row>
    <row r="14" spans="1:11" ht="12" customHeight="1">
      <c r="A14" s="175">
        <v>35.020000000000003</v>
      </c>
      <c r="B14" s="24" t="s">
        <v>106</v>
      </c>
      <c r="D14" s="48"/>
      <c r="E14" s="113"/>
      <c r="F14" s="39"/>
      <c r="G14" s="121"/>
      <c r="H14" s="360"/>
      <c r="I14" s="335"/>
    </row>
    <row r="15" spans="1:11" ht="12" customHeight="1">
      <c r="A15" s="178"/>
      <c r="B15" s="23"/>
      <c r="D15" s="48"/>
      <c r="E15" s="113"/>
      <c r="F15" s="43"/>
      <c r="G15" s="121"/>
      <c r="H15" s="360"/>
      <c r="I15" s="335"/>
    </row>
    <row r="16" spans="1:11" ht="12" customHeight="1">
      <c r="A16" s="178"/>
      <c r="B16" s="23" t="s">
        <v>67</v>
      </c>
      <c r="C16" s="110" t="s">
        <v>201</v>
      </c>
      <c r="D16" s="48"/>
      <c r="E16" s="282" t="s">
        <v>176</v>
      </c>
      <c r="F16" s="39" t="s">
        <v>98</v>
      </c>
      <c r="G16" s="121">
        <v>13</v>
      </c>
      <c r="H16" s="360">
        <v>2200</v>
      </c>
      <c r="I16" s="335">
        <f>G16*H16</f>
        <v>28600</v>
      </c>
    </row>
    <row r="17" spans="1:9" ht="12" customHeight="1">
      <c r="A17" s="178"/>
      <c r="B17" s="23"/>
      <c r="D17" s="48"/>
      <c r="E17" s="113"/>
      <c r="F17" s="43"/>
      <c r="G17" s="121"/>
      <c r="H17" s="360"/>
      <c r="I17" s="335"/>
    </row>
    <row r="18" spans="1:9" ht="12" customHeight="1">
      <c r="A18" s="175">
        <v>35.04</v>
      </c>
      <c r="B18" s="24" t="s">
        <v>107</v>
      </c>
      <c r="C18" s="1"/>
      <c r="D18" s="48"/>
      <c r="E18" s="282" t="s">
        <v>176</v>
      </c>
      <c r="F18" s="39" t="s">
        <v>108</v>
      </c>
      <c r="G18" s="121">
        <v>500</v>
      </c>
      <c r="H18" s="360">
        <v>23</v>
      </c>
      <c r="I18" s="335">
        <f>G18*H18</f>
        <v>11500</v>
      </c>
    </row>
    <row r="19" spans="1:9" ht="12" customHeight="1">
      <c r="A19" s="175"/>
      <c r="B19" s="24"/>
      <c r="C19" s="1"/>
      <c r="D19" s="48"/>
      <c r="E19" s="48"/>
      <c r="F19" s="39"/>
      <c r="G19" s="121"/>
      <c r="H19" s="360"/>
      <c r="I19" s="335"/>
    </row>
    <row r="20" spans="1:9" ht="12" customHeight="1">
      <c r="A20" s="175"/>
      <c r="B20" s="24"/>
      <c r="C20" s="1"/>
      <c r="D20" s="48"/>
      <c r="E20" s="48"/>
      <c r="F20" s="39"/>
      <c r="G20" s="121"/>
      <c r="H20" s="360"/>
      <c r="I20" s="335"/>
    </row>
    <row r="21" spans="1:9" ht="12" customHeight="1">
      <c r="A21" s="43"/>
      <c r="B21" s="23"/>
      <c r="D21" s="48"/>
      <c r="E21" s="48"/>
      <c r="F21" s="39"/>
      <c r="G21" s="121"/>
      <c r="H21" s="360"/>
      <c r="I21" s="335"/>
    </row>
    <row r="22" spans="1:9" ht="12" customHeight="1">
      <c r="A22" s="43"/>
      <c r="B22" s="23"/>
      <c r="D22" s="48"/>
      <c r="E22" s="48"/>
      <c r="F22" s="39"/>
      <c r="G22" s="121"/>
      <c r="H22" s="360"/>
      <c r="I22" s="335"/>
    </row>
    <row r="23" spans="1:9" ht="12" customHeight="1">
      <c r="A23" s="43"/>
      <c r="B23" s="23"/>
      <c r="D23" s="48"/>
      <c r="E23" s="48"/>
      <c r="F23" s="39"/>
      <c r="G23" s="121"/>
      <c r="H23" s="360"/>
      <c r="I23" s="335"/>
    </row>
    <row r="24" spans="1:9" ht="12" customHeight="1">
      <c r="A24" s="43"/>
      <c r="B24" s="23"/>
      <c r="D24" s="48"/>
      <c r="E24" s="48"/>
      <c r="F24" s="39"/>
      <c r="G24" s="126"/>
      <c r="H24" s="360"/>
      <c r="I24" s="328"/>
    </row>
    <row r="25" spans="1:9" ht="12" customHeight="1">
      <c r="A25" s="43"/>
      <c r="B25" s="23"/>
      <c r="D25" s="48"/>
      <c r="E25" s="48"/>
      <c r="F25" s="39"/>
      <c r="G25" s="121"/>
      <c r="H25" s="360"/>
      <c r="I25" s="335"/>
    </row>
    <row r="26" spans="1:9" ht="12" customHeight="1">
      <c r="A26" s="44"/>
      <c r="B26" s="24"/>
      <c r="C26" s="1"/>
      <c r="D26" s="48"/>
      <c r="E26" s="48"/>
      <c r="F26" s="39"/>
      <c r="G26" s="121"/>
      <c r="H26" s="360"/>
      <c r="I26" s="335"/>
    </row>
    <row r="27" spans="1:9" ht="12" customHeight="1">
      <c r="A27" s="44"/>
      <c r="B27" s="24"/>
      <c r="C27" s="1"/>
      <c r="D27" s="48"/>
      <c r="E27" s="48"/>
      <c r="F27" s="39"/>
      <c r="G27" s="121"/>
      <c r="H27" s="360"/>
      <c r="I27" s="335"/>
    </row>
    <row r="28" spans="1:9" ht="12" customHeight="1">
      <c r="A28" s="43"/>
      <c r="B28" s="23"/>
      <c r="D28" s="48"/>
      <c r="E28" s="48"/>
      <c r="F28" s="39"/>
      <c r="G28" s="22"/>
      <c r="H28" s="360"/>
      <c r="I28" s="335"/>
    </row>
    <row r="29" spans="1:9" ht="12" customHeight="1">
      <c r="A29" s="43"/>
      <c r="B29" s="23"/>
      <c r="D29" s="48"/>
      <c r="E29" s="48"/>
      <c r="F29" s="39"/>
      <c r="G29" s="121"/>
      <c r="H29" s="360"/>
      <c r="I29" s="335"/>
    </row>
    <row r="30" spans="1:9" ht="12" customHeight="1">
      <c r="A30" s="43"/>
      <c r="B30" s="23"/>
      <c r="D30" s="113"/>
      <c r="E30" s="113"/>
      <c r="F30" s="39"/>
      <c r="G30" s="121"/>
      <c r="H30" s="360"/>
      <c r="I30" s="335"/>
    </row>
    <row r="31" spans="1:9" ht="12" customHeight="1">
      <c r="A31" s="43"/>
      <c r="B31" s="23"/>
      <c r="D31" s="48"/>
      <c r="E31" s="48"/>
      <c r="F31" s="39"/>
      <c r="G31" s="121"/>
      <c r="H31" s="360"/>
      <c r="I31" s="335"/>
    </row>
    <row r="32" spans="1:9" ht="12" customHeight="1">
      <c r="A32" s="43"/>
      <c r="B32" s="23"/>
      <c r="D32" s="48"/>
      <c r="E32" s="48"/>
      <c r="F32" s="39"/>
      <c r="G32" s="22"/>
      <c r="H32" s="360"/>
      <c r="I32" s="335"/>
    </row>
    <row r="33" spans="1:9" ht="12" customHeight="1">
      <c r="A33" s="43"/>
      <c r="B33" s="23"/>
      <c r="D33" s="113"/>
      <c r="E33" s="113"/>
      <c r="F33" s="39"/>
      <c r="G33" s="121"/>
      <c r="H33" s="360"/>
      <c r="I33" s="335"/>
    </row>
    <row r="34" spans="1:9" ht="12" customHeight="1">
      <c r="A34" s="43"/>
      <c r="B34" s="23"/>
      <c r="D34" s="113"/>
      <c r="E34" s="113"/>
      <c r="F34" s="39"/>
      <c r="G34" s="121"/>
      <c r="H34" s="360"/>
      <c r="I34" s="335"/>
    </row>
    <row r="35" spans="1:9" ht="12" customHeight="1">
      <c r="A35" s="44"/>
      <c r="B35" s="24"/>
      <c r="C35" s="1"/>
      <c r="D35" s="58"/>
      <c r="E35" s="58"/>
      <c r="F35" s="39"/>
      <c r="G35" s="121"/>
      <c r="H35" s="360"/>
      <c r="I35" s="335"/>
    </row>
    <row r="36" spans="1:9" ht="12" customHeight="1">
      <c r="A36" s="43"/>
      <c r="B36" s="23"/>
      <c r="D36" s="48"/>
      <c r="E36" s="48"/>
      <c r="F36" s="39"/>
      <c r="G36" s="121"/>
      <c r="H36" s="360"/>
      <c r="I36" s="335"/>
    </row>
    <row r="37" spans="1:9" ht="12" customHeight="1">
      <c r="A37" s="43"/>
      <c r="B37" s="112"/>
      <c r="C37" s="110"/>
      <c r="D37" s="48"/>
      <c r="E37" s="48"/>
      <c r="F37" s="39"/>
      <c r="G37" s="121"/>
      <c r="H37" s="360"/>
      <c r="I37" s="335"/>
    </row>
    <row r="38" spans="1:9" ht="12" customHeight="1">
      <c r="A38" s="43"/>
      <c r="B38" s="23"/>
      <c r="D38" s="48"/>
      <c r="E38" s="48"/>
      <c r="F38" s="39"/>
      <c r="G38" s="121"/>
      <c r="H38" s="360"/>
      <c r="I38" s="335"/>
    </row>
    <row r="39" spans="1:9" ht="12" customHeight="1">
      <c r="A39" s="43"/>
      <c r="B39" s="23"/>
      <c r="D39" s="113"/>
      <c r="E39" s="113"/>
      <c r="F39" s="39"/>
      <c r="G39" s="121"/>
      <c r="H39" s="360"/>
      <c r="I39" s="335"/>
    </row>
    <row r="40" spans="1:9" ht="12" customHeight="1">
      <c r="A40" s="43"/>
      <c r="B40" s="23"/>
      <c r="D40" s="113"/>
      <c r="E40" s="113"/>
      <c r="F40" s="39"/>
      <c r="G40" s="121"/>
      <c r="H40" s="360"/>
      <c r="I40" s="335"/>
    </row>
    <row r="41" spans="1:9" ht="12" customHeight="1">
      <c r="A41" s="77"/>
      <c r="B41" s="24"/>
      <c r="D41" s="113"/>
      <c r="E41" s="113"/>
      <c r="F41" s="39"/>
      <c r="G41" s="121"/>
      <c r="H41" s="360"/>
      <c r="I41" s="335"/>
    </row>
    <row r="42" spans="1:9" ht="12" customHeight="1">
      <c r="A42" s="77"/>
      <c r="B42" s="24"/>
      <c r="D42" s="113"/>
      <c r="E42" s="113"/>
      <c r="F42" s="39"/>
      <c r="G42" s="121"/>
      <c r="H42" s="360"/>
      <c r="I42" s="335"/>
    </row>
    <row r="43" spans="1:9" ht="12" customHeight="1">
      <c r="A43" s="77"/>
      <c r="B43" s="23"/>
      <c r="D43" s="48"/>
      <c r="E43" s="48"/>
      <c r="F43" s="39"/>
      <c r="G43" s="121"/>
      <c r="H43" s="360"/>
      <c r="I43" s="335"/>
    </row>
    <row r="44" spans="1:9" ht="12" customHeight="1">
      <c r="A44" s="77"/>
      <c r="B44" s="23"/>
      <c r="D44" s="48"/>
      <c r="E44" s="48"/>
      <c r="F44" s="39"/>
      <c r="G44" s="121"/>
      <c r="H44" s="360"/>
      <c r="I44" s="335"/>
    </row>
    <row r="45" spans="1:9" ht="12" customHeight="1">
      <c r="A45" s="77"/>
      <c r="B45" s="23"/>
      <c r="D45" s="48"/>
      <c r="E45" s="48"/>
      <c r="F45" s="39"/>
      <c r="G45" s="121"/>
      <c r="H45" s="360"/>
      <c r="I45" s="335"/>
    </row>
    <row r="46" spans="1:9" ht="12" customHeight="1">
      <c r="A46" s="77"/>
      <c r="B46" s="23"/>
      <c r="D46" s="48"/>
      <c r="E46" s="48"/>
      <c r="F46" s="39"/>
      <c r="G46" s="121"/>
      <c r="H46" s="360"/>
      <c r="I46" s="335"/>
    </row>
    <row r="47" spans="1:9" ht="12" customHeight="1">
      <c r="A47" s="43"/>
      <c r="B47" s="23"/>
      <c r="D47" s="113"/>
      <c r="E47" s="113"/>
      <c r="F47" s="39"/>
      <c r="G47" s="121"/>
      <c r="H47" s="360"/>
      <c r="I47" s="335"/>
    </row>
    <row r="48" spans="1:9" ht="12" customHeight="1">
      <c r="A48" s="43"/>
      <c r="B48" s="112"/>
      <c r="C48" s="110"/>
      <c r="D48" s="113"/>
      <c r="E48" s="113"/>
      <c r="F48" s="39"/>
      <c r="G48" s="121"/>
      <c r="H48" s="360"/>
      <c r="I48" s="335"/>
    </row>
    <row r="49" spans="1:9" ht="12" customHeight="1">
      <c r="A49" s="43"/>
      <c r="B49" s="23"/>
      <c r="C49" s="110"/>
      <c r="D49" s="113"/>
      <c r="E49" s="113"/>
      <c r="F49" s="39"/>
      <c r="G49" s="121"/>
      <c r="H49" s="360"/>
      <c r="I49" s="335"/>
    </row>
    <row r="50" spans="1:9" ht="12" customHeight="1">
      <c r="A50" s="43"/>
      <c r="B50" s="23"/>
      <c r="C50" s="110"/>
      <c r="D50" s="113"/>
      <c r="E50" s="113"/>
      <c r="F50" s="39"/>
      <c r="G50" s="121"/>
      <c r="H50" s="360"/>
      <c r="I50" s="335"/>
    </row>
    <row r="51" spans="1:9" ht="12" customHeight="1">
      <c r="A51" s="43"/>
      <c r="B51" s="23"/>
      <c r="C51" s="110"/>
      <c r="D51" s="113"/>
      <c r="E51" s="113"/>
      <c r="F51" s="39"/>
      <c r="G51" s="121"/>
      <c r="H51" s="360"/>
      <c r="I51" s="335"/>
    </row>
    <row r="52" spans="1:9" ht="12" customHeight="1">
      <c r="A52" s="43"/>
      <c r="B52" s="23"/>
      <c r="D52" s="113"/>
      <c r="E52" s="113"/>
      <c r="F52" s="39"/>
      <c r="G52" s="121"/>
      <c r="H52" s="360"/>
      <c r="I52" s="335"/>
    </row>
    <row r="53" spans="1:9" ht="12" customHeight="1">
      <c r="A53" s="43"/>
      <c r="B53" s="23"/>
      <c r="D53" s="113"/>
      <c r="E53" s="113"/>
      <c r="F53" s="39"/>
      <c r="G53" s="121"/>
      <c r="H53" s="360"/>
      <c r="I53" s="335"/>
    </row>
    <row r="54" spans="1:9" ht="12" customHeight="1">
      <c r="A54" s="43"/>
      <c r="B54" s="23"/>
      <c r="D54" s="113"/>
      <c r="E54" s="113"/>
      <c r="F54" s="39"/>
      <c r="G54" s="121"/>
      <c r="H54" s="360"/>
      <c r="I54" s="335"/>
    </row>
    <row r="55" spans="1:9" ht="12" customHeight="1">
      <c r="A55" s="43"/>
      <c r="B55" s="23"/>
      <c r="D55" s="113"/>
      <c r="E55" s="113"/>
      <c r="F55" s="39"/>
      <c r="G55" s="121"/>
      <c r="H55" s="360"/>
      <c r="I55" s="335"/>
    </row>
    <row r="56" spans="1:9" ht="12" customHeight="1">
      <c r="A56" s="43"/>
      <c r="B56" s="23"/>
      <c r="D56" s="113"/>
      <c r="E56" s="113"/>
      <c r="F56" s="39"/>
      <c r="G56" s="121"/>
      <c r="H56" s="360"/>
      <c r="I56" s="335"/>
    </row>
    <row r="57" spans="1:9" ht="12" customHeight="1">
      <c r="A57" s="43"/>
      <c r="B57" s="23"/>
      <c r="D57" s="113"/>
      <c r="E57" s="113"/>
      <c r="F57" s="39"/>
      <c r="G57" s="121"/>
      <c r="H57" s="360"/>
      <c r="I57" s="335"/>
    </row>
    <row r="58" spans="1:9" ht="12" customHeight="1">
      <c r="A58" s="43"/>
      <c r="B58" s="23"/>
      <c r="D58" s="113"/>
      <c r="E58" s="113"/>
      <c r="F58" s="39"/>
      <c r="G58" s="121"/>
      <c r="H58" s="360"/>
      <c r="I58" s="335"/>
    </row>
    <row r="59" spans="1:9" ht="12" customHeight="1">
      <c r="A59" s="43"/>
      <c r="B59" s="23"/>
      <c r="D59" s="113"/>
      <c r="E59" s="113"/>
      <c r="F59" s="39"/>
      <c r="G59" s="121"/>
      <c r="H59" s="360"/>
      <c r="I59" s="335"/>
    </row>
    <row r="60" spans="1:9" ht="12" customHeight="1">
      <c r="A60" s="43"/>
      <c r="B60" s="23"/>
      <c r="D60" s="113"/>
      <c r="E60" s="113"/>
      <c r="F60" s="39"/>
      <c r="G60" s="121"/>
      <c r="H60" s="360"/>
      <c r="I60" s="335"/>
    </row>
    <row r="61" spans="1:9" ht="12" customHeight="1">
      <c r="A61" s="43"/>
      <c r="B61" s="23"/>
      <c r="D61" s="113"/>
      <c r="E61" s="113"/>
      <c r="F61" s="39"/>
      <c r="G61" s="121"/>
      <c r="H61" s="360"/>
      <c r="I61" s="335"/>
    </row>
    <row r="62" spans="1:9" ht="12" customHeight="1">
      <c r="A62" s="43"/>
      <c r="B62" s="23"/>
      <c r="D62" s="113"/>
      <c r="E62" s="113"/>
      <c r="F62" s="39"/>
      <c r="G62" s="121"/>
      <c r="H62" s="360"/>
      <c r="I62" s="335"/>
    </row>
    <row r="63" spans="1:9" ht="12" customHeight="1">
      <c r="A63" s="43"/>
      <c r="B63" s="23"/>
      <c r="D63" s="113"/>
      <c r="E63" s="113"/>
      <c r="F63" s="39"/>
      <c r="G63" s="121"/>
      <c r="H63" s="360"/>
      <c r="I63" s="335"/>
    </row>
    <row r="64" spans="1:9" ht="12" customHeight="1">
      <c r="A64" s="43"/>
      <c r="B64" s="23"/>
      <c r="D64" s="113"/>
      <c r="E64" s="113"/>
      <c r="F64" s="39"/>
      <c r="G64" s="121"/>
      <c r="H64" s="360"/>
      <c r="I64" s="335"/>
    </row>
    <row r="65" spans="1:9" ht="12" customHeight="1">
      <c r="A65" s="43"/>
      <c r="B65" s="23"/>
      <c r="D65" s="113"/>
      <c r="E65" s="113"/>
      <c r="F65" s="39"/>
      <c r="G65" s="121"/>
      <c r="H65" s="360"/>
      <c r="I65" s="335"/>
    </row>
    <row r="66" spans="1:9" ht="12" customHeight="1">
      <c r="A66" s="43"/>
      <c r="B66" s="23"/>
      <c r="D66" s="113"/>
      <c r="E66" s="113"/>
      <c r="F66" s="39"/>
      <c r="G66" s="121"/>
      <c r="H66" s="360"/>
      <c r="I66" s="335"/>
    </row>
    <row r="67" spans="1:9" ht="12" customHeight="1">
      <c r="A67" s="43"/>
      <c r="B67" s="23"/>
      <c r="D67" s="113"/>
      <c r="E67" s="113"/>
      <c r="F67" s="39"/>
      <c r="G67" s="121"/>
      <c r="H67" s="360"/>
      <c r="I67" s="335"/>
    </row>
    <row r="68" spans="1:9" ht="12" customHeight="1">
      <c r="A68" s="43"/>
      <c r="B68" s="23"/>
      <c r="D68" s="113"/>
      <c r="E68" s="113"/>
      <c r="F68" s="39"/>
      <c r="G68" s="121"/>
      <c r="H68" s="360"/>
      <c r="I68" s="335"/>
    </row>
    <row r="69" spans="1:9" ht="12" customHeight="1">
      <c r="A69" s="43"/>
      <c r="B69" s="23"/>
      <c r="D69" s="113"/>
      <c r="E69" s="113"/>
      <c r="F69" s="39"/>
      <c r="G69" s="121"/>
      <c r="H69" s="360"/>
      <c r="I69" s="335"/>
    </row>
    <row r="70" spans="1:9" ht="12" customHeight="1">
      <c r="A70" s="43"/>
      <c r="B70" s="23"/>
      <c r="D70" s="113"/>
      <c r="E70" s="113"/>
      <c r="F70" s="39"/>
      <c r="G70" s="121"/>
      <c r="H70" s="360"/>
      <c r="I70" s="335"/>
    </row>
    <row r="71" spans="1:9" ht="12" customHeight="1">
      <c r="A71" s="43"/>
      <c r="B71" s="23"/>
      <c r="D71" s="113"/>
      <c r="E71" s="113"/>
      <c r="F71" s="39"/>
      <c r="G71" s="121"/>
      <c r="H71" s="360"/>
      <c r="I71" s="335"/>
    </row>
    <row r="72" spans="1:9" ht="12" customHeight="1">
      <c r="A72" s="43"/>
      <c r="B72" s="23"/>
      <c r="D72" s="113"/>
      <c r="E72" s="113"/>
      <c r="F72" s="39"/>
      <c r="G72" s="121"/>
      <c r="H72" s="360"/>
      <c r="I72" s="335"/>
    </row>
    <row r="73" spans="1:9" ht="12" customHeight="1">
      <c r="A73" s="43"/>
      <c r="B73" s="23"/>
      <c r="D73" s="113"/>
      <c r="E73" s="113"/>
      <c r="F73" s="39"/>
      <c r="G73" s="121"/>
      <c r="H73" s="360"/>
      <c r="I73" s="335"/>
    </row>
    <row r="74" spans="1:9" ht="12" customHeight="1">
      <c r="A74" s="43"/>
      <c r="B74" s="23"/>
      <c r="D74" s="113"/>
      <c r="E74" s="113"/>
      <c r="F74" s="39"/>
      <c r="G74" s="121"/>
      <c r="H74" s="360"/>
      <c r="I74" s="335"/>
    </row>
    <row r="75" spans="1:9" ht="12" customHeight="1">
      <c r="A75" s="43"/>
      <c r="B75" s="23"/>
      <c r="D75" s="113"/>
      <c r="E75" s="113"/>
      <c r="F75" s="39"/>
      <c r="G75" s="121"/>
      <c r="H75" s="360"/>
      <c r="I75" s="335"/>
    </row>
    <row r="76" spans="1:9" ht="12" customHeight="1">
      <c r="A76" s="43"/>
      <c r="B76" s="23"/>
      <c r="D76" s="113"/>
      <c r="E76" s="113"/>
      <c r="F76" s="39"/>
      <c r="G76" s="121"/>
      <c r="H76" s="360"/>
      <c r="I76" s="335"/>
    </row>
    <row r="77" spans="1:9" ht="12" customHeight="1">
      <c r="A77" s="43"/>
      <c r="B77" s="23"/>
      <c r="D77" s="113"/>
      <c r="E77" s="113"/>
      <c r="F77" s="39"/>
      <c r="G77" s="121"/>
      <c r="H77" s="360"/>
      <c r="I77" s="335"/>
    </row>
    <row r="78" spans="1:9" ht="12" customHeight="1">
      <c r="A78" s="43"/>
      <c r="B78" s="23"/>
      <c r="D78" s="113"/>
      <c r="E78" s="113"/>
      <c r="F78" s="39"/>
      <c r="G78" s="121"/>
      <c r="H78" s="360"/>
      <c r="I78" s="335"/>
    </row>
    <row r="79" spans="1:9" ht="12" customHeight="1">
      <c r="A79" s="44"/>
      <c r="B79" s="24"/>
      <c r="C79" s="1"/>
      <c r="D79" s="48"/>
      <c r="E79" s="48"/>
      <c r="F79" s="39"/>
      <c r="G79" s="121"/>
      <c r="H79" s="360"/>
      <c r="I79" s="335"/>
    </row>
    <row r="80" spans="1:9" ht="12" customHeight="1">
      <c r="A80" s="43"/>
      <c r="B80" s="23"/>
      <c r="D80" s="48"/>
      <c r="E80" s="48"/>
      <c r="F80" s="39"/>
      <c r="G80" s="121"/>
      <c r="H80" s="360"/>
      <c r="I80" s="335"/>
    </row>
    <row r="81" spans="1:9" ht="12" customHeight="1">
      <c r="A81" s="42"/>
      <c r="B81" s="46"/>
      <c r="C81" s="14"/>
      <c r="D81" s="14"/>
      <c r="E81" s="14"/>
      <c r="F81" s="33"/>
      <c r="G81" s="52"/>
      <c r="H81" s="359"/>
      <c r="I81" s="336"/>
    </row>
    <row r="82" spans="1:9" ht="12" customHeight="1">
      <c r="A82" s="77">
        <v>3500</v>
      </c>
      <c r="B82" s="24" t="s">
        <v>12</v>
      </c>
      <c r="C82" s="1"/>
      <c r="D82" s="1"/>
      <c r="E82" s="1"/>
      <c r="H82" s="347"/>
      <c r="I82" s="343">
        <f>SUM(I6:I80)</f>
        <v>44600</v>
      </c>
    </row>
    <row r="83" spans="1:9" ht="12" customHeight="1">
      <c r="A83" s="45"/>
      <c r="B83" s="49"/>
      <c r="C83" s="13"/>
      <c r="D83" s="13"/>
      <c r="E83" s="13"/>
      <c r="F83" s="13"/>
      <c r="G83" s="17"/>
      <c r="H83" s="346"/>
      <c r="I83" s="337"/>
    </row>
    <row r="90" spans="1:9" ht="12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2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2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2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2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2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2" customHeight="1">
      <c r="A96" s="3"/>
      <c r="B96" s="3"/>
      <c r="C96" s="3"/>
      <c r="D96" s="3"/>
      <c r="E96" s="3"/>
      <c r="F96" s="3"/>
      <c r="G96" s="3"/>
      <c r="H96" s="3"/>
      <c r="I96" s="3"/>
    </row>
    <row r="97" s="3" customFormat="1" ht="12" customHeight="1"/>
    <row r="98" s="3" customFormat="1" ht="12" customHeight="1"/>
    <row r="99" s="3" customFormat="1" ht="12" customHeight="1"/>
    <row r="100" s="3" customFormat="1" ht="12" customHeight="1"/>
    <row r="101" s="3" customFormat="1" ht="12" customHeight="1"/>
    <row r="102" s="3" customFormat="1" ht="12" customHeight="1"/>
    <row r="103" s="3" customFormat="1" ht="12" customHeight="1"/>
    <row r="104" s="3" customFormat="1" ht="12" customHeight="1"/>
    <row r="105" s="3" customFormat="1" ht="12" customHeight="1"/>
    <row r="106" s="3" customFormat="1" ht="12" customHeight="1"/>
    <row r="107" s="3" customFormat="1" ht="12" customHeight="1"/>
    <row r="108" s="3" customFormat="1" ht="12" customHeight="1"/>
    <row r="115" s="3" customFormat="1" ht="12" customHeight="1"/>
    <row r="116" s="3" customFormat="1" ht="12" customHeight="1"/>
    <row r="117" s="3" customFormat="1" ht="12" customHeight="1"/>
    <row r="118" s="3" customFormat="1" ht="12" customHeight="1"/>
    <row r="119" s="3" customFormat="1" ht="12" customHeight="1"/>
    <row r="120" s="3" customFormat="1" ht="12" customHeight="1"/>
    <row r="121" s="3" customFormat="1" ht="12" customHeight="1"/>
    <row r="122" s="3" customFormat="1" ht="12" customHeight="1"/>
    <row r="123" s="3" customFormat="1" ht="12" customHeight="1"/>
    <row r="124" s="3" customFormat="1" ht="12" customHeight="1"/>
    <row r="125" s="3" customFormat="1" ht="12" customHeight="1"/>
    <row r="126" s="3" customFormat="1" ht="12" customHeight="1"/>
    <row r="127" s="3" customFormat="1" ht="12" customHeight="1"/>
    <row r="128" s="3" customFormat="1" ht="12" customHeight="1"/>
    <row r="129" s="3" customFormat="1" ht="12" customHeight="1"/>
    <row r="130" s="3" customFormat="1" ht="12" customHeight="1"/>
    <row r="131" s="3" customFormat="1" ht="12" customHeight="1"/>
    <row r="132" s="3" customFormat="1" ht="12" customHeight="1"/>
    <row r="133" s="3" customFormat="1" ht="12" customHeight="1"/>
    <row r="137" s="3" customFormat="1" ht="12" customHeight="1"/>
    <row r="138" s="3" customFormat="1" ht="12" customHeight="1"/>
    <row r="139" s="3" customFormat="1" ht="12" customHeight="1"/>
    <row r="144" s="3" customFormat="1" ht="12" customHeight="1"/>
    <row r="145" s="3" customFormat="1" ht="12" customHeight="1"/>
    <row r="146" s="3" customFormat="1" ht="12" customHeight="1"/>
    <row r="147" s="3" customFormat="1" ht="12" customHeight="1"/>
    <row r="148" s="3" customFormat="1" ht="12" customHeight="1"/>
    <row r="149" s="3" customFormat="1" ht="12" customHeight="1"/>
    <row r="150" s="3" customFormat="1" ht="12" customHeight="1"/>
    <row r="151" s="3" customFormat="1" ht="12" customHeight="1"/>
    <row r="152" s="3" customFormat="1" ht="12" customHeight="1"/>
    <row r="153" s="3" customFormat="1" ht="12" customHeight="1"/>
    <row r="154" s="3" customFormat="1" ht="12" customHeight="1"/>
    <row r="155" s="3" customFormat="1" ht="12" customHeight="1"/>
    <row r="156" s="3" customFormat="1" ht="12" customHeight="1"/>
    <row r="157" s="3" customFormat="1" ht="12" customHeight="1"/>
    <row r="158" s="3" customFormat="1" ht="12" customHeight="1"/>
    <row r="159" s="3" customFormat="1" ht="12" customHeight="1"/>
    <row r="160" s="3" customFormat="1" ht="12" customHeight="1"/>
    <row r="161" s="3" customFormat="1" ht="12" customHeight="1"/>
    <row r="162" s="3" customFormat="1" ht="12" customHeight="1"/>
    <row r="163" s="3" customFormat="1" ht="12" customHeight="1"/>
    <row r="164" s="3" customFormat="1" ht="12" customHeight="1"/>
    <row r="165" s="3" customFormat="1" ht="12" customHeight="1"/>
    <row r="166" s="3" customFormat="1" ht="12" customHeight="1"/>
    <row r="167" s="3" customFormat="1" ht="12" customHeight="1"/>
    <row r="168" s="3" customFormat="1" ht="12" customHeight="1"/>
    <row r="169" s="3" customFormat="1" ht="12" customHeight="1"/>
    <row r="170" s="3" customFormat="1" ht="12" customHeight="1"/>
    <row r="171" s="3" customFormat="1" ht="12" customHeight="1"/>
    <row r="172" s="3" customFormat="1" ht="12" customHeight="1"/>
    <row r="173" s="3" customFormat="1" ht="12" customHeight="1"/>
    <row r="174" s="3" customFormat="1" ht="12" customHeight="1"/>
    <row r="175" s="3" customFormat="1" ht="12" customHeight="1"/>
    <row r="176" s="3" customFormat="1" ht="12" customHeight="1"/>
    <row r="177" s="3" customFormat="1" ht="12" customHeight="1"/>
    <row r="178" s="3" customFormat="1" ht="12" customHeight="1"/>
    <row r="179" s="3" customFormat="1" ht="12" customHeight="1"/>
    <row r="180" s="3" customFormat="1" ht="12" customHeight="1"/>
    <row r="181" s="3" customFormat="1" ht="12" customHeight="1"/>
    <row r="182" s="3" customFormat="1" ht="12" customHeight="1"/>
    <row r="183" s="3" customFormat="1" ht="12" customHeight="1"/>
    <row r="184" s="3" customFormat="1" ht="12" customHeight="1"/>
    <row r="185" s="3" customFormat="1" ht="12" customHeight="1"/>
    <row r="186" s="3" customFormat="1" ht="12" customHeight="1"/>
    <row r="187" s="3" customFormat="1" ht="12" customHeight="1"/>
    <row r="188" s="3" customFormat="1" ht="12" customHeight="1"/>
    <row r="189" s="3" customFormat="1" ht="12" customHeight="1"/>
    <row r="190" s="3" customFormat="1" ht="12" customHeight="1"/>
    <row r="191" s="3" customFormat="1" ht="12" customHeight="1"/>
    <row r="192" s="3" customFormat="1" ht="12" customHeight="1"/>
    <row r="193" s="3" customFormat="1" ht="12" customHeight="1"/>
    <row r="194" s="3" customFormat="1" ht="12" customHeight="1"/>
    <row r="195" s="3" customFormat="1" ht="12" customHeight="1"/>
    <row r="196" s="3" customFormat="1" ht="12" customHeight="1"/>
    <row r="197" s="3" customFormat="1" ht="12" customHeight="1"/>
    <row r="198" s="3" customFormat="1" ht="12" customHeight="1"/>
    <row r="199" s="3" customFormat="1" ht="12" customHeight="1"/>
    <row r="200" s="3" customFormat="1" ht="12" customHeight="1"/>
    <row r="201" s="3" customFormat="1" ht="12" customHeight="1"/>
    <row r="202" s="3" customFormat="1" ht="12" customHeight="1"/>
    <row r="203" s="3" customFormat="1" ht="12" customHeight="1"/>
    <row r="204" s="3" customFormat="1" ht="12" customHeight="1"/>
    <row r="205" s="3" customFormat="1" ht="12" customHeight="1"/>
    <row r="206" s="3" customFormat="1" ht="12" customHeight="1"/>
    <row r="207" s="3" customFormat="1" ht="12" customHeight="1"/>
    <row r="208" s="3" customFormat="1" ht="12" customHeight="1"/>
    <row r="209" s="3" customFormat="1" ht="12" customHeight="1"/>
    <row r="210" s="3" customFormat="1" ht="12" customHeight="1"/>
    <row r="211" s="3" customFormat="1" ht="12" customHeight="1"/>
    <row r="212" s="3" customFormat="1" ht="12" customHeight="1"/>
    <row r="213" s="3" customFormat="1" ht="12" customHeight="1"/>
    <row r="214" s="3" customFormat="1" ht="12" customHeight="1"/>
    <row r="215" s="3" customFormat="1" ht="12" customHeight="1"/>
    <row r="216" s="3" customFormat="1" ht="12" customHeight="1"/>
    <row r="217" s="3" customFormat="1" ht="12" customHeight="1"/>
    <row r="218" s="3" customFormat="1" ht="12" customHeight="1"/>
    <row r="219" s="3" customFormat="1" ht="12" customHeight="1"/>
    <row r="220" s="3" customFormat="1" ht="12" customHeight="1"/>
    <row r="221" s="3" customFormat="1" ht="12" customHeight="1"/>
    <row r="222" s="3" customFormat="1" ht="12" customHeight="1"/>
    <row r="223" s="3" customFormat="1" ht="12" customHeight="1"/>
    <row r="224" s="3" customFormat="1" ht="12" customHeight="1"/>
    <row r="225" s="3" customFormat="1" ht="12" customHeight="1"/>
    <row r="226" s="3" customFormat="1" ht="12" customHeight="1"/>
    <row r="227" s="3" customFormat="1" ht="12" customHeight="1"/>
    <row r="228" s="3" customFormat="1" ht="12" customHeight="1"/>
    <row r="229" s="3" customFormat="1" ht="12" customHeight="1"/>
    <row r="230" s="3" customFormat="1" ht="12" customHeight="1"/>
    <row r="231" s="3" customFormat="1" ht="12" customHeight="1"/>
    <row r="232" s="3" customFormat="1" ht="12" customHeight="1"/>
    <row r="233" s="3" customFormat="1" ht="12" customHeight="1"/>
    <row r="234" s="3" customFormat="1" ht="12" customHeight="1"/>
    <row r="235" s="3" customFormat="1" ht="12" customHeight="1"/>
    <row r="236" s="3" customFormat="1" ht="12" customHeight="1"/>
    <row r="237" s="3" customFormat="1" ht="12" customHeight="1"/>
    <row r="238" s="3" customFormat="1" ht="12" customHeight="1"/>
    <row r="239" s="3" customFormat="1" ht="12" customHeight="1"/>
    <row r="240" s="3" customFormat="1" ht="12" customHeight="1"/>
    <row r="241" s="3" customFormat="1" ht="12" customHeight="1"/>
    <row r="242" s="3" customFormat="1" ht="12" customHeight="1"/>
    <row r="243" s="3" customFormat="1" ht="12" customHeight="1"/>
    <row r="244" s="3" customFormat="1" ht="12" customHeight="1"/>
    <row r="245" s="3" customFormat="1" ht="12" customHeight="1"/>
    <row r="259" s="3" customFormat="1" ht="12" customHeight="1"/>
    <row r="260" s="3" customFormat="1" ht="12" customHeight="1"/>
    <row r="261" s="3" customFormat="1" ht="12" customHeight="1"/>
    <row r="262" s="3" customFormat="1" ht="12" customHeight="1"/>
    <row r="263" s="3" customFormat="1" ht="12" customHeight="1"/>
    <row r="264" s="3" customFormat="1" ht="12" customHeight="1"/>
    <row r="265" s="3" customFormat="1" ht="12" customHeight="1"/>
    <row r="266" s="3" customFormat="1" ht="12" customHeight="1"/>
    <row r="267" s="3" customFormat="1" ht="12" customHeight="1"/>
    <row r="268" s="3" customFormat="1" ht="12" customHeight="1"/>
    <row r="269" s="3" customFormat="1" ht="12" customHeight="1"/>
    <row r="270" s="3" customFormat="1" ht="12" customHeight="1"/>
    <row r="271" s="3" customFormat="1" ht="12" customHeight="1"/>
    <row r="277" s="3" customFormat="1" ht="12" customHeight="1"/>
    <row r="278" s="3" customFormat="1" ht="12" customHeight="1"/>
    <row r="279" s="3" customFormat="1" ht="12" customHeight="1"/>
    <row r="280" s="3" customFormat="1" ht="12" customHeight="1"/>
    <row r="281" s="3" customFormat="1" ht="12" customHeight="1"/>
    <row r="282" s="3" customFormat="1" ht="12" customHeight="1"/>
    <row r="283" s="3" customFormat="1" ht="12" customHeight="1"/>
    <row r="284" s="3" customFormat="1" ht="12" customHeight="1"/>
    <row r="285" s="3" customFormat="1" ht="12" customHeight="1"/>
    <row r="286" s="3" customFormat="1" ht="12" customHeight="1"/>
    <row r="287" s="3" customFormat="1" ht="12" customHeight="1"/>
    <row r="288" s="3" customFormat="1" ht="12" customHeight="1"/>
    <row r="289" s="3" customFormat="1" ht="12" customHeight="1"/>
    <row r="290" s="3" customFormat="1" ht="12" customHeight="1"/>
    <row r="291" s="3" customFormat="1" ht="12" customHeight="1"/>
    <row r="292" s="3" customFormat="1" ht="12" customHeight="1"/>
    <row r="293" s="3" customFormat="1" ht="12" customHeight="1"/>
    <row r="294" s="3" customFormat="1" ht="12" customHeight="1"/>
    <row r="295" s="3" customFormat="1" ht="12" customHeight="1"/>
    <row r="296" s="3" customFormat="1" ht="12" customHeight="1"/>
    <row r="302" s="3" customFormat="1" ht="12" customHeight="1"/>
    <row r="303" s="3" customFormat="1" ht="12" customHeight="1"/>
    <row r="304" s="3" customFormat="1" ht="12" customHeight="1"/>
    <row r="305" s="3" customFormat="1" ht="12" customHeight="1"/>
    <row r="306" s="3" customFormat="1" ht="12" customHeight="1"/>
    <row r="307" s="3" customFormat="1" ht="12" customHeight="1"/>
    <row r="308" s="3" customFormat="1" ht="12" customHeight="1"/>
    <row r="309" s="3" customFormat="1" ht="12" customHeight="1"/>
    <row r="310" s="3" customFormat="1" ht="12" customHeight="1"/>
    <row r="311" s="3" customFormat="1" ht="12" customHeight="1"/>
    <row r="312" s="3" customFormat="1" ht="12" customHeight="1"/>
    <row r="313" s="3" customFormat="1" ht="12" customHeight="1"/>
    <row r="314" s="3" customFormat="1" ht="12" customHeight="1"/>
    <row r="315" s="3" customFormat="1" ht="12" customHeight="1"/>
    <row r="316" s="3" customFormat="1" ht="12" customHeight="1"/>
    <row r="317" s="3" customFormat="1" ht="12" customHeight="1"/>
    <row r="318" s="3" customFormat="1" ht="12" customHeight="1"/>
    <row r="319" s="3" customFormat="1" ht="12" customHeight="1"/>
    <row r="320" s="3" customFormat="1" ht="12" customHeight="1"/>
    <row r="321" s="3" customFormat="1" ht="12" customHeight="1"/>
    <row r="322" s="3" customFormat="1" ht="12" customHeight="1"/>
  </sheetData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22</vt:i4>
      </vt:variant>
    </vt:vector>
  </HeadingPairs>
  <TitlesOfParts>
    <vt:vector size="37" baseType="lpstr">
      <vt:lpstr>1200..</vt:lpstr>
      <vt:lpstr>1300.. </vt:lpstr>
      <vt:lpstr>1500..</vt:lpstr>
      <vt:lpstr>1800</vt:lpstr>
      <vt:lpstr>2100</vt:lpstr>
      <vt:lpstr>2300</vt:lpstr>
      <vt:lpstr>3300</vt:lpstr>
      <vt:lpstr>3400</vt:lpstr>
      <vt:lpstr>3500</vt:lpstr>
      <vt:lpstr>5600</vt:lpstr>
      <vt:lpstr>5700</vt:lpstr>
      <vt:lpstr>5800</vt:lpstr>
      <vt:lpstr>7300</vt:lpstr>
      <vt:lpstr>8100..</vt:lpstr>
      <vt:lpstr>Summary</vt:lpstr>
      <vt:lpstr>'1200..'!Print_Area</vt:lpstr>
      <vt:lpstr>'1300.. '!Print_Area</vt:lpstr>
      <vt:lpstr>'1500..'!Print_Area</vt:lpstr>
      <vt:lpstr>'1800'!Print_Area</vt:lpstr>
      <vt:lpstr>'2100'!Print_Area</vt:lpstr>
      <vt:lpstr>'2300'!Print_Area</vt:lpstr>
      <vt:lpstr>'3300'!Print_Area</vt:lpstr>
      <vt:lpstr>'3400'!Print_Area</vt:lpstr>
      <vt:lpstr>'3500'!Print_Area</vt:lpstr>
      <vt:lpstr>'5600'!Print_Area</vt:lpstr>
      <vt:lpstr>'5700'!Print_Area</vt:lpstr>
      <vt:lpstr>'5800'!Print_Area</vt:lpstr>
      <vt:lpstr>'7300'!Print_Area</vt:lpstr>
      <vt:lpstr>'8100..'!Print_Area</vt:lpstr>
      <vt:lpstr>Summary!Print_Area</vt:lpstr>
      <vt:lpstr>'1800'!Print_Titles</vt:lpstr>
      <vt:lpstr>'2300'!Print_Titles</vt:lpstr>
      <vt:lpstr>'3300'!Print_Titles</vt:lpstr>
      <vt:lpstr>'3400'!Print_Titles</vt:lpstr>
      <vt:lpstr>'3500'!Print_Titles</vt:lpstr>
      <vt:lpstr>'5600'!Print_Titles</vt:lpstr>
      <vt:lpstr>'5700'!Print_Titles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Cilliers</dc:creator>
  <cp:lastModifiedBy>Nkosinathi Futshane</cp:lastModifiedBy>
  <cp:lastPrinted>2015-06-10T14:12:50Z</cp:lastPrinted>
  <dcterms:created xsi:type="dcterms:W3CDTF">1997-05-19T06:31:34Z</dcterms:created>
  <dcterms:modified xsi:type="dcterms:W3CDTF">2023-04-24T13:20:56Z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