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.sharepoint.com/teams/SupplyandDeliveryofVHFRadios/Shared Documents/BSC VHF Radios/Bid Documents/"/>
    </mc:Choice>
  </mc:AlternateContent>
  <xr:revisionPtr revIDLastSave="638" documentId="8_{AA9570F4-0C18-4275-84F4-B20F018A13E0}" xr6:coauthVersionLast="47" xr6:coauthVersionMax="47" xr10:uidLastSave="{4742F0AF-AC0E-4CED-8186-B592A8F65CA7}"/>
  <bookViews>
    <workbookView xWindow="-110" yWindow="-110" windowWidth="19420" windowHeight="10560" tabRatio="811" xr2:uid="{00000000-000D-0000-FFFF-FFFF00000000}"/>
  </bookViews>
  <sheets>
    <sheet name="Instructions" sheetId="62" r:id="rId1"/>
    <sheet name="G1 SUMMARY" sheetId="19" r:id="rId2"/>
    <sheet name="G2 FACT" sheetId="64" r:id="rId3"/>
    <sheet name="G3 FAPE" sheetId="67" r:id="rId4"/>
    <sheet name="G4 FAGG" sheetId="73" r:id="rId5"/>
    <sheet name="G5 FAEL" sheetId="68" r:id="rId6"/>
    <sheet name="G6 FAUT" sheetId="70" r:id="rId7"/>
    <sheet name="G7 FALE" sheetId="65" r:id="rId8"/>
    <sheet name="G8 FAPM" sheetId="74" r:id="rId9"/>
    <sheet name="G9 FAVG" sheetId="75" r:id="rId10"/>
    <sheet name="G10 FARB" sheetId="86" r:id="rId11"/>
    <sheet name="G11 FABL" sheetId="66" r:id="rId12"/>
    <sheet name="G12 FAKM" sheetId="76" r:id="rId13"/>
    <sheet name="G13 FAUP" sheetId="77" r:id="rId14"/>
    <sheet name="G14 ATA" sheetId="63" r:id="rId15"/>
    <sheet name="G15 FAOR" sheetId="87" r:id="rId16"/>
    <sheet name="G16 FALA" sheetId="78" r:id="rId17"/>
    <sheet name="G17 FAWB" sheetId="79" r:id="rId18"/>
    <sheet name="G18 FAGM" sheetId="80" r:id="rId19"/>
    <sheet name="G19 FAPN" sheetId="81" r:id="rId20"/>
    <sheet name="G20 FAPP" sheetId="82" r:id="rId21"/>
    <sheet name="G21 FAKN" sheetId="83" r:id="rId22"/>
    <sheet name="G22 FAMM" sheetId="85" r:id="rId23"/>
    <sheet name="G23 FAGC" sheetId="90" r:id="rId24"/>
    <sheet name="G24 SPECIAL EVENTS" sheetId="92" r:id="rId25"/>
    <sheet name="G25 SPARES" sheetId="89" r:id="rId26"/>
    <sheet name="G26_1 Support Contract" sheetId="96" r:id="rId27"/>
    <sheet name="G26_2 Support Contract-Inflated" sheetId="97" r:id="rId28"/>
  </sheets>
  <externalReferences>
    <externalReference r:id="rId29"/>
  </externalReferences>
  <definedNames>
    <definedName name="Airport" localSheetId="10">#REF!</definedName>
    <definedName name="Airport" localSheetId="12">#REF!</definedName>
    <definedName name="Airport" localSheetId="13">#REF!</definedName>
    <definedName name="Airport" localSheetId="15">#REF!</definedName>
    <definedName name="Airport" localSheetId="16">#REF!</definedName>
    <definedName name="Airport" localSheetId="17">#REF!</definedName>
    <definedName name="Airport" localSheetId="18">#REF!</definedName>
    <definedName name="Airport" localSheetId="19">#REF!</definedName>
    <definedName name="Airport" localSheetId="20">#REF!</definedName>
    <definedName name="Airport" localSheetId="21">#REF!</definedName>
    <definedName name="Airport" localSheetId="22">#REF!</definedName>
    <definedName name="Airport" localSheetId="25">#REF!</definedName>
    <definedName name="Airport" localSheetId="26">#REF!</definedName>
    <definedName name="Airport" localSheetId="27">#REF!</definedName>
    <definedName name="Airport" localSheetId="4">#REF!</definedName>
    <definedName name="Airport" localSheetId="8">#REF!</definedName>
    <definedName name="Airport" localSheetId="9">#REF!</definedName>
    <definedName name="Airport">#REF!</definedName>
    <definedName name="_xlnm.Print_Area" localSheetId="1">'G1 SUMMARY'!$A$2:$L$47</definedName>
    <definedName name="_xlnm.Print_Area" localSheetId="0">Instructions!$A$1:$G$38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89" l="1"/>
  <c r="F21" i="89"/>
  <c r="K20" i="89"/>
  <c r="F20" i="89"/>
  <c r="K19" i="89"/>
  <c r="F19" i="89"/>
  <c r="K21" i="92"/>
  <c r="F21" i="92"/>
  <c r="K20" i="92"/>
  <c r="F20" i="92"/>
  <c r="K19" i="92"/>
  <c r="F19" i="92"/>
  <c r="K21" i="90"/>
  <c r="F21" i="90"/>
  <c r="K20" i="90"/>
  <c r="F20" i="90"/>
  <c r="K19" i="90"/>
  <c r="F19" i="90"/>
  <c r="K21" i="85"/>
  <c r="F21" i="85"/>
  <c r="K20" i="85"/>
  <c r="F20" i="85"/>
  <c r="K19" i="85"/>
  <c r="F19" i="85"/>
  <c r="K21" i="83"/>
  <c r="F21" i="83"/>
  <c r="K20" i="83"/>
  <c r="F20" i="83"/>
  <c r="K19" i="83"/>
  <c r="F19" i="83"/>
  <c r="K21" i="82"/>
  <c r="F21" i="82"/>
  <c r="K20" i="82"/>
  <c r="F20" i="82"/>
  <c r="K19" i="82"/>
  <c r="F19" i="82"/>
  <c r="K21" i="81"/>
  <c r="F21" i="81"/>
  <c r="K20" i="81"/>
  <c r="F20" i="81"/>
  <c r="K19" i="81"/>
  <c r="F19" i="81"/>
  <c r="K21" i="80"/>
  <c r="F21" i="80"/>
  <c r="K20" i="80"/>
  <c r="F20" i="80"/>
  <c r="K19" i="80"/>
  <c r="F19" i="80"/>
  <c r="K21" i="79"/>
  <c r="F21" i="79"/>
  <c r="K20" i="79"/>
  <c r="F20" i="79"/>
  <c r="K19" i="79"/>
  <c r="F19" i="79"/>
  <c r="K21" i="78"/>
  <c r="F21" i="78"/>
  <c r="K20" i="78"/>
  <c r="F20" i="78"/>
  <c r="K19" i="78"/>
  <c r="F19" i="78"/>
  <c r="K21" i="87"/>
  <c r="F21" i="87"/>
  <c r="K20" i="87"/>
  <c r="F20" i="87"/>
  <c r="K19" i="87"/>
  <c r="F19" i="87"/>
  <c r="K21" i="63"/>
  <c r="F21" i="63"/>
  <c r="K20" i="63"/>
  <c r="F20" i="63"/>
  <c r="K19" i="63"/>
  <c r="F19" i="63"/>
  <c r="K21" i="77"/>
  <c r="F21" i="77"/>
  <c r="K20" i="77"/>
  <c r="F20" i="77"/>
  <c r="K19" i="77"/>
  <c r="F19" i="77"/>
  <c r="K21" i="76"/>
  <c r="F21" i="76"/>
  <c r="K20" i="76"/>
  <c r="F20" i="76"/>
  <c r="K19" i="76"/>
  <c r="F19" i="76"/>
  <c r="K21" i="66"/>
  <c r="F21" i="66"/>
  <c r="K20" i="66"/>
  <c r="F20" i="66"/>
  <c r="K19" i="66"/>
  <c r="F19" i="66"/>
  <c r="K21" i="86"/>
  <c r="F21" i="86"/>
  <c r="K20" i="86"/>
  <c r="F20" i="86"/>
  <c r="K19" i="86"/>
  <c r="F19" i="86"/>
  <c r="K21" i="75"/>
  <c r="F21" i="75"/>
  <c r="K20" i="75"/>
  <c r="F20" i="75"/>
  <c r="K19" i="75"/>
  <c r="F19" i="75"/>
  <c r="K21" i="74"/>
  <c r="F21" i="74"/>
  <c r="K20" i="74"/>
  <c r="F20" i="74"/>
  <c r="K19" i="74"/>
  <c r="F19" i="74"/>
  <c r="K21" i="65"/>
  <c r="F21" i="65"/>
  <c r="K20" i="65"/>
  <c r="F20" i="65"/>
  <c r="K19" i="65"/>
  <c r="F19" i="65"/>
  <c r="K21" i="70"/>
  <c r="F21" i="70"/>
  <c r="K20" i="70"/>
  <c r="F20" i="70"/>
  <c r="K19" i="70"/>
  <c r="F19" i="70"/>
  <c r="K21" i="68"/>
  <c r="F21" i="68"/>
  <c r="K20" i="68"/>
  <c r="F20" i="68"/>
  <c r="K19" i="68"/>
  <c r="F19" i="68"/>
  <c r="K21" i="73"/>
  <c r="F21" i="73"/>
  <c r="K20" i="73"/>
  <c r="F20" i="73"/>
  <c r="K19" i="73"/>
  <c r="F19" i="73"/>
  <c r="K21" i="67"/>
  <c r="F21" i="67"/>
  <c r="K20" i="67"/>
  <c r="F20" i="67"/>
  <c r="K19" i="67"/>
  <c r="F19" i="67"/>
  <c r="K21" i="64"/>
  <c r="F21" i="64"/>
  <c r="C21" i="64"/>
  <c r="K20" i="64"/>
  <c r="F20" i="64"/>
  <c r="C20" i="64"/>
  <c r="K19" i="64"/>
  <c r="F19" i="64"/>
  <c r="C19" i="64"/>
  <c r="E30" i="97" l="1"/>
  <c r="L30" i="97"/>
  <c r="K30" i="97"/>
  <c r="K43" i="19" s="1"/>
  <c r="J30" i="97"/>
  <c r="J43" i="19" s="1"/>
  <c r="H43" i="19"/>
  <c r="F43" i="19"/>
  <c r="L43" i="19"/>
  <c r="E43" i="19"/>
  <c r="E29" i="96"/>
  <c r="J29" i="96"/>
  <c r="E34" i="89"/>
  <c r="J34" i="89"/>
  <c r="F22" i="89"/>
  <c r="K22" i="89"/>
  <c r="F30" i="97"/>
  <c r="H30" i="97"/>
  <c r="H19" i="97"/>
  <c r="H20" i="97"/>
  <c r="H21" i="97"/>
  <c r="H22" i="97"/>
  <c r="H23" i="97"/>
  <c r="H24" i="97"/>
  <c r="H25" i="97"/>
  <c r="H26" i="97"/>
  <c r="H27" i="97"/>
  <c r="H18" i="97"/>
  <c r="H27" i="96"/>
  <c r="G18" i="96"/>
  <c r="K27" i="97"/>
  <c r="F27" i="97"/>
  <c r="K26" i="97"/>
  <c r="F26" i="97"/>
  <c r="K25" i="97"/>
  <c r="F25" i="97"/>
  <c r="K24" i="97"/>
  <c r="F24" i="97"/>
  <c r="K23" i="97"/>
  <c r="F23" i="97"/>
  <c r="K22" i="97"/>
  <c r="F22" i="97"/>
  <c r="K21" i="97"/>
  <c r="F21" i="97"/>
  <c r="K20" i="97"/>
  <c r="F20" i="97"/>
  <c r="K19" i="97"/>
  <c r="F19" i="97"/>
  <c r="K18" i="97"/>
  <c r="F18" i="97"/>
  <c r="B8" i="97"/>
  <c r="G25" i="97" s="1"/>
  <c r="B7" i="97"/>
  <c r="B4" i="97"/>
  <c r="B3" i="97"/>
  <c r="K27" i="96"/>
  <c r="F27" i="96"/>
  <c r="K26" i="96"/>
  <c r="F26" i="96"/>
  <c r="K25" i="96"/>
  <c r="G25" i="96"/>
  <c r="H25" i="96" s="1"/>
  <c r="F25" i="96"/>
  <c r="K24" i="96"/>
  <c r="F24" i="96"/>
  <c r="K23" i="96"/>
  <c r="F23" i="96"/>
  <c r="K22" i="96"/>
  <c r="F22" i="96"/>
  <c r="K21" i="96"/>
  <c r="F21" i="96"/>
  <c r="K20" i="96"/>
  <c r="F20" i="96"/>
  <c r="K19" i="96"/>
  <c r="G19" i="96"/>
  <c r="H19" i="96" s="1"/>
  <c r="F19" i="96"/>
  <c r="K18" i="96"/>
  <c r="F18" i="96"/>
  <c r="F29" i="96" s="1"/>
  <c r="B8" i="96"/>
  <c r="G27" i="96" s="1"/>
  <c r="B7" i="96"/>
  <c r="B4" i="96"/>
  <c r="B3" i="96"/>
  <c r="H18" i="96" l="1"/>
  <c r="H29" i="96" s="1"/>
  <c r="G23" i="96"/>
  <c r="H23" i="96" s="1"/>
  <c r="L23" i="96" s="1"/>
  <c r="G18" i="97"/>
  <c r="G22" i="97"/>
  <c r="L20" i="97" s="1"/>
  <c r="G26" i="97"/>
  <c r="L26" i="97"/>
  <c r="G19" i="97"/>
  <c r="G20" i="97"/>
  <c r="G24" i="97"/>
  <c r="L22" i="97" s="1"/>
  <c r="G27" i="97"/>
  <c r="L25" i="97" s="1"/>
  <c r="L24" i="97"/>
  <c r="G23" i="97"/>
  <c r="L21" i="97" s="1"/>
  <c r="G21" i="97"/>
  <c r="L19" i="97" s="1"/>
  <c r="L25" i="96"/>
  <c r="G21" i="96"/>
  <c r="L23" i="97"/>
  <c r="L27" i="97"/>
  <c r="C19" i="97"/>
  <c r="C21" i="97"/>
  <c r="C23" i="97"/>
  <c r="C25" i="97"/>
  <c r="C27" i="97"/>
  <c r="C18" i="97"/>
  <c r="C20" i="97"/>
  <c r="C22" i="97"/>
  <c r="C24" i="97"/>
  <c r="C26" i="97"/>
  <c r="L27" i="96"/>
  <c r="K29" i="96"/>
  <c r="C18" i="96"/>
  <c r="C20" i="96"/>
  <c r="C22" i="96"/>
  <c r="C24" i="96"/>
  <c r="C26" i="96"/>
  <c r="G20" i="96"/>
  <c r="H20" i="96" s="1"/>
  <c r="G22" i="96"/>
  <c r="G24" i="96"/>
  <c r="G26" i="96"/>
  <c r="C19" i="96"/>
  <c r="C21" i="96"/>
  <c r="C23" i="96"/>
  <c r="C25" i="96"/>
  <c r="C27" i="96"/>
  <c r="L19" i="96" l="1"/>
  <c r="H21" i="96"/>
  <c r="L21" i="96" s="1"/>
  <c r="L20" i="96"/>
  <c r="H22" i="96"/>
  <c r="H26" i="96"/>
  <c r="L26" i="96" s="1"/>
  <c r="L22" i="96"/>
  <c r="H24" i="96"/>
  <c r="L24" i="96" s="1"/>
  <c r="L18" i="97"/>
  <c r="L18" i="96"/>
  <c r="L29" i="96" s="1"/>
  <c r="K23" i="77" l="1"/>
  <c r="F23" i="77"/>
  <c r="K23" i="66"/>
  <c r="F23" i="66"/>
  <c r="K23" i="65"/>
  <c r="F23" i="65"/>
  <c r="K23" i="68"/>
  <c r="F23" i="68"/>
  <c r="K23" i="67"/>
  <c r="F23" i="67"/>
  <c r="K37" i="92"/>
  <c r="F37" i="92"/>
  <c r="K36" i="92"/>
  <c r="F36" i="92"/>
  <c r="K35" i="92"/>
  <c r="F35" i="92"/>
  <c r="K34" i="92"/>
  <c r="F34" i="92"/>
  <c r="K33" i="92"/>
  <c r="F33" i="92"/>
  <c r="K32" i="92"/>
  <c r="F32" i="92"/>
  <c r="J29" i="92"/>
  <c r="J39" i="92" s="1"/>
  <c r="J41" i="19" s="1"/>
  <c r="E29" i="92"/>
  <c r="E39" i="92" s="1"/>
  <c r="E41" i="19" s="1"/>
  <c r="K27" i="92"/>
  <c r="F27" i="92"/>
  <c r="K26" i="92"/>
  <c r="F26" i="92"/>
  <c r="K25" i="92"/>
  <c r="F25" i="92"/>
  <c r="K24" i="92"/>
  <c r="F24" i="92"/>
  <c r="K22" i="92"/>
  <c r="G22" i="92"/>
  <c r="F22" i="92"/>
  <c r="K18" i="92"/>
  <c r="F18" i="92"/>
  <c r="B8" i="92"/>
  <c r="B7" i="92"/>
  <c r="B4" i="92"/>
  <c r="B3" i="92"/>
  <c r="B3" i="89"/>
  <c r="B3" i="90"/>
  <c r="B3" i="85"/>
  <c r="B3" i="83"/>
  <c r="B3" i="82"/>
  <c r="B3" i="81"/>
  <c r="B3" i="80"/>
  <c r="B3" i="79"/>
  <c r="B3" i="78"/>
  <c r="B3" i="87"/>
  <c r="B3" i="63"/>
  <c r="B3" i="77"/>
  <c r="B3" i="76"/>
  <c r="B3" i="66"/>
  <c r="B3" i="86"/>
  <c r="B3" i="75"/>
  <c r="B3" i="74"/>
  <c r="B3" i="65"/>
  <c r="B3" i="70"/>
  <c r="B3" i="68"/>
  <c r="B3" i="73"/>
  <c r="B3" i="67"/>
  <c r="B3" i="64"/>
  <c r="C3" i="19"/>
  <c r="C21" i="92" l="1"/>
  <c r="C20" i="92"/>
  <c r="G21" i="92"/>
  <c r="H21" i="92" s="1"/>
  <c r="L21" i="92" s="1"/>
  <c r="G20" i="92"/>
  <c r="H20" i="92" s="1"/>
  <c r="L20" i="92" s="1"/>
  <c r="C26" i="92"/>
  <c r="C19" i="92"/>
  <c r="G36" i="92"/>
  <c r="H36" i="92" s="1"/>
  <c r="G19" i="92"/>
  <c r="H19" i="92" s="1"/>
  <c r="L19" i="92" s="1"/>
  <c r="L36" i="92"/>
  <c r="G29" i="92"/>
  <c r="G24" i="92"/>
  <c r="H24" i="92" s="1"/>
  <c r="L24" i="92" s="1"/>
  <c r="G26" i="92"/>
  <c r="H26" i="92" s="1"/>
  <c r="L26" i="92" s="1"/>
  <c r="H22" i="92"/>
  <c r="F29" i="92"/>
  <c r="F39" i="92" s="1"/>
  <c r="F41" i="19" s="1"/>
  <c r="L22" i="92"/>
  <c r="C33" i="92"/>
  <c r="C37" i="92"/>
  <c r="G33" i="92"/>
  <c r="H33" i="92" s="1"/>
  <c r="L33" i="92" s="1"/>
  <c r="G35" i="92"/>
  <c r="H35" i="92" s="1"/>
  <c r="L35" i="92" s="1"/>
  <c r="G37" i="92"/>
  <c r="H37" i="92" s="1"/>
  <c r="L37" i="92" s="1"/>
  <c r="K29" i="92"/>
  <c r="K39" i="92" s="1"/>
  <c r="K41" i="19" s="1"/>
  <c r="C35" i="92"/>
  <c r="C18" i="92"/>
  <c r="C25" i="92"/>
  <c r="C27" i="92"/>
  <c r="C32" i="92"/>
  <c r="C34" i="92"/>
  <c r="C36" i="92"/>
  <c r="G18" i="92"/>
  <c r="H18" i="92" s="1"/>
  <c r="G25" i="92"/>
  <c r="H25" i="92" s="1"/>
  <c r="L25" i="92" s="1"/>
  <c r="G27" i="92"/>
  <c r="H27" i="92" s="1"/>
  <c r="L27" i="92" s="1"/>
  <c r="G32" i="92"/>
  <c r="H32" i="92" s="1"/>
  <c r="L32" i="92" s="1"/>
  <c r="G34" i="92"/>
  <c r="H34" i="92" s="1"/>
  <c r="L34" i="92" s="1"/>
  <c r="C22" i="92"/>
  <c r="C24" i="92"/>
  <c r="H29" i="92" l="1"/>
  <c r="H39" i="92" s="1"/>
  <c r="H41" i="19" s="1"/>
  <c r="L18" i="92"/>
  <c r="L29" i="92" s="1"/>
  <c r="L39" i="92" s="1"/>
  <c r="L41" i="19" s="1"/>
  <c r="K37" i="90" l="1"/>
  <c r="F37" i="90"/>
  <c r="K36" i="90"/>
  <c r="F36" i="90"/>
  <c r="K35" i="90"/>
  <c r="G35" i="90"/>
  <c r="H35" i="90" s="1"/>
  <c r="F35" i="90"/>
  <c r="K34" i="90"/>
  <c r="F34" i="90"/>
  <c r="K33" i="90"/>
  <c r="F33" i="90"/>
  <c r="K32" i="90"/>
  <c r="F32" i="90"/>
  <c r="J29" i="90"/>
  <c r="J39" i="90" s="1"/>
  <c r="J40" i="19" s="1"/>
  <c r="E29" i="90"/>
  <c r="E39" i="90" s="1"/>
  <c r="E40" i="19" s="1"/>
  <c r="K27" i="90"/>
  <c r="F27" i="90"/>
  <c r="K26" i="90"/>
  <c r="F26" i="90"/>
  <c r="K25" i="90"/>
  <c r="F25" i="90"/>
  <c r="K24" i="90"/>
  <c r="G24" i="90"/>
  <c r="F24" i="90"/>
  <c r="K22" i="90"/>
  <c r="F22" i="90"/>
  <c r="K18" i="90"/>
  <c r="F18" i="90"/>
  <c r="B8" i="90"/>
  <c r="B7" i="90"/>
  <c r="B4" i="90"/>
  <c r="K37" i="85"/>
  <c r="F37" i="85"/>
  <c r="K36" i="85"/>
  <c r="F36" i="85"/>
  <c r="K35" i="85"/>
  <c r="F35" i="85"/>
  <c r="K34" i="85"/>
  <c r="F34" i="85"/>
  <c r="K33" i="85"/>
  <c r="F33" i="85"/>
  <c r="K32" i="85"/>
  <c r="F32" i="85"/>
  <c r="J29" i="85"/>
  <c r="J39" i="85" s="1"/>
  <c r="J39" i="19" s="1"/>
  <c r="E29" i="85"/>
  <c r="E39" i="85" s="1"/>
  <c r="E39" i="19" s="1"/>
  <c r="K27" i="85"/>
  <c r="F27" i="85"/>
  <c r="K26" i="85"/>
  <c r="F26" i="85"/>
  <c r="K25" i="85"/>
  <c r="F25" i="85"/>
  <c r="K24" i="85"/>
  <c r="F24" i="85"/>
  <c r="K22" i="85"/>
  <c r="F22" i="85"/>
  <c r="K18" i="85"/>
  <c r="F18" i="85"/>
  <c r="E39" i="83"/>
  <c r="E38" i="19" s="1"/>
  <c r="K37" i="83"/>
  <c r="F37" i="83"/>
  <c r="K36" i="83"/>
  <c r="F36" i="83"/>
  <c r="K35" i="83"/>
  <c r="F35" i="83"/>
  <c r="K34" i="83"/>
  <c r="F34" i="83"/>
  <c r="K33" i="83"/>
  <c r="F33" i="83"/>
  <c r="K32" i="83"/>
  <c r="F32" i="83"/>
  <c r="J29" i="83"/>
  <c r="J39" i="83" s="1"/>
  <c r="J38" i="19" s="1"/>
  <c r="E29" i="83"/>
  <c r="K27" i="83"/>
  <c r="F27" i="83"/>
  <c r="K26" i="83"/>
  <c r="F26" i="83"/>
  <c r="K25" i="83"/>
  <c r="F25" i="83"/>
  <c r="K24" i="83"/>
  <c r="F24" i="83"/>
  <c r="K22" i="83"/>
  <c r="F22" i="83"/>
  <c r="K18" i="83"/>
  <c r="F18" i="83"/>
  <c r="K37" i="82"/>
  <c r="F37" i="82"/>
  <c r="K36" i="82"/>
  <c r="F36" i="82"/>
  <c r="K35" i="82"/>
  <c r="F35" i="82"/>
  <c r="K34" i="82"/>
  <c r="F34" i="82"/>
  <c r="K33" i="82"/>
  <c r="F33" i="82"/>
  <c r="K32" i="82"/>
  <c r="F32" i="82"/>
  <c r="J29" i="82"/>
  <c r="J39" i="82" s="1"/>
  <c r="J37" i="19" s="1"/>
  <c r="E29" i="82"/>
  <c r="E39" i="82" s="1"/>
  <c r="E37" i="19" s="1"/>
  <c r="K27" i="82"/>
  <c r="F27" i="82"/>
  <c r="K26" i="82"/>
  <c r="F26" i="82"/>
  <c r="K25" i="82"/>
  <c r="F25" i="82"/>
  <c r="K24" i="82"/>
  <c r="F24" i="82"/>
  <c r="K22" i="82"/>
  <c r="F22" i="82"/>
  <c r="K18" i="82"/>
  <c r="F18" i="82"/>
  <c r="K37" i="81"/>
  <c r="F37" i="81"/>
  <c r="K36" i="81"/>
  <c r="F36" i="81"/>
  <c r="K35" i="81"/>
  <c r="F35" i="81"/>
  <c r="K34" i="81"/>
  <c r="F34" i="81"/>
  <c r="K33" i="81"/>
  <c r="F33" i="81"/>
  <c r="K32" i="81"/>
  <c r="F32" i="81"/>
  <c r="J29" i="81"/>
  <c r="J39" i="81" s="1"/>
  <c r="J36" i="19" s="1"/>
  <c r="E29" i="81"/>
  <c r="E39" i="81" s="1"/>
  <c r="E36" i="19" s="1"/>
  <c r="K27" i="81"/>
  <c r="F27" i="81"/>
  <c r="K26" i="81"/>
  <c r="F26" i="81"/>
  <c r="K25" i="81"/>
  <c r="F25" i="81"/>
  <c r="K24" i="81"/>
  <c r="F24" i="81"/>
  <c r="K22" i="81"/>
  <c r="F22" i="81"/>
  <c r="K18" i="81"/>
  <c r="F18" i="81"/>
  <c r="K37" i="80"/>
  <c r="F37" i="80"/>
  <c r="K36" i="80"/>
  <c r="F36" i="80"/>
  <c r="K35" i="80"/>
  <c r="F35" i="80"/>
  <c r="K34" i="80"/>
  <c r="F34" i="80"/>
  <c r="K33" i="80"/>
  <c r="F33" i="80"/>
  <c r="K32" i="80"/>
  <c r="F32" i="80"/>
  <c r="J29" i="80"/>
  <c r="J39" i="80" s="1"/>
  <c r="J35" i="19" s="1"/>
  <c r="E29" i="80"/>
  <c r="E39" i="80" s="1"/>
  <c r="E35" i="19" s="1"/>
  <c r="K27" i="80"/>
  <c r="F27" i="80"/>
  <c r="K26" i="80"/>
  <c r="F26" i="80"/>
  <c r="K25" i="80"/>
  <c r="F25" i="80"/>
  <c r="K24" i="80"/>
  <c r="F24" i="80"/>
  <c r="K22" i="80"/>
  <c r="F22" i="80"/>
  <c r="K18" i="80"/>
  <c r="F18" i="80"/>
  <c r="K37" i="79"/>
  <c r="F37" i="79"/>
  <c r="K36" i="79"/>
  <c r="F36" i="79"/>
  <c r="K35" i="79"/>
  <c r="F35" i="79"/>
  <c r="K34" i="79"/>
  <c r="F34" i="79"/>
  <c r="K33" i="79"/>
  <c r="F33" i="79"/>
  <c r="K32" i="79"/>
  <c r="F32" i="79"/>
  <c r="J29" i="79"/>
  <c r="J39" i="79" s="1"/>
  <c r="J34" i="19" s="1"/>
  <c r="E29" i="79"/>
  <c r="E39" i="79" s="1"/>
  <c r="E34" i="19" s="1"/>
  <c r="K27" i="79"/>
  <c r="F27" i="79"/>
  <c r="K26" i="79"/>
  <c r="F26" i="79"/>
  <c r="K25" i="79"/>
  <c r="F25" i="79"/>
  <c r="K24" i="79"/>
  <c r="F24" i="79"/>
  <c r="K22" i="79"/>
  <c r="F22" i="79"/>
  <c r="K18" i="79"/>
  <c r="F18" i="79"/>
  <c r="K37" i="78"/>
  <c r="F37" i="78"/>
  <c r="K36" i="78"/>
  <c r="F36" i="78"/>
  <c r="K35" i="78"/>
  <c r="F35" i="78"/>
  <c r="K34" i="78"/>
  <c r="F34" i="78"/>
  <c r="K33" i="78"/>
  <c r="F33" i="78"/>
  <c r="K32" i="78"/>
  <c r="F32" i="78"/>
  <c r="J29" i="78"/>
  <c r="J39" i="78" s="1"/>
  <c r="J33" i="19" s="1"/>
  <c r="E29" i="78"/>
  <c r="E39" i="78" s="1"/>
  <c r="E33" i="19" s="1"/>
  <c r="K27" i="78"/>
  <c r="F27" i="78"/>
  <c r="K26" i="78"/>
  <c r="F26" i="78"/>
  <c r="K25" i="78"/>
  <c r="F25" i="78"/>
  <c r="K24" i="78"/>
  <c r="F24" i="78"/>
  <c r="K22" i="78"/>
  <c r="F22" i="78"/>
  <c r="K18" i="78"/>
  <c r="F18" i="78"/>
  <c r="K40" i="87"/>
  <c r="F40" i="87"/>
  <c r="K39" i="87"/>
  <c r="F39" i="87"/>
  <c r="K38" i="87"/>
  <c r="F38" i="87"/>
  <c r="K37" i="87"/>
  <c r="F37" i="87"/>
  <c r="K36" i="87"/>
  <c r="F36" i="87"/>
  <c r="K35" i="87"/>
  <c r="F35" i="87"/>
  <c r="J32" i="87"/>
  <c r="J42" i="87" s="1"/>
  <c r="J32" i="19" s="1"/>
  <c r="E32" i="87"/>
  <c r="E42" i="87" s="1"/>
  <c r="E32" i="19" s="1"/>
  <c r="K30" i="87"/>
  <c r="F30" i="87"/>
  <c r="K29" i="87"/>
  <c r="F29" i="87"/>
  <c r="K28" i="87"/>
  <c r="F28" i="87"/>
  <c r="K27" i="87"/>
  <c r="F27" i="87"/>
  <c r="K25" i="87"/>
  <c r="K22" i="87"/>
  <c r="F22" i="87"/>
  <c r="K18" i="87"/>
  <c r="F18" i="87"/>
  <c r="K41" i="77"/>
  <c r="F41" i="77"/>
  <c r="K40" i="77"/>
  <c r="F40" i="77"/>
  <c r="K39" i="77"/>
  <c r="F39" i="77"/>
  <c r="K38" i="77"/>
  <c r="F38" i="77"/>
  <c r="K37" i="77"/>
  <c r="F37" i="77"/>
  <c r="K36" i="77"/>
  <c r="F36" i="77"/>
  <c r="J33" i="77"/>
  <c r="J43" i="77" s="1"/>
  <c r="J30" i="19" s="1"/>
  <c r="E33" i="77"/>
  <c r="E43" i="77" s="1"/>
  <c r="E30" i="19" s="1"/>
  <c r="K31" i="77"/>
  <c r="F31" i="77"/>
  <c r="K30" i="77"/>
  <c r="F30" i="77"/>
  <c r="K29" i="77"/>
  <c r="F29" i="77"/>
  <c r="K28" i="77"/>
  <c r="F28" i="77"/>
  <c r="K26" i="77"/>
  <c r="K22" i="77"/>
  <c r="F22" i="77"/>
  <c r="K18" i="77"/>
  <c r="F18" i="77"/>
  <c r="K37" i="76"/>
  <c r="F37" i="76"/>
  <c r="K36" i="76"/>
  <c r="F36" i="76"/>
  <c r="K35" i="76"/>
  <c r="F35" i="76"/>
  <c r="K34" i="76"/>
  <c r="F34" i="76"/>
  <c r="K33" i="76"/>
  <c r="F33" i="76"/>
  <c r="K32" i="76"/>
  <c r="F32" i="76"/>
  <c r="J29" i="76"/>
  <c r="J39" i="76" s="1"/>
  <c r="J29" i="19" s="1"/>
  <c r="E29" i="76"/>
  <c r="E39" i="76" s="1"/>
  <c r="E29" i="19" s="1"/>
  <c r="K27" i="76"/>
  <c r="F27" i="76"/>
  <c r="K26" i="76"/>
  <c r="F26" i="76"/>
  <c r="K25" i="76"/>
  <c r="F25" i="76"/>
  <c r="K24" i="76"/>
  <c r="F24" i="76"/>
  <c r="K22" i="76"/>
  <c r="F22" i="76"/>
  <c r="K18" i="76"/>
  <c r="F18" i="76"/>
  <c r="K41" i="66"/>
  <c r="F41" i="66"/>
  <c r="K40" i="66"/>
  <c r="F40" i="66"/>
  <c r="K39" i="66"/>
  <c r="F39" i="66"/>
  <c r="K38" i="66"/>
  <c r="F38" i="66"/>
  <c r="K37" i="66"/>
  <c r="F37" i="66"/>
  <c r="K36" i="66"/>
  <c r="F36" i="66"/>
  <c r="J33" i="66"/>
  <c r="J43" i="66" s="1"/>
  <c r="J28" i="19" s="1"/>
  <c r="E33" i="66"/>
  <c r="E43" i="66" s="1"/>
  <c r="E28" i="19" s="1"/>
  <c r="K31" i="66"/>
  <c r="F31" i="66"/>
  <c r="K30" i="66"/>
  <c r="F30" i="66"/>
  <c r="K29" i="66"/>
  <c r="F29" i="66"/>
  <c r="K28" i="66"/>
  <c r="F28" i="66"/>
  <c r="K26" i="66"/>
  <c r="K22" i="66"/>
  <c r="F22" i="66"/>
  <c r="K18" i="66"/>
  <c r="F18" i="66"/>
  <c r="K37" i="86"/>
  <c r="F37" i="86"/>
  <c r="K36" i="86"/>
  <c r="F36" i="86"/>
  <c r="K35" i="86"/>
  <c r="F35" i="86"/>
  <c r="K34" i="86"/>
  <c r="F34" i="86"/>
  <c r="K33" i="86"/>
  <c r="F33" i="86"/>
  <c r="K32" i="86"/>
  <c r="F32" i="86"/>
  <c r="J29" i="86"/>
  <c r="J39" i="86" s="1"/>
  <c r="J27" i="19" s="1"/>
  <c r="E29" i="86"/>
  <c r="E39" i="86" s="1"/>
  <c r="E27" i="19" s="1"/>
  <c r="K27" i="86"/>
  <c r="F27" i="86"/>
  <c r="K26" i="86"/>
  <c r="F26" i="86"/>
  <c r="K25" i="86"/>
  <c r="F25" i="86"/>
  <c r="K24" i="86"/>
  <c r="F24" i="86"/>
  <c r="K22" i="86"/>
  <c r="F22" i="86"/>
  <c r="K18" i="86"/>
  <c r="F18" i="86"/>
  <c r="K37" i="75"/>
  <c r="F37" i="75"/>
  <c r="K36" i="75"/>
  <c r="F36" i="75"/>
  <c r="K35" i="75"/>
  <c r="F35" i="75"/>
  <c r="K34" i="75"/>
  <c r="F34" i="75"/>
  <c r="K33" i="75"/>
  <c r="F33" i="75"/>
  <c r="K32" i="75"/>
  <c r="F32" i="75"/>
  <c r="J29" i="75"/>
  <c r="J39" i="75" s="1"/>
  <c r="J26" i="19" s="1"/>
  <c r="E29" i="75"/>
  <c r="E39" i="75" s="1"/>
  <c r="E26" i="19" s="1"/>
  <c r="K27" i="75"/>
  <c r="F27" i="75"/>
  <c r="K26" i="75"/>
  <c r="F26" i="75"/>
  <c r="K25" i="75"/>
  <c r="F25" i="75"/>
  <c r="K24" i="75"/>
  <c r="F24" i="75"/>
  <c r="K22" i="75"/>
  <c r="F22" i="75"/>
  <c r="K18" i="75"/>
  <c r="F18" i="75"/>
  <c r="K37" i="74"/>
  <c r="F37" i="74"/>
  <c r="K36" i="74"/>
  <c r="F36" i="74"/>
  <c r="K35" i="74"/>
  <c r="F35" i="74"/>
  <c r="K34" i="74"/>
  <c r="F34" i="74"/>
  <c r="K33" i="74"/>
  <c r="F33" i="74"/>
  <c r="K32" i="74"/>
  <c r="F32" i="74"/>
  <c r="J29" i="74"/>
  <c r="J39" i="74" s="1"/>
  <c r="J25" i="19" s="1"/>
  <c r="E29" i="74"/>
  <c r="E39" i="74" s="1"/>
  <c r="E25" i="19" s="1"/>
  <c r="K27" i="74"/>
  <c r="F27" i="74"/>
  <c r="K26" i="74"/>
  <c r="F26" i="74"/>
  <c r="K25" i="74"/>
  <c r="F25" i="74"/>
  <c r="K24" i="74"/>
  <c r="F24" i="74"/>
  <c r="K22" i="74"/>
  <c r="F22" i="74"/>
  <c r="K18" i="74"/>
  <c r="F18" i="74"/>
  <c r="K26" i="65"/>
  <c r="K26" i="68"/>
  <c r="K25" i="73"/>
  <c r="K26" i="67"/>
  <c r="K25" i="64"/>
  <c r="K41" i="65"/>
  <c r="F41" i="65"/>
  <c r="K40" i="65"/>
  <c r="F40" i="65"/>
  <c r="K39" i="65"/>
  <c r="F39" i="65"/>
  <c r="K38" i="65"/>
  <c r="F38" i="65"/>
  <c r="K37" i="65"/>
  <c r="F37" i="65"/>
  <c r="K36" i="65"/>
  <c r="F36" i="65"/>
  <c r="J33" i="65"/>
  <c r="J43" i="65" s="1"/>
  <c r="J24" i="19" s="1"/>
  <c r="E33" i="65"/>
  <c r="E43" i="65" s="1"/>
  <c r="E24" i="19" s="1"/>
  <c r="K31" i="65"/>
  <c r="F31" i="65"/>
  <c r="K30" i="65"/>
  <c r="F30" i="65"/>
  <c r="K29" i="65"/>
  <c r="F29" i="65"/>
  <c r="K28" i="65"/>
  <c r="F28" i="65"/>
  <c r="K22" i="65"/>
  <c r="F22" i="65"/>
  <c r="K18" i="65"/>
  <c r="F18" i="65"/>
  <c r="K37" i="70"/>
  <c r="F37" i="70"/>
  <c r="K36" i="70"/>
  <c r="F36" i="70"/>
  <c r="K35" i="70"/>
  <c r="F35" i="70"/>
  <c r="K34" i="70"/>
  <c r="F34" i="70"/>
  <c r="K33" i="70"/>
  <c r="F33" i="70"/>
  <c r="K32" i="70"/>
  <c r="F32" i="70"/>
  <c r="J29" i="70"/>
  <c r="J39" i="70" s="1"/>
  <c r="J23" i="19" s="1"/>
  <c r="E29" i="70"/>
  <c r="E39" i="70" s="1"/>
  <c r="E23" i="19" s="1"/>
  <c r="K27" i="70"/>
  <c r="F27" i="70"/>
  <c r="K26" i="70"/>
  <c r="F26" i="70"/>
  <c r="K25" i="70"/>
  <c r="F25" i="70"/>
  <c r="K24" i="70"/>
  <c r="F24" i="70"/>
  <c r="K22" i="70"/>
  <c r="F22" i="70"/>
  <c r="K18" i="70"/>
  <c r="F18" i="70"/>
  <c r="K41" i="68"/>
  <c r="F41" i="68"/>
  <c r="K40" i="68"/>
  <c r="F40" i="68"/>
  <c r="K39" i="68"/>
  <c r="F39" i="68"/>
  <c r="K38" i="68"/>
  <c r="F38" i="68"/>
  <c r="K37" i="68"/>
  <c r="F37" i="68"/>
  <c r="K36" i="68"/>
  <c r="F36" i="68"/>
  <c r="J33" i="68"/>
  <c r="J43" i="68" s="1"/>
  <c r="J22" i="19" s="1"/>
  <c r="E33" i="68"/>
  <c r="E43" i="68" s="1"/>
  <c r="E22" i="19" s="1"/>
  <c r="K31" i="68"/>
  <c r="F31" i="68"/>
  <c r="K30" i="68"/>
  <c r="F30" i="68"/>
  <c r="K29" i="68"/>
  <c r="F29" i="68"/>
  <c r="K28" i="68"/>
  <c r="F28" i="68"/>
  <c r="K22" i="68"/>
  <c r="F22" i="68"/>
  <c r="K18" i="68"/>
  <c r="F18" i="68"/>
  <c r="K40" i="73"/>
  <c r="F40" i="73"/>
  <c r="K39" i="73"/>
  <c r="F39" i="73"/>
  <c r="K38" i="73"/>
  <c r="F38" i="73"/>
  <c r="K37" i="73"/>
  <c r="F37" i="73"/>
  <c r="K36" i="73"/>
  <c r="F36" i="73"/>
  <c r="K35" i="73"/>
  <c r="F35" i="73"/>
  <c r="J32" i="73"/>
  <c r="J42" i="73" s="1"/>
  <c r="J21" i="19" s="1"/>
  <c r="E32" i="73"/>
  <c r="E42" i="73" s="1"/>
  <c r="E21" i="19" s="1"/>
  <c r="K30" i="73"/>
  <c r="F30" i="73"/>
  <c r="K29" i="73"/>
  <c r="F29" i="73"/>
  <c r="K28" i="73"/>
  <c r="F28" i="73"/>
  <c r="K27" i="73"/>
  <c r="F27" i="73"/>
  <c r="K22" i="73"/>
  <c r="F22" i="73"/>
  <c r="K18" i="73"/>
  <c r="F18" i="73"/>
  <c r="K41" i="67"/>
  <c r="F41" i="67"/>
  <c r="K40" i="67"/>
  <c r="F40" i="67"/>
  <c r="K39" i="67"/>
  <c r="F39" i="67"/>
  <c r="K38" i="67"/>
  <c r="F38" i="67"/>
  <c r="K37" i="67"/>
  <c r="F37" i="67"/>
  <c r="K36" i="67"/>
  <c r="F36" i="67"/>
  <c r="J33" i="67"/>
  <c r="J43" i="67" s="1"/>
  <c r="J20" i="19" s="1"/>
  <c r="E33" i="67"/>
  <c r="E43" i="67" s="1"/>
  <c r="E20" i="19" s="1"/>
  <c r="K31" i="67"/>
  <c r="F31" i="67"/>
  <c r="K30" i="67"/>
  <c r="F30" i="67"/>
  <c r="K29" i="67"/>
  <c r="F29" i="67"/>
  <c r="K28" i="67"/>
  <c r="F28" i="67"/>
  <c r="K22" i="67"/>
  <c r="F22" i="67"/>
  <c r="K18" i="67"/>
  <c r="F18" i="67"/>
  <c r="C25" i="64"/>
  <c r="K41" i="64"/>
  <c r="F41" i="64"/>
  <c r="C41" i="64"/>
  <c r="K40" i="64"/>
  <c r="F40" i="64"/>
  <c r="C40" i="64"/>
  <c r="K39" i="64"/>
  <c r="F39" i="64"/>
  <c r="C39" i="64"/>
  <c r="K38" i="64"/>
  <c r="F38" i="64"/>
  <c r="C38" i="64"/>
  <c r="K37" i="64"/>
  <c r="F37" i="64"/>
  <c r="C37" i="64"/>
  <c r="K36" i="64"/>
  <c r="F36" i="64"/>
  <c r="C36" i="64"/>
  <c r="J33" i="64"/>
  <c r="J43" i="64" s="1"/>
  <c r="J19" i="19" s="1"/>
  <c r="E33" i="64"/>
  <c r="E43" i="64" s="1"/>
  <c r="E19" i="19" s="1"/>
  <c r="K31" i="64"/>
  <c r="F31" i="64"/>
  <c r="C31" i="64"/>
  <c r="K30" i="64"/>
  <c r="F30" i="64"/>
  <c r="C30" i="64"/>
  <c r="K29" i="64"/>
  <c r="F29" i="64"/>
  <c r="C29" i="64"/>
  <c r="K28" i="64"/>
  <c r="F28" i="64"/>
  <c r="C28" i="64"/>
  <c r="K22" i="64"/>
  <c r="F22" i="64"/>
  <c r="C22" i="64"/>
  <c r="K18" i="64"/>
  <c r="F18" i="64"/>
  <c r="C18" i="64"/>
  <c r="E42" i="19"/>
  <c r="J42" i="19"/>
  <c r="K18" i="89"/>
  <c r="K34" i="89" s="1"/>
  <c r="F18" i="89"/>
  <c r="F34" i="89" s="1"/>
  <c r="B8" i="89"/>
  <c r="B7" i="89"/>
  <c r="B4" i="89"/>
  <c r="B8" i="87"/>
  <c r="B7" i="87"/>
  <c r="B4" i="87"/>
  <c r="C19" i="89" l="1"/>
  <c r="C21" i="89"/>
  <c r="C20" i="89"/>
  <c r="G19" i="89"/>
  <c r="H19" i="89" s="1"/>
  <c r="L19" i="89" s="1"/>
  <c r="G21" i="89"/>
  <c r="H21" i="89" s="1"/>
  <c r="L21" i="89" s="1"/>
  <c r="G20" i="89"/>
  <c r="H20" i="89" s="1"/>
  <c r="L20" i="89" s="1"/>
  <c r="C21" i="90"/>
  <c r="C20" i="90"/>
  <c r="G20" i="90"/>
  <c r="H20" i="90" s="1"/>
  <c r="L20" i="90" s="1"/>
  <c r="G21" i="90"/>
  <c r="H21" i="90" s="1"/>
  <c r="L21" i="90" s="1"/>
  <c r="C36" i="90"/>
  <c r="C19" i="90"/>
  <c r="G36" i="90"/>
  <c r="H36" i="90" s="1"/>
  <c r="L36" i="90" s="1"/>
  <c r="G19" i="90"/>
  <c r="H19" i="90" s="1"/>
  <c r="L19" i="90" s="1"/>
  <c r="G22" i="90"/>
  <c r="H22" i="90" s="1"/>
  <c r="L22" i="90" s="1"/>
  <c r="G29" i="90"/>
  <c r="G20" i="87"/>
  <c r="H20" i="87" s="1"/>
  <c r="L20" i="87" s="1"/>
  <c r="G21" i="87"/>
  <c r="H21" i="87" s="1"/>
  <c r="L21" i="87" s="1"/>
  <c r="C19" i="87"/>
  <c r="C21" i="87"/>
  <c r="C20" i="87"/>
  <c r="G28" i="87"/>
  <c r="H28" i="87" s="1"/>
  <c r="G19" i="87"/>
  <c r="H19" i="87" s="1"/>
  <c r="L19" i="87" s="1"/>
  <c r="F29" i="76"/>
  <c r="F39" i="76" s="1"/>
  <c r="F29" i="19" s="1"/>
  <c r="C27" i="90"/>
  <c r="C25" i="90"/>
  <c r="K32" i="73"/>
  <c r="K42" i="73" s="1"/>
  <c r="K21" i="19" s="1"/>
  <c r="C22" i="89"/>
  <c r="G22" i="89"/>
  <c r="H22" i="89" s="1"/>
  <c r="L22" i="89" s="1"/>
  <c r="C18" i="89"/>
  <c r="L35" i="90"/>
  <c r="H24" i="90"/>
  <c r="L24" i="90" s="1"/>
  <c r="C18" i="90"/>
  <c r="G33" i="90"/>
  <c r="H33" i="90" s="1"/>
  <c r="L33" i="90" s="1"/>
  <c r="F29" i="90"/>
  <c r="F39" i="90" s="1"/>
  <c r="F40" i="19" s="1"/>
  <c r="G26" i="90"/>
  <c r="H26" i="90" s="1"/>
  <c r="K29" i="90"/>
  <c r="K39" i="90" s="1"/>
  <c r="K40" i="19" s="1"/>
  <c r="F29" i="85"/>
  <c r="F39" i="85" s="1"/>
  <c r="F39" i="19" s="1"/>
  <c r="K29" i="85"/>
  <c r="K39" i="85" s="1"/>
  <c r="K39" i="19" s="1"/>
  <c r="F29" i="83"/>
  <c r="F39" i="83" s="1"/>
  <c r="F38" i="19" s="1"/>
  <c r="F29" i="82"/>
  <c r="F39" i="82" s="1"/>
  <c r="F37" i="19" s="1"/>
  <c r="K29" i="82"/>
  <c r="K39" i="82" s="1"/>
  <c r="K37" i="19" s="1"/>
  <c r="K29" i="81"/>
  <c r="K39" i="81" s="1"/>
  <c r="K36" i="19" s="1"/>
  <c r="F29" i="81"/>
  <c r="F39" i="81" s="1"/>
  <c r="F36" i="19" s="1"/>
  <c r="F29" i="80"/>
  <c r="F39" i="80" s="1"/>
  <c r="F35" i="19" s="1"/>
  <c r="G22" i="87"/>
  <c r="H22" i="87" s="1"/>
  <c r="L22" i="87" s="1"/>
  <c r="G29" i="87"/>
  <c r="H29" i="87" s="1"/>
  <c r="C25" i="87"/>
  <c r="C36" i="87"/>
  <c r="C27" i="87"/>
  <c r="C18" i="87"/>
  <c r="G39" i="87"/>
  <c r="H39" i="87" s="1"/>
  <c r="L39" i="87" s="1"/>
  <c r="G30" i="87"/>
  <c r="H30" i="87" s="1"/>
  <c r="L30" i="87" s="1"/>
  <c r="G18" i="87"/>
  <c r="H18" i="87" s="1"/>
  <c r="C37" i="87"/>
  <c r="C40" i="87"/>
  <c r="C30" i="87"/>
  <c r="G27" i="87"/>
  <c r="H27" i="87" s="1"/>
  <c r="L27" i="87" s="1"/>
  <c r="C28" i="87"/>
  <c r="C39" i="87"/>
  <c r="G36" i="87"/>
  <c r="H36" i="87" s="1"/>
  <c r="L36" i="87" s="1"/>
  <c r="F32" i="87"/>
  <c r="F42" i="87" s="1"/>
  <c r="F32" i="19" s="1"/>
  <c r="C22" i="87"/>
  <c r="G32" i="87"/>
  <c r="G37" i="87"/>
  <c r="H37" i="87" s="1"/>
  <c r="L37" i="87" s="1"/>
  <c r="G40" i="87"/>
  <c r="H40" i="87" s="1"/>
  <c r="L40" i="87" s="1"/>
  <c r="C35" i="87"/>
  <c r="C38" i="87"/>
  <c r="C29" i="87"/>
  <c r="G35" i="87"/>
  <c r="H35" i="87" s="1"/>
  <c r="L35" i="87" s="1"/>
  <c r="G38" i="87"/>
  <c r="H38" i="87" s="1"/>
  <c r="L38" i="87" s="1"/>
  <c r="G25" i="87"/>
  <c r="H25" i="87" s="1"/>
  <c r="L25" i="87" s="1"/>
  <c r="K33" i="77"/>
  <c r="K43" i="77" s="1"/>
  <c r="K30" i="19" s="1"/>
  <c r="K29" i="76"/>
  <c r="K39" i="76" s="1"/>
  <c r="K29" i="19" s="1"/>
  <c r="K33" i="66"/>
  <c r="K43" i="66" s="1"/>
  <c r="K28" i="19" s="1"/>
  <c r="K29" i="86"/>
  <c r="K39" i="86" s="1"/>
  <c r="K27" i="19" s="1"/>
  <c r="F29" i="86"/>
  <c r="F39" i="86" s="1"/>
  <c r="F27" i="19" s="1"/>
  <c r="F29" i="75"/>
  <c r="F39" i="75" s="1"/>
  <c r="F26" i="19" s="1"/>
  <c r="F33" i="65"/>
  <c r="F43" i="65" s="1"/>
  <c r="F24" i="19" s="1"/>
  <c r="F29" i="70"/>
  <c r="F39" i="70" s="1"/>
  <c r="F23" i="19" s="1"/>
  <c r="K29" i="70"/>
  <c r="K39" i="70" s="1"/>
  <c r="K23" i="19" s="1"/>
  <c r="F32" i="73"/>
  <c r="F42" i="73" s="1"/>
  <c r="F21" i="19" s="1"/>
  <c r="K33" i="64"/>
  <c r="F33" i="66"/>
  <c r="F43" i="66" s="1"/>
  <c r="F28" i="19" s="1"/>
  <c r="L26" i="90"/>
  <c r="C22" i="90"/>
  <c r="C24" i="90"/>
  <c r="C26" i="90"/>
  <c r="C33" i="90"/>
  <c r="C35" i="90"/>
  <c r="C37" i="90"/>
  <c r="G37" i="90"/>
  <c r="H37" i="90" s="1"/>
  <c r="L37" i="90" s="1"/>
  <c r="C32" i="90"/>
  <c r="G18" i="90"/>
  <c r="H18" i="90" s="1"/>
  <c r="G25" i="90"/>
  <c r="H25" i="90" s="1"/>
  <c r="L25" i="90" s="1"/>
  <c r="G27" i="90"/>
  <c r="H27" i="90" s="1"/>
  <c r="L27" i="90" s="1"/>
  <c r="C34" i="90"/>
  <c r="G32" i="90"/>
  <c r="H32" i="90" s="1"/>
  <c r="L32" i="90" s="1"/>
  <c r="G34" i="90"/>
  <c r="H34" i="90" s="1"/>
  <c r="L34" i="90" s="1"/>
  <c r="I46" i="19"/>
  <c r="K29" i="83"/>
  <c r="K39" i="83" s="1"/>
  <c r="K38" i="19" s="1"/>
  <c r="K29" i="80"/>
  <c r="K39" i="80" s="1"/>
  <c r="K35" i="19" s="1"/>
  <c r="K29" i="79"/>
  <c r="K39" i="79" s="1"/>
  <c r="K34" i="19" s="1"/>
  <c r="F29" i="79"/>
  <c r="F39" i="79" s="1"/>
  <c r="F34" i="19" s="1"/>
  <c r="F29" i="78"/>
  <c r="F39" i="78" s="1"/>
  <c r="F33" i="19" s="1"/>
  <c r="K29" i="78"/>
  <c r="K39" i="78" s="1"/>
  <c r="K33" i="19" s="1"/>
  <c r="L28" i="87"/>
  <c r="L29" i="87"/>
  <c r="K32" i="87"/>
  <c r="K42" i="87" s="1"/>
  <c r="K32" i="19" s="1"/>
  <c r="F33" i="77"/>
  <c r="F43" i="77" s="1"/>
  <c r="F30" i="19" s="1"/>
  <c r="K29" i="75"/>
  <c r="K39" i="75" s="1"/>
  <c r="K26" i="19" s="1"/>
  <c r="F29" i="74"/>
  <c r="F39" i="74" s="1"/>
  <c r="F25" i="19" s="1"/>
  <c r="K29" i="74"/>
  <c r="K39" i="74" s="1"/>
  <c r="K25" i="19" s="1"/>
  <c r="K33" i="65"/>
  <c r="K43" i="65" s="1"/>
  <c r="K24" i="19" s="1"/>
  <c r="K33" i="68"/>
  <c r="K43" i="68" s="1"/>
  <c r="K22" i="19" s="1"/>
  <c r="K33" i="67"/>
  <c r="K43" i="67" s="1"/>
  <c r="K20" i="19" s="1"/>
  <c r="F33" i="68"/>
  <c r="F43" i="68" s="1"/>
  <c r="F22" i="19" s="1"/>
  <c r="F33" i="67"/>
  <c r="F43" i="67" s="1"/>
  <c r="F20" i="19" s="1"/>
  <c r="F33" i="64"/>
  <c r="F43" i="64" s="1"/>
  <c r="F19" i="19" s="1"/>
  <c r="K43" i="64"/>
  <c r="K19" i="19" s="1"/>
  <c r="F42" i="19"/>
  <c r="K42" i="19"/>
  <c r="G18" i="89"/>
  <c r="H18" i="89" s="1"/>
  <c r="B8" i="86"/>
  <c r="B7" i="86"/>
  <c r="B4" i="86"/>
  <c r="B8" i="85"/>
  <c r="B7" i="85"/>
  <c r="B4" i="85"/>
  <c r="H34" i="89" l="1"/>
  <c r="G19" i="85"/>
  <c r="H19" i="85" s="1"/>
  <c r="L19" i="85" s="1"/>
  <c r="G21" i="85"/>
  <c r="H21" i="85" s="1"/>
  <c r="L21" i="85" s="1"/>
  <c r="G20" i="85"/>
  <c r="H20" i="85" s="1"/>
  <c r="L20" i="85" s="1"/>
  <c r="C19" i="85"/>
  <c r="C20" i="85"/>
  <c r="C21" i="85"/>
  <c r="G19" i="86"/>
  <c r="H19" i="86" s="1"/>
  <c r="L19" i="86" s="1"/>
  <c r="G20" i="86"/>
  <c r="H20" i="86" s="1"/>
  <c r="L20" i="86" s="1"/>
  <c r="G21" i="86"/>
  <c r="H21" i="86" s="1"/>
  <c r="L21" i="86" s="1"/>
  <c r="C19" i="86"/>
  <c r="C20" i="86"/>
  <c r="C21" i="86"/>
  <c r="C25" i="85"/>
  <c r="C18" i="85"/>
  <c r="C36" i="85"/>
  <c r="C33" i="85"/>
  <c r="C27" i="85"/>
  <c r="C24" i="85"/>
  <c r="C35" i="85"/>
  <c r="C32" i="85"/>
  <c r="C26" i="85"/>
  <c r="C22" i="85"/>
  <c r="C34" i="85"/>
  <c r="C37" i="85"/>
  <c r="G36" i="85"/>
  <c r="H36" i="85" s="1"/>
  <c r="L36" i="85" s="1"/>
  <c r="G33" i="85"/>
  <c r="H33" i="85" s="1"/>
  <c r="L33" i="85" s="1"/>
  <c r="G27" i="85"/>
  <c r="H27" i="85" s="1"/>
  <c r="L27" i="85" s="1"/>
  <c r="G24" i="85"/>
  <c r="H24" i="85" s="1"/>
  <c r="L24" i="85" s="1"/>
  <c r="G35" i="85"/>
  <c r="H35" i="85" s="1"/>
  <c r="L35" i="85" s="1"/>
  <c r="G32" i="85"/>
  <c r="H32" i="85" s="1"/>
  <c r="L32" i="85" s="1"/>
  <c r="G26" i="85"/>
  <c r="H26" i="85" s="1"/>
  <c r="L26" i="85" s="1"/>
  <c r="G22" i="85"/>
  <c r="H22" i="85" s="1"/>
  <c r="L22" i="85" s="1"/>
  <c r="G37" i="85"/>
  <c r="H37" i="85" s="1"/>
  <c r="L37" i="85" s="1"/>
  <c r="G34" i="85"/>
  <c r="H34" i="85" s="1"/>
  <c r="L34" i="85" s="1"/>
  <c r="G29" i="85"/>
  <c r="G25" i="85"/>
  <c r="H25" i="85" s="1"/>
  <c r="L25" i="85" s="1"/>
  <c r="G18" i="85"/>
  <c r="H18" i="85" s="1"/>
  <c r="L18" i="85" s="1"/>
  <c r="H32" i="87"/>
  <c r="H42" i="87" s="1"/>
  <c r="H32" i="19" s="1"/>
  <c r="L18" i="87"/>
  <c r="L32" i="87" s="1"/>
  <c r="L42" i="87" s="1"/>
  <c r="L32" i="19" s="1"/>
  <c r="G32" i="86"/>
  <c r="H32" i="86" s="1"/>
  <c r="L32" i="86" s="1"/>
  <c r="G26" i="86"/>
  <c r="H26" i="86" s="1"/>
  <c r="L26" i="86" s="1"/>
  <c r="G22" i="86"/>
  <c r="H22" i="86" s="1"/>
  <c r="L22" i="86" s="1"/>
  <c r="G37" i="86"/>
  <c r="H37" i="86" s="1"/>
  <c r="L37" i="86" s="1"/>
  <c r="G29" i="86"/>
  <c r="G34" i="86"/>
  <c r="H34" i="86" s="1"/>
  <c r="L34" i="86" s="1"/>
  <c r="G24" i="86"/>
  <c r="H24" i="86" s="1"/>
  <c r="L24" i="86" s="1"/>
  <c r="G25" i="86"/>
  <c r="H25" i="86" s="1"/>
  <c r="L25" i="86" s="1"/>
  <c r="G18" i="86"/>
  <c r="H18" i="86" s="1"/>
  <c r="G36" i="86"/>
  <c r="H36" i="86" s="1"/>
  <c r="L36" i="86" s="1"/>
  <c r="G33" i="86"/>
  <c r="H33" i="86" s="1"/>
  <c r="L33" i="86" s="1"/>
  <c r="G35" i="86"/>
  <c r="H35" i="86" s="1"/>
  <c r="L35" i="86" s="1"/>
  <c r="G27" i="86"/>
  <c r="H27" i="86" s="1"/>
  <c r="L27" i="86" s="1"/>
  <c r="C18" i="86"/>
  <c r="C24" i="86"/>
  <c r="C35" i="86"/>
  <c r="C34" i="86"/>
  <c r="C32" i="86"/>
  <c r="C26" i="86"/>
  <c r="C22" i="86"/>
  <c r="C25" i="86"/>
  <c r="C36" i="86"/>
  <c r="C27" i="86"/>
  <c r="C37" i="86"/>
  <c r="C33" i="86"/>
  <c r="H29" i="90"/>
  <c r="H39" i="90" s="1"/>
  <c r="H40" i="19" s="1"/>
  <c r="L18" i="90"/>
  <c r="L29" i="90" s="1"/>
  <c r="L39" i="90" s="1"/>
  <c r="L40" i="19" s="1"/>
  <c r="H42" i="19"/>
  <c r="L18" i="89"/>
  <c r="L34" i="89" s="1"/>
  <c r="L29" i="85" l="1"/>
  <c r="L39" i="85" s="1"/>
  <c r="L39" i="19" s="1"/>
  <c r="H29" i="85"/>
  <c r="H39" i="85" s="1"/>
  <c r="H39" i="19" s="1"/>
  <c r="L18" i="86"/>
  <c r="L29" i="86" s="1"/>
  <c r="L39" i="86" s="1"/>
  <c r="L27" i="19" s="1"/>
  <c r="H29" i="86"/>
  <c r="H39" i="86" s="1"/>
  <c r="H27" i="19" s="1"/>
  <c r="L42" i="19"/>
  <c r="B4" i="83" l="1"/>
  <c r="B4" i="82"/>
  <c r="B4" i="81"/>
  <c r="B4" i="80"/>
  <c r="B4" i="79"/>
  <c r="B4" i="78"/>
  <c r="B4" i="77"/>
  <c r="B4" i="76"/>
  <c r="B4" i="75"/>
  <c r="B4" i="74"/>
  <c r="B4" i="70"/>
  <c r="B4" i="73"/>
  <c r="B4" i="68"/>
  <c r="B4" i="67"/>
  <c r="B4" i="66"/>
  <c r="B4" i="65"/>
  <c r="B4" i="64"/>
  <c r="B4" i="63"/>
  <c r="B8" i="83" l="1"/>
  <c r="B7" i="83"/>
  <c r="B8" i="82"/>
  <c r="B7" i="82"/>
  <c r="B8" i="81"/>
  <c r="B7" i="81"/>
  <c r="B8" i="80"/>
  <c r="B7" i="80"/>
  <c r="B8" i="79"/>
  <c r="B7" i="79"/>
  <c r="B8" i="78"/>
  <c r="B7" i="78"/>
  <c r="B8" i="77"/>
  <c r="B7" i="77"/>
  <c r="B8" i="76"/>
  <c r="B7" i="76"/>
  <c r="B8" i="75"/>
  <c r="B7" i="75"/>
  <c r="B8" i="74"/>
  <c r="B7" i="74"/>
  <c r="B8" i="73"/>
  <c r="B7" i="73"/>
  <c r="C19" i="83" l="1"/>
  <c r="C21" i="83"/>
  <c r="C20" i="83"/>
  <c r="G19" i="83"/>
  <c r="H19" i="83" s="1"/>
  <c r="L19" i="83" s="1"/>
  <c r="G20" i="83"/>
  <c r="H20" i="83" s="1"/>
  <c r="L20" i="83" s="1"/>
  <c r="G21" i="83"/>
  <c r="H21" i="83" s="1"/>
  <c r="L21" i="83" s="1"/>
  <c r="C19" i="82"/>
  <c r="C21" i="82"/>
  <c r="C20" i="82"/>
  <c r="G19" i="82"/>
  <c r="H19" i="82" s="1"/>
  <c r="L19" i="82" s="1"/>
  <c r="G21" i="82"/>
  <c r="H21" i="82" s="1"/>
  <c r="L21" i="82" s="1"/>
  <c r="G20" i="82"/>
  <c r="H20" i="82" s="1"/>
  <c r="L20" i="82" s="1"/>
  <c r="C19" i="81"/>
  <c r="C20" i="81"/>
  <c r="C21" i="81"/>
  <c r="G19" i="81"/>
  <c r="H19" i="81" s="1"/>
  <c r="L19" i="81" s="1"/>
  <c r="G21" i="81"/>
  <c r="H21" i="81" s="1"/>
  <c r="L21" i="81" s="1"/>
  <c r="G20" i="81"/>
  <c r="H20" i="81" s="1"/>
  <c r="L20" i="81" s="1"/>
  <c r="C19" i="80"/>
  <c r="C21" i="80"/>
  <c r="C20" i="80"/>
  <c r="G19" i="80"/>
  <c r="H19" i="80" s="1"/>
  <c r="L19" i="80" s="1"/>
  <c r="G21" i="80"/>
  <c r="H21" i="80" s="1"/>
  <c r="L21" i="80" s="1"/>
  <c r="G20" i="80"/>
  <c r="H20" i="80" s="1"/>
  <c r="L20" i="80" s="1"/>
  <c r="C19" i="79"/>
  <c r="C21" i="79"/>
  <c r="C20" i="79"/>
  <c r="G19" i="79"/>
  <c r="H19" i="79" s="1"/>
  <c r="L19" i="79" s="1"/>
  <c r="G20" i="79"/>
  <c r="H20" i="79" s="1"/>
  <c r="L20" i="79" s="1"/>
  <c r="G21" i="79"/>
  <c r="H21" i="79" s="1"/>
  <c r="L21" i="79" s="1"/>
  <c r="C19" i="78"/>
  <c r="C21" i="78"/>
  <c r="C20" i="78"/>
  <c r="G19" i="78"/>
  <c r="H19" i="78" s="1"/>
  <c r="L19" i="78" s="1"/>
  <c r="G20" i="78"/>
  <c r="H20" i="78" s="1"/>
  <c r="L20" i="78" s="1"/>
  <c r="G21" i="78"/>
  <c r="H21" i="78" s="1"/>
  <c r="L21" i="78" s="1"/>
  <c r="C21" i="77"/>
  <c r="C20" i="77"/>
  <c r="G21" i="77"/>
  <c r="H21" i="77" s="1"/>
  <c r="L21" i="77" s="1"/>
  <c r="G20" i="77"/>
  <c r="H20" i="77" s="1"/>
  <c r="L20" i="77" s="1"/>
  <c r="C23" i="77"/>
  <c r="C19" i="77"/>
  <c r="G23" i="77"/>
  <c r="H23" i="77" s="1"/>
  <c r="L23" i="77" s="1"/>
  <c r="G19" i="77"/>
  <c r="H19" i="77" s="1"/>
  <c r="L19" i="77" s="1"/>
  <c r="C19" i="76"/>
  <c r="C21" i="76"/>
  <c r="C20" i="76"/>
  <c r="G19" i="76"/>
  <c r="H19" i="76" s="1"/>
  <c r="L19" i="76" s="1"/>
  <c r="G21" i="76"/>
  <c r="H21" i="76" s="1"/>
  <c r="L21" i="76" s="1"/>
  <c r="G20" i="76"/>
  <c r="H20" i="76" s="1"/>
  <c r="L20" i="76" s="1"/>
  <c r="C19" i="75"/>
  <c r="C21" i="75"/>
  <c r="C20" i="75"/>
  <c r="G19" i="75"/>
  <c r="H19" i="75" s="1"/>
  <c r="L19" i="75" s="1"/>
  <c r="G21" i="75"/>
  <c r="H21" i="75" s="1"/>
  <c r="L21" i="75" s="1"/>
  <c r="G20" i="75"/>
  <c r="H20" i="75" s="1"/>
  <c r="L20" i="75" s="1"/>
  <c r="C19" i="74"/>
  <c r="C21" i="74"/>
  <c r="C20" i="74"/>
  <c r="G19" i="74"/>
  <c r="H19" i="74" s="1"/>
  <c r="L19" i="74" s="1"/>
  <c r="G21" i="74"/>
  <c r="H21" i="74" s="1"/>
  <c r="L21" i="74" s="1"/>
  <c r="G20" i="74"/>
  <c r="H20" i="74" s="1"/>
  <c r="L20" i="74" s="1"/>
  <c r="C19" i="73"/>
  <c r="C21" i="73"/>
  <c r="C20" i="73"/>
  <c r="G19" i="73"/>
  <c r="H19" i="73" s="1"/>
  <c r="L19" i="73" s="1"/>
  <c r="G21" i="73"/>
  <c r="H21" i="73" s="1"/>
  <c r="L21" i="73" s="1"/>
  <c r="G20" i="73"/>
  <c r="H20" i="73" s="1"/>
  <c r="L20" i="73" s="1"/>
  <c r="C25" i="83"/>
  <c r="C22" i="83"/>
  <c r="C32" i="83"/>
  <c r="C27" i="83"/>
  <c r="C36" i="83"/>
  <c r="C33" i="83"/>
  <c r="C35" i="83"/>
  <c r="C18" i="83"/>
  <c r="C24" i="83"/>
  <c r="C26" i="83"/>
  <c r="C34" i="83"/>
  <c r="C37" i="83"/>
  <c r="G27" i="83"/>
  <c r="H27" i="83" s="1"/>
  <c r="L27" i="83" s="1"/>
  <c r="G36" i="83"/>
  <c r="H36" i="83" s="1"/>
  <c r="L36" i="83" s="1"/>
  <c r="G33" i="83"/>
  <c r="H33" i="83" s="1"/>
  <c r="L33" i="83" s="1"/>
  <c r="G18" i="83"/>
  <c r="H18" i="83" s="1"/>
  <c r="G24" i="83"/>
  <c r="H24" i="83" s="1"/>
  <c r="L24" i="83" s="1"/>
  <c r="G35" i="83"/>
  <c r="H35" i="83" s="1"/>
  <c r="L35" i="83" s="1"/>
  <c r="G32" i="83"/>
  <c r="H32" i="83" s="1"/>
  <c r="L32" i="83" s="1"/>
  <c r="G26" i="83"/>
  <c r="H26" i="83" s="1"/>
  <c r="L26" i="83" s="1"/>
  <c r="G37" i="83"/>
  <c r="H37" i="83" s="1"/>
  <c r="L37" i="83" s="1"/>
  <c r="G34" i="83"/>
  <c r="H34" i="83" s="1"/>
  <c r="L34" i="83" s="1"/>
  <c r="G29" i="83"/>
  <c r="G25" i="83"/>
  <c r="H25" i="83" s="1"/>
  <c r="L25" i="83" s="1"/>
  <c r="G22" i="83"/>
  <c r="H22" i="83" s="1"/>
  <c r="L22" i="83" s="1"/>
  <c r="C24" i="82"/>
  <c r="C35" i="82"/>
  <c r="C32" i="82"/>
  <c r="C26" i="82"/>
  <c r="C37" i="82"/>
  <c r="C34" i="82"/>
  <c r="C22" i="82"/>
  <c r="C25" i="82"/>
  <c r="C18" i="82"/>
  <c r="C36" i="82"/>
  <c r="C33" i="82"/>
  <c r="C27" i="82"/>
  <c r="G26" i="82"/>
  <c r="H26" i="82" s="1"/>
  <c r="L26" i="82" s="1"/>
  <c r="G37" i="82"/>
  <c r="H37" i="82" s="1"/>
  <c r="L37" i="82" s="1"/>
  <c r="G34" i="82"/>
  <c r="H34" i="82" s="1"/>
  <c r="L34" i="82" s="1"/>
  <c r="G29" i="82"/>
  <c r="G22" i="82"/>
  <c r="H22" i="82" s="1"/>
  <c r="L22" i="82" s="1"/>
  <c r="G24" i="82"/>
  <c r="H24" i="82" s="1"/>
  <c r="L24" i="82" s="1"/>
  <c r="G25" i="82"/>
  <c r="H25" i="82" s="1"/>
  <c r="L25" i="82" s="1"/>
  <c r="G35" i="82"/>
  <c r="H35" i="82" s="1"/>
  <c r="L35" i="82" s="1"/>
  <c r="G36" i="82"/>
  <c r="H36" i="82" s="1"/>
  <c r="L36" i="82" s="1"/>
  <c r="G33" i="82"/>
  <c r="H33" i="82" s="1"/>
  <c r="L33" i="82" s="1"/>
  <c r="G27" i="82"/>
  <c r="H27" i="82" s="1"/>
  <c r="L27" i="82" s="1"/>
  <c r="G32" i="82"/>
  <c r="H32" i="82" s="1"/>
  <c r="L32" i="82" s="1"/>
  <c r="G18" i="82"/>
  <c r="H18" i="82" s="1"/>
  <c r="C27" i="81"/>
  <c r="C25" i="81"/>
  <c r="C36" i="81"/>
  <c r="C33" i="81"/>
  <c r="C24" i="81"/>
  <c r="C37" i="81"/>
  <c r="C34" i="81"/>
  <c r="C18" i="81"/>
  <c r="C35" i="81"/>
  <c r="C32" i="81"/>
  <c r="C26" i="81"/>
  <c r="C22" i="81"/>
  <c r="G24" i="81"/>
  <c r="H24" i="81" s="1"/>
  <c r="L24" i="81" s="1"/>
  <c r="G34" i="81"/>
  <c r="H34" i="81" s="1"/>
  <c r="L34" i="81" s="1"/>
  <c r="G35" i="81"/>
  <c r="H35" i="81" s="1"/>
  <c r="L35" i="81" s="1"/>
  <c r="G32" i="81"/>
  <c r="H32" i="81" s="1"/>
  <c r="L32" i="81" s="1"/>
  <c r="G26" i="81"/>
  <c r="H26" i="81" s="1"/>
  <c r="L26" i="81" s="1"/>
  <c r="G18" i="81"/>
  <c r="H18" i="81" s="1"/>
  <c r="G36" i="81"/>
  <c r="H36" i="81" s="1"/>
  <c r="L36" i="81" s="1"/>
  <c r="G22" i="81"/>
  <c r="H22" i="81" s="1"/>
  <c r="L22" i="81" s="1"/>
  <c r="G37" i="81"/>
  <c r="H37" i="81" s="1"/>
  <c r="L37" i="81" s="1"/>
  <c r="G27" i="81"/>
  <c r="H27" i="81" s="1"/>
  <c r="L27" i="81" s="1"/>
  <c r="G25" i="81"/>
  <c r="H25" i="81" s="1"/>
  <c r="L25" i="81" s="1"/>
  <c r="G33" i="81"/>
  <c r="H33" i="81" s="1"/>
  <c r="L33" i="81" s="1"/>
  <c r="G29" i="81"/>
  <c r="C36" i="80"/>
  <c r="C33" i="80"/>
  <c r="C27" i="80"/>
  <c r="C18" i="80"/>
  <c r="C24" i="80"/>
  <c r="C35" i="80"/>
  <c r="C32" i="80"/>
  <c r="C26" i="80"/>
  <c r="C22" i="80"/>
  <c r="C34" i="80"/>
  <c r="C37" i="80"/>
  <c r="C25" i="80"/>
  <c r="G24" i="80"/>
  <c r="H24" i="80" s="1"/>
  <c r="L24" i="80" s="1"/>
  <c r="G35" i="80"/>
  <c r="H35" i="80" s="1"/>
  <c r="L35" i="80" s="1"/>
  <c r="G32" i="80"/>
  <c r="H32" i="80" s="1"/>
  <c r="L32" i="80" s="1"/>
  <c r="G26" i="80"/>
  <c r="H26" i="80" s="1"/>
  <c r="L26" i="80" s="1"/>
  <c r="G27" i="80"/>
  <c r="H27" i="80" s="1"/>
  <c r="L27" i="80" s="1"/>
  <c r="G22" i="80"/>
  <c r="H22" i="80" s="1"/>
  <c r="L22" i="80" s="1"/>
  <c r="G37" i="80"/>
  <c r="H37" i="80" s="1"/>
  <c r="L37" i="80" s="1"/>
  <c r="G34" i="80"/>
  <c r="H34" i="80" s="1"/>
  <c r="L34" i="80" s="1"/>
  <c r="G29" i="80"/>
  <c r="G33" i="80"/>
  <c r="H33" i="80" s="1"/>
  <c r="L33" i="80" s="1"/>
  <c r="G25" i="80"/>
  <c r="H25" i="80" s="1"/>
  <c r="L25" i="80" s="1"/>
  <c r="G36" i="80"/>
  <c r="H36" i="80" s="1"/>
  <c r="L36" i="80" s="1"/>
  <c r="G18" i="80"/>
  <c r="H18" i="80" s="1"/>
  <c r="C27" i="79"/>
  <c r="C24" i="79"/>
  <c r="C36" i="79"/>
  <c r="C33" i="79"/>
  <c r="C25" i="79"/>
  <c r="C18" i="79"/>
  <c r="C26" i="79"/>
  <c r="C22" i="79"/>
  <c r="C35" i="79"/>
  <c r="C32" i="79"/>
  <c r="C37" i="79"/>
  <c r="C34" i="79"/>
  <c r="G26" i="79"/>
  <c r="H26" i="79" s="1"/>
  <c r="L26" i="79" s="1"/>
  <c r="G22" i="79"/>
  <c r="H22" i="79" s="1"/>
  <c r="L22" i="79" s="1"/>
  <c r="G35" i="79"/>
  <c r="H35" i="79" s="1"/>
  <c r="L35" i="79" s="1"/>
  <c r="G32" i="79"/>
  <c r="H32" i="79" s="1"/>
  <c r="L32" i="79" s="1"/>
  <c r="G25" i="79"/>
  <c r="H25" i="79" s="1"/>
  <c r="L25" i="79" s="1"/>
  <c r="G18" i="79"/>
  <c r="H18" i="79" s="1"/>
  <c r="G36" i="79"/>
  <c r="H36" i="79" s="1"/>
  <c r="L36" i="79" s="1"/>
  <c r="G37" i="79"/>
  <c r="H37" i="79" s="1"/>
  <c r="L37" i="79" s="1"/>
  <c r="G34" i="79"/>
  <c r="H34" i="79" s="1"/>
  <c r="L34" i="79" s="1"/>
  <c r="G29" i="79"/>
  <c r="G33" i="79"/>
  <c r="H33" i="79" s="1"/>
  <c r="L33" i="79" s="1"/>
  <c r="G27" i="79"/>
  <c r="H27" i="79" s="1"/>
  <c r="L27" i="79" s="1"/>
  <c r="G24" i="79"/>
  <c r="H24" i="79" s="1"/>
  <c r="L24" i="79" s="1"/>
  <c r="C27" i="78"/>
  <c r="C26" i="78"/>
  <c r="C24" i="78"/>
  <c r="C35" i="78"/>
  <c r="C32" i="78"/>
  <c r="C37" i="78"/>
  <c r="C34" i="78"/>
  <c r="C18" i="78"/>
  <c r="C22" i="78"/>
  <c r="C25" i="78"/>
  <c r="C36" i="78"/>
  <c r="C33" i="78"/>
  <c r="G35" i="78"/>
  <c r="H35" i="78" s="1"/>
  <c r="L35" i="78" s="1"/>
  <c r="G32" i="78"/>
  <c r="H32" i="78" s="1"/>
  <c r="L32" i="78" s="1"/>
  <c r="G26" i="78"/>
  <c r="H26" i="78" s="1"/>
  <c r="L26" i="78" s="1"/>
  <c r="G22" i="78"/>
  <c r="H22" i="78" s="1"/>
  <c r="L22" i="78" s="1"/>
  <c r="G37" i="78"/>
  <c r="H37" i="78" s="1"/>
  <c r="L37" i="78" s="1"/>
  <c r="G34" i="78"/>
  <c r="H34" i="78" s="1"/>
  <c r="L34" i="78" s="1"/>
  <c r="G25" i="78"/>
  <c r="H25" i="78" s="1"/>
  <c r="L25" i="78" s="1"/>
  <c r="G29" i="78"/>
  <c r="G18" i="78"/>
  <c r="H18" i="78" s="1"/>
  <c r="G27" i="78"/>
  <c r="H27" i="78" s="1"/>
  <c r="L27" i="78" s="1"/>
  <c r="G36" i="78"/>
  <c r="H36" i="78" s="1"/>
  <c r="L36" i="78" s="1"/>
  <c r="G33" i="78"/>
  <c r="H33" i="78" s="1"/>
  <c r="L33" i="78" s="1"/>
  <c r="G24" i="78"/>
  <c r="H24" i="78" s="1"/>
  <c r="L24" i="78" s="1"/>
  <c r="C41" i="77"/>
  <c r="C38" i="77"/>
  <c r="C22" i="77"/>
  <c r="C29" i="77"/>
  <c r="C40" i="77"/>
  <c r="C37" i="77"/>
  <c r="C31" i="77"/>
  <c r="C30" i="77"/>
  <c r="C28" i="77"/>
  <c r="C39" i="77"/>
  <c r="C36" i="77"/>
  <c r="C26" i="77"/>
  <c r="C18" i="77"/>
  <c r="G33" i="77"/>
  <c r="G31" i="77"/>
  <c r="H31" i="77" s="1"/>
  <c r="L31" i="77" s="1"/>
  <c r="G29" i="77"/>
  <c r="H29" i="77" s="1"/>
  <c r="L29" i="77" s="1"/>
  <c r="G40" i="77"/>
  <c r="H40" i="77" s="1"/>
  <c r="L40" i="77" s="1"/>
  <c r="G22" i="77"/>
  <c r="H22" i="77" s="1"/>
  <c r="L22" i="77" s="1"/>
  <c r="G37" i="77"/>
  <c r="H37" i="77" s="1"/>
  <c r="L37" i="77" s="1"/>
  <c r="G28" i="77"/>
  <c r="H28" i="77" s="1"/>
  <c r="L28" i="77" s="1"/>
  <c r="G18" i="77"/>
  <c r="H18" i="77" s="1"/>
  <c r="G41" i="77"/>
  <c r="H41" i="77" s="1"/>
  <c r="L41" i="77" s="1"/>
  <c r="G26" i="77"/>
  <c r="H26" i="77" s="1"/>
  <c r="L26" i="77" s="1"/>
  <c r="G38" i="77"/>
  <c r="H38" i="77" s="1"/>
  <c r="L38" i="77" s="1"/>
  <c r="G39" i="77"/>
  <c r="H39" i="77" s="1"/>
  <c r="L39" i="77" s="1"/>
  <c r="G36" i="77"/>
  <c r="H36" i="77" s="1"/>
  <c r="L36" i="77" s="1"/>
  <c r="G30" i="77"/>
  <c r="H30" i="77" s="1"/>
  <c r="L30" i="77" s="1"/>
  <c r="C25" i="76"/>
  <c r="C36" i="76"/>
  <c r="C24" i="76"/>
  <c r="C18" i="76"/>
  <c r="C26" i="76"/>
  <c r="C35" i="76"/>
  <c r="C33" i="76"/>
  <c r="C27" i="76"/>
  <c r="C32" i="76"/>
  <c r="C37" i="76"/>
  <c r="C22" i="76"/>
  <c r="C34" i="76"/>
  <c r="G33" i="76"/>
  <c r="H33" i="76" s="1"/>
  <c r="L33" i="76" s="1"/>
  <c r="G27" i="76"/>
  <c r="H27" i="76" s="1"/>
  <c r="L27" i="76" s="1"/>
  <c r="G37" i="76"/>
  <c r="H37" i="76" s="1"/>
  <c r="L37" i="76" s="1"/>
  <c r="G24" i="76"/>
  <c r="H24" i="76" s="1"/>
  <c r="L24" i="76" s="1"/>
  <c r="G18" i="76"/>
  <c r="H18" i="76" s="1"/>
  <c r="G35" i="76"/>
  <c r="H35" i="76" s="1"/>
  <c r="L35" i="76" s="1"/>
  <c r="G32" i="76"/>
  <c r="H32" i="76" s="1"/>
  <c r="L32" i="76" s="1"/>
  <c r="G26" i="76"/>
  <c r="H26" i="76" s="1"/>
  <c r="L26" i="76" s="1"/>
  <c r="G22" i="76"/>
  <c r="H22" i="76" s="1"/>
  <c r="L22" i="76" s="1"/>
  <c r="G36" i="76"/>
  <c r="H36" i="76" s="1"/>
  <c r="L36" i="76" s="1"/>
  <c r="G34" i="76"/>
  <c r="H34" i="76" s="1"/>
  <c r="L34" i="76" s="1"/>
  <c r="G29" i="76"/>
  <c r="G25" i="76"/>
  <c r="H25" i="76" s="1"/>
  <c r="L25" i="76" s="1"/>
  <c r="C35" i="75"/>
  <c r="C32" i="75"/>
  <c r="C26" i="75"/>
  <c r="C34" i="75"/>
  <c r="C22" i="75"/>
  <c r="C37" i="75"/>
  <c r="C24" i="75"/>
  <c r="C25" i="75"/>
  <c r="C36" i="75"/>
  <c r="C33" i="75"/>
  <c r="C27" i="75"/>
  <c r="C18" i="75"/>
  <c r="G22" i="75"/>
  <c r="H22" i="75" s="1"/>
  <c r="L22" i="75" s="1"/>
  <c r="G25" i="75"/>
  <c r="H25" i="75" s="1"/>
  <c r="L25" i="75" s="1"/>
  <c r="G33" i="75"/>
  <c r="H33" i="75" s="1"/>
  <c r="L33" i="75" s="1"/>
  <c r="G36" i="75"/>
  <c r="H36" i="75" s="1"/>
  <c r="L36" i="75" s="1"/>
  <c r="G37" i="75"/>
  <c r="H37" i="75" s="1"/>
  <c r="L37" i="75" s="1"/>
  <c r="G34" i="75"/>
  <c r="H34" i="75" s="1"/>
  <c r="L34" i="75" s="1"/>
  <c r="G29" i="75"/>
  <c r="G27" i="75"/>
  <c r="H27" i="75" s="1"/>
  <c r="L27" i="75" s="1"/>
  <c r="G18" i="75"/>
  <c r="H18" i="75" s="1"/>
  <c r="G24" i="75"/>
  <c r="H24" i="75" s="1"/>
  <c r="L24" i="75" s="1"/>
  <c r="G35" i="75"/>
  <c r="H35" i="75" s="1"/>
  <c r="L35" i="75" s="1"/>
  <c r="G26" i="75"/>
  <c r="H26" i="75" s="1"/>
  <c r="L26" i="75" s="1"/>
  <c r="G32" i="75"/>
  <c r="H32" i="75" s="1"/>
  <c r="L32" i="75" s="1"/>
  <c r="C18" i="74"/>
  <c r="C36" i="74"/>
  <c r="C33" i="74"/>
  <c r="C27" i="74"/>
  <c r="C37" i="74"/>
  <c r="C25" i="74"/>
  <c r="C34" i="74"/>
  <c r="C24" i="74"/>
  <c r="C22" i="74"/>
  <c r="C35" i="74"/>
  <c r="C32" i="74"/>
  <c r="C26" i="74"/>
  <c r="G36" i="74"/>
  <c r="H36" i="74" s="1"/>
  <c r="L36" i="74" s="1"/>
  <c r="G33" i="74"/>
  <c r="H33" i="74" s="1"/>
  <c r="L33" i="74" s="1"/>
  <c r="G27" i="74"/>
  <c r="H27" i="74" s="1"/>
  <c r="L27" i="74" s="1"/>
  <c r="G18" i="74"/>
  <c r="H18" i="74" s="1"/>
  <c r="G24" i="74"/>
  <c r="H24" i="74" s="1"/>
  <c r="L24" i="74" s="1"/>
  <c r="G35" i="74"/>
  <c r="H35" i="74" s="1"/>
  <c r="L35" i="74" s="1"/>
  <c r="G34" i="74"/>
  <c r="H34" i="74" s="1"/>
  <c r="L34" i="74" s="1"/>
  <c r="G32" i="74"/>
  <c r="H32" i="74" s="1"/>
  <c r="L32" i="74" s="1"/>
  <c r="G26" i="74"/>
  <c r="H26" i="74" s="1"/>
  <c r="L26" i="74" s="1"/>
  <c r="G37" i="74"/>
  <c r="H37" i="74" s="1"/>
  <c r="L37" i="74" s="1"/>
  <c r="G22" i="74"/>
  <c r="H22" i="74" s="1"/>
  <c r="L22" i="74" s="1"/>
  <c r="G29" i="74"/>
  <c r="G25" i="74"/>
  <c r="H25" i="74" s="1"/>
  <c r="L25" i="74" s="1"/>
  <c r="C28" i="73"/>
  <c r="C39" i="73"/>
  <c r="C36" i="73"/>
  <c r="C30" i="73"/>
  <c r="C18" i="73"/>
  <c r="C27" i="73"/>
  <c r="C40" i="73"/>
  <c r="C38" i="73"/>
  <c r="C25" i="73"/>
  <c r="C35" i="73"/>
  <c r="C29" i="73"/>
  <c r="C37" i="73"/>
  <c r="C22" i="73"/>
  <c r="G36" i="73"/>
  <c r="H36" i="73" s="1"/>
  <c r="L36" i="73" s="1"/>
  <c r="G30" i="73"/>
  <c r="H30" i="73" s="1"/>
  <c r="L30" i="73" s="1"/>
  <c r="G18" i="73"/>
  <c r="H18" i="73" s="1"/>
  <c r="G22" i="73"/>
  <c r="H22" i="73" s="1"/>
  <c r="L22" i="73" s="1"/>
  <c r="G27" i="73"/>
  <c r="H27" i="73" s="1"/>
  <c r="L27" i="73" s="1"/>
  <c r="G38" i="73"/>
  <c r="H38" i="73" s="1"/>
  <c r="L38" i="73" s="1"/>
  <c r="G35" i="73"/>
  <c r="H35" i="73" s="1"/>
  <c r="L35" i="73" s="1"/>
  <c r="G29" i="73"/>
  <c r="H29" i="73" s="1"/>
  <c r="L29" i="73" s="1"/>
  <c r="G25" i="73"/>
  <c r="H25" i="73" s="1"/>
  <c r="L25" i="73" s="1"/>
  <c r="G37" i="73"/>
  <c r="H37" i="73" s="1"/>
  <c r="L37" i="73" s="1"/>
  <c r="G40" i="73"/>
  <c r="H40" i="73" s="1"/>
  <c r="L40" i="73" s="1"/>
  <c r="G32" i="73"/>
  <c r="G28" i="73"/>
  <c r="H28" i="73" s="1"/>
  <c r="L28" i="73" s="1"/>
  <c r="G39" i="73"/>
  <c r="H39" i="73" s="1"/>
  <c r="L39" i="73" s="1"/>
  <c r="B7" i="63"/>
  <c r="C21" i="63" l="1"/>
  <c r="C20" i="63"/>
  <c r="C23" i="63"/>
  <c r="C19" i="63"/>
  <c r="L18" i="83"/>
  <c r="L29" i="83" s="1"/>
  <c r="L39" i="83" s="1"/>
  <c r="L38" i="19" s="1"/>
  <c r="H29" i="83"/>
  <c r="H39" i="83" s="1"/>
  <c r="H38" i="19" s="1"/>
  <c r="L18" i="82"/>
  <c r="L29" i="82" s="1"/>
  <c r="L39" i="82" s="1"/>
  <c r="L37" i="19" s="1"/>
  <c r="H29" i="82"/>
  <c r="H39" i="82" s="1"/>
  <c r="H37" i="19" s="1"/>
  <c r="L18" i="81"/>
  <c r="L29" i="81" s="1"/>
  <c r="L39" i="81" s="1"/>
  <c r="L36" i="19" s="1"/>
  <c r="H29" i="81"/>
  <c r="H39" i="81" s="1"/>
  <c r="H36" i="19" s="1"/>
  <c r="H29" i="80"/>
  <c r="H39" i="80" s="1"/>
  <c r="H35" i="19" s="1"/>
  <c r="L18" i="80"/>
  <c r="L29" i="80" s="1"/>
  <c r="L39" i="80" s="1"/>
  <c r="L35" i="19" s="1"/>
  <c r="L18" i="79"/>
  <c r="L29" i="79" s="1"/>
  <c r="L39" i="79" s="1"/>
  <c r="L34" i="19" s="1"/>
  <c r="H29" i="79"/>
  <c r="H39" i="79" s="1"/>
  <c r="H34" i="19" s="1"/>
  <c r="H29" i="78"/>
  <c r="H39" i="78" s="1"/>
  <c r="H33" i="19" s="1"/>
  <c r="L18" i="78"/>
  <c r="L29" i="78" s="1"/>
  <c r="L39" i="78" s="1"/>
  <c r="L33" i="19" s="1"/>
  <c r="L18" i="77"/>
  <c r="L33" i="77" s="1"/>
  <c r="L43" i="77" s="1"/>
  <c r="L30" i="19" s="1"/>
  <c r="H33" i="77"/>
  <c r="H43" i="77" s="1"/>
  <c r="H30" i="19" s="1"/>
  <c r="L18" i="76"/>
  <c r="L29" i="76" s="1"/>
  <c r="L39" i="76" s="1"/>
  <c r="L29" i="19" s="1"/>
  <c r="H29" i="76"/>
  <c r="H39" i="76" s="1"/>
  <c r="H29" i="19" s="1"/>
  <c r="H29" i="75"/>
  <c r="H39" i="75" s="1"/>
  <c r="H26" i="19" s="1"/>
  <c r="L18" i="75"/>
  <c r="L29" i="75" s="1"/>
  <c r="L39" i="75" s="1"/>
  <c r="L26" i="19" s="1"/>
  <c r="H29" i="74"/>
  <c r="H39" i="74" s="1"/>
  <c r="H25" i="19" s="1"/>
  <c r="L18" i="74"/>
  <c r="L29" i="74" s="1"/>
  <c r="L39" i="74" s="1"/>
  <c r="L25" i="19" s="1"/>
  <c r="L18" i="73"/>
  <c r="L32" i="73" s="1"/>
  <c r="L42" i="73" s="1"/>
  <c r="L21" i="19" s="1"/>
  <c r="H32" i="73"/>
  <c r="H42" i="73" s="1"/>
  <c r="H21" i="19" s="1"/>
  <c r="C36" i="63"/>
  <c r="C26" i="63"/>
  <c r="C27" i="63"/>
  <c r="C28" i="63"/>
  <c r="C25" i="63"/>
  <c r="C34" i="63"/>
  <c r="C35" i="63"/>
  <c r="C22" i="63"/>
  <c r="C18" i="63"/>
  <c r="C37" i="63"/>
  <c r="C38" i="63"/>
  <c r="C33" i="63"/>
  <c r="K22" i="63" l="1"/>
  <c r="K25" i="63"/>
  <c r="K26" i="63"/>
  <c r="K27" i="63"/>
  <c r="K28" i="63"/>
  <c r="F22" i="63"/>
  <c r="B8" i="70" l="1"/>
  <c r="B8" i="68"/>
  <c r="B8" i="67"/>
  <c r="B8" i="66"/>
  <c r="B8" i="65"/>
  <c r="B8" i="64"/>
  <c r="B8" i="63"/>
  <c r="B7" i="70"/>
  <c r="B7" i="68"/>
  <c r="B7" i="67"/>
  <c r="B7" i="66"/>
  <c r="B7" i="65"/>
  <c r="K38" i="63"/>
  <c r="F38" i="63"/>
  <c r="K37" i="63"/>
  <c r="F37" i="63"/>
  <c r="K36" i="63"/>
  <c r="F36" i="63"/>
  <c r="K35" i="63"/>
  <c r="F35" i="63"/>
  <c r="K34" i="63"/>
  <c r="F34" i="63"/>
  <c r="K33" i="63"/>
  <c r="F33" i="63"/>
  <c r="F28" i="63"/>
  <c r="F27" i="63"/>
  <c r="F26" i="63"/>
  <c r="F25" i="63"/>
  <c r="G19" i="63" l="1"/>
  <c r="H19" i="63" s="1"/>
  <c r="L19" i="63" s="1"/>
  <c r="G21" i="63"/>
  <c r="H21" i="63" s="1"/>
  <c r="L21" i="63" s="1"/>
  <c r="G20" i="63"/>
  <c r="H20" i="63" s="1"/>
  <c r="L20" i="63" s="1"/>
  <c r="C21" i="66"/>
  <c r="C20" i="66"/>
  <c r="G21" i="66"/>
  <c r="H21" i="66" s="1"/>
  <c r="L21" i="66" s="1"/>
  <c r="G20" i="66"/>
  <c r="H20" i="66" s="1"/>
  <c r="L20" i="66" s="1"/>
  <c r="C23" i="66"/>
  <c r="C19" i="66"/>
  <c r="G23" i="66"/>
  <c r="H23" i="66" s="1"/>
  <c r="L23" i="66" s="1"/>
  <c r="G19" i="66"/>
  <c r="H19" i="66" s="1"/>
  <c r="L19" i="66" s="1"/>
  <c r="C21" i="65"/>
  <c r="C20" i="65"/>
  <c r="G21" i="65"/>
  <c r="H21" i="65" s="1"/>
  <c r="L21" i="65" s="1"/>
  <c r="G20" i="65"/>
  <c r="H20" i="65" s="1"/>
  <c r="L20" i="65" s="1"/>
  <c r="C23" i="65"/>
  <c r="C19" i="65"/>
  <c r="G23" i="65"/>
  <c r="H23" i="65" s="1"/>
  <c r="L23" i="65" s="1"/>
  <c r="G19" i="65"/>
  <c r="H19" i="65" s="1"/>
  <c r="L19" i="65" s="1"/>
  <c r="C19" i="70"/>
  <c r="C21" i="70"/>
  <c r="C20" i="70"/>
  <c r="G19" i="70"/>
  <c r="H19" i="70" s="1"/>
  <c r="L19" i="70" s="1"/>
  <c r="G20" i="70"/>
  <c r="H20" i="70" s="1"/>
  <c r="L20" i="70" s="1"/>
  <c r="G21" i="70"/>
  <c r="H21" i="70" s="1"/>
  <c r="L21" i="70" s="1"/>
  <c r="C21" i="68"/>
  <c r="C20" i="68"/>
  <c r="G20" i="68"/>
  <c r="H20" i="68" s="1"/>
  <c r="L20" i="68" s="1"/>
  <c r="G21" i="68"/>
  <c r="H21" i="68" s="1"/>
  <c r="L21" i="68" s="1"/>
  <c r="C23" i="68"/>
  <c r="C19" i="68"/>
  <c r="G23" i="68"/>
  <c r="H23" i="68" s="1"/>
  <c r="L23" i="68" s="1"/>
  <c r="G19" i="68"/>
  <c r="H19" i="68" s="1"/>
  <c r="L19" i="68" s="1"/>
  <c r="C20" i="67"/>
  <c r="C21" i="67"/>
  <c r="G21" i="67"/>
  <c r="H21" i="67" s="1"/>
  <c r="L21" i="67" s="1"/>
  <c r="G20" i="67"/>
  <c r="H20" i="67" s="1"/>
  <c r="L20" i="67" s="1"/>
  <c r="C23" i="67"/>
  <c r="C19" i="67"/>
  <c r="G23" i="67"/>
  <c r="H23" i="67" s="1"/>
  <c r="L23" i="67" s="1"/>
  <c r="G19" i="67"/>
  <c r="H19" i="67" s="1"/>
  <c r="L19" i="67" s="1"/>
  <c r="G19" i="64"/>
  <c r="H19" i="64" s="1"/>
  <c r="L19" i="64" s="1"/>
  <c r="G21" i="64"/>
  <c r="H21" i="64" s="1"/>
  <c r="L21" i="64" s="1"/>
  <c r="G20" i="64"/>
  <c r="H20" i="64" s="1"/>
  <c r="L20" i="64" s="1"/>
  <c r="G40" i="66"/>
  <c r="H40" i="66" s="1"/>
  <c r="L40" i="66" s="1"/>
  <c r="G37" i="66"/>
  <c r="H37" i="66" s="1"/>
  <c r="L37" i="66" s="1"/>
  <c r="G28" i="66"/>
  <c r="H28" i="66" s="1"/>
  <c r="L28" i="66" s="1"/>
  <c r="G22" i="66"/>
  <c r="H22" i="66" s="1"/>
  <c r="L22" i="66" s="1"/>
  <c r="G18" i="66"/>
  <c r="H18" i="66" s="1"/>
  <c r="G39" i="66"/>
  <c r="H39" i="66" s="1"/>
  <c r="L39" i="66" s="1"/>
  <c r="G36" i="66"/>
  <c r="H36" i="66" s="1"/>
  <c r="L36" i="66" s="1"/>
  <c r="G30" i="66"/>
  <c r="H30" i="66" s="1"/>
  <c r="L30" i="66" s="1"/>
  <c r="G26" i="66"/>
  <c r="H26" i="66" s="1"/>
  <c r="L26" i="66" s="1"/>
  <c r="G29" i="66"/>
  <c r="H29" i="66" s="1"/>
  <c r="L29" i="66" s="1"/>
  <c r="G31" i="66"/>
  <c r="H31" i="66" s="1"/>
  <c r="L31" i="66" s="1"/>
  <c r="G41" i="66"/>
  <c r="H41" i="66" s="1"/>
  <c r="L41" i="66" s="1"/>
  <c r="G38" i="66"/>
  <c r="H38" i="66" s="1"/>
  <c r="L38" i="66" s="1"/>
  <c r="G33" i="66"/>
  <c r="C22" i="66"/>
  <c r="C31" i="66"/>
  <c r="C30" i="66"/>
  <c r="C41" i="66"/>
  <c r="C40" i="66"/>
  <c r="C37" i="66"/>
  <c r="C29" i="66"/>
  <c r="C18" i="66"/>
  <c r="C39" i="66"/>
  <c r="C28" i="66"/>
  <c r="C36" i="66"/>
  <c r="C26" i="66"/>
  <c r="C38" i="66"/>
  <c r="C31" i="65"/>
  <c r="C18" i="65"/>
  <c r="C40" i="65"/>
  <c r="C37" i="65"/>
  <c r="C30" i="65"/>
  <c r="C28" i="65"/>
  <c r="C36" i="65"/>
  <c r="C39" i="65"/>
  <c r="C26" i="65"/>
  <c r="C41" i="65"/>
  <c r="C38" i="65"/>
  <c r="C29" i="65"/>
  <c r="C22" i="65"/>
  <c r="G28" i="65"/>
  <c r="H28" i="65" s="1"/>
  <c r="L28" i="65" s="1"/>
  <c r="G38" i="65"/>
  <c r="H38" i="65" s="1"/>
  <c r="L38" i="65" s="1"/>
  <c r="G39" i="65"/>
  <c r="H39" i="65" s="1"/>
  <c r="L39" i="65" s="1"/>
  <c r="G36" i="65"/>
  <c r="H36" i="65" s="1"/>
  <c r="L36" i="65" s="1"/>
  <c r="G30" i="65"/>
  <c r="H30" i="65" s="1"/>
  <c r="L30" i="65" s="1"/>
  <c r="G26" i="65"/>
  <c r="H26" i="65" s="1"/>
  <c r="L26" i="65" s="1"/>
  <c r="G22" i="65"/>
  <c r="H22" i="65" s="1"/>
  <c r="L22" i="65" s="1"/>
  <c r="G41" i="65"/>
  <c r="H41" i="65" s="1"/>
  <c r="L41" i="65" s="1"/>
  <c r="G33" i="65"/>
  <c r="G31" i="65"/>
  <c r="H31" i="65" s="1"/>
  <c r="L31" i="65" s="1"/>
  <c r="G18" i="65"/>
  <c r="H18" i="65" s="1"/>
  <c r="G40" i="65"/>
  <c r="H40" i="65" s="1"/>
  <c r="L40" i="65" s="1"/>
  <c r="G37" i="65"/>
  <c r="H37" i="65" s="1"/>
  <c r="L37" i="65" s="1"/>
  <c r="G29" i="65"/>
  <c r="H29" i="65" s="1"/>
  <c r="L29" i="65" s="1"/>
  <c r="C34" i="70"/>
  <c r="C25" i="70"/>
  <c r="C36" i="70"/>
  <c r="C18" i="70"/>
  <c r="C32" i="70"/>
  <c r="C33" i="70"/>
  <c r="C27" i="70"/>
  <c r="C24" i="70"/>
  <c r="C26" i="70"/>
  <c r="C22" i="70"/>
  <c r="C37" i="70"/>
  <c r="C35" i="70"/>
  <c r="G25" i="70"/>
  <c r="H25" i="70" s="1"/>
  <c r="L25" i="70" s="1"/>
  <c r="G36" i="70"/>
  <c r="H36" i="70" s="1"/>
  <c r="L36" i="70" s="1"/>
  <c r="G18" i="70"/>
  <c r="H18" i="70" s="1"/>
  <c r="G33" i="70"/>
  <c r="H33" i="70" s="1"/>
  <c r="L33" i="70" s="1"/>
  <c r="G27" i="70"/>
  <c r="H27" i="70" s="1"/>
  <c r="L27" i="70" s="1"/>
  <c r="G24" i="70"/>
  <c r="H24" i="70" s="1"/>
  <c r="L24" i="70" s="1"/>
  <c r="G22" i="70"/>
  <c r="H22" i="70" s="1"/>
  <c r="L22" i="70" s="1"/>
  <c r="G35" i="70"/>
  <c r="H35" i="70" s="1"/>
  <c r="L35" i="70" s="1"/>
  <c r="G32" i="70"/>
  <c r="H32" i="70" s="1"/>
  <c r="L32" i="70" s="1"/>
  <c r="G26" i="70"/>
  <c r="H26" i="70" s="1"/>
  <c r="L26" i="70" s="1"/>
  <c r="G37" i="70"/>
  <c r="H37" i="70" s="1"/>
  <c r="L37" i="70" s="1"/>
  <c r="G34" i="70"/>
  <c r="H34" i="70" s="1"/>
  <c r="L34" i="70" s="1"/>
  <c r="G29" i="70"/>
  <c r="C40" i="68"/>
  <c r="C41" i="68"/>
  <c r="C38" i="68"/>
  <c r="C29" i="68"/>
  <c r="C31" i="68"/>
  <c r="C37" i="68"/>
  <c r="C22" i="68"/>
  <c r="C26" i="68"/>
  <c r="C39" i="68"/>
  <c r="C36" i="68"/>
  <c r="C30" i="68"/>
  <c r="C28" i="68"/>
  <c r="C18" i="68"/>
  <c r="G41" i="68"/>
  <c r="H41" i="68" s="1"/>
  <c r="L41" i="68" s="1"/>
  <c r="G38" i="68"/>
  <c r="H38" i="68" s="1"/>
  <c r="L38" i="68" s="1"/>
  <c r="G33" i="68"/>
  <c r="G29" i="68"/>
  <c r="H29" i="68" s="1"/>
  <c r="L29" i="68" s="1"/>
  <c r="G22" i="68"/>
  <c r="H22" i="68" s="1"/>
  <c r="L22" i="68" s="1"/>
  <c r="G37" i="68"/>
  <c r="H37" i="68" s="1"/>
  <c r="L37" i="68" s="1"/>
  <c r="G18" i="68"/>
  <c r="H18" i="68" s="1"/>
  <c r="G31" i="68"/>
  <c r="H31" i="68" s="1"/>
  <c r="L31" i="68" s="1"/>
  <c r="G40" i="68"/>
  <c r="H40" i="68" s="1"/>
  <c r="L40" i="68" s="1"/>
  <c r="G28" i="68"/>
  <c r="H28" i="68" s="1"/>
  <c r="L28" i="68" s="1"/>
  <c r="G39" i="68"/>
  <c r="H39" i="68" s="1"/>
  <c r="L39" i="68" s="1"/>
  <c r="G36" i="68"/>
  <c r="H36" i="68" s="1"/>
  <c r="L36" i="68" s="1"/>
  <c r="G30" i="68"/>
  <c r="H30" i="68" s="1"/>
  <c r="L30" i="68" s="1"/>
  <c r="G26" i="68"/>
  <c r="H26" i="68" s="1"/>
  <c r="L26" i="68" s="1"/>
  <c r="C41" i="67"/>
  <c r="C29" i="67"/>
  <c r="C38" i="67"/>
  <c r="C22" i="67"/>
  <c r="C30" i="67"/>
  <c r="C40" i="67"/>
  <c r="C31" i="67"/>
  <c r="C18" i="67"/>
  <c r="C37" i="67"/>
  <c r="C28" i="67"/>
  <c r="C36" i="67"/>
  <c r="C39" i="67"/>
  <c r="C26" i="67"/>
  <c r="G33" i="67"/>
  <c r="G22" i="67"/>
  <c r="H22" i="67" s="1"/>
  <c r="L22" i="67" s="1"/>
  <c r="G29" i="67"/>
  <c r="H29" i="67" s="1"/>
  <c r="L29" i="67" s="1"/>
  <c r="G40" i="67"/>
  <c r="H40" i="67" s="1"/>
  <c r="L40" i="67" s="1"/>
  <c r="G18" i="67"/>
  <c r="H18" i="67" s="1"/>
  <c r="G37" i="67"/>
  <c r="H37" i="67" s="1"/>
  <c r="L37" i="67" s="1"/>
  <c r="G31" i="67"/>
  <c r="H31" i="67" s="1"/>
  <c r="L31" i="67" s="1"/>
  <c r="G28" i="67"/>
  <c r="H28" i="67" s="1"/>
  <c r="L28" i="67" s="1"/>
  <c r="G41" i="67"/>
  <c r="H41" i="67" s="1"/>
  <c r="L41" i="67" s="1"/>
  <c r="G39" i="67"/>
  <c r="H39" i="67" s="1"/>
  <c r="L39" i="67" s="1"/>
  <c r="G36" i="67"/>
  <c r="H36" i="67" s="1"/>
  <c r="L36" i="67" s="1"/>
  <c r="G30" i="67"/>
  <c r="H30" i="67" s="1"/>
  <c r="L30" i="67" s="1"/>
  <c r="G26" i="67"/>
  <c r="H26" i="67" s="1"/>
  <c r="L26" i="67" s="1"/>
  <c r="G38" i="67"/>
  <c r="H38" i="67" s="1"/>
  <c r="L38" i="67" s="1"/>
  <c r="G39" i="64"/>
  <c r="H39" i="64" s="1"/>
  <c r="L39" i="64" s="1"/>
  <c r="G36" i="64"/>
  <c r="H36" i="64" s="1"/>
  <c r="L36" i="64" s="1"/>
  <c r="G22" i="64"/>
  <c r="H22" i="64" s="1"/>
  <c r="L22" i="64" s="1"/>
  <c r="G25" i="64"/>
  <c r="H25" i="64" s="1"/>
  <c r="L25" i="64" s="1"/>
  <c r="G30" i="64"/>
  <c r="H30" i="64" s="1"/>
  <c r="L30" i="64" s="1"/>
  <c r="G29" i="64"/>
  <c r="H29" i="64" s="1"/>
  <c r="L29" i="64" s="1"/>
  <c r="G41" i="64"/>
  <c r="H41" i="64" s="1"/>
  <c r="L41" i="64" s="1"/>
  <c r="G38" i="64"/>
  <c r="H38" i="64" s="1"/>
  <c r="L38" i="64" s="1"/>
  <c r="G33" i="64"/>
  <c r="G40" i="64"/>
  <c r="H40" i="64" s="1"/>
  <c r="L40" i="64" s="1"/>
  <c r="G37" i="64"/>
  <c r="H37" i="64" s="1"/>
  <c r="L37" i="64" s="1"/>
  <c r="G31" i="64"/>
  <c r="H31" i="64" s="1"/>
  <c r="L31" i="64" s="1"/>
  <c r="G18" i="64"/>
  <c r="H18" i="64" s="1"/>
  <c r="G28" i="64"/>
  <c r="H28" i="64" s="1"/>
  <c r="L28" i="64" s="1"/>
  <c r="G30" i="63"/>
  <c r="G27" i="63"/>
  <c r="H27" i="63" s="1"/>
  <c r="L27" i="63" s="1"/>
  <c r="E30" i="63"/>
  <c r="F18" i="63"/>
  <c r="F30" i="63" s="1"/>
  <c r="G28" i="63"/>
  <c r="H28" i="63" s="1"/>
  <c r="L28" i="63" s="1"/>
  <c r="G26" i="63"/>
  <c r="H26" i="63" s="1"/>
  <c r="L26" i="63" s="1"/>
  <c r="G25" i="63"/>
  <c r="H25" i="63" s="1"/>
  <c r="L25" i="63" s="1"/>
  <c r="G38" i="63"/>
  <c r="H38" i="63" s="1"/>
  <c r="L38" i="63" s="1"/>
  <c r="G36" i="63"/>
  <c r="H36" i="63" s="1"/>
  <c r="L36" i="63" s="1"/>
  <c r="G34" i="63"/>
  <c r="H34" i="63" s="1"/>
  <c r="L34" i="63" s="1"/>
  <c r="G33" i="63"/>
  <c r="H33" i="63" s="1"/>
  <c r="L33" i="63" s="1"/>
  <c r="G18" i="63"/>
  <c r="K18" i="63"/>
  <c r="G22" i="63"/>
  <c r="H22" i="63" s="1"/>
  <c r="L22" i="63" s="1"/>
  <c r="G35" i="63"/>
  <c r="H35" i="63" s="1"/>
  <c r="L35" i="63" s="1"/>
  <c r="G37" i="63"/>
  <c r="H37" i="63" s="1"/>
  <c r="L37" i="63" s="1"/>
  <c r="H33" i="66" l="1"/>
  <c r="H43" i="66" s="1"/>
  <c r="H28" i="19" s="1"/>
  <c r="L18" i="66"/>
  <c r="L33" i="66" s="1"/>
  <c r="L43" i="66" s="1"/>
  <c r="L28" i="19" s="1"/>
  <c r="L18" i="65"/>
  <c r="L33" i="65" s="1"/>
  <c r="L43" i="65" s="1"/>
  <c r="L24" i="19" s="1"/>
  <c r="H33" i="65"/>
  <c r="H43" i="65" s="1"/>
  <c r="H24" i="19" s="1"/>
  <c r="L18" i="70"/>
  <c r="L29" i="70" s="1"/>
  <c r="L39" i="70" s="1"/>
  <c r="L23" i="19" s="1"/>
  <c r="H29" i="70"/>
  <c r="H39" i="70" s="1"/>
  <c r="H23" i="19" s="1"/>
  <c r="L18" i="68"/>
  <c r="L33" i="68" s="1"/>
  <c r="L43" i="68" s="1"/>
  <c r="L22" i="19" s="1"/>
  <c r="H33" i="68"/>
  <c r="H43" i="68" s="1"/>
  <c r="H22" i="19" s="1"/>
  <c r="L18" i="67"/>
  <c r="L33" i="67" s="1"/>
  <c r="L43" i="67" s="1"/>
  <c r="L20" i="19" s="1"/>
  <c r="H33" i="67"/>
  <c r="H43" i="67" s="1"/>
  <c r="H20" i="19" s="1"/>
  <c r="L18" i="64"/>
  <c r="L33" i="64" s="1"/>
  <c r="L43" i="64" s="1"/>
  <c r="L19" i="19" s="1"/>
  <c r="H33" i="64"/>
  <c r="H43" i="64" s="1"/>
  <c r="H19" i="19" s="1"/>
  <c r="H18" i="63"/>
  <c r="L18" i="63" s="1"/>
  <c r="L30" i="63" s="1"/>
  <c r="F40" i="63"/>
  <c r="F31" i="19" s="1"/>
  <c r="E40" i="63"/>
  <c r="E31" i="19" s="1"/>
  <c r="K30" i="63"/>
  <c r="J30" i="63"/>
  <c r="H30" i="63" l="1"/>
  <c r="H40" i="63" s="1"/>
  <c r="H31" i="19" s="1"/>
  <c r="J40" i="63"/>
  <c r="J31" i="19" s="1"/>
  <c r="K40" i="63"/>
  <c r="K31" i="19" s="1"/>
  <c r="L40" i="63"/>
  <c r="L31" i="19" s="1"/>
  <c r="C8" i="19" l="1"/>
  <c r="C7" i="19"/>
  <c r="J46" i="19" l="1"/>
  <c r="E46" i="19" l="1"/>
  <c r="C4" i="19" l="1"/>
  <c r="K46" i="19" l="1"/>
  <c r="F46" i="19" l="1"/>
  <c r="L46" i="19" l="1"/>
  <c r="H46" i="19"/>
</calcChain>
</file>

<file path=xl/sharedStrings.xml><?xml version="1.0" encoding="utf-8"?>
<sst xmlns="http://schemas.openxmlformats.org/spreadsheetml/2006/main" count="1292" uniqueCount="215">
  <si>
    <t>BIDDER :</t>
  </si>
  <si>
    <t>Bidder Company name</t>
  </si>
  <si>
    <t>Project Name</t>
  </si>
  <si>
    <t>Portable VHF Radios</t>
  </si>
  <si>
    <t>Foreign Currency:</t>
  </si>
  <si>
    <t>FC</t>
  </si>
  <si>
    <t>ROE: 1R=</t>
  </si>
  <si>
    <t>Date:</t>
  </si>
  <si>
    <t>Insert Date</t>
  </si>
  <si>
    <t>This file contains the following sheets:</t>
  </si>
  <si>
    <t>G1 SUMMARY</t>
  </si>
  <si>
    <t>Summary of all sheets.</t>
  </si>
  <si>
    <t>FACT</t>
  </si>
  <si>
    <t xml:space="preserve">CAPE TOWN INTERNATIONAL AIRPORT </t>
  </si>
  <si>
    <t>FAPE</t>
  </si>
  <si>
    <t xml:space="preserve">PORT ELIZABETH INTERNATIONAL AIRPORT </t>
  </si>
  <si>
    <t>FAGG</t>
  </si>
  <si>
    <t xml:space="preserve">GEORGE AIRPORT </t>
  </si>
  <si>
    <t>FAEL</t>
  </si>
  <si>
    <t xml:space="preserve">EAST LONDON AIRPORT </t>
  </si>
  <si>
    <t>FAUT</t>
  </si>
  <si>
    <t xml:space="preserve">MTHATHA AIRPORT </t>
  </si>
  <si>
    <t xml:space="preserve">FALE </t>
  </si>
  <si>
    <t xml:space="preserve">KING SHAKA INTERNATIONAL AIRPORT </t>
  </si>
  <si>
    <t>FAPM</t>
  </si>
  <si>
    <t xml:space="preserve">PIETMARITZBURG AIRPORT </t>
  </si>
  <si>
    <t>FAVG</t>
  </si>
  <si>
    <t xml:space="preserve">VIRGINIA AIRPORT </t>
  </si>
  <si>
    <t>FARB</t>
  </si>
  <si>
    <t xml:space="preserve">RICHARDS BAY AIRPORT </t>
  </si>
  <si>
    <t>FABL</t>
  </si>
  <si>
    <t xml:space="preserve">BRAM FISCHER INTERNATIONAL AIRPORT </t>
  </si>
  <si>
    <t>FAKM</t>
  </si>
  <si>
    <t xml:space="preserve">KIMBERLEY AIRPORT </t>
  </si>
  <si>
    <t>FAUP</t>
  </si>
  <si>
    <t xml:space="preserve">UPINGTON INTERNATIONAL AIRPORT </t>
  </si>
  <si>
    <t>ATA</t>
  </si>
  <si>
    <t>AVIATION TRAINING ACADEMY</t>
  </si>
  <si>
    <t xml:space="preserve">FAOR </t>
  </si>
  <si>
    <t xml:space="preserve">OR  TAMBO INTERNATIONAL AIRPORT </t>
  </si>
  <si>
    <t>FALA</t>
  </si>
  <si>
    <t xml:space="preserve">LANSERIA INTERNATIONAL AIRPORT </t>
  </si>
  <si>
    <t>FAWB</t>
  </si>
  <si>
    <t xml:space="preserve">WONDERBOOM NATIONAL AIRPORT </t>
  </si>
  <si>
    <t xml:space="preserve">FAGM </t>
  </si>
  <si>
    <t xml:space="preserve">RAND AIRPORT </t>
  </si>
  <si>
    <t>FAPN</t>
  </si>
  <si>
    <t xml:space="preserve">PILANESBURG INTERNATIONAL AIRPORT </t>
  </si>
  <si>
    <t xml:space="preserve">FAPP </t>
  </si>
  <si>
    <t xml:space="preserve">POLOKWANE INTERNATIONAL AIRPORT </t>
  </si>
  <si>
    <t xml:space="preserve">FAKN </t>
  </si>
  <si>
    <t xml:space="preserve">KRUGER MPUMALANGA INTERNATIONAL AIRPORT </t>
  </si>
  <si>
    <t xml:space="preserve">FAMM </t>
  </si>
  <si>
    <t xml:space="preserve">MAHIKENG AIRPORT </t>
  </si>
  <si>
    <t>SPARES</t>
  </si>
  <si>
    <t>SPARES LIST</t>
  </si>
  <si>
    <t>Support contract</t>
  </si>
  <si>
    <t>Ad hoc support contract</t>
  </si>
  <si>
    <t>Support contract with inflation</t>
  </si>
  <si>
    <t>Ad hoc support contract with inflation</t>
  </si>
  <si>
    <t>All quoted prices shall include Value Added Tax (VAT)</t>
  </si>
  <si>
    <t>BID PRICE SCHEDULE: APPENDIX G1</t>
  </si>
  <si>
    <t>(INCLUDING VALUE ADDED TAX)</t>
  </si>
  <si>
    <t>DESCRIPTION :</t>
  </si>
  <si>
    <t>Item Nr:</t>
  </si>
  <si>
    <t>G1</t>
  </si>
  <si>
    <t>Item Description:</t>
  </si>
  <si>
    <t>SUMMARY</t>
  </si>
  <si>
    <t>Foreign Currancy</t>
  </si>
  <si>
    <t>ROE: 1R =</t>
  </si>
  <si>
    <t>Overseas Items</t>
  </si>
  <si>
    <t>Local Items</t>
  </si>
  <si>
    <t>Schedule Item Number</t>
  </si>
  <si>
    <t>Description</t>
  </si>
  <si>
    <t>Foreign Currency</t>
  </si>
  <si>
    <t>Quantity</t>
  </si>
  <si>
    <t>Foreign Amount Unit Cost</t>
  </si>
  <si>
    <t>Foreign Amount  Total Cost</t>
  </si>
  <si>
    <t>ROE: 1R = …</t>
  </si>
  <si>
    <t>Total Foreign Cost in Rands</t>
  </si>
  <si>
    <t>Local Amount Unit Cost</t>
  </si>
  <si>
    <t>Local Amount Total Cost</t>
  </si>
  <si>
    <t>Total Rands</t>
  </si>
  <si>
    <t xml:space="preserve">RADIO EQUIPMENT PER SITE </t>
  </si>
  <si>
    <t>CAPE INTERNATIONAL AIRPORT (FACT)</t>
  </si>
  <si>
    <t>PORT ELIZABETH INTERNATION ATION AIRPORT (FAPE)</t>
  </si>
  <si>
    <t>GEORGE AIRPORT (FAGG)</t>
  </si>
  <si>
    <t>EAST LONDON  AIPRORT (FAEL)</t>
  </si>
  <si>
    <t xml:space="preserve">MTHATHA AIRPORT (FAUT) </t>
  </si>
  <si>
    <t>KING SHAKA INTERNATATIONAL AIRPORT (FALE)</t>
  </si>
  <si>
    <t>PIETMARITZBURG AIRPORT (FAPM)</t>
  </si>
  <si>
    <t>VIRGINIA AIRPORT  (FAVG)</t>
  </si>
  <si>
    <t>RICHARDSBAY AIRPORT (FARB)</t>
  </si>
  <si>
    <t>BRAM FISCHER INTERNATIONAL AIRPORT (FABL)</t>
  </si>
  <si>
    <t>KIMBERLEY AIRPORT  (FAKM)</t>
  </si>
  <si>
    <t>UPINGTON INTERNATIONAL AIRPORT (FAUP)</t>
  </si>
  <si>
    <t>OR TAMBO INTERNATIONAL AIRPORT (FAOR)</t>
  </si>
  <si>
    <t>LANSERIA INTERNATIONAL AIRPORT (FALA)</t>
  </si>
  <si>
    <t>WONDERBOOM NATIONAL AIRPORT (FAWB)</t>
  </si>
  <si>
    <t>RAND AIRPORT (FAGM)</t>
  </si>
  <si>
    <t>PILANESBURG INTERNATIONAL AIRPORT (FAPN)</t>
  </si>
  <si>
    <t>POLOKWANE INTERNATIONAL AIRPORT (FAPP)</t>
  </si>
  <si>
    <t>KRUGER MPUMALANGA INTERNATIONAL AIRPORT (FAKN)</t>
  </si>
  <si>
    <t xml:space="preserve">MAHIKENG AIRPORT (FAMM) </t>
  </si>
  <si>
    <t>GRAND CENTRAL AIRPORT (FAGC)</t>
  </si>
  <si>
    <t>SPECIAL EVENTS</t>
  </si>
  <si>
    <t>GRAND TOTAL :</t>
  </si>
  <si>
    <t>BID PRICE SCHEDULE: APPENDIX G2</t>
  </si>
  <si>
    <t>BIDDER:</t>
  </si>
  <si>
    <t>PROJECT:</t>
  </si>
  <si>
    <t>G2</t>
  </si>
  <si>
    <t>SUB-PROJECT:</t>
  </si>
  <si>
    <t>RADIO EQUIPMENT</t>
  </si>
  <si>
    <t>G2.1</t>
  </si>
  <si>
    <t xml:space="preserve">VHF Transceivers/Radios </t>
  </si>
  <si>
    <t>Antennas</t>
  </si>
  <si>
    <t xml:space="preserve">Microphones  </t>
  </si>
  <si>
    <t xml:space="preserve">Batteries and Battery Charger </t>
  </si>
  <si>
    <t>Radio Case (Including handles and car mounting kit)</t>
  </si>
  <si>
    <t>G3</t>
  </si>
  <si>
    <t>DELIVERY</t>
  </si>
  <si>
    <t>G.3.1</t>
  </si>
  <si>
    <t>Delivery of equipment for FACT (7 Radios)</t>
  </si>
  <si>
    <t>G4</t>
  </si>
  <si>
    <t>MISCELLANEOUS</t>
  </si>
  <si>
    <t>Manuals</t>
  </si>
  <si>
    <t>SITE TOTAL :</t>
  </si>
  <si>
    <t>G5</t>
  </si>
  <si>
    <t>Options</t>
  </si>
  <si>
    <t>G5.1</t>
  </si>
  <si>
    <t>G5.2</t>
  </si>
  <si>
    <t>G5.3</t>
  </si>
  <si>
    <t>G5.4</t>
  </si>
  <si>
    <t>G5.5</t>
  </si>
  <si>
    <t>G5.6</t>
  </si>
  <si>
    <t>BID PRICE SCHEDULE: APPENDIX G3</t>
  </si>
  <si>
    <t>Mobile-vehicle antennas</t>
  </si>
  <si>
    <t>Delivery of equipment for FAPE (11 Radios)</t>
  </si>
  <si>
    <t>BID PRICE SCHEDULE: APPENDIX G4</t>
  </si>
  <si>
    <t xml:space="preserve">GEORGE  AIRPORT </t>
  </si>
  <si>
    <t>Delivery of equipment for FAGG (3 Radios)</t>
  </si>
  <si>
    <t>BID PRICE SCHEDULE: APPENDIX G5</t>
  </si>
  <si>
    <t xml:space="preserve">EAST LONDON  AIRPORT </t>
  </si>
  <si>
    <t>Delivery of equipment for FAEL, FAUT ( 9 Radios)</t>
  </si>
  <si>
    <t>BID PRICE SCHEDULE: APPENDIX G6</t>
  </si>
  <si>
    <t>BIDDER</t>
  </si>
  <si>
    <t>G6</t>
  </si>
  <si>
    <t>MTHATHA AIRPORT</t>
  </si>
  <si>
    <t>BID PRICE SCHEDULE: APPENDIX G7</t>
  </si>
  <si>
    <t>G7</t>
  </si>
  <si>
    <t>Delivery of equipment for FALE, FAPM, FAVG, FARB (16 Radios)</t>
  </si>
  <si>
    <t>BID PRICE SCHEDULE: APPENDIX G8</t>
  </si>
  <si>
    <t>G8</t>
  </si>
  <si>
    <t>PIETMARITZBURG AIRPORT</t>
  </si>
  <si>
    <t>BID PRICE SCHEDULE: APPENDIX G9</t>
  </si>
  <si>
    <t>G9</t>
  </si>
  <si>
    <t>VIRGINIA AIRPORT</t>
  </si>
  <si>
    <t>BID PRICE SCHEDULE: APPENDIX G10</t>
  </si>
  <si>
    <t>G10</t>
  </si>
  <si>
    <t>BID PRICE SCHEDULE: APPENDIX G11</t>
  </si>
  <si>
    <t>G11</t>
  </si>
  <si>
    <t>Delivery of equipment for FABL, FAKM (13 Radios)</t>
  </si>
  <si>
    <t>BID PRICE SCHEDULE: APPENDIX G12</t>
  </si>
  <si>
    <t>G12</t>
  </si>
  <si>
    <t>BID PRICE SCHEDULE: APPENDIX G13</t>
  </si>
  <si>
    <t>G13</t>
  </si>
  <si>
    <t>Delivery of equipment for FAUP (6 Radios)</t>
  </si>
  <si>
    <t>BID PRICE SCHEDULE: APPENDIX G14</t>
  </si>
  <si>
    <t>G14</t>
  </si>
  <si>
    <t>Dummy Load</t>
  </si>
  <si>
    <t>BID PRICE SCHEDULE: APPENDIX G15</t>
  </si>
  <si>
    <t>G15</t>
  </si>
  <si>
    <t xml:space="preserve">OR TAMBO INTERNATIONAL AIRPORT </t>
  </si>
  <si>
    <t>Delivery of equipment for ATA, FAOR, FALA, FAWB, FAGM, FAPN, FAPP, FAKN, FAMM, FAGC, Special Events, Spare (38 Radios)</t>
  </si>
  <si>
    <t>BID PRICE SCHEDULE: APPENDIX G16</t>
  </si>
  <si>
    <t>G16</t>
  </si>
  <si>
    <t>BID PRICE SCHEDULE: APPENDIX G17</t>
  </si>
  <si>
    <t>G17</t>
  </si>
  <si>
    <t xml:space="preserve">WONDERBOOM AIRPORT </t>
  </si>
  <si>
    <t>BID PRICE SCHEDULE: APPENDIX G18</t>
  </si>
  <si>
    <t>G18</t>
  </si>
  <si>
    <t>BID PRICE SCHEDULE: APPENDIX G19</t>
  </si>
  <si>
    <t>G19</t>
  </si>
  <si>
    <t xml:space="preserve">PILANESBURG AIRPORT </t>
  </si>
  <si>
    <t>BID PRICE SCHEDULE: APPENDIX G20</t>
  </si>
  <si>
    <t>G20</t>
  </si>
  <si>
    <t xml:space="preserve">POLOKWANE AIRPORT </t>
  </si>
  <si>
    <t>BID PRICE SCHEDULE: APPENDIX G21</t>
  </si>
  <si>
    <t>G21</t>
  </si>
  <si>
    <t>BID PRICE SCHEDULE: APPENDIX G22</t>
  </si>
  <si>
    <t>G22</t>
  </si>
  <si>
    <t>BID PRICE SCHEDULE: APPENDIX G23</t>
  </si>
  <si>
    <t>G23</t>
  </si>
  <si>
    <t>GRAND CENTRAL AIRPORT</t>
  </si>
  <si>
    <t>BID PRICE SCHEDULE: APPENDIX G24</t>
  </si>
  <si>
    <t>G24</t>
  </si>
  <si>
    <t>BID PRICE SCHEDULE: APPENDIX G25</t>
  </si>
  <si>
    <t>G25</t>
  </si>
  <si>
    <t>G6.1</t>
  </si>
  <si>
    <t>G26_1</t>
  </si>
  <si>
    <t>Support Contract</t>
  </si>
  <si>
    <t>Ad hoc support contract in base cost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</si>
  <si>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</si>
  <si>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</si>
  <si>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</si>
  <si>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</si>
  <si>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</si>
  <si>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</si>
  <si>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</si>
  <si>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</si>
  <si>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</si>
  <si>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</si>
  <si>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Support Contract with inflation</t>
  </si>
  <si>
    <t>G26_2</t>
  </si>
  <si>
    <t>Ad hoc support contract in base cost with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</si>
</sst>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"/>
    <numFmt numFmtId="165" formatCode="[$-1C09]dd\ mmmm\ yyyy;@"/>
    <numFmt numFmtId="166" formatCode="_(* #,##0.0000_);_(* \(#,##0.0000\);_(* &quot;-&quot;??_);_(@_)"/>
    <numFmt numFmtId="167" formatCode="_(* #,##0.00000_);_(* \(#,##0.00000\);_(* &quot;-&quot;??_);_(@_)"/>
    <numFmt numFmtId="168" formatCode="0.00000"/>
  </numFmts>
  <fonts count="9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color rgb="FFEE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hidden="1"/>
    </xf>
    <xf numFmtId="0" fontId="2" fillId="0" borderId="27" xfId="0" applyFont="1" applyBorder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5" fillId="2" borderId="1" xfId="0" applyFont="1" applyFill="1" applyBorder="1" applyProtection="1">
      <protection hidden="1"/>
    </xf>
    <xf numFmtId="0" fontId="2" fillId="0" borderId="31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top" indent="1"/>
      <protection hidden="1"/>
    </xf>
    <xf numFmtId="0" fontId="6" fillId="0" borderId="0" xfId="0" applyFont="1" applyAlignment="1">
      <alignment horizontal="center"/>
    </xf>
    <xf numFmtId="0" fontId="0" fillId="6" borderId="0" xfId="0" applyFill="1" applyProtection="1">
      <protection locked="0"/>
    </xf>
    <xf numFmtId="0" fontId="0" fillId="6" borderId="0" xfId="0" applyFill="1"/>
    <xf numFmtId="0" fontId="2" fillId="6" borderId="0" xfId="0" applyFont="1" applyFill="1" applyProtection="1">
      <protection locked="0"/>
    </xf>
    <xf numFmtId="0" fontId="5" fillId="6" borderId="3" xfId="0" applyFont="1" applyFill="1" applyBorder="1" applyAlignment="1">
      <alignment horizontal="left" indent="1"/>
    </xf>
    <xf numFmtId="0" fontId="5" fillId="6" borderId="3" xfId="0" applyFont="1" applyFill="1" applyBorder="1"/>
    <xf numFmtId="0" fontId="5" fillId="6" borderId="1" xfId="0" applyFont="1" applyFill="1" applyBorder="1"/>
    <xf numFmtId="43" fontId="5" fillId="6" borderId="1" xfId="1" applyFont="1" applyFill="1" applyBorder="1" applyProtection="1"/>
    <xf numFmtId="43" fontId="5" fillId="6" borderId="26" xfId="1" applyFont="1" applyFill="1" applyBorder="1" applyProtection="1"/>
    <xf numFmtId="43" fontId="5" fillId="6" borderId="2" xfId="1" applyFont="1" applyFill="1" applyBorder="1" applyProtection="1"/>
    <xf numFmtId="43" fontId="5" fillId="6" borderId="35" xfId="1" applyFont="1" applyFill="1" applyBorder="1" applyProtection="1"/>
    <xf numFmtId="0" fontId="2" fillId="6" borderId="0" xfId="0" quotePrefix="1" applyFont="1" applyFill="1" applyAlignment="1" applyProtection="1">
      <alignment horizontal="left"/>
      <protection locked="0"/>
    </xf>
    <xf numFmtId="0" fontId="5" fillId="6" borderId="2" xfId="0" applyFont="1" applyFill="1" applyBorder="1" applyProtection="1">
      <protection locked="0"/>
    </xf>
    <xf numFmtId="0" fontId="5" fillId="6" borderId="1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left" vertical="top" indent="1"/>
      <protection hidden="1"/>
    </xf>
    <xf numFmtId="0" fontId="4" fillId="7" borderId="1" xfId="0" applyFont="1" applyFill="1" applyBorder="1" applyAlignment="1" applyProtection="1">
      <alignment horizontal="left" vertical="top" indent="1"/>
      <protection hidden="1"/>
    </xf>
    <xf numFmtId="0" fontId="4" fillId="6" borderId="0" xfId="0" applyFont="1" applyFill="1"/>
    <xf numFmtId="0" fontId="4" fillId="6" borderId="0" xfId="0" applyFont="1" applyFill="1" applyProtection="1">
      <protection locked="0"/>
    </xf>
    <xf numFmtId="0" fontId="4" fillId="6" borderId="0" xfId="0" applyFont="1" applyFill="1" applyAlignment="1">
      <alignment horizontal="center"/>
    </xf>
    <xf numFmtId="164" fontId="5" fillId="6" borderId="0" xfId="0" applyNumberFormat="1" applyFont="1" applyFill="1" applyAlignment="1">
      <alignment horizontal="center"/>
    </xf>
    <xf numFmtId="0" fontId="5" fillId="6" borderId="23" xfId="0" applyFont="1" applyFill="1" applyBorder="1" applyAlignment="1">
      <alignment horizontal="center" vertical="top" wrapText="1"/>
    </xf>
    <xf numFmtId="0" fontId="5" fillId="6" borderId="47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20" xfId="0" applyFont="1" applyFill="1" applyBorder="1" applyAlignment="1">
      <alignment horizontal="center" vertical="top" wrapText="1"/>
    </xf>
    <xf numFmtId="0" fontId="5" fillId="6" borderId="50" xfId="0" applyFont="1" applyFill="1" applyBorder="1" applyAlignment="1">
      <alignment horizontal="center" vertical="top" wrapText="1"/>
    </xf>
    <xf numFmtId="0" fontId="5" fillId="6" borderId="52" xfId="0" applyFont="1" applyFill="1" applyBorder="1" applyAlignment="1">
      <alignment horizontal="center" vertical="top" wrapText="1"/>
    </xf>
    <xf numFmtId="0" fontId="4" fillId="6" borderId="53" xfId="0" applyFont="1" applyFill="1" applyBorder="1"/>
    <xf numFmtId="0" fontId="4" fillId="6" borderId="54" xfId="0" applyFont="1" applyFill="1" applyBorder="1" applyAlignment="1">
      <alignment horizontal="center"/>
    </xf>
    <xf numFmtId="0" fontId="4" fillId="6" borderId="55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 indent="2"/>
    </xf>
    <xf numFmtId="1" fontId="4" fillId="6" borderId="1" xfId="0" applyNumberFormat="1" applyFont="1" applyFill="1" applyBorder="1" applyAlignment="1">
      <alignment horizontal="center"/>
    </xf>
    <xf numFmtId="43" fontId="4" fillId="6" borderId="1" xfId="1" applyFont="1" applyFill="1" applyBorder="1" applyProtection="1"/>
    <xf numFmtId="166" fontId="4" fillId="6" borderId="1" xfId="1" applyNumberFormat="1" applyFont="1" applyFill="1" applyBorder="1" applyProtection="1"/>
    <xf numFmtId="43" fontId="4" fillId="6" borderId="26" xfId="1" applyFont="1" applyFill="1" applyBorder="1" applyProtection="1"/>
    <xf numFmtId="43" fontId="4" fillId="6" borderId="2" xfId="1" applyFont="1" applyFill="1" applyBorder="1" applyProtection="1"/>
    <xf numFmtId="43" fontId="4" fillId="6" borderId="35" xfId="1" applyFont="1" applyFill="1" applyBorder="1" applyProtection="1"/>
    <xf numFmtId="1" fontId="4" fillId="6" borderId="4" xfId="0" applyNumberFormat="1" applyFont="1" applyFill="1" applyBorder="1" applyAlignment="1">
      <alignment horizontal="center"/>
    </xf>
    <xf numFmtId="1" fontId="4" fillId="6" borderId="1" xfId="0" applyNumberFormat="1" applyFont="1" applyFill="1" applyBorder="1" applyAlignment="1" applyProtection="1">
      <alignment horizontal="center"/>
      <protection locked="0"/>
    </xf>
    <xf numFmtId="1" fontId="4" fillId="6" borderId="3" xfId="0" applyNumberFormat="1" applyFont="1" applyFill="1" applyBorder="1" applyAlignment="1" applyProtection="1">
      <alignment horizontal="center"/>
      <protection locked="0"/>
    </xf>
    <xf numFmtId="0" fontId="4" fillId="6" borderId="3" xfId="0" applyFont="1" applyFill="1" applyBorder="1" applyAlignment="1" applyProtection="1">
      <alignment horizontal="center"/>
      <protection locked="0"/>
    </xf>
    <xf numFmtId="43" fontId="4" fillId="6" borderId="1" xfId="1" applyFont="1" applyFill="1" applyBorder="1" applyAlignment="1" applyProtection="1">
      <alignment horizontal="center"/>
      <protection locked="0"/>
    </xf>
    <xf numFmtId="43" fontId="5" fillId="6" borderId="26" xfId="1" applyFont="1" applyFill="1" applyBorder="1" applyAlignment="1" applyProtection="1">
      <alignment horizontal="center"/>
      <protection locked="0"/>
    </xf>
    <xf numFmtId="1" fontId="4" fillId="6" borderId="3" xfId="1" applyNumberFormat="1" applyFont="1" applyFill="1" applyBorder="1" applyAlignment="1" applyProtection="1">
      <alignment horizontal="center"/>
      <protection locked="0"/>
    </xf>
    <xf numFmtId="43" fontId="5" fillId="6" borderId="35" xfId="1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center"/>
      <protection locked="0"/>
    </xf>
    <xf numFmtId="0" fontId="5" fillId="6" borderId="2" xfId="0" applyFont="1" applyFill="1" applyBorder="1" applyAlignment="1" applyProtection="1">
      <alignment horizontal="left" indent="1"/>
      <protection locked="0"/>
    </xf>
    <xf numFmtId="0" fontId="4" fillId="6" borderId="2" xfId="0" applyFont="1" applyFill="1" applyBorder="1" applyAlignment="1" applyProtection="1">
      <alignment horizontal="left" indent="1"/>
      <protection locked="0"/>
    </xf>
    <xf numFmtId="0" fontId="4" fillId="6" borderId="7" xfId="0" applyFont="1" applyFill="1" applyBorder="1" applyAlignment="1" applyProtection="1">
      <alignment horizontal="center"/>
      <protection locked="0"/>
    </xf>
    <xf numFmtId="1" fontId="4" fillId="6" borderId="8" xfId="0" applyNumberFormat="1" applyFont="1" applyFill="1" applyBorder="1" applyAlignment="1" applyProtection="1">
      <alignment horizontal="center"/>
      <protection locked="0"/>
    </xf>
    <xf numFmtId="43" fontId="4" fillId="6" borderId="8" xfId="1" applyFont="1" applyFill="1" applyBorder="1" applyAlignment="1" applyProtection="1">
      <alignment horizontal="center"/>
      <protection locked="0"/>
    </xf>
    <xf numFmtId="0" fontId="4" fillId="6" borderId="2" xfId="0" applyFont="1" applyFill="1" applyBorder="1" applyProtection="1">
      <protection locked="0"/>
    </xf>
    <xf numFmtId="0" fontId="4" fillId="6" borderId="0" xfId="0" applyFont="1" applyFill="1" applyAlignment="1" applyProtection="1">
      <alignment horizontal="center"/>
      <protection locked="0"/>
    </xf>
    <xf numFmtId="0" fontId="4" fillId="6" borderId="6" xfId="0" applyFont="1" applyFill="1" applyBorder="1" applyProtection="1">
      <protection locked="0"/>
    </xf>
    <xf numFmtId="0" fontId="5" fillId="6" borderId="1" xfId="0" applyFont="1" applyFill="1" applyBorder="1" applyAlignment="1" applyProtection="1">
      <alignment horizontal="left"/>
      <protection locked="0"/>
    </xf>
    <xf numFmtId="0" fontId="5" fillId="6" borderId="0" xfId="0" applyFont="1" applyFill="1" applyAlignment="1" applyProtection="1">
      <alignment horizontal="center"/>
      <protection locked="0"/>
    </xf>
    <xf numFmtId="164" fontId="5" fillId="6" borderId="0" xfId="0" applyNumberFormat="1" applyFont="1" applyFill="1" applyAlignment="1" applyProtection="1">
      <alignment horizontal="center"/>
      <protection locked="0"/>
    </xf>
    <xf numFmtId="0" fontId="4" fillId="6" borderId="12" xfId="0" applyFont="1" applyFill="1" applyBorder="1" applyProtection="1">
      <protection locked="0"/>
    </xf>
    <xf numFmtId="0" fontId="4" fillId="6" borderId="13" xfId="0" applyFont="1" applyFill="1" applyBorder="1" applyProtection="1">
      <protection locked="0"/>
    </xf>
    <xf numFmtId="0" fontId="5" fillId="6" borderId="23" xfId="0" applyFont="1" applyFill="1" applyBorder="1" applyAlignment="1" applyProtection="1">
      <alignment horizontal="center" vertical="top" wrapText="1"/>
      <protection locked="0"/>
    </xf>
    <xf numFmtId="0" fontId="5" fillId="6" borderId="22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6" borderId="21" xfId="0" applyFont="1" applyFill="1" applyBorder="1" applyAlignment="1" applyProtection="1">
      <alignment horizontal="center" vertical="top" wrapText="1"/>
      <protection locked="0"/>
    </xf>
    <xf numFmtId="0" fontId="5" fillId="6" borderId="5" xfId="0" applyFont="1" applyFill="1" applyBorder="1" applyAlignment="1" applyProtection="1">
      <alignment horizontal="center" vertical="top" wrapText="1"/>
      <protection locked="0"/>
    </xf>
    <xf numFmtId="0" fontId="5" fillId="6" borderId="10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167" fontId="4" fillId="6" borderId="1" xfId="0" applyNumberFormat="1" applyFont="1" applyFill="1" applyBorder="1" applyAlignment="1" applyProtection="1">
      <alignment horizontal="right"/>
      <protection locked="0"/>
    </xf>
    <xf numFmtId="0" fontId="5" fillId="6" borderId="26" xfId="0" applyFont="1" applyFill="1" applyBorder="1" applyAlignment="1" applyProtection="1">
      <alignment horizontal="center"/>
      <protection locked="0"/>
    </xf>
    <xf numFmtId="0" fontId="5" fillId="6" borderId="35" xfId="0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left"/>
      <protection locked="0"/>
    </xf>
    <xf numFmtId="168" fontId="4" fillId="6" borderId="1" xfId="0" applyNumberFormat="1" applyFont="1" applyFill="1" applyBorder="1" applyAlignment="1" applyProtection="1">
      <alignment horizontal="right"/>
      <protection locked="0"/>
    </xf>
    <xf numFmtId="1" fontId="5" fillId="6" borderId="26" xfId="0" applyNumberFormat="1" applyFont="1" applyFill="1" applyBorder="1" applyAlignment="1" applyProtection="1">
      <alignment horizontal="center"/>
      <protection locked="0"/>
    </xf>
    <xf numFmtId="168" fontId="4" fillId="6" borderId="1" xfId="1" applyNumberFormat="1" applyFont="1" applyFill="1" applyBorder="1" applyAlignment="1" applyProtection="1">
      <alignment horizontal="right"/>
      <protection locked="0"/>
    </xf>
    <xf numFmtId="0" fontId="4" fillId="6" borderId="3" xfId="0" applyFont="1" applyFill="1" applyBorder="1" applyAlignment="1" applyProtection="1">
      <alignment horizontal="left" indent="1"/>
      <protection locked="0"/>
    </xf>
    <xf numFmtId="0" fontId="5" fillId="6" borderId="7" xfId="0" applyFont="1" applyFill="1" applyBorder="1" applyAlignment="1" applyProtection="1">
      <alignment horizontal="left"/>
      <protection locked="0"/>
    </xf>
    <xf numFmtId="168" fontId="4" fillId="6" borderId="8" xfId="0" applyNumberFormat="1" applyFont="1" applyFill="1" applyBorder="1" applyAlignment="1" applyProtection="1">
      <alignment horizontal="right"/>
      <protection locked="0"/>
    </xf>
    <xf numFmtId="2" fontId="5" fillId="6" borderId="32" xfId="0" applyNumberFormat="1" applyFont="1" applyFill="1" applyBorder="1" applyAlignment="1" applyProtection="1">
      <alignment horizontal="center"/>
      <protection locked="0"/>
    </xf>
    <xf numFmtId="1" fontId="4" fillId="6" borderId="7" xfId="0" applyNumberFormat="1" applyFont="1" applyFill="1" applyBorder="1" applyAlignment="1" applyProtection="1">
      <alignment horizontal="center"/>
      <protection locked="0"/>
    </xf>
    <xf numFmtId="0" fontId="5" fillId="6" borderId="15" xfId="0" applyFont="1" applyFill="1" applyBorder="1" applyAlignment="1" applyProtection="1">
      <alignment horizontal="left"/>
      <protection locked="0"/>
    </xf>
    <xf numFmtId="0" fontId="5" fillId="6" borderId="16" xfId="0" applyFont="1" applyFill="1" applyBorder="1" applyProtection="1">
      <protection locked="0"/>
    </xf>
    <xf numFmtId="0" fontId="4" fillId="6" borderId="15" xfId="0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43" fontId="4" fillId="6" borderId="14" xfId="1" applyFont="1" applyFill="1" applyBorder="1" applyAlignment="1" applyProtection="1">
      <alignment horizontal="center"/>
      <protection locked="0"/>
    </xf>
    <xf numFmtId="168" fontId="4" fillId="6" borderId="14" xfId="0" applyNumberFormat="1" applyFont="1" applyFill="1" applyBorder="1" applyAlignment="1" applyProtection="1">
      <alignment horizontal="right"/>
      <protection locked="0"/>
    </xf>
    <xf numFmtId="2" fontId="5" fillId="6" borderId="33" xfId="0" applyNumberFormat="1" applyFont="1" applyFill="1" applyBorder="1" applyAlignment="1" applyProtection="1">
      <alignment horizontal="center"/>
      <protection locked="0"/>
    </xf>
    <xf numFmtId="1" fontId="4" fillId="6" borderId="15" xfId="0" applyNumberFormat="1" applyFont="1" applyFill="1" applyBorder="1" applyAlignment="1" applyProtection="1">
      <alignment horizontal="center"/>
      <protection locked="0"/>
    </xf>
    <xf numFmtId="43" fontId="5" fillId="6" borderId="33" xfId="1" applyFont="1" applyFill="1" applyBorder="1" applyAlignment="1" applyProtection="1">
      <alignment horizontal="center"/>
      <protection locked="0"/>
    </xf>
    <xf numFmtId="43" fontId="5" fillId="6" borderId="37" xfId="1" applyFont="1" applyFill="1" applyBorder="1" applyAlignment="1" applyProtection="1">
      <alignment horizontal="center"/>
      <protection locked="0"/>
    </xf>
    <xf numFmtId="0" fontId="5" fillId="6" borderId="10" xfId="0" applyFont="1" applyFill="1" applyBorder="1" applyAlignment="1" applyProtection="1">
      <alignment horizontal="left"/>
      <protection locked="0"/>
    </xf>
    <xf numFmtId="0" fontId="5" fillId="6" borderId="11" xfId="0" applyFont="1" applyFill="1" applyBorder="1" applyProtection="1">
      <protection locked="0"/>
    </xf>
    <xf numFmtId="0" fontId="4" fillId="6" borderId="5" xfId="0" applyFont="1" applyFill="1" applyBorder="1" applyAlignment="1" applyProtection="1">
      <alignment horizontal="center"/>
      <protection locked="0"/>
    </xf>
    <xf numFmtId="1" fontId="4" fillId="6" borderId="5" xfId="0" applyNumberFormat="1" applyFont="1" applyFill="1" applyBorder="1" applyAlignment="1" applyProtection="1">
      <alignment horizontal="center"/>
      <protection locked="0"/>
    </xf>
    <xf numFmtId="43" fontId="4" fillId="6" borderId="5" xfId="1" applyFont="1" applyFill="1" applyBorder="1" applyAlignment="1" applyProtection="1">
      <alignment horizontal="center"/>
      <protection locked="0"/>
    </xf>
    <xf numFmtId="168" fontId="4" fillId="6" borderId="5" xfId="0" applyNumberFormat="1" applyFont="1" applyFill="1" applyBorder="1" applyAlignment="1" applyProtection="1">
      <alignment horizontal="right"/>
      <protection locked="0"/>
    </xf>
    <xf numFmtId="2" fontId="5" fillId="6" borderId="5" xfId="0" applyNumberFormat="1" applyFont="1" applyFill="1" applyBorder="1" applyAlignment="1" applyProtection="1">
      <alignment horizontal="center"/>
      <protection locked="0"/>
    </xf>
    <xf numFmtId="43" fontId="5" fillId="6" borderId="11" xfId="1" applyFont="1" applyFill="1" applyBorder="1" applyAlignment="1" applyProtection="1">
      <alignment horizontal="center"/>
      <protection locked="0"/>
    </xf>
    <xf numFmtId="43" fontId="5" fillId="6" borderId="38" xfId="1" applyFont="1" applyFill="1" applyBorder="1" applyAlignment="1" applyProtection="1">
      <alignment horizontal="center"/>
      <protection locked="0"/>
    </xf>
    <xf numFmtId="43" fontId="5" fillId="6" borderId="1" xfId="1" applyFont="1" applyFill="1" applyBorder="1" applyAlignment="1" applyProtection="1">
      <alignment horizontal="center"/>
      <protection locked="0"/>
    </xf>
    <xf numFmtId="1" fontId="4" fillId="6" borderId="1" xfId="1" applyNumberFormat="1" applyFont="1" applyFill="1" applyBorder="1" applyAlignment="1" applyProtection="1">
      <alignment horizontal="center"/>
      <protection locked="0"/>
    </xf>
    <xf numFmtId="43" fontId="5" fillId="6" borderId="2" xfId="1" applyFont="1" applyFill="1" applyBorder="1" applyAlignment="1" applyProtection="1">
      <alignment horizontal="center"/>
      <protection locked="0"/>
    </xf>
    <xf numFmtId="0" fontId="5" fillId="6" borderId="6" xfId="0" applyFont="1" applyFill="1" applyBorder="1" applyProtection="1">
      <protection locked="0"/>
    </xf>
    <xf numFmtId="0" fontId="4" fillId="6" borderId="9" xfId="0" applyFont="1" applyFill="1" applyBorder="1" applyAlignment="1" applyProtection="1">
      <alignment horizontal="center"/>
      <protection locked="0"/>
    </xf>
    <xf numFmtId="1" fontId="4" fillId="6" borderId="9" xfId="0" applyNumberFormat="1" applyFont="1" applyFill="1" applyBorder="1" applyAlignment="1" applyProtection="1">
      <alignment horizontal="center"/>
      <protection locked="0"/>
    </xf>
    <xf numFmtId="43" fontId="4" fillId="6" borderId="9" xfId="1" applyFont="1" applyFill="1" applyBorder="1" applyAlignment="1" applyProtection="1">
      <alignment horizontal="center"/>
      <protection locked="0"/>
    </xf>
    <xf numFmtId="168" fontId="4" fillId="6" borderId="9" xfId="0" applyNumberFormat="1" applyFont="1" applyFill="1" applyBorder="1" applyAlignment="1" applyProtection="1">
      <alignment horizontal="right"/>
      <protection locked="0"/>
    </xf>
    <xf numFmtId="2" fontId="5" fillId="6" borderId="9" xfId="0" applyNumberFormat="1" applyFont="1" applyFill="1" applyBorder="1" applyAlignment="1" applyProtection="1">
      <alignment horizontal="center"/>
      <protection locked="0"/>
    </xf>
    <xf numFmtId="43" fontId="5" fillId="6" borderId="17" xfId="1" applyFont="1" applyFill="1" applyBorder="1" applyAlignment="1" applyProtection="1">
      <alignment horizontal="center"/>
      <protection locked="0"/>
    </xf>
    <xf numFmtId="43" fontId="5" fillId="6" borderId="36" xfId="1" applyFont="1" applyFill="1" applyBorder="1" applyAlignment="1" applyProtection="1">
      <alignment horizontal="center"/>
      <protection locked="0"/>
    </xf>
    <xf numFmtId="0" fontId="5" fillId="6" borderId="14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horizontal="center"/>
      <protection locked="0"/>
    </xf>
    <xf numFmtId="2" fontId="4" fillId="6" borderId="14" xfId="0" applyNumberFormat="1" applyFont="1" applyFill="1" applyBorder="1" applyAlignment="1" applyProtection="1">
      <alignment horizontal="center"/>
      <protection locked="0"/>
    </xf>
    <xf numFmtId="2" fontId="5" fillId="6" borderId="14" xfId="0" applyNumberFormat="1" applyFont="1" applyFill="1" applyBorder="1" applyAlignment="1" applyProtection="1">
      <alignment horizontal="center"/>
      <protection locked="0"/>
    </xf>
    <xf numFmtId="43" fontId="5" fillId="6" borderId="16" xfId="1" applyFont="1" applyFill="1" applyBorder="1" applyAlignment="1" applyProtection="1">
      <alignment horizontal="center"/>
      <protection locked="0"/>
    </xf>
    <xf numFmtId="0" fontId="4" fillId="5" borderId="2" xfId="0" applyFont="1" applyFill="1" applyBorder="1" applyAlignment="1" applyProtection="1">
      <alignment horizontal="left" vertical="top"/>
      <protection hidden="1"/>
    </xf>
    <xf numFmtId="0" fontId="4" fillId="5" borderId="4" xfId="0" applyFont="1" applyFill="1" applyBorder="1" applyAlignment="1" applyProtection="1">
      <alignment horizontal="left" vertical="top"/>
      <protection hidden="1"/>
    </xf>
    <xf numFmtId="0" fontId="4" fillId="6" borderId="2" xfId="0" applyFont="1" applyFill="1" applyBorder="1" applyAlignment="1" applyProtection="1">
      <alignment horizontal="left" wrapText="1" indent="1"/>
      <protection locked="0"/>
    </xf>
    <xf numFmtId="0" fontId="5" fillId="6" borderId="48" xfId="0" applyFont="1" applyFill="1" applyBorder="1" applyAlignment="1">
      <alignment horizontal="center"/>
    </xf>
    <xf numFmtId="0" fontId="5" fillId="6" borderId="48" xfId="0" applyFont="1" applyFill="1" applyBorder="1" applyAlignment="1">
      <alignment horizontal="right"/>
    </xf>
    <xf numFmtId="0" fontId="5" fillId="6" borderId="50" xfId="0" applyFont="1" applyFill="1" applyBorder="1" applyAlignment="1">
      <alignment horizontal="center"/>
    </xf>
    <xf numFmtId="43" fontId="5" fillId="6" borderId="50" xfId="1" applyFont="1" applyFill="1" applyBorder="1" applyAlignment="1" applyProtection="1">
      <alignment horizontal="center"/>
    </xf>
    <xf numFmtId="0" fontId="5" fillId="6" borderId="4" xfId="0" applyFont="1" applyFill="1" applyBorder="1"/>
    <xf numFmtId="0" fontId="5" fillId="6" borderId="53" xfId="0" applyFont="1" applyFill="1" applyBorder="1" applyAlignment="1">
      <alignment horizontal="center"/>
    </xf>
    <xf numFmtId="0" fontId="4" fillId="6" borderId="55" xfId="0" applyFont="1" applyFill="1" applyBorder="1"/>
    <xf numFmtId="0" fontId="5" fillId="6" borderId="26" xfId="0" applyFont="1" applyFill="1" applyBorder="1"/>
    <xf numFmtId="0" fontId="2" fillId="0" borderId="21" xfId="0" applyFont="1" applyBorder="1" applyProtection="1">
      <protection locked="0"/>
    </xf>
    <xf numFmtId="0" fontId="0" fillId="0" borderId="41" xfId="0" applyBorder="1" applyProtection="1">
      <protection locked="0"/>
    </xf>
    <xf numFmtId="0" fontId="4" fillId="6" borderId="26" xfId="0" applyFont="1" applyFill="1" applyBorder="1"/>
    <xf numFmtId="0" fontId="5" fillId="6" borderId="51" xfId="0" applyFont="1" applyFill="1" applyBorder="1" applyAlignment="1">
      <alignment horizontal="left"/>
    </xf>
    <xf numFmtId="1" fontId="4" fillId="6" borderId="59" xfId="0" applyNumberFormat="1" applyFont="1" applyFill="1" applyBorder="1" applyAlignment="1">
      <alignment horizontal="center"/>
    </xf>
    <xf numFmtId="43" fontId="4" fillId="6" borderId="4" xfId="1" applyFont="1" applyFill="1" applyBorder="1" applyProtection="1"/>
    <xf numFmtId="43" fontId="5" fillId="6" borderId="52" xfId="1" applyFont="1" applyFill="1" applyBorder="1" applyAlignment="1" applyProtection="1">
      <alignment horizontal="center"/>
    </xf>
    <xf numFmtId="0" fontId="0" fillId="0" borderId="45" xfId="0" applyBorder="1" applyProtection="1">
      <protection locked="0"/>
    </xf>
    <xf numFmtId="0" fontId="0" fillId="0" borderId="25" xfId="0" applyBorder="1"/>
    <xf numFmtId="43" fontId="5" fillId="6" borderId="51" xfId="1" applyFont="1" applyFill="1" applyBorder="1" applyAlignment="1" applyProtection="1">
      <alignment horizontal="center"/>
    </xf>
    <xf numFmtId="43" fontId="5" fillId="6" borderId="49" xfId="1" applyFont="1" applyFill="1" applyBorder="1" applyAlignment="1" applyProtection="1">
      <alignment horizontal="center"/>
    </xf>
    <xf numFmtId="0" fontId="0" fillId="0" borderId="13" xfId="0" applyBorder="1"/>
    <xf numFmtId="43" fontId="5" fillId="6" borderId="57" xfId="1" applyFont="1" applyFill="1" applyBorder="1" applyAlignment="1" applyProtection="1">
      <alignment horizontal="center"/>
    </xf>
    <xf numFmtId="0" fontId="2" fillId="0" borderId="0" xfId="0" applyFont="1" applyAlignment="1" applyProtection="1">
      <alignment vertical="top"/>
      <protection hidden="1"/>
    </xf>
    <xf numFmtId="0" fontId="2" fillId="0" borderId="43" xfId="0" applyFont="1" applyBorder="1" applyProtection="1">
      <protection hidden="1"/>
    </xf>
    <xf numFmtId="0" fontId="2" fillId="0" borderId="44" xfId="0" applyFont="1" applyBorder="1" applyAlignment="1" applyProtection="1">
      <alignment vertical="top"/>
      <protection hidden="1"/>
    </xf>
    <xf numFmtId="0" fontId="2" fillId="0" borderId="24" xfId="0" applyFont="1" applyBorder="1" applyProtection="1">
      <protection hidden="1"/>
    </xf>
    <xf numFmtId="0" fontId="2" fillId="0" borderId="45" xfId="0" applyFont="1" applyBorder="1" applyProtection="1">
      <protection hidden="1"/>
    </xf>
    <xf numFmtId="0" fontId="2" fillId="0" borderId="25" xfId="0" applyFont="1" applyBorder="1" applyProtection="1">
      <protection hidden="1"/>
    </xf>
    <xf numFmtId="0" fontId="2" fillId="0" borderId="60" xfId="0" applyFont="1" applyBorder="1" applyProtection="1">
      <protection hidden="1"/>
    </xf>
    <xf numFmtId="0" fontId="2" fillId="0" borderId="61" xfId="0" applyFont="1" applyBorder="1" applyProtection="1">
      <protection hidden="1"/>
    </xf>
    <xf numFmtId="0" fontId="2" fillId="0" borderId="62" xfId="0" applyFont="1" applyBorder="1" applyProtection="1">
      <protection hidden="1"/>
    </xf>
    <xf numFmtId="0" fontId="8" fillId="0" borderId="0" xfId="0" applyFont="1" applyProtection="1">
      <protection hidden="1"/>
    </xf>
    <xf numFmtId="0" fontId="4" fillId="5" borderId="2" xfId="0" applyFont="1" applyFill="1" applyBorder="1" applyAlignment="1" applyProtection="1">
      <alignment horizontal="left" vertical="top"/>
      <protection hidden="1"/>
    </xf>
    <xf numFmtId="0" fontId="4" fillId="5" borderId="4" xfId="0" applyFont="1" applyFill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left" vertical="top"/>
      <protection hidden="1"/>
    </xf>
    <xf numFmtId="0" fontId="5" fillId="3" borderId="1" xfId="0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/>
      <protection hidden="1"/>
    </xf>
    <xf numFmtId="0" fontId="4" fillId="4" borderId="1" xfId="0" applyFont="1" applyFill="1" applyBorder="1" applyAlignment="1" applyProtection="1">
      <alignment horizontal="left"/>
      <protection hidden="1"/>
    </xf>
    <xf numFmtId="0" fontId="4" fillId="3" borderId="1" xfId="0" applyFont="1" applyFill="1" applyBorder="1" applyAlignment="1" applyProtection="1">
      <alignment horizontal="left"/>
      <protection locked="0"/>
    </xf>
    <xf numFmtId="165" fontId="4" fillId="3" borderId="1" xfId="0" applyNumberFormat="1" applyFont="1" applyFill="1" applyBorder="1" applyAlignment="1" applyProtection="1">
      <alignment horizontal="left"/>
      <protection locked="0"/>
    </xf>
    <xf numFmtId="0" fontId="3" fillId="4" borderId="2" xfId="0" applyFont="1" applyFill="1" applyBorder="1" applyAlignment="1" applyProtection="1">
      <alignment horizontal="left" vertical="top"/>
      <protection hidden="1"/>
    </xf>
    <xf numFmtId="0" fontId="3" fillId="4" borderId="39" xfId="0" applyFont="1" applyFill="1" applyBorder="1" applyAlignment="1" applyProtection="1">
      <alignment horizontal="left" vertical="top"/>
      <protection hidden="1"/>
    </xf>
    <xf numFmtId="0" fontId="3" fillId="4" borderId="4" xfId="0" applyFont="1" applyFill="1" applyBorder="1" applyAlignment="1" applyProtection="1">
      <alignment horizontal="left" vertical="top"/>
      <protection hidden="1"/>
    </xf>
    <xf numFmtId="0" fontId="4" fillId="7" borderId="1" xfId="0" applyFont="1" applyFill="1" applyBorder="1" applyAlignment="1" applyProtection="1">
      <alignment horizontal="left" vertical="top"/>
      <protection hidden="1"/>
    </xf>
    <xf numFmtId="0" fontId="5" fillId="6" borderId="40" xfId="0" applyFont="1" applyFill="1" applyBorder="1" applyAlignment="1">
      <alignment horizontal="center" vertical="top" wrapText="1"/>
    </xf>
    <xf numFmtId="0" fontId="5" fillId="6" borderId="41" xfId="0" applyFont="1" applyFill="1" applyBorder="1" applyAlignment="1">
      <alignment horizontal="center" vertical="top" wrapText="1"/>
    </xf>
    <xf numFmtId="0" fontId="5" fillId="6" borderId="51" xfId="0" applyFont="1" applyFill="1" applyBorder="1" applyAlignment="1">
      <alignment horizontal="center" vertical="top" wrapText="1"/>
    </xf>
    <xf numFmtId="0" fontId="5" fillId="6" borderId="22" xfId="0" applyFont="1" applyFill="1" applyBorder="1" applyAlignment="1">
      <alignment horizontal="center" vertical="top" wrapText="1"/>
    </xf>
    <xf numFmtId="0" fontId="5" fillId="6" borderId="21" xfId="0" applyFont="1" applyFill="1" applyBorder="1" applyAlignment="1">
      <alignment horizontal="center" vertical="top" wrapText="1"/>
    </xf>
    <xf numFmtId="0" fontId="5" fillId="6" borderId="48" xfId="0" applyFont="1" applyFill="1" applyBorder="1" applyAlignment="1">
      <alignment horizontal="center" vertical="top" wrapText="1"/>
    </xf>
    <xf numFmtId="0" fontId="5" fillId="6" borderId="23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50" xfId="0" applyFont="1" applyFill="1" applyBorder="1" applyAlignment="1">
      <alignment horizontal="center" vertical="top" wrapText="1"/>
    </xf>
    <xf numFmtId="0" fontId="5" fillId="6" borderId="47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top" wrapText="1"/>
    </xf>
    <xf numFmtId="0" fontId="5" fillId="6" borderId="46" xfId="0" applyFont="1" applyFill="1" applyBorder="1" applyAlignment="1">
      <alignment horizontal="center" vertical="top" wrapText="1"/>
    </xf>
    <xf numFmtId="0" fontId="5" fillId="6" borderId="17" xfId="0" applyFont="1" applyFill="1" applyBorder="1" applyAlignment="1">
      <alignment horizontal="center" vertical="top" wrapText="1"/>
    </xf>
    <xf numFmtId="0" fontId="5" fillId="6" borderId="49" xfId="0" applyFont="1" applyFill="1" applyBorder="1" applyAlignment="1">
      <alignment horizontal="center" vertical="top" wrapText="1"/>
    </xf>
    <xf numFmtId="0" fontId="4" fillId="6" borderId="12" xfId="0" applyFont="1" applyFill="1" applyBorder="1" applyAlignment="1">
      <alignment horizontal="center"/>
    </xf>
    <xf numFmtId="0" fontId="4" fillId="6" borderId="57" xfId="0" applyFont="1" applyFill="1" applyBorder="1" applyAlignment="1">
      <alignment horizontal="center"/>
    </xf>
    <xf numFmtId="0" fontId="5" fillId="6" borderId="0" xfId="0" applyFont="1" applyFill="1" applyAlignment="1">
      <alignment horizontal="left"/>
    </xf>
    <xf numFmtId="0" fontId="5" fillId="6" borderId="22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54" xfId="0" applyFont="1" applyFill="1" applyBorder="1" applyAlignment="1">
      <alignment horizontal="left"/>
    </xf>
    <xf numFmtId="0" fontId="5" fillId="6" borderId="55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6" borderId="26" xfId="0" applyFont="1" applyFill="1" applyBorder="1" applyAlignment="1">
      <alignment horizontal="left"/>
    </xf>
    <xf numFmtId="0" fontId="5" fillId="6" borderId="19" xfId="0" applyFont="1" applyFill="1" applyBorder="1" applyAlignment="1">
      <alignment horizontal="left"/>
    </xf>
    <xf numFmtId="0" fontId="5" fillId="6" borderId="34" xfId="0" applyFont="1" applyFill="1" applyBorder="1" applyAlignment="1">
      <alignment horizontal="left"/>
    </xf>
    <xf numFmtId="0" fontId="5" fillId="6" borderId="40" xfId="0" applyFont="1" applyFill="1" applyBorder="1" applyAlignment="1" applyProtection="1">
      <alignment horizontal="center" vertical="top" wrapText="1"/>
      <protection locked="0"/>
    </xf>
    <xf numFmtId="0" fontId="5" fillId="6" borderId="41" xfId="0" applyFont="1" applyFill="1" applyBorder="1" applyAlignment="1" applyProtection="1">
      <alignment horizontal="center" vertical="top" wrapText="1"/>
      <protection locked="0"/>
    </xf>
    <xf numFmtId="0" fontId="5" fillId="6" borderId="42" xfId="0" applyFont="1" applyFill="1" applyBorder="1" applyAlignment="1" applyProtection="1">
      <alignment horizontal="center" vertical="top" wrapText="1"/>
      <protection locked="0"/>
    </xf>
    <xf numFmtId="0" fontId="5" fillId="6" borderId="23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6" borderId="5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top" wrapText="1"/>
      <protection locked="0"/>
    </xf>
    <xf numFmtId="0" fontId="5" fillId="6" borderId="13" xfId="0" applyFont="1" applyFill="1" applyBorder="1" applyAlignment="1" applyProtection="1">
      <alignment horizontal="center" vertical="top" wrapText="1"/>
      <protection locked="0"/>
    </xf>
    <xf numFmtId="0" fontId="5" fillId="6" borderId="38" xfId="0" applyFont="1" applyFill="1" applyBorder="1" applyAlignment="1" applyProtection="1">
      <alignment horizontal="center" vertical="top" wrapText="1"/>
      <protection locked="0"/>
    </xf>
    <xf numFmtId="0" fontId="5" fillId="6" borderId="0" xfId="0" applyFont="1" applyFill="1" applyAlignment="1" applyProtection="1">
      <alignment horizontal="left"/>
      <protection locked="0"/>
    </xf>
    <xf numFmtId="0" fontId="5" fillId="6" borderId="43" xfId="0" applyFont="1" applyFill="1" applyBorder="1" applyAlignment="1" applyProtection="1">
      <alignment horizontal="center" vertical="center"/>
      <protection locked="0"/>
    </xf>
    <xf numFmtId="0" fontId="5" fillId="6" borderId="44" xfId="0" applyFont="1" applyFill="1" applyBorder="1" applyAlignment="1" applyProtection="1">
      <alignment horizontal="center" vertical="center"/>
      <protection locked="0"/>
    </xf>
    <xf numFmtId="0" fontId="5" fillId="6" borderId="24" xfId="0" applyFont="1" applyFill="1" applyBorder="1" applyAlignment="1" applyProtection="1">
      <alignment horizontal="center" vertical="center"/>
      <protection locked="0"/>
    </xf>
    <xf numFmtId="0" fontId="5" fillId="6" borderId="45" xfId="0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25" xfId="0" applyFont="1" applyFill="1" applyBorder="1" applyAlignment="1" applyProtection="1">
      <alignment horizontal="center" vertical="center"/>
      <protection locked="0"/>
    </xf>
    <xf numFmtId="0" fontId="5" fillId="6" borderId="22" xfId="0" applyFont="1" applyFill="1" applyBorder="1" applyAlignment="1" applyProtection="1">
      <alignment horizontal="center" vertical="top" wrapText="1"/>
      <protection locked="0"/>
    </xf>
    <xf numFmtId="0" fontId="5" fillId="6" borderId="21" xfId="0" applyFont="1" applyFill="1" applyBorder="1" applyAlignment="1" applyProtection="1">
      <alignment horizontal="center" vertical="top" wrapText="1"/>
      <protection locked="0"/>
    </xf>
    <xf numFmtId="0" fontId="5" fillId="6" borderId="10" xfId="0" applyFont="1" applyFill="1" applyBorder="1" applyAlignment="1" applyProtection="1">
      <alignment horizontal="center" vertical="top" wrapText="1"/>
      <protection locked="0"/>
    </xf>
    <xf numFmtId="0" fontId="5" fillId="6" borderId="46" xfId="0" applyFont="1" applyFill="1" applyBorder="1" applyAlignment="1" applyProtection="1">
      <alignment horizontal="left" vertical="top" wrapText="1"/>
      <protection locked="0"/>
    </xf>
    <xf numFmtId="0" fontId="5" fillId="6" borderId="17" xfId="0" applyFont="1" applyFill="1" applyBorder="1" applyAlignment="1" applyProtection="1">
      <alignment horizontal="left" vertical="top" wrapText="1"/>
      <protection locked="0"/>
    </xf>
    <xf numFmtId="0" fontId="5" fillId="6" borderId="11" xfId="0" applyFont="1" applyFill="1" applyBorder="1" applyAlignment="1" applyProtection="1">
      <alignment horizontal="left" vertical="top" wrapText="1"/>
      <protection locked="0"/>
    </xf>
    <xf numFmtId="0" fontId="5" fillId="6" borderId="5" xfId="0" applyFont="1" applyFill="1" applyBorder="1" applyAlignment="1">
      <alignment horizontal="center" vertical="top" wrapText="1"/>
    </xf>
    <xf numFmtId="0" fontId="3" fillId="6" borderId="0" xfId="0" applyFont="1" applyFill="1" applyAlignment="1" applyProtection="1">
      <alignment horizontal="left"/>
      <protection locked="0"/>
    </xf>
    <xf numFmtId="0" fontId="4" fillId="4" borderId="1" xfId="0" applyFont="1" applyFill="1" applyBorder="1" applyAlignment="1" applyProtection="1">
      <protection hidden="1"/>
    </xf>
    <xf numFmtId="0" fontId="5" fillId="6" borderId="53" xfId="0" applyFont="1" applyFill="1" applyBorder="1" applyAlignment="1"/>
    <xf numFmtId="0" fontId="5" fillId="6" borderId="54" xfId="0" applyFont="1" applyFill="1" applyBorder="1" applyAlignment="1"/>
    <xf numFmtId="0" fontId="5" fillId="6" borderId="3" xfId="0" applyFont="1" applyFill="1" applyBorder="1" applyAlignment="1"/>
    <xf numFmtId="0" fontId="5" fillId="6" borderId="1" xfId="0" applyFont="1" applyFill="1" applyBorder="1" applyAlignment="1"/>
    <xf numFmtId="0" fontId="5" fillId="6" borderId="18" xfId="0" applyFont="1" applyFill="1" applyBorder="1" applyAlignment="1"/>
    <xf numFmtId="0" fontId="5" fillId="6" borderId="19" xfId="0" applyFont="1" applyFill="1" applyBorder="1" applyAlignment="1"/>
    <xf numFmtId="0" fontId="4" fillId="6" borderId="13" xfId="0" applyFont="1" applyFill="1" applyBorder="1" applyAlignment="1"/>
    <xf numFmtId="0" fontId="4" fillId="6" borderId="57" xfId="0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atnsedge/Technical%20Planning%20and%20Quality/TPQ%20Projects/Dis_2013_163%20DAID%20Replacement%20Project/Dis_2013_163%20Tender%20Pack/Volume%201/2018%2011%2015%20DAID%20REPLACEMENT%20Volume%201C%20v_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enderer Info"/>
      <sheetName val="G1 SUMMARY"/>
      <sheetName val="G2_1 PMP"/>
      <sheetName val="G2_2 ILS"/>
      <sheetName val="G4_1 AID SYSTEM EQUIPMENT"/>
      <sheetName val="G6_3 Test Equipment"/>
      <sheetName val="G6_0 Spares List"/>
      <sheetName val="G7 Miscellaneous"/>
      <sheetName val="G10 Maintenance Contract"/>
      <sheetName val="FAOR"/>
      <sheetName val="FACT"/>
      <sheetName val="FALE"/>
      <sheetName val="FABL"/>
      <sheetName val="FAPE"/>
      <sheetName val="FAEL"/>
      <sheetName val="FAGG"/>
    </sheetNames>
    <sheetDataSet>
      <sheetData sheetId="0" refreshError="1"/>
      <sheetData sheetId="1" refreshError="1">
        <row r="3">
          <cell r="D3" t="str">
            <v>Tenderer name</v>
          </cell>
        </row>
        <row r="4">
          <cell r="D4" t="str">
            <v>FC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K40"/>
  <sheetViews>
    <sheetView tabSelected="1" zoomScaleNormal="100" zoomScaleSheetLayoutView="90" zoomScalePageLayoutView="78" workbookViewId="0">
      <selection activeCell="C44" sqref="C44"/>
    </sheetView>
  </sheetViews>
  <sheetFormatPr defaultColWidth="9.33203125" defaultRowHeight="12.6"/>
  <cols>
    <col min="1" max="1" width="1.83203125" style="3" customWidth="1"/>
    <col min="2" max="2" width="3.6640625" style="3" customWidth="1"/>
    <col min="3" max="3" width="41.6640625" style="3" customWidth="1"/>
    <col min="4" max="4" width="22.5" style="3" customWidth="1"/>
    <col min="5" max="5" width="69" style="3" customWidth="1"/>
    <col min="6" max="6" width="3.6640625" style="3" customWidth="1"/>
    <col min="7" max="7" width="1.83203125" style="3" customWidth="1"/>
    <col min="8" max="8" width="29" style="3" bestFit="1" customWidth="1"/>
    <col min="9" max="9" width="9" style="3" bestFit="1" customWidth="1"/>
    <col min="10" max="10" width="5.33203125" style="3" bestFit="1" customWidth="1"/>
    <col min="11" max="12" width="14.1640625" style="3" bestFit="1" customWidth="1"/>
    <col min="13" max="16384" width="9.33203125" style="3"/>
  </cols>
  <sheetData>
    <row r="1" spans="2:11" ht="12.95" thickBot="1"/>
    <row r="2" spans="2:11" ht="12.95" thickTop="1">
      <c r="B2" s="4"/>
      <c r="C2" s="5"/>
      <c r="D2" s="5"/>
      <c r="E2" s="5"/>
      <c r="F2" s="6"/>
    </row>
    <row r="3" spans="2:11" ht="14.1">
      <c r="B3" s="7"/>
      <c r="C3" s="8" t="s">
        <v>0</v>
      </c>
      <c r="D3" s="162" t="s">
        <v>1</v>
      </c>
      <c r="E3" s="162"/>
      <c r="F3" s="9"/>
    </row>
    <row r="4" spans="2:11" ht="20.100000000000001">
      <c r="B4" s="7"/>
      <c r="C4" s="8" t="s">
        <v>2</v>
      </c>
      <c r="D4" s="163" t="s">
        <v>3</v>
      </c>
      <c r="E4" s="164"/>
      <c r="F4" s="9"/>
      <c r="K4" s="11"/>
    </row>
    <row r="5" spans="2:11" ht="14.1">
      <c r="B5" s="7"/>
      <c r="C5" s="8" t="s">
        <v>4</v>
      </c>
      <c r="D5" s="227" t="s">
        <v>5</v>
      </c>
      <c r="E5" s="227"/>
      <c r="F5" s="9"/>
    </row>
    <row r="6" spans="2:11" ht="14.1">
      <c r="B6" s="7"/>
      <c r="C6" s="8" t="s">
        <v>6</v>
      </c>
      <c r="D6" s="165">
        <v>0.1</v>
      </c>
      <c r="E6" s="165"/>
      <c r="F6" s="9"/>
    </row>
    <row r="7" spans="2:11" ht="14.1">
      <c r="B7" s="7"/>
      <c r="C7" s="8" t="s">
        <v>7</v>
      </c>
      <c r="D7" s="166" t="s">
        <v>8</v>
      </c>
      <c r="E7" s="166"/>
      <c r="F7" s="9"/>
    </row>
    <row r="8" spans="2:11" ht="12.95" thickBot="1">
      <c r="B8" s="7"/>
      <c r="F8" s="9"/>
    </row>
    <row r="9" spans="2:11" ht="12.95" thickTop="1">
      <c r="B9" s="4"/>
      <c r="C9" s="5"/>
      <c r="D9" s="5"/>
      <c r="E9" s="5"/>
      <c r="F9" s="6"/>
    </row>
    <row r="10" spans="2:11" ht="12.95">
      <c r="B10" s="7"/>
      <c r="C10" s="167" t="s">
        <v>9</v>
      </c>
      <c r="D10" s="168"/>
      <c r="E10" s="169"/>
      <c r="F10" s="9"/>
    </row>
    <row r="11" spans="2:11" ht="14.1">
      <c r="B11" s="7"/>
      <c r="C11" s="26" t="s">
        <v>10</v>
      </c>
      <c r="D11" s="170" t="s">
        <v>11</v>
      </c>
      <c r="E11" s="170"/>
      <c r="F11" s="9"/>
    </row>
    <row r="12" spans="2:11" ht="14.1">
      <c r="B12" s="7"/>
      <c r="C12" s="25" t="s">
        <v>12</v>
      </c>
      <c r="D12" s="159" t="s">
        <v>13</v>
      </c>
      <c r="E12" s="160"/>
      <c r="F12" s="9"/>
    </row>
    <row r="13" spans="2:11" ht="14.1">
      <c r="B13" s="7"/>
      <c r="C13" s="25" t="s">
        <v>14</v>
      </c>
      <c r="D13" s="159" t="s">
        <v>15</v>
      </c>
      <c r="E13" s="160"/>
      <c r="F13" s="9"/>
    </row>
    <row r="14" spans="2:11" ht="14.1">
      <c r="B14" s="7"/>
      <c r="C14" s="25" t="s">
        <v>16</v>
      </c>
      <c r="D14" s="159" t="s">
        <v>17</v>
      </c>
      <c r="E14" s="160"/>
      <c r="F14" s="9"/>
    </row>
    <row r="15" spans="2:11" ht="14.1">
      <c r="B15" s="7"/>
      <c r="C15" s="25" t="s">
        <v>18</v>
      </c>
      <c r="D15" s="159" t="s">
        <v>19</v>
      </c>
      <c r="E15" s="160"/>
      <c r="F15" s="9"/>
    </row>
    <row r="16" spans="2:11" ht="14.1">
      <c r="B16" s="7"/>
      <c r="C16" s="25" t="s">
        <v>20</v>
      </c>
      <c r="D16" s="125" t="s">
        <v>21</v>
      </c>
      <c r="E16" s="126"/>
      <c r="F16" s="9"/>
    </row>
    <row r="17" spans="2:6" ht="14.1">
      <c r="B17" s="7"/>
      <c r="C17" s="25" t="s">
        <v>22</v>
      </c>
      <c r="D17" s="159" t="s">
        <v>23</v>
      </c>
      <c r="E17" s="160"/>
      <c r="F17" s="9"/>
    </row>
    <row r="18" spans="2:6" ht="14.1">
      <c r="B18" s="7"/>
      <c r="C18" s="25" t="s">
        <v>24</v>
      </c>
      <c r="D18" s="125" t="s">
        <v>25</v>
      </c>
      <c r="E18" s="126"/>
      <c r="F18" s="9"/>
    </row>
    <row r="19" spans="2:6" ht="14.1">
      <c r="B19" s="7"/>
      <c r="C19" s="25" t="s">
        <v>26</v>
      </c>
      <c r="D19" s="125" t="s">
        <v>27</v>
      </c>
      <c r="E19" s="126"/>
      <c r="F19" s="9"/>
    </row>
    <row r="20" spans="2:6" ht="14.1">
      <c r="B20" s="7"/>
      <c r="C20" s="25" t="s">
        <v>28</v>
      </c>
      <c r="D20" s="125" t="s">
        <v>29</v>
      </c>
      <c r="E20" s="126"/>
      <c r="F20" s="9"/>
    </row>
    <row r="21" spans="2:6" ht="14.1">
      <c r="B21" s="7"/>
      <c r="C21" s="25" t="s">
        <v>30</v>
      </c>
      <c r="D21" s="159" t="s">
        <v>31</v>
      </c>
      <c r="E21" s="160"/>
      <c r="F21" s="9"/>
    </row>
    <row r="22" spans="2:6" ht="14.1">
      <c r="B22" s="7"/>
      <c r="C22" s="25" t="s">
        <v>32</v>
      </c>
      <c r="D22" s="125" t="s">
        <v>33</v>
      </c>
      <c r="E22" s="126"/>
      <c r="F22" s="9"/>
    </row>
    <row r="23" spans="2:6" ht="14.1">
      <c r="B23" s="7"/>
      <c r="C23" s="25" t="s">
        <v>34</v>
      </c>
      <c r="D23" s="125" t="s">
        <v>35</v>
      </c>
      <c r="E23" s="126"/>
      <c r="F23" s="9"/>
    </row>
    <row r="24" spans="2:6" ht="14.1">
      <c r="B24" s="7"/>
      <c r="C24" s="25" t="s">
        <v>36</v>
      </c>
      <c r="D24" s="125" t="s">
        <v>37</v>
      </c>
      <c r="E24" s="126"/>
      <c r="F24" s="9"/>
    </row>
    <row r="25" spans="2:6" ht="14.1">
      <c r="B25" s="7"/>
      <c r="C25" s="25" t="s">
        <v>38</v>
      </c>
      <c r="D25" s="159" t="s">
        <v>39</v>
      </c>
      <c r="E25" s="160"/>
      <c r="F25" s="9"/>
    </row>
    <row r="26" spans="2:6" ht="14.1">
      <c r="B26" s="7"/>
      <c r="C26" s="25" t="s">
        <v>40</v>
      </c>
      <c r="D26" s="125" t="s">
        <v>41</v>
      </c>
      <c r="E26" s="126"/>
      <c r="F26" s="9"/>
    </row>
    <row r="27" spans="2:6" ht="14.1">
      <c r="B27" s="7"/>
      <c r="C27" s="25" t="s">
        <v>42</v>
      </c>
      <c r="D27" s="125" t="s">
        <v>43</v>
      </c>
      <c r="E27" s="126"/>
      <c r="F27" s="9"/>
    </row>
    <row r="28" spans="2:6" ht="14.1">
      <c r="B28" s="7"/>
      <c r="C28" s="25" t="s">
        <v>44</v>
      </c>
      <c r="D28" s="125" t="s">
        <v>45</v>
      </c>
      <c r="E28" s="126"/>
      <c r="F28" s="9"/>
    </row>
    <row r="29" spans="2:6" ht="14.1">
      <c r="B29" s="7"/>
      <c r="C29" s="25" t="s">
        <v>46</v>
      </c>
      <c r="D29" s="125" t="s">
        <v>47</v>
      </c>
      <c r="E29" s="126"/>
      <c r="F29" s="9"/>
    </row>
    <row r="30" spans="2:6" ht="14.1">
      <c r="B30" s="7"/>
      <c r="C30" s="25" t="s">
        <v>48</v>
      </c>
      <c r="D30" s="125" t="s">
        <v>49</v>
      </c>
      <c r="E30" s="126"/>
      <c r="F30" s="9"/>
    </row>
    <row r="31" spans="2:6" ht="14.1">
      <c r="B31" s="7"/>
      <c r="C31" s="25" t="s">
        <v>50</v>
      </c>
      <c r="D31" s="125" t="s">
        <v>51</v>
      </c>
      <c r="E31" s="126"/>
      <c r="F31" s="9"/>
    </row>
    <row r="32" spans="2:6" ht="14.1">
      <c r="B32" s="7"/>
      <c r="C32" s="25" t="s">
        <v>52</v>
      </c>
      <c r="D32" s="125" t="s">
        <v>53</v>
      </c>
      <c r="E32" s="126"/>
      <c r="F32" s="9"/>
    </row>
    <row r="33" spans="2:6" ht="14.1">
      <c r="B33" s="7"/>
      <c r="C33" s="25" t="s">
        <v>54</v>
      </c>
      <c r="D33" s="125" t="s">
        <v>55</v>
      </c>
      <c r="E33" s="126"/>
      <c r="F33" s="9"/>
    </row>
    <row r="34" spans="2:6" ht="14.1">
      <c r="B34" s="7"/>
      <c r="C34" s="25" t="s">
        <v>56</v>
      </c>
      <c r="D34" s="159" t="s">
        <v>57</v>
      </c>
      <c r="E34" s="160"/>
      <c r="F34" s="9"/>
    </row>
    <row r="35" spans="2:6" ht="14.1">
      <c r="B35" s="7"/>
      <c r="C35" s="25" t="s">
        <v>58</v>
      </c>
      <c r="D35" s="159" t="s">
        <v>59</v>
      </c>
      <c r="E35" s="160"/>
      <c r="F35" s="9"/>
    </row>
    <row r="36" spans="2:6">
      <c r="B36" s="7"/>
      <c r="C36" s="10"/>
      <c r="D36" s="161"/>
      <c r="E36" s="161"/>
      <c r="F36" s="9"/>
    </row>
    <row r="37" spans="2:6" ht="12.95" thickBot="1">
      <c r="B37" s="7"/>
      <c r="C37" s="149"/>
      <c r="D37" s="149"/>
      <c r="E37" s="149"/>
      <c r="F37" s="9"/>
    </row>
    <row r="38" spans="2:6" ht="6.75" customHeight="1">
      <c r="B38" s="150"/>
      <c r="C38" s="151"/>
      <c r="D38" s="151"/>
      <c r="E38" s="151"/>
      <c r="F38" s="152"/>
    </row>
    <row r="39" spans="2:6">
      <c r="B39" s="153"/>
      <c r="C39" s="158" t="s">
        <v>60</v>
      </c>
      <c r="D39" s="158"/>
      <c r="F39" s="154"/>
    </row>
    <row r="40" spans="2:6" ht="12.95" thickBot="1">
      <c r="B40" s="155"/>
      <c r="C40" s="156"/>
      <c r="D40" s="156"/>
      <c r="E40" s="156"/>
      <c r="F40" s="157"/>
    </row>
  </sheetData>
  <sheetProtection selectLockedCells="1"/>
  <mergeCells count="17">
    <mergeCell ref="D15:E15"/>
    <mergeCell ref="D17:E17"/>
    <mergeCell ref="C10:E10"/>
    <mergeCell ref="D11:E11"/>
    <mergeCell ref="D12:E12"/>
    <mergeCell ref="D14:E14"/>
    <mergeCell ref="D13:E13"/>
    <mergeCell ref="D3:E3"/>
    <mergeCell ref="D4:E4"/>
    <mergeCell ref="D5:E5"/>
    <mergeCell ref="D6:E6"/>
    <mergeCell ref="D7:E7"/>
    <mergeCell ref="D21:E21"/>
    <mergeCell ref="D25:E25"/>
    <mergeCell ref="D36:E36"/>
    <mergeCell ref="D34:E34"/>
    <mergeCell ref="D35:E35"/>
  </mergeCells>
  <phoneticPr fontId="0" type="noConversion"/>
  <pageMargins left="0.74803149606299213" right="0.74803149606299213" top="0.51181102362204722" bottom="0.56999999999999995" header="0.31496062992125984" footer="0.27559055118110237"/>
  <pageSetup paperSize="9" scale="88" orientation="portrait" r:id="rId1"/>
  <headerFooter alignWithMargins="0">
    <oddHeader>&amp;LStandby Handheld Emergency Radios &amp;RVolume 1A - Appendix G</oddHeader>
    <oddFooter>&amp;LATNS/HO/S41/42/07: &amp;F
25 September 2014&amp;C&amp;A&amp;RPage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O70"/>
  <sheetViews>
    <sheetView zoomScaleNormal="100" workbookViewId="0">
      <selection activeCell="B18" sqref="B18:B21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154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155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156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2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2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2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2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2</v>
      </c>
      <c r="E22" s="53"/>
      <c r="F22" s="53">
        <f t="shared" ref="F22" si="1">D22*E22</f>
        <v>0</v>
      </c>
      <c r="G22" s="84">
        <f>$B$8</f>
        <v>0.1</v>
      </c>
      <c r="H22" s="54">
        <f t="shared" ref="H22:H27" si="2">IF(G22&lt;&gt;0,F22/G22,0)</f>
        <v>0</v>
      </c>
      <c r="I22" s="55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2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5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5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5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5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5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5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5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5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5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s="27" customFormat="1" ht="14.1"/>
    <row r="48" spans="1:15" s="27" customFormat="1" ht="14.1"/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  <row r="61" s="27" customFormat="1" ht="14.1"/>
    <row r="62" s="27" customFormat="1" ht="14.1"/>
    <row r="63" s="27" customFormat="1" ht="14.1"/>
    <row r="6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O70"/>
  <sheetViews>
    <sheetView topLeftCell="A4" zoomScale="98" zoomScaleNormal="98" workbookViewId="0">
      <selection activeCell="B18" sqref="B18:B21"/>
    </sheetView>
  </sheetViews>
  <sheetFormatPr defaultColWidth="9.33203125" defaultRowHeight="9.9499999999999993"/>
  <cols>
    <col min="1" max="1" width="20.6640625" style="13" customWidth="1"/>
    <col min="2" max="2" width="89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157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158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29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1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1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1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1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1</v>
      </c>
      <c r="E22" s="53"/>
      <c r="F22" s="53">
        <f t="shared" ref="F22" si="1">D22*E22</f>
        <v>0</v>
      </c>
      <c r="G22" s="84">
        <f>$B$8</f>
        <v>0.1</v>
      </c>
      <c r="H22" s="54">
        <f t="shared" ref="H22:H27" si="2">IF(G22&lt;&gt;0,F22/G22,0)</f>
        <v>0</v>
      </c>
      <c r="I22" s="55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1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5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5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5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5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5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5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5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5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5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 s="27" customFormat="1" ht="14.1"/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  <row r="61" s="27" customFormat="1" ht="14.1"/>
    <row r="62" s="27" customFormat="1" ht="14.1"/>
    <row r="63" s="27" customFormat="1" ht="14.1"/>
    <row r="6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L49"/>
  <sheetViews>
    <sheetView topLeftCell="A5" zoomScaleNormal="100" zoomScalePageLayoutView="70" workbookViewId="0">
      <selection activeCell="B18" sqref="B18:B21"/>
    </sheetView>
  </sheetViews>
  <sheetFormatPr defaultColWidth="9.33203125" defaultRowHeight="9.9499999999999993"/>
  <cols>
    <col min="1" max="1" width="40.6640625" style="13" customWidth="1"/>
    <col min="2" max="2" width="83.1640625" style="13" customWidth="1"/>
    <col min="3" max="3" width="20" style="13" customWidth="1"/>
    <col min="4" max="4" width="22.5" style="13" customWidth="1"/>
    <col min="5" max="5" width="20.1640625" style="13" customWidth="1"/>
    <col min="6" max="6" width="19" style="13" customWidth="1"/>
    <col min="7" max="7" width="17.33203125" style="13" customWidth="1"/>
    <col min="8" max="8" width="19.5" style="13" customWidth="1"/>
    <col min="9" max="9" width="17.5" style="13" customWidth="1"/>
    <col min="10" max="10" width="17.6640625" style="13" customWidth="1"/>
    <col min="11" max="11" width="16.83203125" style="13" customWidth="1"/>
    <col min="12" max="12" width="18.83203125" style="13" customWidth="1"/>
    <col min="13" max="16384" width="9.33203125" style="13"/>
  </cols>
  <sheetData>
    <row r="1" spans="1:12" s="27" customFormat="1" ht="14.1">
      <c r="A1" s="212" t="s">
        <v>159</v>
      </c>
      <c r="B1" s="212"/>
      <c r="C1" s="28"/>
      <c r="D1" s="28"/>
      <c r="E1" s="28"/>
      <c r="J1" s="28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160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31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25.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3" si="0">$B$7</f>
        <v>FC</v>
      </c>
      <c r="D18" s="50">
        <v>12</v>
      </c>
      <c r="E18" s="53"/>
      <c r="F18" s="53">
        <f>D18*E18</f>
        <v>0</v>
      </c>
      <c r="G18" s="82">
        <f t="shared" ref="G18:G23" si="1"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12</v>
      </c>
      <c r="E19" s="53"/>
      <c r="F19" s="53">
        <f>D19*E19</f>
        <v>0</v>
      </c>
      <c r="G19" s="82">
        <f t="shared" si="1"/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12</v>
      </c>
      <c r="E20" s="53"/>
      <c r="F20" s="53">
        <f>D20*E20</f>
        <v>0</v>
      </c>
      <c r="G20" s="82">
        <f t="shared" si="1"/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12</v>
      </c>
      <c r="E21" s="53"/>
      <c r="F21" s="53">
        <f>D21*E21</f>
        <v>0</v>
      </c>
      <c r="G21" s="82">
        <f t="shared" si="1"/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12</v>
      </c>
      <c r="E22" s="53"/>
      <c r="F22" s="53">
        <f t="shared" ref="F22" si="2">D22*E22</f>
        <v>0</v>
      </c>
      <c r="G22" s="84">
        <f t="shared" si="1"/>
        <v>0.1</v>
      </c>
      <c r="H22" s="54">
        <f t="shared" ref="H22:H31" si="3">IF(G22&lt;&gt;0,F22/G22,0)</f>
        <v>0</v>
      </c>
      <c r="I22" s="55"/>
      <c r="J22" s="53"/>
      <c r="K22" s="54">
        <f t="shared" ref="K22:K31" si="4">I22*J22</f>
        <v>0</v>
      </c>
      <c r="L22" s="56">
        <f t="shared" ref="L22:L31" si="5">K22+H22</f>
        <v>0</v>
      </c>
    </row>
    <row r="23" spans="1:12" s="27" customFormat="1" ht="14.1">
      <c r="A23" s="52"/>
      <c r="B23" s="59" t="s">
        <v>136</v>
      </c>
      <c r="C23" s="52" t="str">
        <f t="shared" si="0"/>
        <v>FC</v>
      </c>
      <c r="D23" s="50">
        <v>6</v>
      </c>
      <c r="E23" s="53"/>
      <c r="F23" s="53">
        <f t="shared" ref="F23" si="6">D23*E23</f>
        <v>0</v>
      </c>
      <c r="G23" s="84">
        <f t="shared" si="1"/>
        <v>0.1</v>
      </c>
      <c r="H23" s="54">
        <f t="shared" ref="H23" si="7">IF(G23&lt;&gt;0,F23/G23,0)</f>
        <v>0</v>
      </c>
      <c r="I23" s="55"/>
      <c r="J23" s="53"/>
      <c r="K23" s="54">
        <f t="shared" ref="K23" si="8">I23*J23</f>
        <v>0</v>
      </c>
      <c r="L23" s="56">
        <f t="shared" ref="L23" si="9">K23+H23</f>
        <v>0</v>
      </c>
    </row>
    <row r="24" spans="1:12" s="27" customFormat="1" ht="14.1">
      <c r="A24" s="81" t="s">
        <v>119</v>
      </c>
      <c r="B24" s="58" t="s">
        <v>120</v>
      </c>
      <c r="C24" s="52"/>
      <c r="D24" s="50"/>
      <c r="E24" s="53"/>
      <c r="F24" s="53"/>
      <c r="G24" s="84"/>
      <c r="H24" s="54"/>
      <c r="I24" s="55"/>
      <c r="J24" s="53"/>
      <c r="K24" s="54"/>
      <c r="L24" s="56"/>
    </row>
    <row r="25" spans="1:12" s="27" customFormat="1" ht="14.1">
      <c r="A25" s="57" t="s">
        <v>121</v>
      </c>
      <c r="B25" s="59"/>
      <c r="C25" s="52"/>
      <c r="D25" s="50"/>
      <c r="E25" s="53"/>
      <c r="F25" s="53"/>
      <c r="G25" s="84"/>
      <c r="H25" s="54"/>
      <c r="I25" s="55"/>
      <c r="J25" s="53"/>
      <c r="K25" s="54"/>
      <c r="L25" s="56"/>
    </row>
    <row r="26" spans="1:12" s="27" customFormat="1" ht="14.1">
      <c r="A26" s="52"/>
      <c r="B26" s="59" t="s">
        <v>161</v>
      </c>
      <c r="C26" s="52" t="str">
        <f t="shared" ref="C26" si="10">$B$7</f>
        <v>FC</v>
      </c>
      <c r="D26" s="50">
        <v>1</v>
      </c>
      <c r="E26" s="53"/>
      <c r="F26" s="53"/>
      <c r="G26" s="84">
        <f t="shared" ref="G26" si="11">$B$8</f>
        <v>0.1</v>
      </c>
      <c r="H26" s="54">
        <f t="shared" ref="H26" si="12">IF(G26&lt;&gt;0,F26/G26,0)</f>
        <v>0</v>
      </c>
      <c r="I26" s="55"/>
      <c r="J26" s="53"/>
      <c r="K26" s="54">
        <f t="shared" ref="K26" si="13">I26*J26</f>
        <v>0</v>
      </c>
      <c r="L26" s="56">
        <f>H26+K110</f>
        <v>0</v>
      </c>
    </row>
    <row r="27" spans="1:12" s="27" customFormat="1" ht="14.1">
      <c r="A27" s="81" t="s">
        <v>123</v>
      </c>
      <c r="B27" s="23" t="s">
        <v>124</v>
      </c>
      <c r="C27" s="52"/>
      <c r="D27" s="50"/>
      <c r="E27" s="53"/>
      <c r="F27" s="53"/>
      <c r="G27" s="82"/>
      <c r="H27" s="54"/>
      <c r="I27" s="51"/>
      <c r="J27" s="53"/>
      <c r="K27" s="54"/>
      <c r="L27" s="56"/>
    </row>
    <row r="28" spans="1:12" s="27" customFormat="1" ht="14.1">
      <c r="A28" s="85"/>
      <c r="B28" s="59" t="s">
        <v>125</v>
      </c>
      <c r="C28" s="52" t="str">
        <f t="shared" ref="C28:C31" si="14">$B$7</f>
        <v>FC</v>
      </c>
      <c r="D28" s="50">
        <v>2</v>
      </c>
      <c r="E28" s="53"/>
      <c r="F28" s="53">
        <f t="shared" ref="F28:F31" si="15">D28*E28</f>
        <v>0</v>
      </c>
      <c r="G28" s="84">
        <f t="shared" ref="G28:G31" si="16">$B$8</f>
        <v>0.1</v>
      </c>
      <c r="H28" s="54">
        <f t="shared" si="3"/>
        <v>0</v>
      </c>
      <c r="I28" s="55"/>
      <c r="J28" s="53"/>
      <c r="K28" s="54">
        <f t="shared" si="4"/>
        <v>0</v>
      </c>
      <c r="L28" s="56">
        <f t="shared" si="5"/>
        <v>0</v>
      </c>
    </row>
    <row r="29" spans="1:12" s="27" customFormat="1" ht="14.1">
      <c r="A29" s="85"/>
      <c r="B29" s="59"/>
      <c r="C29" s="52" t="str">
        <f t="shared" si="14"/>
        <v>FC</v>
      </c>
      <c r="D29" s="50"/>
      <c r="E29" s="53"/>
      <c r="F29" s="53">
        <f t="shared" si="15"/>
        <v>0</v>
      </c>
      <c r="G29" s="84">
        <f t="shared" si="16"/>
        <v>0.1</v>
      </c>
      <c r="H29" s="54">
        <f t="shared" si="3"/>
        <v>0</v>
      </c>
      <c r="I29" s="55"/>
      <c r="J29" s="53"/>
      <c r="K29" s="54">
        <f t="shared" si="4"/>
        <v>0</v>
      </c>
      <c r="L29" s="56">
        <f t="shared" si="5"/>
        <v>0</v>
      </c>
    </row>
    <row r="30" spans="1:12" s="27" customFormat="1" ht="14.1">
      <c r="A30" s="85"/>
      <c r="B30" s="59"/>
      <c r="C30" s="52" t="str">
        <f t="shared" si="14"/>
        <v>FC</v>
      </c>
      <c r="D30" s="50"/>
      <c r="E30" s="53"/>
      <c r="F30" s="53">
        <f t="shared" si="15"/>
        <v>0</v>
      </c>
      <c r="G30" s="84">
        <f t="shared" si="16"/>
        <v>0.1</v>
      </c>
      <c r="H30" s="54">
        <f t="shared" si="3"/>
        <v>0</v>
      </c>
      <c r="I30" s="55"/>
      <c r="J30" s="53"/>
      <c r="K30" s="54">
        <f t="shared" si="4"/>
        <v>0</v>
      </c>
      <c r="L30" s="56">
        <f t="shared" si="5"/>
        <v>0</v>
      </c>
    </row>
    <row r="31" spans="1:12" s="27" customFormat="1" ht="14.1">
      <c r="A31" s="85"/>
      <c r="B31" s="59"/>
      <c r="C31" s="52" t="str">
        <f t="shared" si="14"/>
        <v>FC</v>
      </c>
      <c r="D31" s="50"/>
      <c r="E31" s="53"/>
      <c r="F31" s="53">
        <f t="shared" si="15"/>
        <v>0</v>
      </c>
      <c r="G31" s="84">
        <f t="shared" si="16"/>
        <v>0.1</v>
      </c>
      <c r="H31" s="54">
        <f t="shared" si="3"/>
        <v>0</v>
      </c>
      <c r="I31" s="55"/>
      <c r="J31" s="53"/>
      <c r="K31" s="54">
        <f t="shared" si="4"/>
        <v>0</v>
      </c>
      <c r="L31" s="56">
        <f t="shared" si="5"/>
        <v>0</v>
      </c>
    </row>
    <row r="32" spans="1:12" s="27" customFormat="1" ht="14.45" thickBot="1">
      <c r="A32" s="86"/>
      <c r="B32" s="65"/>
      <c r="C32" s="60"/>
      <c r="D32" s="61"/>
      <c r="E32" s="62"/>
      <c r="F32" s="62"/>
      <c r="G32" s="87"/>
      <c r="H32" s="88"/>
      <c r="I32" s="89"/>
      <c r="J32" s="62"/>
      <c r="K32" s="54"/>
      <c r="L32" s="56"/>
    </row>
    <row r="33" spans="1:12" s="27" customFormat="1" ht="14.45" thickBot="1">
      <c r="A33" s="90"/>
      <c r="B33" s="91" t="s">
        <v>126</v>
      </c>
      <c r="C33" s="92"/>
      <c r="D33" s="93"/>
      <c r="E33" s="94">
        <f>SUM(E15:E32)</f>
        <v>0</v>
      </c>
      <c r="F33" s="94">
        <f>SUM(F15:F32)</f>
        <v>0</v>
      </c>
      <c r="G33" s="95">
        <f>$B$8</f>
        <v>0.1</v>
      </c>
      <c r="H33" s="96">
        <f>SUM(H15:H32)</f>
        <v>0</v>
      </c>
      <c r="I33" s="97"/>
      <c r="J33" s="94">
        <f>SUM(J15:J32)</f>
        <v>0</v>
      </c>
      <c r="K33" s="98">
        <f>SUM(K15:K32)</f>
        <v>0</v>
      </c>
      <c r="L33" s="99">
        <f>SUM(L15:L32)</f>
        <v>0</v>
      </c>
    </row>
    <row r="34" spans="1:12" s="27" customFormat="1" ht="14.1">
      <c r="A34" s="100"/>
      <c r="B34" s="101"/>
      <c r="C34" s="102"/>
      <c r="D34" s="103"/>
      <c r="E34" s="104"/>
      <c r="F34" s="104"/>
      <c r="G34" s="105"/>
      <c r="H34" s="106"/>
      <c r="I34" s="103"/>
      <c r="J34" s="104"/>
      <c r="K34" s="107"/>
      <c r="L34" s="108"/>
    </row>
    <row r="35" spans="1:12" s="27" customFormat="1" ht="14.1">
      <c r="A35" s="81" t="s">
        <v>127</v>
      </c>
      <c r="B35" s="23" t="s">
        <v>128</v>
      </c>
      <c r="C35" s="102"/>
      <c r="D35" s="103"/>
      <c r="E35" s="104"/>
      <c r="F35" s="104"/>
      <c r="G35" s="105"/>
      <c r="H35" s="106"/>
      <c r="I35" s="103"/>
      <c r="J35" s="104"/>
      <c r="K35" s="107"/>
      <c r="L35" s="56"/>
    </row>
    <row r="36" spans="1:12" s="27" customFormat="1" ht="14.1">
      <c r="A36" s="85" t="s">
        <v>129</v>
      </c>
      <c r="B36" s="59"/>
      <c r="C36" s="52" t="str">
        <f t="shared" ref="C36:C41" si="17">$B$7</f>
        <v>FC</v>
      </c>
      <c r="D36" s="50"/>
      <c r="E36" s="53"/>
      <c r="F36" s="53">
        <f t="shared" ref="F36:F41" si="18">D36*E36</f>
        <v>0</v>
      </c>
      <c r="G36" s="84">
        <f t="shared" ref="G36:G41" si="19">$B$8</f>
        <v>0.1</v>
      </c>
      <c r="H36" s="109">
        <f t="shared" ref="H36:H41" si="20">IF(G36&lt;&gt;0,F36/G36,0)</f>
        <v>0</v>
      </c>
      <c r="I36" s="110"/>
      <c r="J36" s="53"/>
      <c r="K36" s="111">
        <f t="shared" ref="K36:K41" si="21">I36*J36</f>
        <v>0</v>
      </c>
      <c r="L36" s="56">
        <f>K36+H36</f>
        <v>0</v>
      </c>
    </row>
    <row r="37" spans="1:12" s="27" customFormat="1" ht="14.1">
      <c r="A37" s="85" t="s">
        <v>130</v>
      </c>
      <c r="B37" s="59"/>
      <c r="C37" s="52" t="str">
        <f t="shared" si="17"/>
        <v>FC</v>
      </c>
      <c r="D37" s="50"/>
      <c r="E37" s="53"/>
      <c r="F37" s="53">
        <f t="shared" si="18"/>
        <v>0</v>
      </c>
      <c r="G37" s="84">
        <f t="shared" si="19"/>
        <v>0.1</v>
      </c>
      <c r="H37" s="109">
        <f t="shared" si="20"/>
        <v>0</v>
      </c>
      <c r="I37" s="110"/>
      <c r="J37" s="53"/>
      <c r="K37" s="111">
        <f t="shared" si="21"/>
        <v>0</v>
      </c>
      <c r="L37" s="56">
        <f t="shared" ref="L37:L41" si="22">K37+H37</f>
        <v>0</v>
      </c>
    </row>
    <row r="38" spans="1:12" s="27" customFormat="1" ht="14.1">
      <c r="A38" s="85" t="s">
        <v>131</v>
      </c>
      <c r="B38" s="59"/>
      <c r="C38" s="52" t="str">
        <f t="shared" si="17"/>
        <v>FC</v>
      </c>
      <c r="D38" s="50"/>
      <c r="E38" s="53"/>
      <c r="F38" s="53">
        <f t="shared" si="18"/>
        <v>0</v>
      </c>
      <c r="G38" s="84">
        <f t="shared" si="19"/>
        <v>0.1</v>
      </c>
      <c r="H38" s="109">
        <f t="shared" si="20"/>
        <v>0</v>
      </c>
      <c r="I38" s="110"/>
      <c r="J38" s="53"/>
      <c r="K38" s="111">
        <f t="shared" si="21"/>
        <v>0</v>
      </c>
      <c r="L38" s="56">
        <f t="shared" si="22"/>
        <v>0</v>
      </c>
    </row>
    <row r="39" spans="1:12" s="27" customFormat="1" ht="14.1">
      <c r="A39" s="85" t="s">
        <v>132</v>
      </c>
      <c r="B39" s="59"/>
      <c r="C39" s="52" t="str">
        <f t="shared" si="17"/>
        <v>FC</v>
      </c>
      <c r="D39" s="50"/>
      <c r="E39" s="53"/>
      <c r="F39" s="53">
        <f t="shared" si="18"/>
        <v>0</v>
      </c>
      <c r="G39" s="84">
        <f t="shared" si="19"/>
        <v>0.1</v>
      </c>
      <c r="H39" s="109">
        <f t="shared" si="20"/>
        <v>0</v>
      </c>
      <c r="I39" s="110"/>
      <c r="J39" s="53"/>
      <c r="K39" s="111">
        <f t="shared" si="21"/>
        <v>0</v>
      </c>
      <c r="L39" s="56">
        <f t="shared" si="22"/>
        <v>0</v>
      </c>
    </row>
    <row r="40" spans="1:12" s="27" customFormat="1" ht="14.1">
      <c r="A40" s="85" t="s">
        <v>133</v>
      </c>
      <c r="B40" s="59"/>
      <c r="C40" s="52" t="str">
        <f t="shared" si="17"/>
        <v>FC</v>
      </c>
      <c r="D40" s="50"/>
      <c r="E40" s="53"/>
      <c r="F40" s="53">
        <f t="shared" si="18"/>
        <v>0</v>
      </c>
      <c r="G40" s="84">
        <f t="shared" si="19"/>
        <v>0.1</v>
      </c>
      <c r="H40" s="109">
        <f t="shared" si="20"/>
        <v>0</v>
      </c>
      <c r="I40" s="110"/>
      <c r="J40" s="53"/>
      <c r="K40" s="111">
        <f t="shared" si="21"/>
        <v>0</v>
      </c>
      <c r="L40" s="56">
        <f t="shared" si="22"/>
        <v>0</v>
      </c>
    </row>
    <row r="41" spans="1:12" s="27" customFormat="1" ht="14.1">
      <c r="A41" s="85" t="s">
        <v>134</v>
      </c>
      <c r="B41" s="59"/>
      <c r="C41" s="52" t="str">
        <f t="shared" si="17"/>
        <v>FC</v>
      </c>
      <c r="D41" s="50"/>
      <c r="E41" s="53"/>
      <c r="F41" s="53">
        <f t="shared" si="18"/>
        <v>0</v>
      </c>
      <c r="G41" s="84">
        <f t="shared" si="19"/>
        <v>0.1</v>
      </c>
      <c r="H41" s="109">
        <f t="shared" si="20"/>
        <v>0</v>
      </c>
      <c r="I41" s="110"/>
      <c r="J41" s="53"/>
      <c r="K41" s="111">
        <f t="shared" si="21"/>
        <v>0</v>
      </c>
      <c r="L41" s="56">
        <f t="shared" si="22"/>
        <v>0</v>
      </c>
    </row>
    <row r="42" spans="1:12" s="27" customFormat="1" ht="14.45" thickBot="1">
      <c r="A42" s="86"/>
      <c r="B42" s="112"/>
      <c r="C42" s="113"/>
      <c r="D42" s="114"/>
      <c r="E42" s="115"/>
      <c r="F42" s="115"/>
      <c r="G42" s="116"/>
      <c r="H42" s="117"/>
      <c r="I42" s="114"/>
      <c r="J42" s="115"/>
      <c r="K42" s="118"/>
      <c r="L42" s="119"/>
    </row>
    <row r="43" spans="1:12" s="27" customFormat="1" ht="14.45" thickBot="1">
      <c r="A43" s="90"/>
      <c r="B43" s="120" t="s">
        <v>106</v>
      </c>
      <c r="C43" s="121"/>
      <c r="D43" s="93"/>
      <c r="E43" s="94">
        <f>SUM(E34:E42)+E33</f>
        <v>0</v>
      </c>
      <c r="F43" s="94">
        <f t="shared" ref="F43:L43" si="23">SUM(F34:F42)+F33</f>
        <v>0</v>
      </c>
      <c r="G43" s="122"/>
      <c r="H43" s="123">
        <f t="shared" si="23"/>
        <v>0</v>
      </c>
      <c r="I43" s="93"/>
      <c r="J43" s="94">
        <f t="shared" si="23"/>
        <v>0</v>
      </c>
      <c r="K43" s="124">
        <f t="shared" si="23"/>
        <v>0</v>
      </c>
      <c r="L43" s="99">
        <f t="shared" si="23"/>
        <v>0</v>
      </c>
    </row>
    <row r="44" spans="1:12" s="27" customFormat="1" ht="14.1">
      <c r="A44"/>
      <c r="B44"/>
      <c r="C44"/>
      <c r="D44"/>
      <c r="E44"/>
      <c r="F44"/>
      <c r="G44"/>
      <c r="H44"/>
      <c r="I44"/>
      <c r="J44"/>
      <c r="K44"/>
      <c r="L44"/>
    </row>
    <row r="45" spans="1:12" s="27" customFormat="1" ht="14.1">
      <c r="A45"/>
      <c r="B45"/>
      <c r="C45"/>
      <c r="D45"/>
      <c r="E45"/>
      <c r="F45"/>
      <c r="G45"/>
      <c r="H45"/>
      <c r="I45"/>
      <c r="J45"/>
      <c r="K45"/>
      <c r="L45"/>
    </row>
    <row r="46" spans="1:12" s="27" customFormat="1" ht="14.1">
      <c r="A46"/>
      <c r="B46"/>
      <c r="C46"/>
      <c r="D46"/>
      <c r="E46"/>
      <c r="F46"/>
      <c r="G46"/>
      <c r="H46"/>
      <c r="I46"/>
      <c r="J46"/>
      <c r="K46"/>
      <c r="L46"/>
    </row>
    <row r="47" spans="1:12">
      <c r="A47"/>
      <c r="B47"/>
      <c r="C47"/>
      <c r="D47"/>
      <c r="E47"/>
      <c r="F47"/>
      <c r="G47"/>
      <c r="H47"/>
      <c r="I47"/>
      <c r="J47"/>
      <c r="K47"/>
      <c r="L47"/>
    </row>
    <row r="48" spans="1:12">
      <c r="A48"/>
      <c r="B48"/>
      <c r="C48"/>
      <c r="D48"/>
      <c r="E48"/>
      <c r="F48"/>
      <c r="G48"/>
      <c r="H48"/>
      <c r="I48"/>
      <c r="J48"/>
      <c r="K48"/>
      <c r="L48"/>
    </row>
    <row r="49" spans="1:12">
      <c r="A49"/>
      <c r="B49"/>
      <c r="C49"/>
      <c r="D49"/>
      <c r="E49"/>
      <c r="F49"/>
      <c r="G49"/>
      <c r="H49"/>
      <c r="I49"/>
      <c r="J49"/>
      <c r="K49"/>
      <c r="L49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&amp;CStandby Handheld Emergency Radios 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Y70"/>
  <sheetViews>
    <sheetView zoomScaleNormal="100" workbookViewId="0">
      <selection activeCell="D18" sqref="D18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162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145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163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33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1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1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1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1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1</v>
      </c>
      <c r="E22" s="53"/>
      <c r="F22" s="53">
        <f t="shared" ref="F22" si="1">D22*E22</f>
        <v>0</v>
      </c>
      <c r="G22" s="84">
        <f>$B$8</f>
        <v>0.1</v>
      </c>
      <c r="H22" s="54">
        <f t="shared" ref="H22:H27" si="2">IF(G22&lt;&gt;0,F22/G22,0)</f>
        <v>0</v>
      </c>
      <c r="I22" s="55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/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25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25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25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25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25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25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25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25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s="27" customFormat="1" ht="14.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s="27" customFormat="1" ht="14.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s="27" customFormat="1" ht="14.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s="27" customFormat="1" ht="14.1"/>
    <row r="53" spans="1:25" s="27" customFormat="1" ht="14.1"/>
    <row r="54" spans="1:25" s="27" customFormat="1" ht="14.1"/>
    <row r="55" spans="1:25" s="27" customFormat="1" ht="14.1"/>
    <row r="56" spans="1:25" s="27" customFormat="1" ht="14.1"/>
    <row r="57" spans="1:25" s="27" customFormat="1" ht="14.1"/>
    <row r="58" spans="1:25" s="27" customFormat="1" ht="14.1"/>
    <row r="59" spans="1:25" s="27" customFormat="1" ht="14.1"/>
    <row r="60" spans="1:25" s="27" customFormat="1" ht="14.1"/>
    <row r="61" spans="1:25" s="27" customFormat="1" ht="14.1"/>
    <row r="62" spans="1:25" s="27" customFormat="1" ht="14.1"/>
    <row r="63" spans="1:25" s="27" customFormat="1" ht="14.1"/>
    <row r="64" spans="1:25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M74"/>
  <sheetViews>
    <sheetView topLeftCell="A6" zoomScaleNormal="100" workbookViewId="0">
      <selection activeCell="B18" sqref="B18:B21"/>
    </sheetView>
  </sheetViews>
  <sheetFormatPr defaultColWidth="9.33203125" defaultRowHeight="9.9499999999999993"/>
  <cols>
    <col min="1" max="1" width="20.6640625" style="13" customWidth="1"/>
    <col min="2" max="2" width="85.1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164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165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35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3" si="0">$B$7</f>
        <v>FC</v>
      </c>
      <c r="D18" s="50">
        <v>6</v>
      </c>
      <c r="E18" s="53"/>
      <c r="F18" s="53">
        <f>D18*E18</f>
        <v>0</v>
      </c>
      <c r="G18" s="82">
        <f t="shared" ref="G18:G23" si="1"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6</v>
      </c>
      <c r="E19" s="53"/>
      <c r="F19" s="53">
        <f>D19*E19</f>
        <v>0</v>
      </c>
      <c r="G19" s="82">
        <f t="shared" si="1"/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6</v>
      </c>
      <c r="E20" s="53"/>
      <c r="F20" s="53">
        <f>D20*E20</f>
        <v>0</v>
      </c>
      <c r="G20" s="82">
        <f t="shared" si="1"/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6</v>
      </c>
      <c r="E21" s="53"/>
      <c r="F21" s="53">
        <f>D21*E21</f>
        <v>0</v>
      </c>
      <c r="G21" s="82">
        <f t="shared" si="1"/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6</v>
      </c>
      <c r="E22" s="53"/>
      <c r="F22" s="53">
        <f t="shared" ref="F22" si="2">D22*E22</f>
        <v>0</v>
      </c>
      <c r="G22" s="84">
        <f t="shared" si="1"/>
        <v>0.1</v>
      </c>
      <c r="H22" s="54">
        <f t="shared" ref="H22:H31" si="3">IF(G22&lt;&gt;0,F22/G22,0)</f>
        <v>0</v>
      </c>
      <c r="I22" s="55"/>
      <c r="J22" s="53"/>
      <c r="K22" s="54">
        <f t="shared" ref="K22:K31" si="4">I22*J22</f>
        <v>0</v>
      </c>
      <c r="L22" s="56">
        <f t="shared" ref="L22:L31" si="5">K22+H22</f>
        <v>0</v>
      </c>
    </row>
    <row r="23" spans="1:12" s="27" customFormat="1" ht="14.1">
      <c r="A23" s="52"/>
      <c r="B23" s="59" t="s">
        <v>136</v>
      </c>
      <c r="C23" s="52" t="str">
        <f t="shared" si="0"/>
        <v>FC</v>
      </c>
      <c r="D23" s="50">
        <v>2</v>
      </c>
      <c r="E23" s="53"/>
      <c r="F23" s="53">
        <f t="shared" ref="F23" si="6">D23*E23</f>
        <v>0</v>
      </c>
      <c r="G23" s="84">
        <f t="shared" si="1"/>
        <v>0.1</v>
      </c>
      <c r="H23" s="54">
        <f t="shared" ref="H23" si="7">IF(G23&lt;&gt;0,F23/G23,0)</f>
        <v>0</v>
      </c>
      <c r="I23" s="55"/>
      <c r="J23" s="53"/>
      <c r="K23" s="54">
        <f t="shared" ref="K23" si="8">I23*J23</f>
        <v>0</v>
      </c>
      <c r="L23" s="56">
        <f t="shared" ref="L23" si="9">K23+H23</f>
        <v>0</v>
      </c>
    </row>
    <row r="24" spans="1:12" s="27" customFormat="1" ht="14.1">
      <c r="A24" s="81" t="s">
        <v>119</v>
      </c>
      <c r="B24" s="58" t="s">
        <v>120</v>
      </c>
      <c r="C24" s="52"/>
      <c r="D24" s="50"/>
      <c r="E24" s="53"/>
      <c r="F24" s="53"/>
      <c r="G24" s="84"/>
      <c r="H24" s="54"/>
      <c r="I24" s="55"/>
      <c r="J24" s="53"/>
      <c r="K24" s="54"/>
      <c r="L24" s="56"/>
    </row>
    <row r="25" spans="1:12" s="27" customFormat="1" ht="14.1">
      <c r="A25" s="57" t="s">
        <v>121</v>
      </c>
      <c r="B25" s="59"/>
      <c r="C25" s="52"/>
      <c r="D25" s="50"/>
      <c r="E25" s="53"/>
      <c r="F25" s="53"/>
      <c r="G25" s="84"/>
      <c r="H25" s="54"/>
      <c r="I25" s="55"/>
      <c r="J25" s="53"/>
      <c r="K25" s="54"/>
      <c r="L25" s="56"/>
    </row>
    <row r="26" spans="1:12" s="27" customFormat="1" ht="14.1">
      <c r="A26" s="52"/>
      <c r="B26" s="59" t="s">
        <v>166</v>
      </c>
      <c r="C26" s="52" t="str">
        <f t="shared" ref="C26" si="10">$B$7</f>
        <v>FC</v>
      </c>
      <c r="D26" s="50">
        <v>1</v>
      </c>
      <c r="E26" s="53"/>
      <c r="F26" s="53"/>
      <c r="G26" s="84">
        <f t="shared" ref="G26" si="11">$B$8</f>
        <v>0.1</v>
      </c>
      <c r="H26" s="54">
        <f t="shared" ref="H26" si="12">IF(G26&lt;&gt;0,F26/G26,0)</f>
        <v>0</v>
      </c>
      <c r="I26" s="55"/>
      <c r="J26" s="53"/>
      <c r="K26" s="54">
        <f t="shared" ref="K26" si="13">I26*J26</f>
        <v>0</v>
      </c>
      <c r="L26" s="56">
        <f>H26+K110</f>
        <v>0</v>
      </c>
    </row>
    <row r="27" spans="1:12" s="27" customFormat="1" ht="14.1">
      <c r="A27" s="81" t="s">
        <v>123</v>
      </c>
      <c r="B27" s="23" t="s">
        <v>124</v>
      </c>
      <c r="C27" s="52"/>
      <c r="D27" s="50"/>
      <c r="E27" s="53"/>
      <c r="F27" s="53"/>
      <c r="G27" s="82"/>
      <c r="H27" s="54"/>
      <c r="I27" s="51"/>
      <c r="J27" s="53"/>
      <c r="K27" s="54"/>
      <c r="L27" s="56"/>
    </row>
    <row r="28" spans="1:12" s="27" customFormat="1" ht="14.1">
      <c r="A28" s="85"/>
      <c r="B28" s="59" t="s">
        <v>125</v>
      </c>
      <c r="C28" s="52" t="str">
        <f t="shared" ref="C28:C31" si="14">$B$7</f>
        <v>FC</v>
      </c>
      <c r="D28" s="50"/>
      <c r="E28" s="53"/>
      <c r="F28" s="53">
        <f t="shared" ref="F28:F31" si="15">D28*E28</f>
        <v>0</v>
      </c>
      <c r="G28" s="84">
        <f t="shared" ref="G28:G31" si="16">$B$8</f>
        <v>0.1</v>
      </c>
      <c r="H28" s="54">
        <f t="shared" si="3"/>
        <v>0</v>
      </c>
      <c r="I28" s="55"/>
      <c r="J28" s="53"/>
      <c r="K28" s="54">
        <f t="shared" si="4"/>
        <v>0</v>
      </c>
      <c r="L28" s="56">
        <f t="shared" si="5"/>
        <v>0</v>
      </c>
    </row>
    <row r="29" spans="1:12" s="27" customFormat="1" ht="14.1">
      <c r="A29" s="85"/>
      <c r="B29" s="59"/>
      <c r="C29" s="52" t="str">
        <f t="shared" si="14"/>
        <v>FC</v>
      </c>
      <c r="D29" s="50"/>
      <c r="E29" s="53"/>
      <c r="F29" s="53">
        <f t="shared" si="15"/>
        <v>0</v>
      </c>
      <c r="G29" s="84">
        <f t="shared" si="16"/>
        <v>0.1</v>
      </c>
      <c r="H29" s="54">
        <f t="shared" si="3"/>
        <v>0</v>
      </c>
      <c r="I29" s="55"/>
      <c r="J29" s="53"/>
      <c r="K29" s="54">
        <f t="shared" si="4"/>
        <v>0</v>
      </c>
      <c r="L29" s="56">
        <f t="shared" si="5"/>
        <v>0</v>
      </c>
    </row>
    <row r="30" spans="1:12" s="27" customFormat="1" ht="14.1">
      <c r="A30" s="85"/>
      <c r="B30" s="59"/>
      <c r="C30" s="52" t="str">
        <f t="shared" si="14"/>
        <v>FC</v>
      </c>
      <c r="D30" s="50"/>
      <c r="E30" s="53"/>
      <c r="F30" s="53">
        <f t="shared" si="15"/>
        <v>0</v>
      </c>
      <c r="G30" s="84">
        <f t="shared" si="16"/>
        <v>0.1</v>
      </c>
      <c r="H30" s="54">
        <f t="shared" si="3"/>
        <v>0</v>
      </c>
      <c r="I30" s="55"/>
      <c r="J30" s="53"/>
      <c r="K30" s="54">
        <f t="shared" si="4"/>
        <v>0</v>
      </c>
      <c r="L30" s="56">
        <f t="shared" si="5"/>
        <v>0</v>
      </c>
    </row>
    <row r="31" spans="1:12" s="27" customFormat="1" ht="14.1">
      <c r="A31" s="85"/>
      <c r="B31" s="59"/>
      <c r="C31" s="52" t="str">
        <f t="shared" si="14"/>
        <v>FC</v>
      </c>
      <c r="D31" s="50"/>
      <c r="E31" s="53"/>
      <c r="F31" s="53">
        <f t="shared" si="15"/>
        <v>0</v>
      </c>
      <c r="G31" s="84">
        <f t="shared" si="16"/>
        <v>0.1</v>
      </c>
      <c r="H31" s="54">
        <f t="shared" si="3"/>
        <v>0</v>
      </c>
      <c r="I31" s="55"/>
      <c r="J31" s="53"/>
      <c r="K31" s="54">
        <f t="shared" si="4"/>
        <v>0</v>
      </c>
      <c r="L31" s="56">
        <f t="shared" si="5"/>
        <v>0</v>
      </c>
    </row>
    <row r="32" spans="1:12" s="27" customFormat="1" ht="14.45" thickBot="1">
      <c r="A32" s="86"/>
      <c r="B32" s="65"/>
      <c r="C32" s="60"/>
      <c r="D32" s="61"/>
      <c r="E32" s="62"/>
      <c r="F32" s="62"/>
      <c r="G32" s="87"/>
      <c r="H32" s="88"/>
      <c r="I32" s="89"/>
      <c r="J32" s="62"/>
      <c r="K32" s="54"/>
      <c r="L32" s="56"/>
    </row>
    <row r="33" spans="1:13" s="27" customFormat="1" ht="14.45" thickBot="1">
      <c r="A33" s="90"/>
      <c r="B33" s="91" t="s">
        <v>126</v>
      </c>
      <c r="C33" s="92"/>
      <c r="D33" s="93"/>
      <c r="E33" s="94">
        <f>SUM(E15:E32)</f>
        <v>0</v>
      </c>
      <c r="F33" s="94">
        <f>SUM(F15:F32)</f>
        <v>0</v>
      </c>
      <c r="G33" s="95">
        <f>$B$8</f>
        <v>0.1</v>
      </c>
      <c r="H33" s="96">
        <f>SUM(H15:H32)</f>
        <v>0</v>
      </c>
      <c r="I33" s="97"/>
      <c r="J33" s="94">
        <f>SUM(J15:J32)</f>
        <v>0</v>
      </c>
      <c r="K33" s="98">
        <f>SUM(K15:K32)</f>
        <v>0</v>
      </c>
      <c r="L33" s="99">
        <f>SUM(L15:L32)</f>
        <v>0</v>
      </c>
    </row>
    <row r="34" spans="1:13" s="27" customFormat="1" ht="14.1">
      <c r="A34" s="100"/>
      <c r="B34" s="101"/>
      <c r="C34" s="102"/>
      <c r="D34" s="103"/>
      <c r="E34" s="104"/>
      <c r="F34" s="104"/>
      <c r="G34" s="105"/>
      <c r="H34" s="106"/>
      <c r="I34" s="103"/>
      <c r="J34" s="104"/>
      <c r="K34" s="107"/>
      <c r="L34" s="108"/>
    </row>
    <row r="35" spans="1:13" s="27" customFormat="1" ht="14.1">
      <c r="A35" s="81" t="s">
        <v>127</v>
      </c>
      <c r="B35" s="23" t="s">
        <v>128</v>
      </c>
      <c r="C35" s="102"/>
      <c r="D35" s="103"/>
      <c r="E35" s="104"/>
      <c r="F35" s="104"/>
      <c r="G35" s="105"/>
      <c r="H35" s="106"/>
      <c r="I35" s="103"/>
      <c r="J35" s="104"/>
      <c r="K35" s="107"/>
      <c r="L35" s="56"/>
    </row>
    <row r="36" spans="1:13" s="27" customFormat="1" ht="14.1">
      <c r="A36" s="85" t="s">
        <v>129</v>
      </c>
      <c r="B36" s="59"/>
      <c r="C36" s="52" t="str">
        <f t="shared" ref="C36:C41" si="17">$B$7</f>
        <v>FC</v>
      </c>
      <c r="D36" s="50"/>
      <c r="E36" s="53"/>
      <c r="F36" s="53">
        <f t="shared" ref="F36:F41" si="18">D36*E36</f>
        <v>0</v>
      </c>
      <c r="G36" s="84">
        <f t="shared" ref="G36:G41" si="19">$B$8</f>
        <v>0.1</v>
      </c>
      <c r="H36" s="109">
        <f t="shared" ref="H36:H41" si="20">IF(G36&lt;&gt;0,F36/G36,0)</f>
        <v>0</v>
      </c>
      <c r="I36" s="110"/>
      <c r="J36" s="53"/>
      <c r="K36" s="111">
        <f t="shared" ref="K36:K41" si="21">I36*J36</f>
        <v>0</v>
      </c>
      <c r="L36" s="56">
        <f>K36+H36</f>
        <v>0</v>
      </c>
    </row>
    <row r="37" spans="1:13" s="27" customFormat="1" ht="14.1">
      <c r="A37" s="85" t="s">
        <v>130</v>
      </c>
      <c r="B37" s="59"/>
      <c r="C37" s="52" t="str">
        <f t="shared" si="17"/>
        <v>FC</v>
      </c>
      <c r="D37" s="50"/>
      <c r="E37" s="53"/>
      <c r="F37" s="53">
        <f t="shared" si="18"/>
        <v>0</v>
      </c>
      <c r="G37" s="84">
        <f t="shared" si="19"/>
        <v>0.1</v>
      </c>
      <c r="H37" s="109">
        <f t="shared" si="20"/>
        <v>0</v>
      </c>
      <c r="I37" s="110"/>
      <c r="J37" s="53"/>
      <c r="K37" s="111">
        <f t="shared" si="21"/>
        <v>0</v>
      </c>
      <c r="L37" s="56">
        <f t="shared" ref="L37:L41" si="22">K37+H37</f>
        <v>0</v>
      </c>
    </row>
    <row r="38" spans="1:13" s="27" customFormat="1" ht="14.1">
      <c r="A38" s="85" t="s">
        <v>131</v>
      </c>
      <c r="B38" s="59"/>
      <c r="C38" s="52" t="str">
        <f t="shared" si="17"/>
        <v>FC</v>
      </c>
      <c r="D38" s="50"/>
      <c r="E38" s="53"/>
      <c r="F38" s="53">
        <f t="shared" si="18"/>
        <v>0</v>
      </c>
      <c r="G38" s="84">
        <f t="shared" si="19"/>
        <v>0.1</v>
      </c>
      <c r="H38" s="109">
        <f t="shared" si="20"/>
        <v>0</v>
      </c>
      <c r="I38" s="110"/>
      <c r="J38" s="53"/>
      <c r="K38" s="111">
        <f t="shared" si="21"/>
        <v>0</v>
      </c>
      <c r="L38" s="56">
        <f t="shared" si="22"/>
        <v>0</v>
      </c>
    </row>
    <row r="39" spans="1:13" s="27" customFormat="1" ht="14.1">
      <c r="A39" s="85" t="s">
        <v>132</v>
      </c>
      <c r="B39" s="59"/>
      <c r="C39" s="52" t="str">
        <f t="shared" si="17"/>
        <v>FC</v>
      </c>
      <c r="D39" s="50"/>
      <c r="E39" s="53"/>
      <c r="F39" s="53">
        <f t="shared" si="18"/>
        <v>0</v>
      </c>
      <c r="G39" s="84">
        <f t="shared" si="19"/>
        <v>0.1</v>
      </c>
      <c r="H39" s="109">
        <f t="shared" si="20"/>
        <v>0</v>
      </c>
      <c r="I39" s="110"/>
      <c r="J39" s="53"/>
      <c r="K39" s="111">
        <f t="shared" si="21"/>
        <v>0</v>
      </c>
      <c r="L39" s="56">
        <f t="shared" si="22"/>
        <v>0</v>
      </c>
    </row>
    <row r="40" spans="1:13" s="27" customFormat="1" ht="14.1">
      <c r="A40" s="85" t="s">
        <v>133</v>
      </c>
      <c r="B40" s="59"/>
      <c r="C40" s="52" t="str">
        <f t="shared" si="17"/>
        <v>FC</v>
      </c>
      <c r="D40" s="50"/>
      <c r="E40" s="53"/>
      <c r="F40" s="53">
        <f t="shared" si="18"/>
        <v>0</v>
      </c>
      <c r="G40" s="84">
        <f t="shared" si="19"/>
        <v>0.1</v>
      </c>
      <c r="H40" s="109">
        <f t="shared" si="20"/>
        <v>0</v>
      </c>
      <c r="I40" s="110"/>
      <c r="J40" s="53"/>
      <c r="K40" s="111">
        <f t="shared" si="21"/>
        <v>0</v>
      </c>
      <c r="L40" s="56">
        <f t="shared" si="22"/>
        <v>0</v>
      </c>
    </row>
    <row r="41" spans="1:13" s="27" customFormat="1" ht="14.1">
      <c r="A41" s="85" t="s">
        <v>134</v>
      </c>
      <c r="B41" s="59"/>
      <c r="C41" s="52" t="str">
        <f t="shared" si="17"/>
        <v>FC</v>
      </c>
      <c r="D41" s="50"/>
      <c r="E41" s="53"/>
      <c r="F41" s="53">
        <f t="shared" si="18"/>
        <v>0</v>
      </c>
      <c r="G41" s="84">
        <f t="shared" si="19"/>
        <v>0.1</v>
      </c>
      <c r="H41" s="109">
        <f t="shared" si="20"/>
        <v>0</v>
      </c>
      <c r="I41" s="110"/>
      <c r="J41" s="53"/>
      <c r="K41" s="111">
        <f t="shared" si="21"/>
        <v>0</v>
      </c>
      <c r="L41" s="56">
        <f t="shared" si="22"/>
        <v>0</v>
      </c>
    </row>
    <row r="42" spans="1:13" s="27" customFormat="1" ht="14.45" thickBot="1">
      <c r="A42" s="86"/>
      <c r="B42" s="112"/>
      <c r="C42" s="113"/>
      <c r="D42" s="114"/>
      <c r="E42" s="115"/>
      <c r="F42" s="115"/>
      <c r="G42" s="116"/>
      <c r="H42" s="117"/>
      <c r="I42" s="114"/>
      <c r="J42" s="115"/>
      <c r="K42" s="118"/>
      <c r="L42" s="119"/>
    </row>
    <row r="43" spans="1:13" s="27" customFormat="1" ht="14.45" thickBot="1">
      <c r="A43" s="90"/>
      <c r="B43" s="120" t="s">
        <v>106</v>
      </c>
      <c r="C43" s="121"/>
      <c r="D43" s="93"/>
      <c r="E43" s="94">
        <f>SUM(E34:E42)+E33</f>
        <v>0</v>
      </c>
      <c r="F43" s="94">
        <f t="shared" ref="F43:L43" si="23">SUM(F34:F42)+F33</f>
        <v>0</v>
      </c>
      <c r="G43" s="122"/>
      <c r="H43" s="123">
        <f t="shared" si="23"/>
        <v>0</v>
      </c>
      <c r="I43" s="93"/>
      <c r="J43" s="94">
        <f t="shared" si="23"/>
        <v>0</v>
      </c>
      <c r="K43" s="124">
        <f t="shared" si="23"/>
        <v>0</v>
      </c>
      <c r="L43" s="99">
        <f t="shared" si="23"/>
        <v>0</v>
      </c>
    </row>
    <row r="44" spans="1:13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s="27" customFormat="1" ht="14.1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s="27" customFormat="1" ht="14.1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s="27" customFormat="1" ht="14.1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s="27" customFormat="1" ht="14.1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s="27" customFormat="1" ht="14.1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s="27" customFormat="1" ht="14.1"/>
    <row r="55" spans="1:13" s="27" customFormat="1" ht="14.1"/>
    <row r="56" spans="1:13" s="27" customFormat="1" ht="14.1"/>
    <row r="57" spans="1:13" s="27" customFormat="1" ht="14.1"/>
    <row r="58" spans="1:13" s="27" customFormat="1" ht="14.1"/>
    <row r="59" spans="1:13" s="27" customFormat="1" ht="14.1"/>
    <row r="60" spans="1:13" s="27" customFormat="1" ht="14.1"/>
    <row r="61" spans="1:13" s="27" customFormat="1" ht="14.1"/>
    <row r="62" spans="1:13" s="27" customFormat="1" ht="14.1"/>
    <row r="63" spans="1:13" s="27" customFormat="1" ht="14.1"/>
    <row r="64" spans="1:13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  <row r="71" s="27" customFormat="1" ht="14.1"/>
    <row r="72" s="27" customFormat="1" ht="14.1"/>
    <row r="73" s="27" customFormat="1" ht="14.1"/>
    <row r="74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L40"/>
  <sheetViews>
    <sheetView topLeftCell="A3" zoomScaleNormal="100" zoomScalePageLayoutView="55" workbookViewId="0">
      <selection activeCell="B18" sqref="B18:B21"/>
    </sheetView>
  </sheetViews>
  <sheetFormatPr defaultColWidth="9.33203125" defaultRowHeight="9.9499999999999993"/>
  <cols>
    <col min="1" max="1" width="23.5" style="13" customWidth="1"/>
    <col min="2" max="2" width="86.1640625" style="13" customWidth="1"/>
    <col min="3" max="3" width="21.83203125" style="13" customWidth="1"/>
    <col min="4" max="4" width="21.33203125" style="13" customWidth="1"/>
    <col min="5" max="5" width="25.6640625" style="13" customWidth="1"/>
    <col min="6" max="6" width="21" style="13" customWidth="1"/>
    <col min="7" max="7" width="23" style="13" customWidth="1"/>
    <col min="8" max="8" width="20" style="13" customWidth="1"/>
    <col min="9" max="9" width="19.83203125" style="13" customWidth="1"/>
    <col min="10" max="10" width="23.5" style="13" customWidth="1"/>
    <col min="11" max="11" width="20.6640625" style="13" customWidth="1"/>
    <col min="12" max="12" width="21.83203125" style="13" customWidth="1"/>
    <col min="13" max="16384" width="9.33203125" style="13"/>
  </cols>
  <sheetData>
    <row r="1" spans="1:12" s="27" customFormat="1" ht="14.1">
      <c r="A1" s="212" t="s">
        <v>167</v>
      </c>
      <c r="B1" s="212"/>
      <c r="C1" s="28"/>
      <c r="D1" s="28"/>
      <c r="E1" s="28"/>
      <c r="J1" s="28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168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37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4.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3" si="0">$B$7</f>
        <v>FC</v>
      </c>
      <c r="D18" s="50">
        <v>2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2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2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2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2</v>
      </c>
      <c r="E22" s="53"/>
      <c r="F22" s="53">
        <f t="shared" ref="F22" si="1">D22*E22</f>
        <v>0</v>
      </c>
      <c r="G22" s="84">
        <f>$B$8</f>
        <v>0.1</v>
      </c>
      <c r="H22" s="54">
        <f t="shared" ref="H22:H28" si="2">IF(G22&lt;&gt;0,F22/G22,0)</f>
        <v>0</v>
      </c>
      <c r="I22" s="55"/>
      <c r="J22" s="53"/>
      <c r="K22" s="54">
        <f t="shared" ref="K22:K28" si="3">I22*J22</f>
        <v>0</v>
      </c>
      <c r="L22" s="56">
        <f t="shared" ref="L22:L28" si="4">K22+H22</f>
        <v>0</v>
      </c>
    </row>
    <row r="23" spans="1:12" s="27" customFormat="1" ht="14.1">
      <c r="A23" s="52"/>
      <c r="B23" s="59" t="s">
        <v>169</v>
      </c>
      <c r="C23" s="52" t="str">
        <f t="shared" si="0"/>
        <v>FC</v>
      </c>
      <c r="D23" s="50">
        <v>2</v>
      </c>
      <c r="E23" s="53"/>
      <c r="F23" s="53"/>
      <c r="G23" s="84"/>
      <c r="H23" s="54"/>
      <c r="I23" s="55">
        <v>2</v>
      </c>
      <c r="J23" s="53"/>
      <c r="K23" s="54"/>
      <c r="L23" s="56"/>
    </row>
    <row r="24" spans="1:12" s="27" customFormat="1" ht="14.1">
      <c r="A24" s="81" t="s">
        <v>123</v>
      </c>
      <c r="B24" s="23" t="s">
        <v>124</v>
      </c>
      <c r="C24" s="52"/>
      <c r="D24" s="50"/>
      <c r="E24" s="53"/>
      <c r="F24" s="53"/>
      <c r="G24" s="82"/>
      <c r="H24" s="54"/>
      <c r="I24" s="51"/>
      <c r="J24" s="53"/>
      <c r="K24" s="54"/>
      <c r="L24" s="56"/>
    </row>
    <row r="25" spans="1:12" s="27" customFormat="1" ht="14.1">
      <c r="A25" s="85"/>
      <c r="B25" s="59" t="s">
        <v>125</v>
      </c>
      <c r="C25" s="52" t="str">
        <f t="shared" ref="C25:C28" si="5">$B$7</f>
        <v>FC</v>
      </c>
      <c r="D25" s="50">
        <v>2</v>
      </c>
      <c r="E25" s="53"/>
      <c r="F25" s="53">
        <f t="shared" ref="F25:F27" si="6">D25*E25</f>
        <v>0</v>
      </c>
      <c r="G25" s="84">
        <f t="shared" ref="G25:G28" si="7">$B$8</f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1">
      <c r="A28" s="85"/>
      <c r="B28" s="59"/>
      <c r="C28" s="52" t="str">
        <f t="shared" si="5"/>
        <v>FC</v>
      </c>
      <c r="D28" s="50"/>
      <c r="E28" s="53"/>
      <c r="F28" s="53">
        <f t="shared" ref="F28" si="8">D28*E28</f>
        <v>0</v>
      </c>
      <c r="G28" s="84">
        <f t="shared" si="7"/>
        <v>0.1</v>
      </c>
      <c r="H28" s="54">
        <f t="shared" si="2"/>
        <v>0</v>
      </c>
      <c r="I28" s="55"/>
      <c r="J28" s="53"/>
      <c r="K28" s="54">
        <f t="shared" si="3"/>
        <v>0</v>
      </c>
      <c r="L28" s="56">
        <f t="shared" si="4"/>
        <v>0</v>
      </c>
    </row>
    <row r="29" spans="1:12" s="27" customFormat="1" ht="14.45" thickBot="1">
      <c r="A29" s="86"/>
      <c r="B29" s="65"/>
      <c r="C29" s="60"/>
      <c r="D29" s="61"/>
      <c r="E29" s="62"/>
      <c r="F29" s="62"/>
      <c r="G29" s="87"/>
      <c r="H29" s="88"/>
      <c r="I29" s="89"/>
      <c r="J29" s="62"/>
      <c r="K29" s="54"/>
      <c r="L29" s="56"/>
    </row>
    <row r="30" spans="1:12" s="27" customFormat="1" ht="14.45" thickBot="1">
      <c r="A30" s="90"/>
      <c r="B30" s="91" t="s">
        <v>126</v>
      </c>
      <c r="C30" s="92"/>
      <c r="D30" s="93"/>
      <c r="E30" s="94">
        <f>SUM(E15:E29)</f>
        <v>0</v>
      </c>
      <c r="F30" s="94">
        <f>SUM(F15:F29)</f>
        <v>0</v>
      </c>
      <c r="G30" s="95">
        <f>$B$8</f>
        <v>0.1</v>
      </c>
      <c r="H30" s="96">
        <f>SUM(H15:H29)</f>
        <v>0</v>
      </c>
      <c r="I30" s="97"/>
      <c r="J30" s="94">
        <f>SUM(J15:J29)</f>
        <v>0</v>
      </c>
      <c r="K30" s="98">
        <f>SUM(K15:K29)</f>
        <v>0</v>
      </c>
      <c r="L30" s="99">
        <f>SUM(L15:L29)</f>
        <v>0</v>
      </c>
    </row>
    <row r="31" spans="1:12" s="27" customFormat="1" ht="14.1">
      <c r="A31" s="100"/>
      <c r="B31" s="101"/>
      <c r="C31" s="102"/>
      <c r="D31" s="103"/>
      <c r="E31" s="104"/>
      <c r="F31" s="104"/>
      <c r="G31" s="105"/>
      <c r="H31" s="106"/>
      <c r="I31" s="103"/>
      <c r="J31" s="104"/>
      <c r="K31" s="107"/>
      <c r="L31" s="108"/>
    </row>
    <row r="32" spans="1:12" s="27" customFormat="1" ht="14.1">
      <c r="A32" s="81" t="s">
        <v>127</v>
      </c>
      <c r="B32" s="23" t="s">
        <v>128</v>
      </c>
      <c r="C32" s="102"/>
      <c r="D32" s="103"/>
      <c r="E32" s="104"/>
      <c r="F32" s="104"/>
      <c r="G32" s="105"/>
      <c r="H32" s="106"/>
      <c r="I32" s="103"/>
      <c r="J32" s="104"/>
      <c r="K32" s="107"/>
      <c r="L32" s="56"/>
    </row>
    <row r="33" spans="1:12" s="27" customFormat="1" ht="14.1">
      <c r="A33" s="85" t="s">
        <v>129</v>
      </c>
      <c r="B33" s="59"/>
      <c r="C33" s="52" t="str">
        <f t="shared" ref="C33:C38" si="9">$B$7</f>
        <v>FC</v>
      </c>
      <c r="D33" s="50"/>
      <c r="E33" s="53"/>
      <c r="F33" s="53">
        <f t="shared" ref="F33:F38" si="10">D33*E33</f>
        <v>0</v>
      </c>
      <c r="G33" s="84">
        <f t="shared" ref="G33:G38" si="11">$B$8</f>
        <v>0.1</v>
      </c>
      <c r="H33" s="109">
        <f t="shared" ref="H33:H38" si="12">IF(G33&lt;&gt;0,F33/G33,0)</f>
        <v>0</v>
      </c>
      <c r="I33" s="110"/>
      <c r="J33" s="53"/>
      <c r="K33" s="111">
        <f t="shared" ref="K33:K38" si="13">I33*J33</f>
        <v>0</v>
      </c>
      <c r="L33" s="56">
        <f>K33+H33</f>
        <v>0</v>
      </c>
    </row>
    <row r="34" spans="1:12" s="27" customFormat="1" ht="14.1">
      <c r="A34" s="85" t="s">
        <v>130</v>
      </c>
      <c r="B34" s="59"/>
      <c r="C34" s="52" t="str">
        <f t="shared" si="9"/>
        <v>FC</v>
      </c>
      <c r="D34" s="50"/>
      <c r="E34" s="53"/>
      <c r="F34" s="53">
        <f t="shared" si="10"/>
        <v>0</v>
      </c>
      <c r="G34" s="84">
        <f t="shared" si="11"/>
        <v>0.1</v>
      </c>
      <c r="H34" s="109">
        <f t="shared" si="12"/>
        <v>0</v>
      </c>
      <c r="I34" s="110"/>
      <c r="J34" s="53"/>
      <c r="K34" s="111">
        <f t="shared" si="13"/>
        <v>0</v>
      </c>
      <c r="L34" s="56">
        <f t="shared" ref="L34:L38" si="14">K34+H34</f>
        <v>0</v>
      </c>
    </row>
    <row r="35" spans="1:12" s="27" customFormat="1" ht="14.1">
      <c r="A35" s="85" t="s">
        <v>131</v>
      </c>
      <c r="B35" s="59"/>
      <c r="C35" s="52" t="str">
        <f t="shared" si="9"/>
        <v>FC</v>
      </c>
      <c r="D35" s="50"/>
      <c r="E35" s="53"/>
      <c r="F35" s="53">
        <f t="shared" si="10"/>
        <v>0</v>
      </c>
      <c r="G35" s="84">
        <f t="shared" si="11"/>
        <v>0.1</v>
      </c>
      <c r="H35" s="109">
        <f t="shared" si="12"/>
        <v>0</v>
      </c>
      <c r="I35" s="110"/>
      <c r="J35" s="53"/>
      <c r="K35" s="111">
        <f t="shared" si="13"/>
        <v>0</v>
      </c>
      <c r="L35" s="56">
        <f t="shared" si="14"/>
        <v>0</v>
      </c>
    </row>
    <row r="36" spans="1:12" s="27" customFormat="1" ht="14.1">
      <c r="A36" s="85" t="s">
        <v>132</v>
      </c>
      <c r="B36" s="59"/>
      <c r="C36" s="52" t="str">
        <f t="shared" si="9"/>
        <v>FC</v>
      </c>
      <c r="D36" s="50"/>
      <c r="E36" s="53"/>
      <c r="F36" s="53">
        <f t="shared" si="10"/>
        <v>0</v>
      </c>
      <c r="G36" s="84">
        <f t="shared" si="11"/>
        <v>0.1</v>
      </c>
      <c r="H36" s="109">
        <f t="shared" si="12"/>
        <v>0</v>
      </c>
      <c r="I36" s="110"/>
      <c r="J36" s="53"/>
      <c r="K36" s="111">
        <f t="shared" si="13"/>
        <v>0</v>
      </c>
      <c r="L36" s="56">
        <f t="shared" si="14"/>
        <v>0</v>
      </c>
    </row>
    <row r="37" spans="1:12" s="27" customFormat="1" ht="14.1">
      <c r="A37" s="85" t="s">
        <v>133</v>
      </c>
      <c r="B37" s="59"/>
      <c r="C37" s="52" t="str">
        <f t="shared" si="9"/>
        <v>FC</v>
      </c>
      <c r="D37" s="50"/>
      <c r="E37" s="53"/>
      <c r="F37" s="53">
        <f t="shared" si="10"/>
        <v>0</v>
      </c>
      <c r="G37" s="84">
        <f t="shared" si="11"/>
        <v>0.1</v>
      </c>
      <c r="H37" s="109">
        <f t="shared" si="12"/>
        <v>0</v>
      </c>
      <c r="I37" s="110"/>
      <c r="J37" s="53"/>
      <c r="K37" s="111">
        <f t="shared" si="13"/>
        <v>0</v>
      </c>
      <c r="L37" s="56">
        <f t="shared" si="14"/>
        <v>0</v>
      </c>
    </row>
    <row r="38" spans="1:12" s="27" customFormat="1" ht="14.1">
      <c r="A38" s="85" t="s">
        <v>134</v>
      </c>
      <c r="B38" s="59"/>
      <c r="C38" s="52" t="str">
        <f t="shared" si="9"/>
        <v>FC</v>
      </c>
      <c r="D38" s="50"/>
      <c r="E38" s="53"/>
      <c r="F38" s="53">
        <f t="shared" si="10"/>
        <v>0</v>
      </c>
      <c r="G38" s="84">
        <f t="shared" si="11"/>
        <v>0.1</v>
      </c>
      <c r="H38" s="109">
        <f t="shared" si="12"/>
        <v>0</v>
      </c>
      <c r="I38" s="110"/>
      <c r="J38" s="53"/>
      <c r="K38" s="111">
        <f t="shared" si="13"/>
        <v>0</v>
      </c>
      <c r="L38" s="56">
        <f t="shared" si="14"/>
        <v>0</v>
      </c>
    </row>
    <row r="39" spans="1:12" s="27" customFormat="1" ht="14.45" thickBot="1">
      <c r="A39" s="86"/>
      <c r="B39" s="112"/>
      <c r="C39" s="113"/>
      <c r="D39" s="114"/>
      <c r="E39" s="115"/>
      <c r="F39" s="115"/>
      <c r="G39" s="116"/>
      <c r="H39" s="117"/>
      <c r="I39" s="114"/>
      <c r="J39" s="115"/>
      <c r="K39" s="118"/>
      <c r="L39" s="119"/>
    </row>
    <row r="40" spans="1:12" s="27" customFormat="1" ht="14.45" thickBot="1">
      <c r="A40" s="90"/>
      <c r="B40" s="120" t="s">
        <v>106</v>
      </c>
      <c r="C40" s="121"/>
      <c r="D40" s="93"/>
      <c r="E40" s="94">
        <f>SUM(E31:E39)+E30</f>
        <v>0</v>
      </c>
      <c r="F40" s="94">
        <f t="shared" ref="F40:L40" si="15">SUM(F31:F39)+F30</f>
        <v>0</v>
      </c>
      <c r="G40" s="122"/>
      <c r="H40" s="123">
        <f t="shared" si="15"/>
        <v>0</v>
      </c>
      <c r="I40" s="93"/>
      <c r="J40" s="94">
        <f t="shared" si="15"/>
        <v>0</v>
      </c>
      <c r="K40" s="124">
        <f t="shared" si="15"/>
        <v>0</v>
      </c>
      <c r="L40" s="99">
        <f t="shared" si="15"/>
        <v>0</v>
      </c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AE51-1398-476F-90C0-24E2766CAD55}">
  <sheetPr>
    <tabColor rgb="FF00B0F0"/>
  </sheetPr>
  <dimension ref="A1:Z73"/>
  <sheetViews>
    <sheetView zoomScaleNormal="100" workbookViewId="0">
      <selection activeCell="B18" sqref="B18:B21"/>
    </sheetView>
  </sheetViews>
  <sheetFormatPr defaultColWidth="9.33203125" defaultRowHeight="9.9499999999999993"/>
  <cols>
    <col min="1" max="1" width="20.6640625" style="13" customWidth="1"/>
    <col min="2" max="2" width="84.1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170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171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172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14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14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14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14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14</v>
      </c>
      <c r="E22" s="53"/>
      <c r="F22" s="53">
        <f t="shared" ref="F22" si="1">D22*E22</f>
        <v>0</v>
      </c>
      <c r="G22" s="84">
        <f>$B$8</f>
        <v>0.1</v>
      </c>
      <c r="H22" s="54">
        <f t="shared" ref="H22:H30" si="2">IF(G22&lt;&gt;0,F22/G22,0)</f>
        <v>0</v>
      </c>
      <c r="I22" s="55"/>
      <c r="J22" s="53"/>
      <c r="K22" s="54">
        <f t="shared" ref="K22:K30" si="3">I22*J22</f>
        <v>0</v>
      </c>
      <c r="L22" s="56">
        <f t="shared" ref="L22:L30" si="4">K22+H22</f>
        <v>0</v>
      </c>
    </row>
    <row r="23" spans="1:12" s="27" customFormat="1" ht="14.1">
      <c r="A23" s="81" t="s">
        <v>119</v>
      </c>
      <c r="B23" s="58" t="s">
        <v>120</v>
      </c>
      <c r="C23" s="52"/>
      <c r="D23" s="50"/>
      <c r="E23" s="53"/>
      <c r="F23" s="53"/>
      <c r="G23" s="84"/>
      <c r="H23" s="54"/>
      <c r="I23" s="55"/>
      <c r="J23" s="53"/>
      <c r="K23" s="54"/>
      <c r="L23" s="56"/>
    </row>
    <row r="24" spans="1:12" s="27" customFormat="1" ht="14.1">
      <c r="A24" s="57" t="s">
        <v>121</v>
      </c>
      <c r="B24" s="59"/>
      <c r="C24" s="52"/>
      <c r="D24" s="50"/>
      <c r="E24" s="53"/>
      <c r="F24" s="53"/>
      <c r="G24" s="84"/>
      <c r="H24" s="54"/>
      <c r="I24" s="55"/>
      <c r="J24" s="53"/>
      <c r="K24" s="54"/>
      <c r="L24" s="56"/>
    </row>
    <row r="25" spans="1:12" s="27" customFormat="1" ht="27.95">
      <c r="A25" s="52"/>
      <c r="B25" s="127" t="s">
        <v>173</v>
      </c>
      <c r="C25" s="52" t="str">
        <f t="shared" ref="C25" si="5">$B$7</f>
        <v>FC</v>
      </c>
      <c r="D25" s="50">
        <v>1</v>
      </c>
      <c r="E25" s="53"/>
      <c r="F25" s="53"/>
      <c r="G25" s="84">
        <f t="shared" ref="G25" si="6">$B$8</f>
        <v>0.1</v>
      </c>
      <c r="H25" s="54">
        <f t="shared" ref="H25" si="7">IF(G25&lt;&gt;0,F25/G25,0)</f>
        <v>0</v>
      </c>
      <c r="I25" s="55"/>
      <c r="J25" s="53"/>
      <c r="K25" s="54">
        <f t="shared" ref="K25" si="8">I25*J25</f>
        <v>0</v>
      </c>
      <c r="L25" s="56">
        <f>H25+K109</f>
        <v>0</v>
      </c>
    </row>
    <row r="26" spans="1:12" s="27" customFormat="1" ht="14.1">
      <c r="A26" s="81" t="s">
        <v>123</v>
      </c>
      <c r="B26" s="23" t="s">
        <v>124</v>
      </c>
      <c r="C26" s="52"/>
      <c r="D26" s="50"/>
      <c r="E26" s="53"/>
      <c r="F26" s="53"/>
      <c r="G26" s="82"/>
      <c r="H26" s="54"/>
      <c r="I26" s="51"/>
      <c r="J26" s="53"/>
      <c r="K26" s="54"/>
      <c r="L26" s="56"/>
    </row>
    <row r="27" spans="1:12" s="27" customFormat="1" ht="14.1">
      <c r="A27" s="85"/>
      <c r="B27" s="59" t="s">
        <v>125</v>
      </c>
      <c r="C27" s="52" t="str">
        <f t="shared" ref="C27:C30" si="9">$B$7</f>
        <v>FC</v>
      </c>
      <c r="D27" s="50">
        <v>2</v>
      </c>
      <c r="E27" s="53"/>
      <c r="F27" s="53">
        <f t="shared" ref="F27:F30" si="10">D27*E27</f>
        <v>0</v>
      </c>
      <c r="G27" s="84">
        <f t="shared" ref="G27:G30" si="11">$B$8</f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1">
      <c r="A28" s="85"/>
      <c r="B28" s="59"/>
      <c r="C28" s="52" t="str">
        <f t="shared" si="9"/>
        <v>FC</v>
      </c>
      <c r="D28" s="50"/>
      <c r="E28" s="53"/>
      <c r="F28" s="53">
        <f t="shared" si="10"/>
        <v>0</v>
      </c>
      <c r="G28" s="84">
        <f t="shared" si="11"/>
        <v>0.1</v>
      </c>
      <c r="H28" s="54">
        <f t="shared" si="2"/>
        <v>0</v>
      </c>
      <c r="I28" s="55"/>
      <c r="J28" s="53"/>
      <c r="K28" s="54">
        <f t="shared" si="3"/>
        <v>0</v>
      </c>
      <c r="L28" s="56">
        <f t="shared" si="4"/>
        <v>0</v>
      </c>
    </row>
    <row r="29" spans="1:12" s="27" customFormat="1" ht="14.1">
      <c r="A29" s="85"/>
      <c r="B29" s="59"/>
      <c r="C29" s="52" t="str">
        <f t="shared" si="9"/>
        <v>FC</v>
      </c>
      <c r="D29" s="50"/>
      <c r="E29" s="53"/>
      <c r="F29" s="53">
        <f t="shared" si="10"/>
        <v>0</v>
      </c>
      <c r="G29" s="84">
        <f t="shared" si="11"/>
        <v>0.1</v>
      </c>
      <c r="H29" s="54">
        <f t="shared" si="2"/>
        <v>0</v>
      </c>
      <c r="I29" s="55"/>
      <c r="J29" s="53"/>
      <c r="K29" s="54">
        <f t="shared" si="3"/>
        <v>0</v>
      </c>
      <c r="L29" s="56">
        <f t="shared" si="4"/>
        <v>0</v>
      </c>
    </row>
    <row r="30" spans="1:12" s="27" customFormat="1" ht="14.1">
      <c r="A30" s="85"/>
      <c r="B30" s="59"/>
      <c r="C30" s="52" t="str">
        <f t="shared" si="9"/>
        <v>FC</v>
      </c>
      <c r="D30" s="50"/>
      <c r="E30" s="53"/>
      <c r="F30" s="53">
        <f t="shared" si="10"/>
        <v>0</v>
      </c>
      <c r="G30" s="84">
        <f t="shared" si="11"/>
        <v>0.1</v>
      </c>
      <c r="H30" s="54">
        <f t="shared" si="2"/>
        <v>0</v>
      </c>
      <c r="I30" s="55"/>
      <c r="J30" s="53"/>
      <c r="K30" s="54">
        <f t="shared" si="3"/>
        <v>0</v>
      </c>
      <c r="L30" s="56">
        <f t="shared" si="4"/>
        <v>0</v>
      </c>
    </row>
    <row r="31" spans="1:12" s="27" customFormat="1" ht="14.45" thickBot="1">
      <c r="A31" s="86"/>
      <c r="B31" s="65"/>
      <c r="C31" s="60"/>
      <c r="D31" s="61"/>
      <c r="E31" s="62"/>
      <c r="F31" s="62"/>
      <c r="G31" s="87"/>
      <c r="H31" s="88"/>
      <c r="I31" s="89"/>
      <c r="J31" s="62"/>
      <c r="K31" s="54"/>
      <c r="L31" s="56"/>
    </row>
    <row r="32" spans="1:12" s="27" customFormat="1" ht="14.45" thickBot="1">
      <c r="A32" s="90"/>
      <c r="B32" s="91" t="s">
        <v>126</v>
      </c>
      <c r="C32" s="92"/>
      <c r="D32" s="93"/>
      <c r="E32" s="94">
        <f>SUM(E15:E31)</f>
        <v>0</v>
      </c>
      <c r="F32" s="94">
        <f>SUM(F15:F31)</f>
        <v>0</v>
      </c>
      <c r="G32" s="95">
        <f>$B$8</f>
        <v>0.1</v>
      </c>
      <c r="H32" s="96">
        <f>SUM(H15:H31)</f>
        <v>0</v>
      </c>
      <c r="I32" s="97"/>
      <c r="J32" s="94">
        <f>SUM(J15:J31)</f>
        <v>0</v>
      </c>
      <c r="K32" s="98">
        <f>SUM(K15:K31)</f>
        <v>0</v>
      </c>
      <c r="L32" s="99">
        <f>SUM(L15:L31)</f>
        <v>0</v>
      </c>
    </row>
    <row r="33" spans="1:26" s="27" customFormat="1" ht="14.1">
      <c r="A33" s="100"/>
      <c r="B33" s="101"/>
      <c r="C33" s="102"/>
      <c r="D33" s="103"/>
      <c r="E33" s="104"/>
      <c r="F33" s="104"/>
      <c r="G33" s="105"/>
      <c r="H33" s="106"/>
      <c r="I33" s="103"/>
      <c r="J33" s="104"/>
      <c r="K33" s="107"/>
      <c r="L33" s="108"/>
    </row>
    <row r="34" spans="1:26" s="27" customFormat="1" ht="14.1">
      <c r="A34" s="81" t="s">
        <v>127</v>
      </c>
      <c r="B34" s="23" t="s">
        <v>128</v>
      </c>
      <c r="C34" s="102"/>
      <c r="D34" s="103"/>
      <c r="E34" s="104"/>
      <c r="F34" s="104"/>
      <c r="G34" s="105"/>
      <c r="H34" s="106"/>
      <c r="I34" s="103"/>
      <c r="J34" s="104"/>
      <c r="K34" s="107"/>
      <c r="L34" s="56"/>
    </row>
    <row r="35" spans="1:26" s="27" customFormat="1" ht="14.1">
      <c r="A35" s="85" t="s">
        <v>129</v>
      </c>
      <c r="B35" s="59"/>
      <c r="C35" s="52" t="str">
        <f t="shared" ref="C35:C40" si="12">$B$7</f>
        <v>FC</v>
      </c>
      <c r="D35" s="50"/>
      <c r="E35" s="53"/>
      <c r="F35" s="53">
        <f t="shared" ref="F35:F40" si="13">D35*E35</f>
        <v>0</v>
      </c>
      <c r="G35" s="84">
        <f t="shared" ref="G35:G40" si="14">$B$8</f>
        <v>0.1</v>
      </c>
      <c r="H35" s="109">
        <f t="shared" ref="H35:H40" si="15">IF(G35&lt;&gt;0,F35/G35,0)</f>
        <v>0</v>
      </c>
      <c r="I35" s="110"/>
      <c r="J35" s="53"/>
      <c r="K35" s="111">
        <f t="shared" ref="K35:K40" si="16">I35*J35</f>
        <v>0</v>
      </c>
      <c r="L35" s="56">
        <f>K35+H35</f>
        <v>0</v>
      </c>
    </row>
    <row r="36" spans="1:26" s="27" customFormat="1" ht="14.1">
      <c r="A36" s="85" t="s">
        <v>130</v>
      </c>
      <c r="B36" s="59"/>
      <c r="C36" s="52" t="str">
        <f t="shared" si="12"/>
        <v>FC</v>
      </c>
      <c r="D36" s="50"/>
      <c r="E36" s="53"/>
      <c r="F36" s="53">
        <f t="shared" si="13"/>
        <v>0</v>
      </c>
      <c r="G36" s="84">
        <f t="shared" si="14"/>
        <v>0.1</v>
      </c>
      <c r="H36" s="109">
        <f t="shared" si="15"/>
        <v>0</v>
      </c>
      <c r="I36" s="110"/>
      <c r="J36" s="53"/>
      <c r="K36" s="111">
        <f t="shared" si="16"/>
        <v>0</v>
      </c>
      <c r="L36" s="56">
        <f t="shared" ref="L36:L40" si="17">K36+H36</f>
        <v>0</v>
      </c>
    </row>
    <row r="37" spans="1:26" s="27" customFormat="1" ht="14.1">
      <c r="A37" s="85" t="s">
        <v>131</v>
      </c>
      <c r="B37" s="59"/>
      <c r="C37" s="52" t="str">
        <f t="shared" si="12"/>
        <v>FC</v>
      </c>
      <c r="D37" s="50"/>
      <c r="E37" s="53"/>
      <c r="F37" s="53">
        <f t="shared" si="13"/>
        <v>0</v>
      </c>
      <c r="G37" s="84">
        <f t="shared" si="14"/>
        <v>0.1</v>
      </c>
      <c r="H37" s="109">
        <f t="shared" si="15"/>
        <v>0</v>
      </c>
      <c r="I37" s="110"/>
      <c r="J37" s="53"/>
      <c r="K37" s="111">
        <f t="shared" si="16"/>
        <v>0</v>
      </c>
      <c r="L37" s="56">
        <f t="shared" si="17"/>
        <v>0</v>
      </c>
    </row>
    <row r="38" spans="1:26" s="27" customFormat="1" ht="14.1">
      <c r="A38" s="85" t="s">
        <v>132</v>
      </c>
      <c r="B38" s="59"/>
      <c r="C38" s="52" t="str">
        <f t="shared" si="12"/>
        <v>FC</v>
      </c>
      <c r="D38" s="50"/>
      <c r="E38" s="53"/>
      <c r="F38" s="53">
        <f t="shared" si="13"/>
        <v>0</v>
      </c>
      <c r="G38" s="84">
        <f t="shared" si="14"/>
        <v>0.1</v>
      </c>
      <c r="H38" s="109">
        <f t="shared" si="15"/>
        <v>0</v>
      </c>
      <c r="I38" s="110"/>
      <c r="J38" s="53"/>
      <c r="K38" s="111">
        <f t="shared" si="16"/>
        <v>0</v>
      </c>
      <c r="L38" s="56">
        <f t="shared" si="17"/>
        <v>0</v>
      </c>
    </row>
    <row r="39" spans="1:26" s="27" customFormat="1" ht="14.1">
      <c r="A39" s="85" t="s">
        <v>133</v>
      </c>
      <c r="B39" s="59"/>
      <c r="C39" s="52" t="str">
        <f t="shared" si="12"/>
        <v>FC</v>
      </c>
      <c r="D39" s="50"/>
      <c r="E39" s="53"/>
      <c r="F39" s="53">
        <f t="shared" si="13"/>
        <v>0</v>
      </c>
      <c r="G39" s="84">
        <f t="shared" si="14"/>
        <v>0.1</v>
      </c>
      <c r="H39" s="109">
        <f t="shared" si="15"/>
        <v>0</v>
      </c>
      <c r="I39" s="110"/>
      <c r="J39" s="53"/>
      <c r="K39" s="111">
        <f t="shared" si="16"/>
        <v>0</v>
      </c>
      <c r="L39" s="56">
        <f t="shared" si="17"/>
        <v>0</v>
      </c>
    </row>
    <row r="40" spans="1:26" s="27" customFormat="1" ht="14.1">
      <c r="A40" s="85" t="s">
        <v>134</v>
      </c>
      <c r="B40" s="59"/>
      <c r="C40" s="52" t="str">
        <f t="shared" si="12"/>
        <v>FC</v>
      </c>
      <c r="D40" s="50"/>
      <c r="E40" s="53"/>
      <c r="F40" s="53">
        <f t="shared" si="13"/>
        <v>0</v>
      </c>
      <c r="G40" s="84">
        <f t="shared" si="14"/>
        <v>0.1</v>
      </c>
      <c r="H40" s="109">
        <f t="shared" si="15"/>
        <v>0</v>
      </c>
      <c r="I40" s="110"/>
      <c r="J40" s="53"/>
      <c r="K40" s="111">
        <f t="shared" si="16"/>
        <v>0</v>
      </c>
      <c r="L40" s="56">
        <f t="shared" si="17"/>
        <v>0</v>
      </c>
    </row>
    <row r="41" spans="1:26" s="27" customFormat="1" ht="14.45" thickBot="1">
      <c r="A41" s="86"/>
      <c r="B41" s="112"/>
      <c r="C41" s="113"/>
      <c r="D41" s="114"/>
      <c r="E41" s="115"/>
      <c r="F41" s="115"/>
      <c r="G41" s="116"/>
      <c r="H41" s="117"/>
      <c r="I41" s="114"/>
      <c r="J41" s="115"/>
      <c r="K41" s="118"/>
      <c r="L41" s="119"/>
    </row>
    <row r="42" spans="1:26" s="27" customFormat="1" ht="14.45" thickBot="1">
      <c r="A42" s="90"/>
      <c r="B42" s="120" t="s">
        <v>106</v>
      </c>
      <c r="C42" s="121"/>
      <c r="D42" s="93"/>
      <c r="E42" s="94">
        <f>SUM(E33:E41)+E32</f>
        <v>0</v>
      </c>
      <c r="F42" s="94">
        <f t="shared" ref="F42:L42" si="18">SUM(F33:F41)+F32</f>
        <v>0</v>
      </c>
      <c r="G42" s="122"/>
      <c r="H42" s="123">
        <f t="shared" si="18"/>
        <v>0</v>
      </c>
      <c r="I42" s="93"/>
      <c r="J42" s="94">
        <f t="shared" si="18"/>
        <v>0</v>
      </c>
      <c r="K42" s="124">
        <f t="shared" si="18"/>
        <v>0</v>
      </c>
      <c r="L42" s="99">
        <f t="shared" si="18"/>
        <v>0</v>
      </c>
    </row>
    <row r="43" spans="1:26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27" customFormat="1" ht="14.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27" customFormat="1" ht="14.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s="27" customFormat="1" ht="14.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s="27" customFormat="1" ht="14.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27" customFormat="1" ht="14.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s="27" customFormat="1" ht="14.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s="27" customFormat="1" ht="14.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s="27" customFormat="1" ht="14.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s="27" customFormat="1" ht="14.1"/>
    <row r="58" spans="1:26" s="27" customFormat="1" ht="14.1"/>
    <row r="59" spans="1:26" s="27" customFormat="1" ht="14.1"/>
    <row r="60" spans="1:26" s="27" customFormat="1" ht="14.1"/>
    <row r="61" spans="1:26" s="27" customFormat="1" ht="14.1"/>
    <row r="62" spans="1:26" s="27" customFormat="1" ht="14.1"/>
    <row r="63" spans="1:26" s="27" customFormat="1" ht="14.1"/>
    <row r="64" spans="1:26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  <row r="71" s="27" customFormat="1" ht="14.1"/>
    <row r="72" s="27" customFormat="1" ht="14.1"/>
    <row r="73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P70"/>
  <sheetViews>
    <sheetView topLeftCell="A4" zoomScaleNormal="100" workbookViewId="0">
      <selection activeCell="D22" sqref="D22"/>
    </sheetView>
  </sheetViews>
  <sheetFormatPr defaultColWidth="9.33203125" defaultRowHeight="9.9499999999999993"/>
  <cols>
    <col min="1" max="1" width="20.6640625" style="13" customWidth="1"/>
    <col min="2" max="2" width="85.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174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175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41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2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2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2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2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/>
      <c r="E22" s="53"/>
      <c r="F22" s="53">
        <f t="shared" ref="F22" si="1">D22*E22</f>
        <v>0</v>
      </c>
      <c r="G22" s="84">
        <f>$B$8</f>
        <v>0.1</v>
      </c>
      <c r="H22" s="54">
        <f t="shared" ref="H22:H27" si="2">IF(G22&lt;&gt;0,F22/G22,0)</f>
        <v>0</v>
      </c>
      <c r="I22" s="55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2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6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6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6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6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6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6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6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6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16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 s="27" customFormat="1" ht="14.1"/>
    <row r="48" spans="1:16" s="27" customFormat="1" ht="14.1"/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  <row r="61" s="27" customFormat="1" ht="14.1"/>
    <row r="62" s="27" customFormat="1" ht="14.1"/>
    <row r="63" s="27" customFormat="1" ht="14.1"/>
    <row r="6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M70"/>
  <sheetViews>
    <sheetView topLeftCell="A6" zoomScaleNormal="100" workbookViewId="0">
      <selection activeCell="D24" sqref="D24"/>
    </sheetView>
  </sheetViews>
  <sheetFormatPr defaultColWidth="9.33203125" defaultRowHeight="9.9499999999999993"/>
  <cols>
    <col min="1" max="1" width="20.6640625" style="13" customWidth="1"/>
    <col min="2" max="2" width="82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176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177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178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3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3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3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3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3</v>
      </c>
      <c r="E22" s="53"/>
      <c r="F22" s="53">
        <f t="shared" ref="F22" si="1">D22*E22</f>
        <v>0</v>
      </c>
      <c r="G22" s="84">
        <f>$B$8</f>
        <v>0.1</v>
      </c>
      <c r="H22" s="54">
        <f t="shared" ref="H22:H27" si="2">IF(G22&lt;&gt;0,F22/G22,0)</f>
        <v>0</v>
      </c>
      <c r="I22" s="55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2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3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3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3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3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3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3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3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3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27" customFormat="1" ht="14.1"/>
    <row r="48" spans="1:13" s="27" customFormat="1" ht="14.1"/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  <row r="61" s="27" customFormat="1" ht="14.1"/>
    <row r="62" s="27" customFormat="1" ht="14.1"/>
    <row r="63" s="27" customFormat="1" ht="14.1"/>
    <row r="6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M70"/>
  <sheetViews>
    <sheetView topLeftCell="A10" zoomScaleNormal="100" workbookViewId="0">
      <selection activeCell="B18" sqref="B18:B21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179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180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45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1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1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1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1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1</v>
      </c>
      <c r="E22" s="53"/>
      <c r="F22" s="53">
        <f t="shared" ref="F22" si="1">D22*E22</f>
        <v>0</v>
      </c>
      <c r="G22" s="84">
        <f>$B$8</f>
        <v>0.1</v>
      </c>
      <c r="H22" s="54">
        <f t="shared" ref="H22:H27" si="2">IF(G22&lt;&gt;0,F22/G22,0)</f>
        <v>0</v>
      </c>
      <c r="I22" s="55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1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3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3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3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3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3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3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3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3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</row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  <row r="61" s="27" customFormat="1" ht="14.1"/>
    <row r="62" s="27" customFormat="1" ht="14.1"/>
    <row r="63" s="27" customFormat="1" ht="14.1"/>
    <row r="6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</sheetPr>
  <dimension ref="A1:L48"/>
  <sheetViews>
    <sheetView showGridLines="0" topLeftCell="A11" zoomScaleNormal="100" zoomScalePageLayoutView="55" workbookViewId="0">
      <selection activeCell="C42" sqref="C42"/>
    </sheetView>
  </sheetViews>
  <sheetFormatPr defaultColWidth="9.33203125" defaultRowHeight="12.6"/>
  <cols>
    <col min="1" max="1" width="17.83203125" style="1" customWidth="1"/>
    <col min="2" max="2" width="79.1640625" style="2" customWidth="1"/>
    <col min="3" max="3" width="16.83203125" style="2" customWidth="1"/>
    <col min="4" max="4" width="11.5" style="2" customWidth="1"/>
    <col min="5" max="5" width="22.83203125" style="2" customWidth="1"/>
    <col min="6" max="6" width="25.1640625" customWidth="1"/>
    <col min="7" max="7" width="14.83203125" customWidth="1"/>
    <col min="8" max="8" width="19.6640625" customWidth="1"/>
    <col min="9" max="9" width="12.5" customWidth="1"/>
    <col min="10" max="10" width="21.1640625" style="2" customWidth="1"/>
    <col min="11" max="12" width="20.1640625" customWidth="1"/>
    <col min="13" max="16384" width="9.33203125" style="2"/>
  </cols>
  <sheetData>
    <row r="1" spans="1:12" s="28" customFormat="1" ht="14.1">
      <c r="A1" s="192" t="s">
        <v>61</v>
      </c>
      <c r="B1" s="192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27" customFormat="1" ht="14.45" thickBot="1">
      <c r="A2" s="192" t="s">
        <v>62</v>
      </c>
      <c r="B2" s="192"/>
      <c r="L2" s="29"/>
    </row>
    <row r="3" spans="1:12" s="27" customFormat="1" ht="14.1">
      <c r="A3" s="228" t="s">
        <v>0</v>
      </c>
      <c r="B3" s="229"/>
      <c r="C3" s="197" t="str">
        <f>Instructions!D3</f>
        <v>Bidder Company name</v>
      </c>
      <c r="D3" s="197"/>
      <c r="E3" s="197"/>
      <c r="F3" s="197"/>
      <c r="G3" s="197"/>
      <c r="H3" s="198"/>
    </row>
    <row r="4" spans="1:12" s="27" customFormat="1" ht="14.1">
      <c r="A4" s="230" t="s">
        <v>63</v>
      </c>
      <c r="B4" s="231"/>
      <c r="C4" s="199" t="str">
        <f>Instructions!D4</f>
        <v>Portable VHF Radios</v>
      </c>
      <c r="D4" s="199"/>
      <c r="E4" s="199"/>
      <c r="F4" s="199"/>
      <c r="G4" s="199"/>
      <c r="H4" s="200"/>
      <c r="I4" s="30"/>
    </row>
    <row r="5" spans="1:12" s="27" customFormat="1" ht="14.1">
      <c r="A5" s="230" t="s">
        <v>64</v>
      </c>
      <c r="B5" s="231"/>
      <c r="C5" s="199" t="s">
        <v>65</v>
      </c>
      <c r="D5" s="199"/>
      <c r="E5" s="199"/>
      <c r="F5" s="199"/>
      <c r="G5" s="199"/>
      <c r="H5" s="200"/>
      <c r="I5" s="30"/>
    </row>
    <row r="6" spans="1:12" s="27" customFormat="1" ht="14.45" thickBot="1">
      <c r="A6" s="232" t="s">
        <v>66</v>
      </c>
      <c r="B6" s="233"/>
      <c r="C6" s="201" t="s">
        <v>67</v>
      </c>
      <c r="D6" s="201"/>
      <c r="E6" s="201"/>
      <c r="F6" s="201"/>
      <c r="G6" s="201"/>
      <c r="H6" s="202"/>
      <c r="I6" s="30"/>
    </row>
    <row r="7" spans="1:12" s="27" customFormat="1" ht="14.1">
      <c r="A7" s="228" t="s">
        <v>68</v>
      </c>
      <c r="B7" s="229"/>
      <c r="C7" s="197" t="str">
        <f>Instructions!D5</f>
        <v>FC</v>
      </c>
      <c r="D7" s="197"/>
      <c r="E7" s="197"/>
      <c r="F7" s="197"/>
      <c r="G7" s="197"/>
      <c r="H7" s="198"/>
      <c r="I7" s="30"/>
    </row>
    <row r="8" spans="1:12" s="27" customFormat="1" ht="14.45" thickBot="1">
      <c r="A8" s="232" t="s">
        <v>69</v>
      </c>
      <c r="B8" s="233"/>
      <c r="C8" s="201">
        <f>Instructions!D6</f>
        <v>0.1</v>
      </c>
      <c r="D8" s="201"/>
      <c r="E8" s="201"/>
      <c r="F8" s="201"/>
      <c r="G8" s="201"/>
      <c r="H8" s="202"/>
      <c r="I8" s="30"/>
    </row>
    <row r="9" spans="1:12" s="27" customFormat="1" ht="14.45" thickBot="1"/>
    <row r="10" spans="1:12" s="27" customFormat="1" ht="14.1">
      <c r="C10" s="193" t="s">
        <v>70</v>
      </c>
      <c r="D10" s="181"/>
      <c r="E10" s="181"/>
      <c r="F10" s="181"/>
      <c r="G10" s="181"/>
      <c r="H10" s="194"/>
      <c r="I10" s="180" t="s">
        <v>71</v>
      </c>
      <c r="J10" s="181"/>
      <c r="K10" s="182"/>
      <c r="L10" s="190"/>
    </row>
    <row r="11" spans="1:12" s="27" customFormat="1" ht="14.45" thickBot="1">
      <c r="C11" s="195"/>
      <c r="D11" s="184"/>
      <c r="E11" s="184"/>
      <c r="F11" s="184"/>
      <c r="G11" s="184"/>
      <c r="H11" s="196"/>
      <c r="I11" s="183"/>
      <c r="J11" s="184"/>
      <c r="K11" s="185"/>
      <c r="L11" s="191"/>
    </row>
    <row r="12" spans="1:12" s="27" customFormat="1" ht="14.1">
      <c r="A12" s="174" t="s">
        <v>72</v>
      </c>
      <c r="B12" s="171" t="s">
        <v>73</v>
      </c>
      <c r="C12" s="174" t="s">
        <v>74</v>
      </c>
      <c r="D12" s="31" t="s">
        <v>75</v>
      </c>
      <c r="E12" s="177" t="s">
        <v>76</v>
      </c>
      <c r="F12" s="177" t="s">
        <v>77</v>
      </c>
      <c r="G12" s="177" t="s">
        <v>78</v>
      </c>
      <c r="H12" s="171" t="s">
        <v>79</v>
      </c>
      <c r="I12" s="32" t="s">
        <v>75</v>
      </c>
      <c r="J12" s="177" t="s">
        <v>80</v>
      </c>
      <c r="K12" s="187" t="s">
        <v>81</v>
      </c>
      <c r="L12" s="186" t="s">
        <v>82</v>
      </c>
    </row>
    <row r="13" spans="1:12" s="27" customFormat="1" ht="14.1">
      <c r="A13" s="175"/>
      <c r="B13" s="172"/>
      <c r="C13" s="175"/>
      <c r="D13" s="33"/>
      <c r="E13" s="178"/>
      <c r="F13" s="178"/>
      <c r="G13" s="178"/>
      <c r="H13" s="172"/>
      <c r="I13" s="34"/>
      <c r="J13" s="178"/>
      <c r="K13" s="188"/>
      <c r="L13" s="234"/>
    </row>
    <row r="14" spans="1:12" s="27" customFormat="1" ht="14.1">
      <c r="A14" s="175"/>
      <c r="B14" s="172"/>
      <c r="C14" s="175"/>
      <c r="D14" s="33"/>
      <c r="E14" s="178"/>
      <c r="F14" s="178"/>
      <c r="G14" s="178"/>
      <c r="H14" s="172"/>
      <c r="I14" s="34"/>
      <c r="J14" s="178"/>
      <c r="K14" s="188"/>
      <c r="L14" s="234"/>
    </row>
    <row r="15" spans="1:12" s="27" customFormat="1" ht="14.45" thickBot="1">
      <c r="A15" s="176"/>
      <c r="B15" s="173"/>
      <c r="C15" s="176"/>
      <c r="D15" s="35"/>
      <c r="E15" s="179"/>
      <c r="F15" s="179"/>
      <c r="G15" s="179"/>
      <c r="H15" s="173"/>
      <c r="I15" s="36"/>
      <c r="J15" s="179"/>
      <c r="K15" s="189"/>
      <c r="L15" s="235"/>
    </row>
    <row r="16" spans="1:12" s="27" customFormat="1" ht="14.1">
      <c r="A16" s="133"/>
      <c r="B16" s="134"/>
      <c r="C16" s="37"/>
      <c r="D16" s="38"/>
      <c r="E16" s="38"/>
      <c r="F16" s="38"/>
      <c r="G16" s="38"/>
      <c r="H16" s="39"/>
      <c r="I16" s="140"/>
      <c r="J16" s="38"/>
      <c r="K16" s="40"/>
      <c r="L16" s="41"/>
    </row>
    <row r="17" spans="1:12" s="27" customFormat="1" ht="14.1">
      <c r="A17" s="15"/>
      <c r="B17" s="135" t="s">
        <v>83</v>
      </c>
      <c r="C17" s="16"/>
      <c r="D17" s="17"/>
      <c r="E17" s="18"/>
      <c r="F17" s="18"/>
      <c r="G17" s="17"/>
      <c r="H17" s="19"/>
      <c r="I17" s="132"/>
      <c r="J17" s="18"/>
      <c r="K17" s="20"/>
      <c r="L17" s="21"/>
    </row>
    <row r="18" spans="1:12">
      <c r="A18" s="136"/>
      <c r="B18" s="137"/>
      <c r="C18" s="143"/>
      <c r="H18" s="144"/>
      <c r="L18" s="147"/>
    </row>
    <row r="19" spans="1:12" s="27" customFormat="1" ht="14.1">
      <c r="A19" s="42">
        <v>1</v>
      </c>
      <c r="B19" s="138" t="s">
        <v>84</v>
      </c>
      <c r="C19" s="16"/>
      <c r="D19" s="43"/>
      <c r="E19" s="44">
        <f>'G2 FACT'!E43</f>
        <v>0</v>
      </c>
      <c r="F19" s="44">
        <f>'G2 FACT'!F43</f>
        <v>0</v>
      </c>
      <c r="G19" s="45"/>
      <c r="H19" s="46">
        <f>'G2 FACT'!H43</f>
        <v>0</v>
      </c>
      <c r="I19" s="49"/>
      <c r="J19" s="44">
        <f>'G2 FACT'!J43</f>
        <v>0</v>
      </c>
      <c r="K19" s="47">
        <f>'G2 FACT'!K43</f>
        <v>0</v>
      </c>
      <c r="L19" s="48">
        <f>'G2 FACT'!L43</f>
        <v>0</v>
      </c>
    </row>
    <row r="20" spans="1:12" s="27" customFormat="1" ht="14.1">
      <c r="A20" s="42">
        <v>2</v>
      </c>
      <c r="B20" s="138" t="s">
        <v>85</v>
      </c>
      <c r="C20" s="16"/>
      <c r="D20" s="43"/>
      <c r="E20" s="44">
        <f>'G3 FAPE'!E43</f>
        <v>0</v>
      </c>
      <c r="F20" s="44">
        <f>'G3 FAPE'!F43</f>
        <v>0</v>
      </c>
      <c r="G20" s="44"/>
      <c r="H20" s="46">
        <f>'G3 FAPE'!H43</f>
        <v>0</v>
      </c>
      <c r="I20" s="141"/>
      <c r="J20" s="44">
        <f>'G3 FAPE'!J43</f>
        <v>0</v>
      </c>
      <c r="K20" s="47">
        <f>'G3 FAPE'!K43</f>
        <v>0</v>
      </c>
      <c r="L20" s="48">
        <f>'G3 FAPE'!L43</f>
        <v>0</v>
      </c>
    </row>
    <row r="21" spans="1:12" s="27" customFormat="1" ht="14.1">
      <c r="A21" s="42">
        <v>3</v>
      </c>
      <c r="B21" s="138" t="s">
        <v>86</v>
      </c>
      <c r="C21" s="16"/>
      <c r="D21" s="43"/>
      <c r="E21" s="44">
        <f>'G4 FAGG'!E42</f>
        <v>0</v>
      </c>
      <c r="F21" s="44">
        <f>'G4 FAGG'!F42</f>
        <v>0</v>
      </c>
      <c r="G21" s="44"/>
      <c r="H21" s="46">
        <f>'G4 FAGG'!H42</f>
        <v>0</v>
      </c>
      <c r="I21" s="141"/>
      <c r="J21" s="44">
        <f>'G4 FAGG'!J42</f>
        <v>0</v>
      </c>
      <c r="K21" s="47">
        <f>'G4 FAGG'!K42</f>
        <v>0</v>
      </c>
      <c r="L21" s="48">
        <f>'G4 FAGG'!L42</f>
        <v>0</v>
      </c>
    </row>
    <row r="22" spans="1:12" s="27" customFormat="1" ht="14.1">
      <c r="A22" s="42">
        <v>4</v>
      </c>
      <c r="B22" s="138" t="s">
        <v>87</v>
      </c>
      <c r="C22" s="16"/>
      <c r="D22" s="43"/>
      <c r="E22" s="44">
        <f>'G5 FAEL'!E43</f>
        <v>0</v>
      </c>
      <c r="F22" s="44">
        <f>'G5 FAEL'!F43</f>
        <v>0</v>
      </c>
      <c r="G22" s="44"/>
      <c r="H22" s="46">
        <f>'G5 FAEL'!H43</f>
        <v>0</v>
      </c>
      <c r="I22" s="141"/>
      <c r="J22" s="44">
        <f>'G5 FAEL'!J43</f>
        <v>0</v>
      </c>
      <c r="K22" s="47">
        <f>'G5 FAEL'!K43</f>
        <v>0</v>
      </c>
      <c r="L22" s="48">
        <f>'G5 FAEL'!L43</f>
        <v>0</v>
      </c>
    </row>
    <row r="23" spans="1:12" s="27" customFormat="1" ht="14.1">
      <c r="A23" s="42">
        <v>5</v>
      </c>
      <c r="B23" s="138" t="s">
        <v>88</v>
      </c>
      <c r="C23" s="16"/>
      <c r="D23" s="43"/>
      <c r="E23" s="44">
        <f>'G6 FAUT'!E39</f>
        <v>0</v>
      </c>
      <c r="F23" s="44">
        <f>'G6 FAUT'!F39</f>
        <v>0</v>
      </c>
      <c r="G23" s="44"/>
      <c r="H23" s="46">
        <f>'G6 FAUT'!H39</f>
        <v>0</v>
      </c>
      <c r="I23" s="141"/>
      <c r="J23" s="44">
        <f>'G6 FAUT'!J39</f>
        <v>0</v>
      </c>
      <c r="K23" s="47">
        <f>'G6 FAUT'!K39</f>
        <v>0</v>
      </c>
      <c r="L23" s="48">
        <f>'G6 FAUT'!L39</f>
        <v>0</v>
      </c>
    </row>
    <row r="24" spans="1:12" s="27" customFormat="1" ht="14.1">
      <c r="A24" s="42">
        <v>6</v>
      </c>
      <c r="B24" s="138" t="s">
        <v>89</v>
      </c>
      <c r="C24" s="16"/>
      <c r="D24" s="43"/>
      <c r="E24" s="44">
        <f>'G7 FALE'!E43</f>
        <v>0</v>
      </c>
      <c r="F24" s="44">
        <f>'G7 FALE'!F43</f>
        <v>0</v>
      </c>
      <c r="G24" s="44"/>
      <c r="H24" s="46">
        <f>'G7 FALE'!H43</f>
        <v>0</v>
      </c>
      <c r="I24" s="141"/>
      <c r="J24" s="44">
        <f>'G7 FALE'!J43</f>
        <v>0</v>
      </c>
      <c r="K24" s="47">
        <f>'G7 FALE'!K43</f>
        <v>0</v>
      </c>
      <c r="L24" s="48">
        <f>'G7 FALE'!L43</f>
        <v>0</v>
      </c>
    </row>
    <row r="25" spans="1:12" s="27" customFormat="1" ht="14.1">
      <c r="A25" s="42">
        <v>7</v>
      </c>
      <c r="B25" s="138" t="s">
        <v>90</v>
      </c>
      <c r="C25" s="16"/>
      <c r="D25" s="43"/>
      <c r="E25" s="44">
        <f>'G8 FAPM'!E39</f>
        <v>0</v>
      </c>
      <c r="F25" s="44">
        <f>'G8 FAPM'!F39</f>
        <v>0</v>
      </c>
      <c r="G25" s="44"/>
      <c r="H25" s="46">
        <f>'G8 FAPM'!H39</f>
        <v>0</v>
      </c>
      <c r="I25" s="141"/>
      <c r="J25" s="44">
        <f>'G8 FAPM'!J39</f>
        <v>0</v>
      </c>
      <c r="K25" s="47">
        <f>'G8 FAPM'!K39</f>
        <v>0</v>
      </c>
      <c r="L25" s="48">
        <f>'G8 FAPM'!L39</f>
        <v>0</v>
      </c>
    </row>
    <row r="26" spans="1:12" s="27" customFormat="1" ht="14.1">
      <c r="A26" s="42">
        <v>8</v>
      </c>
      <c r="B26" s="138" t="s">
        <v>91</v>
      </c>
      <c r="C26" s="16"/>
      <c r="D26" s="43"/>
      <c r="E26" s="44">
        <f>'G9 FAVG'!E39</f>
        <v>0</v>
      </c>
      <c r="F26" s="44">
        <f>'G9 FAVG'!F39</f>
        <v>0</v>
      </c>
      <c r="G26" s="44"/>
      <c r="H26" s="46">
        <f>'G9 FAVG'!H39</f>
        <v>0</v>
      </c>
      <c r="I26" s="141"/>
      <c r="J26" s="44">
        <f>'G9 FAVG'!J39</f>
        <v>0</v>
      </c>
      <c r="K26" s="47">
        <f>'G9 FAVG'!K39</f>
        <v>0</v>
      </c>
      <c r="L26" s="48">
        <f>'G9 FAVG'!L39</f>
        <v>0</v>
      </c>
    </row>
    <row r="27" spans="1:12" s="27" customFormat="1" ht="14.1">
      <c r="A27" s="42">
        <v>9</v>
      </c>
      <c r="B27" s="138" t="s">
        <v>92</v>
      </c>
      <c r="C27" s="16"/>
      <c r="D27" s="43"/>
      <c r="E27" s="44">
        <f>'G10 FARB'!E39</f>
        <v>0</v>
      </c>
      <c r="F27" s="44">
        <f>'G10 FARB'!F39</f>
        <v>0</v>
      </c>
      <c r="G27" s="44"/>
      <c r="H27" s="46">
        <f>'G10 FARB'!H39</f>
        <v>0</v>
      </c>
      <c r="I27" s="141"/>
      <c r="J27" s="44">
        <f>'G10 FARB'!J39</f>
        <v>0</v>
      </c>
      <c r="K27" s="47">
        <f>'G10 FARB'!K39</f>
        <v>0</v>
      </c>
      <c r="L27" s="48">
        <f>'G10 FARB'!L39</f>
        <v>0</v>
      </c>
    </row>
    <row r="28" spans="1:12" s="27" customFormat="1" ht="14.1">
      <c r="A28" s="42">
        <v>10</v>
      </c>
      <c r="B28" s="138" t="s">
        <v>93</v>
      </c>
      <c r="C28" s="16"/>
      <c r="D28" s="43"/>
      <c r="E28" s="44">
        <f>'G11 FABL'!E43</f>
        <v>0</v>
      </c>
      <c r="F28" s="44">
        <f>'G11 FABL'!F43</f>
        <v>0</v>
      </c>
      <c r="G28" s="44"/>
      <c r="H28" s="46">
        <f>'G11 FABL'!H43</f>
        <v>0</v>
      </c>
      <c r="I28" s="141"/>
      <c r="J28" s="44">
        <f>'G11 FABL'!J43</f>
        <v>0</v>
      </c>
      <c r="K28" s="47">
        <f>'G11 FABL'!K43</f>
        <v>0</v>
      </c>
      <c r="L28" s="48">
        <f>'G11 FABL'!L43</f>
        <v>0</v>
      </c>
    </row>
    <row r="29" spans="1:12" s="27" customFormat="1" ht="14.1">
      <c r="A29" s="42">
        <v>11</v>
      </c>
      <c r="B29" s="138" t="s">
        <v>94</v>
      </c>
      <c r="C29" s="16"/>
      <c r="D29" s="43"/>
      <c r="E29" s="44">
        <f>'G12 FAKM'!E39</f>
        <v>0</v>
      </c>
      <c r="F29" s="44">
        <f>'G12 FAKM'!F39</f>
        <v>0</v>
      </c>
      <c r="G29" s="44"/>
      <c r="H29" s="46">
        <f>'G12 FAKM'!H39</f>
        <v>0</v>
      </c>
      <c r="I29" s="141"/>
      <c r="J29" s="44">
        <f>'G12 FAKM'!J39</f>
        <v>0</v>
      </c>
      <c r="K29" s="47">
        <f>'G12 FAKM'!K39</f>
        <v>0</v>
      </c>
      <c r="L29" s="48">
        <f>'G12 FAKM'!L39</f>
        <v>0</v>
      </c>
    </row>
    <row r="30" spans="1:12" s="27" customFormat="1" ht="14.1">
      <c r="A30" s="42">
        <v>12</v>
      </c>
      <c r="B30" s="138" t="s">
        <v>95</v>
      </c>
      <c r="C30" s="16"/>
      <c r="D30" s="43"/>
      <c r="E30" s="44">
        <f>'G13 FAUP'!E43</f>
        <v>0</v>
      </c>
      <c r="F30" s="44">
        <f>'G13 FAUP'!F43</f>
        <v>0</v>
      </c>
      <c r="G30" s="44"/>
      <c r="H30" s="46">
        <f>'G13 FAUP'!H43</f>
        <v>0</v>
      </c>
      <c r="I30" s="141"/>
      <c r="J30" s="44">
        <f>'G13 FAUP'!J43</f>
        <v>0</v>
      </c>
      <c r="K30" s="47">
        <f>'G13 FAUP'!K43</f>
        <v>0</v>
      </c>
      <c r="L30" s="48">
        <f>'G13 FAUP'!L43</f>
        <v>0</v>
      </c>
    </row>
    <row r="31" spans="1:12" s="27" customFormat="1" ht="14.1">
      <c r="A31" s="42">
        <v>13</v>
      </c>
      <c r="B31" s="138" t="s">
        <v>37</v>
      </c>
      <c r="C31" s="16"/>
      <c r="D31" s="43"/>
      <c r="E31" s="44">
        <f>'G14 ATA'!E40</f>
        <v>0</v>
      </c>
      <c r="F31" s="44">
        <f>'G14 ATA'!F40</f>
        <v>0</v>
      </c>
      <c r="G31" s="44"/>
      <c r="H31" s="46">
        <f>'G14 ATA'!H40</f>
        <v>0</v>
      </c>
      <c r="I31" s="141"/>
      <c r="J31" s="44">
        <f>'G14 ATA'!J40</f>
        <v>0</v>
      </c>
      <c r="K31" s="47">
        <f>'G14 ATA'!K40</f>
        <v>0</v>
      </c>
      <c r="L31" s="48">
        <f>'G14 ATA'!L40</f>
        <v>0</v>
      </c>
    </row>
    <row r="32" spans="1:12" s="27" customFormat="1" ht="14.1">
      <c r="A32" s="42">
        <v>14</v>
      </c>
      <c r="B32" s="138" t="s">
        <v>96</v>
      </c>
      <c r="C32" s="16"/>
      <c r="D32" s="43"/>
      <c r="E32" s="44">
        <f>'G15 FAOR'!E42</f>
        <v>0</v>
      </c>
      <c r="F32" s="44">
        <f>'G15 FAOR'!F42</f>
        <v>0</v>
      </c>
      <c r="G32" s="44"/>
      <c r="H32" s="46">
        <f>'G15 FAOR'!H42</f>
        <v>0</v>
      </c>
      <c r="I32" s="141"/>
      <c r="J32" s="44">
        <f>'G15 FAOR'!J42</f>
        <v>0</v>
      </c>
      <c r="K32" s="47">
        <f>'G15 FAOR'!K42</f>
        <v>0</v>
      </c>
      <c r="L32" s="48">
        <f>'G15 FAOR'!L42</f>
        <v>0</v>
      </c>
    </row>
    <row r="33" spans="1:12" s="27" customFormat="1" ht="14.1">
      <c r="A33" s="42">
        <v>15</v>
      </c>
      <c r="B33" s="138" t="s">
        <v>97</v>
      </c>
      <c r="C33" s="16"/>
      <c r="D33" s="43"/>
      <c r="E33" s="44">
        <f>'G16 FALA'!E39</f>
        <v>0</v>
      </c>
      <c r="F33" s="44">
        <f>'G16 FALA'!F39</f>
        <v>0</v>
      </c>
      <c r="G33" s="44"/>
      <c r="H33" s="46">
        <f>'G16 FALA'!H39</f>
        <v>0</v>
      </c>
      <c r="I33" s="141"/>
      <c r="J33" s="44">
        <f>'G16 FALA'!J39</f>
        <v>0</v>
      </c>
      <c r="K33" s="47">
        <f>'G16 FALA'!K39</f>
        <v>0</v>
      </c>
      <c r="L33" s="48">
        <f>'G16 FALA'!L39</f>
        <v>0</v>
      </c>
    </row>
    <row r="34" spans="1:12" s="27" customFormat="1" ht="14.1">
      <c r="A34" s="42">
        <v>16</v>
      </c>
      <c r="B34" s="138" t="s">
        <v>98</v>
      </c>
      <c r="C34" s="16"/>
      <c r="D34" s="43"/>
      <c r="E34" s="44">
        <f>'G17 FAWB'!E39</f>
        <v>0</v>
      </c>
      <c r="F34" s="44">
        <f>'G17 FAWB'!F39</f>
        <v>0</v>
      </c>
      <c r="G34" s="44"/>
      <c r="H34" s="46">
        <f>'G17 FAWB'!H39</f>
        <v>0</v>
      </c>
      <c r="I34" s="141"/>
      <c r="J34" s="44">
        <f>'G17 FAWB'!J39</f>
        <v>0</v>
      </c>
      <c r="K34" s="47">
        <f>'G17 FAWB'!K39</f>
        <v>0</v>
      </c>
      <c r="L34" s="48">
        <f>'G17 FAWB'!L39</f>
        <v>0</v>
      </c>
    </row>
    <row r="35" spans="1:12" s="27" customFormat="1" ht="14.1">
      <c r="A35" s="42">
        <v>17</v>
      </c>
      <c r="B35" s="138" t="s">
        <v>99</v>
      </c>
      <c r="C35" s="16"/>
      <c r="D35" s="43"/>
      <c r="E35" s="44">
        <f>'G18 FAGM'!E39</f>
        <v>0</v>
      </c>
      <c r="F35" s="44">
        <f>'G18 FAGM'!F39</f>
        <v>0</v>
      </c>
      <c r="G35" s="44"/>
      <c r="H35" s="46">
        <f>'G18 FAGM'!H39</f>
        <v>0</v>
      </c>
      <c r="I35" s="141"/>
      <c r="J35" s="44">
        <f>'G18 FAGM'!J39</f>
        <v>0</v>
      </c>
      <c r="K35" s="47">
        <f>'G18 FAGM'!K39</f>
        <v>0</v>
      </c>
      <c r="L35" s="48">
        <f>'G18 FAGM'!L39</f>
        <v>0</v>
      </c>
    </row>
    <row r="36" spans="1:12" s="27" customFormat="1" ht="14.1">
      <c r="A36" s="42">
        <v>18</v>
      </c>
      <c r="B36" s="138" t="s">
        <v>100</v>
      </c>
      <c r="C36" s="16"/>
      <c r="D36" s="43"/>
      <c r="E36" s="44">
        <f>'G19 FAPN'!E39</f>
        <v>0</v>
      </c>
      <c r="F36" s="44">
        <f>'G19 FAPN'!F39</f>
        <v>0</v>
      </c>
      <c r="G36" s="44"/>
      <c r="H36" s="46">
        <f>'G19 FAPN'!H39</f>
        <v>0</v>
      </c>
      <c r="I36" s="141"/>
      <c r="J36" s="44">
        <f>'G19 FAPN'!J39</f>
        <v>0</v>
      </c>
      <c r="K36" s="47">
        <f>'G19 FAPN'!K39</f>
        <v>0</v>
      </c>
      <c r="L36" s="48">
        <f>'G19 FAPN'!L39</f>
        <v>0</v>
      </c>
    </row>
    <row r="37" spans="1:12" s="27" customFormat="1" ht="14.1">
      <c r="A37" s="42">
        <v>19</v>
      </c>
      <c r="B37" s="138" t="s">
        <v>101</v>
      </c>
      <c r="C37" s="16"/>
      <c r="D37" s="43"/>
      <c r="E37" s="44">
        <f>'G20 FAPP'!E39</f>
        <v>0</v>
      </c>
      <c r="F37" s="44">
        <f>'G20 FAPP'!F39</f>
        <v>0</v>
      </c>
      <c r="G37" s="44"/>
      <c r="H37" s="46">
        <f>'G20 FAPP'!H39</f>
        <v>0</v>
      </c>
      <c r="I37" s="141"/>
      <c r="J37" s="44">
        <f>'G20 FAPP'!J39</f>
        <v>0</v>
      </c>
      <c r="K37" s="47">
        <f>'G20 FAPP'!K39</f>
        <v>0</v>
      </c>
      <c r="L37" s="48">
        <f>'G20 FAPP'!L39</f>
        <v>0</v>
      </c>
    </row>
    <row r="38" spans="1:12" s="27" customFormat="1" ht="14.1">
      <c r="A38" s="42">
        <v>20</v>
      </c>
      <c r="B38" s="138" t="s">
        <v>102</v>
      </c>
      <c r="C38" s="16"/>
      <c r="D38" s="43"/>
      <c r="E38" s="44">
        <f>'G21 FAKN'!E39</f>
        <v>0</v>
      </c>
      <c r="F38" s="44">
        <f>'G21 FAKN'!F39</f>
        <v>0</v>
      </c>
      <c r="G38" s="44"/>
      <c r="H38" s="46">
        <f>'G21 FAKN'!H39</f>
        <v>0</v>
      </c>
      <c r="I38" s="141"/>
      <c r="J38" s="44">
        <f>'G21 FAKN'!J39</f>
        <v>0</v>
      </c>
      <c r="K38" s="47">
        <f>'G21 FAKN'!K39</f>
        <v>0</v>
      </c>
      <c r="L38" s="48">
        <f>'G21 FAKN'!L39</f>
        <v>0</v>
      </c>
    </row>
    <row r="39" spans="1:12" s="27" customFormat="1" ht="14.1">
      <c r="A39" s="42">
        <v>21</v>
      </c>
      <c r="B39" s="138" t="s">
        <v>103</v>
      </c>
      <c r="C39" s="16"/>
      <c r="D39" s="43"/>
      <c r="E39" s="44">
        <f>'G22 FAMM'!E39</f>
        <v>0</v>
      </c>
      <c r="F39" s="44">
        <f>'G22 FAMM'!F39</f>
        <v>0</v>
      </c>
      <c r="G39" s="44"/>
      <c r="H39" s="46">
        <f>'G22 FAMM'!H39</f>
        <v>0</v>
      </c>
      <c r="I39" s="141"/>
      <c r="J39" s="44">
        <f>'G22 FAMM'!J39</f>
        <v>0</v>
      </c>
      <c r="K39" s="47">
        <f>'G22 FAMM'!K39</f>
        <v>0</v>
      </c>
      <c r="L39" s="48">
        <f>'G22 FAMM'!L39</f>
        <v>0</v>
      </c>
    </row>
    <row r="40" spans="1:12" s="27" customFormat="1" ht="14.1">
      <c r="A40" s="42">
        <v>22</v>
      </c>
      <c r="B40" s="138" t="s">
        <v>104</v>
      </c>
      <c r="C40" s="16"/>
      <c r="D40" s="43"/>
      <c r="E40" s="44">
        <f>'G23 FAGC'!E39</f>
        <v>0</v>
      </c>
      <c r="F40" s="44">
        <f>'G23 FAGC'!F39</f>
        <v>0</v>
      </c>
      <c r="G40" s="44"/>
      <c r="H40" s="46">
        <f>'G23 FAGC'!H39</f>
        <v>0</v>
      </c>
      <c r="I40" s="141"/>
      <c r="J40" s="44">
        <f>'G23 FAGC'!J39</f>
        <v>0</v>
      </c>
      <c r="K40" s="47">
        <f>'G23 FAGC'!K39</f>
        <v>0</v>
      </c>
      <c r="L40" s="48">
        <f>'G23 FAGC'!L39</f>
        <v>0</v>
      </c>
    </row>
    <row r="41" spans="1:12" s="27" customFormat="1" ht="14.1">
      <c r="A41" s="42">
        <v>23</v>
      </c>
      <c r="B41" s="138" t="s">
        <v>105</v>
      </c>
      <c r="C41" s="16"/>
      <c r="D41" s="43"/>
      <c r="E41" s="44">
        <f>'G24 SPECIAL EVENTS'!E39</f>
        <v>0</v>
      </c>
      <c r="F41" s="44">
        <f>'G24 SPECIAL EVENTS'!F39</f>
        <v>0</v>
      </c>
      <c r="G41" s="44"/>
      <c r="H41" s="46">
        <f>'G24 SPECIAL EVENTS'!H39</f>
        <v>0</v>
      </c>
      <c r="I41" s="141"/>
      <c r="J41" s="44">
        <f>'G24 SPECIAL EVENTS'!J39</f>
        <v>0</v>
      </c>
      <c r="K41" s="47">
        <f>'G24 SPECIAL EVENTS'!K39</f>
        <v>0</v>
      </c>
      <c r="L41" s="48">
        <f>'G24 SPECIAL EVENTS'!L39</f>
        <v>0</v>
      </c>
    </row>
    <row r="42" spans="1:12" s="27" customFormat="1" ht="14.1">
      <c r="A42" s="42">
        <v>24</v>
      </c>
      <c r="B42" s="138" t="s">
        <v>54</v>
      </c>
      <c r="C42" s="16"/>
      <c r="D42" s="43"/>
      <c r="E42" s="44">
        <f>'G25 SPARES'!E34</f>
        <v>0</v>
      </c>
      <c r="F42" s="44">
        <f>'G25 SPARES'!F34</f>
        <v>0</v>
      </c>
      <c r="G42" s="44"/>
      <c r="H42" s="46">
        <f>'G25 SPARES'!H34</f>
        <v>0</v>
      </c>
      <c r="I42" s="141"/>
      <c r="J42" s="44">
        <f>'G25 SPARES'!J34</f>
        <v>0</v>
      </c>
      <c r="K42" s="47">
        <f>'G25 SPARES'!K34</f>
        <v>0</v>
      </c>
      <c r="L42" s="48">
        <f>'G25 SPARES'!L34</f>
        <v>0</v>
      </c>
    </row>
    <row r="43" spans="1:12" s="27" customFormat="1" ht="14.1">
      <c r="A43" s="42">
        <v>25</v>
      </c>
      <c r="B43" s="138" t="s">
        <v>57</v>
      </c>
      <c r="C43" s="16"/>
      <c r="D43" s="43"/>
      <c r="E43" s="44">
        <f>'G26_2 Support Contract-Inflated'!E30</f>
        <v>0</v>
      </c>
      <c r="F43" s="44">
        <f>'G26_2 Support Contract-Inflated'!F30</f>
        <v>0</v>
      </c>
      <c r="G43" s="44"/>
      <c r="H43" s="46">
        <f>'G26_2 Support Contract-Inflated'!H30</f>
        <v>0</v>
      </c>
      <c r="I43" s="141"/>
      <c r="J43" s="44">
        <f>'G26_2 Support Contract-Inflated'!J30</f>
        <v>0</v>
      </c>
      <c r="K43" s="47">
        <f>'G26_2 Support Contract-Inflated'!K30</f>
        <v>0</v>
      </c>
      <c r="L43" s="48">
        <f>'G26_2 Support Contract-Inflated'!L30</f>
        <v>0</v>
      </c>
    </row>
    <row r="44" spans="1:12" s="27" customFormat="1" ht="14.1">
      <c r="A44" s="42"/>
      <c r="B44" s="138"/>
      <c r="C44" s="16"/>
      <c r="D44" s="43"/>
      <c r="E44" s="44"/>
      <c r="F44" s="44"/>
      <c r="G44" s="44"/>
      <c r="H44" s="46"/>
      <c r="I44" s="141"/>
      <c r="J44" s="44"/>
      <c r="K44" s="47"/>
      <c r="L44" s="48"/>
    </row>
    <row r="45" spans="1:12" s="27" customFormat="1" ht="14.1">
      <c r="A45" s="42"/>
      <c r="B45" s="138"/>
      <c r="C45" s="16"/>
      <c r="D45" s="43"/>
      <c r="E45" s="44"/>
      <c r="F45" s="44"/>
      <c r="G45" s="44"/>
      <c r="H45" s="46"/>
      <c r="I45" s="141"/>
      <c r="J45" s="44"/>
      <c r="K45" s="47"/>
      <c r="L45" s="48"/>
    </row>
    <row r="46" spans="1:12" s="27" customFormat="1" ht="14.45" thickBot="1">
      <c r="A46" s="128"/>
      <c r="B46" s="139" t="s">
        <v>106</v>
      </c>
      <c r="C46" s="129"/>
      <c r="D46" s="130"/>
      <c r="E46" s="131">
        <f>SUM(E19:E42)</f>
        <v>0</v>
      </c>
      <c r="F46" s="131">
        <f>SUM(F19:F42)</f>
        <v>0</v>
      </c>
      <c r="G46" s="131"/>
      <c r="H46" s="145">
        <f>SUM(H19:H42)</f>
        <v>0</v>
      </c>
      <c r="I46" s="142">
        <f>SUM(I19:I42)</f>
        <v>0</v>
      </c>
      <c r="J46" s="131">
        <f>SUM(J19:J42)</f>
        <v>0</v>
      </c>
      <c r="K46" s="146">
        <f>SUM(K19:K42)</f>
        <v>0</v>
      </c>
      <c r="L46" s="148">
        <f>SUM(L19:L42)</f>
        <v>0</v>
      </c>
    </row>
    <row r="47" spans="1:12" s="13" customFormat="1">
      <c r="A47" s="14"/>
      <c r="B47" s="22"/>
      <c r="C47" s="22"/>
      <c r="D47" s="22"/>
      <c r="E47" s="22"/>
      <c r="F47" s="14"/>
      <c r="G47" s="14"/>
      <c r="H47" s="14"/>
      <c r="I47" s="14"/>
      <c r="J47" s="14"/>
      <c r="K47" s="14"/>
      <c r="L47" s="14"/>
    </row>
    <row r="48" spans="1:12" s="12" customFormat="1">
      <c r="A48" s="14"/>
      <c r="F48" s="13"/>
      <c r="G48" s="13"/>
      <c r="H48" s="13"/>
      <c r="I48" s="13"/>
      <c r="K48" s="13"/>
      <c r="L48" s="13"/>
    </row>
  </sheetData>
  <sheetProtection selectLockedCells="1"/>
  <mergeCells count="27">
    <mergeCell ref="L10:L11"/>
    <mergeCell ref="A1:B1"/>
    <mergeCell ref="A2:B2"/>
    <mergeCell ref="C10:H11"/>
    <mergeCell ref="A3:B3"/>
    <mergeCell ref="A4:B4"/>
    <mergeCell ref="A5:B5"/>
    <mergeCell ref="A8:B8"/>
    <mergeCell ref="C3:H3"/>
    <mergeCell ref="C4:H4"/>
    <mergeCell ref="C5:H5"/>
    <mergeCell ref="C6:H6"/>
    <mergeCell ref="C7:H7"/>
    <mergeCell ref="C8:H8"/>
    <mergeCell ref="A6:B6"/>
    <mergeCell ref="A7:B7"/>
    <mergeCell ref="L12:L15"/>
    <mergeCell ref="E12:E15"/>
    <mergeCell ref="F12:F15"/>
    <mergeCell ref="H12:H15"/>
    <mergeCell ref="J12:J15"/>
    <mergeCell ref="K12:K15"/>
    <mergeCell ref="B12:B15"/>
    <mergeCell ref="A12:A15"/>
    <mergeCell ref="C12:C15"/>
    <mergeCell ref="G12:G15"/>
    <mergeCell ref="I10:K11"/>
  </mergeCells>
  <phoneticPr fontId="0" type="noConversion"/>
  <pageMargins left="0.75" right="0.75" top="1" bottom="1" header="0.5" footer="0.5"/>
  <pageSetup paperSize="9" scale="90" fitToHeight="2" orientation="landscape" r:id="rId1"/>
  <headerFooter alignWithMargins="0">
    <oddHeader>&amp;LStandby Handheld Emergency Radios &amp;RVolume 1A - Appendix G</oddHeader>
    <oddFooter>&amp;LATNS/HO/S41/42/07: &amp;F
30 November 2013&amp;C&amp;A&amp;RPage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A1:O70"/>
  <sheetViews>
    <sheetView topLeftCell="A5" zoomScaleNormal="100" workbookViewId="0">
      <selection activeCell="B34" sqref="B34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181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182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183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2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2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2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2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2</v>
      </c>
      <c r="E22" s="53"/>
      <c r="F22" s="53">
        <f t="shared" ref="F22" si="1">D22*E22</f>
        <v>0</v>
      </c>
      <c r="G22" s="84">
        <f>$B$8</f>
        <v>0.1</v>
      </c>
      <c r="H22" s="54">
        <f t="shared" ref="H22:H27" si="2">IF(G22&lt;&gt;0,F22/G22,0)</f>
        <v>0</v>
      </c>
      <c r="I22" s="55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/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5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5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5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5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5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5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5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5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5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s="27" customFormat="1" ht="14.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 s="27" customFormat="1" ht="14.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 s="27" customFormat="1" ht="14.1"/>
    <row r="52" spans="1:15" s="27" customFormat="1" ht="14.1"/>
    <row r="53" spans="1:15" s="27" customFormat="1" ht="14.1"/>
    <row r="54" spans="1:15" s="27" customFormat="1" ht="14.1"/>
    <row r="55" spans="1:15" s="27" customFormat="1" ht="14.1"/>
    <row r="56" spans="1:15" s="27" customFormat="1" ht="14.1"/>
    <row r="57" spans="1:15" s="27" customFormat="1" ht="14.1"/>
    <row r="58" spans="1:15" s="27" customFormat="1" ht="14.1"/>
    <row r="59" spans="1:15" s="27" customFormat="1" ht="14.1"/>
    <row r="60" spans="1:15" s="27" customFormat="1" ht="14.1"/>
    <row r="61" spans="1:15" s="27" customFormat="1" ht="14.1"/>
    <row r="62" spans="1:15" s="27" customFormat="1" ht="14.1"/>
    <row r="63" spans="1:15" s="27" customFormat="1" ht="14.1"/>
    <row r="64" spans="1:15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M70"/>
  <sheetViews>
    <sheetView topLeftCell="A3" zoomScaleNormal="100" workbookViewId="0">
      <selection activeCell="B18" sqref="B18:B21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184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185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186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2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2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2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2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2</v>
      </c>
      <c r="E22" s="53"/>
      <c r="F22" s="53">
        <f t="shared" ref="F22" si="1">D22*E22</f>
        <v>0</v>
      </c>
      <c r="G22" s="82">
        <f>$B$8</f>
        <v>0.1</v>
      </c>
      <c r="H22" s="54">
        <f t="shared" ref="H22:H27" si="2">IF(G22&lt;&gt;0,F22/G22,0)</f>
        <v>0</v>
      </c>
      <c r="I22" s="51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2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3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3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3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3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3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3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3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3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27" customFormat="1" ht="14.1"/>
    <row r="48" spans="1:13" s="27" customFormat="1" ht="14.1"/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  <row r="61" s="27" customFormat="1" ht="14.1"/>
    <row r="62" s="27" customFormat="1" ht="14.1"/>
    <row r="63" s="27" customFormat="1" ht="14.1"/>
    <row r="6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M70"/>
  <sheetViews>
    <sheetView topLeftCell="A5" zoomScaleNormal="100" workbookViewId="0">
      <selection activeCell="B18" sqref="B18:B21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187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188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51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4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4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4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4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4</v>
      </c>
      <c r="E22" s="53"/>
      <c r="F22" s="53">
        <f t="shared" ref="F22" si="1">D22*E22</f>
        <v>0</v>
      </c>
      <c r="G22" s="82">
        <f>$B$8</f>
        <v>0.1</v>
      </c>
      <c r="H22" s="54">
        <f t="shared" ref="H22:H27" si="2">IF(G22&lt;&gt;0,F22/G22,0)</f>
        <v>0</v>
      </c>
      <c r="I22" s="51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2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3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3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3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3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3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3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3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3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27" customFormat="1" ht="14.1"/>
    <row r="46" spans="1:13" s="27" customFormat="1" ht="14.1"/>
    <row r="47" spans="1:13" s="27" customFormat="1" ht="14.1"/>
    <row r="48" spans="1:13" s="27" customFormat="1" ht="14.1"/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  <row r="61" s="27" customFormat="1" ht="14.1"/>
    <row r="62" s="27" customFormat="1" ht="14.1"/>
    <row r="63" s="27" customFormat="1" ht="14.1"/>
    <row r="6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R70"/>
  <sheetViews>
    <sheetView topLeftCell="A7" zoomScaleNormal="100" workbookViewId="0">
      <selection activeCell="E32" sqref="E32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189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190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53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3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3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3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3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3</v>
      </c>
      <c r="E22" s="53"/>
      <c r="F22" s="53">
        <f t="shared" ref="F22" si="1">D22*E22</f>
        <v>0</v>
      </c>
      <c r="G22" s="82">
        <f>$B$8</f>
        <v>0.1</v>
      </c>
      <c r="H22" s="54">
        <f t="shared" ref="H22:H27" si="2">IF(G22&lt;&gt;0,F22/G22,0)</f>
        <v>0</v>
      </c>
      <c r="I22" s="51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2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8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8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8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8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8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8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8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8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1:18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18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27" customFormat="1" ht="14.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27" customFormat="1" ht="14.1"/>
    <row r="51" spans="1:18" s="27" customFormat="1" ht="14.1"/>
    <row r="52" spans="1:18" s="27" customFormat="1" ht="14.1"/>
    <row r="53" spans="1:18" s="27" customFormat="1" ht="14.1"/>
    <row r="54" spans="1:18" s="27" customFormat="1" ht="14.1"/>
    <row r="55" spans="1:18" s="27" customFormat="1" ht="14.1"/>
    <row r="56" spans="1:18" s="27" customFormat="1" ht="14.1"/>
    <row r="57" spans="1:18" s="27" customFormat="1" ht="14.1"/>
    <row r="58" spans="1:18" s="27" customFormat="1" ht="14.1"/>
    <row r="59" spans="1:18" s="27" customFormat="1" ht="14.1"/>
    <row r="60" spans="1:18" s="27" customFormat="1" ht="14.1"/>
    <row r="61" spans="1:18" s="27" customFormat="1" ht="14.1"/>
    <row r="62" spans="1:18" s="27" customFormat="1" ht="14.1"/>
    <row r="63" spans="1:18" s="27" customFormat="1" ht="14.1"/>
    <row r="64" spans="1:18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B515-5A97-4139-8BC7-8354B56A15A5}">
  <dimension ref="A1:R70"/>
  <sheetViews>
    <sheetView zoomScaleNormal="100" workbookViewId="0">
      <selection activeCell="L18" sqref="L18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191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192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193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1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1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1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1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/>
      <c r="E22" s="53"/>
      <c r="F22" s="53">
        <f t="shared" ref="F22" si="1">D22*E22</f>
        <v>0</v>
      </c>
      <c r="G22" s="82">
        <f>$B$8</f>
        <v>0.1</v>
      </c>
      <c r="H22" s="54">
        <f t="shared" ref="H22:H27" si="2">IF(G22&lt;&gt;0,F22/G22,0)</f>
        <v>0</v>
      </c>
      <c r="I22" s="51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1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8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8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8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8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8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8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8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8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1:18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18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27" customFormat="1" ht="14.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27" customFormat="1" ht="14.1"/>
    <row r="51" spans="1:18" s="27" customFormat="1" ht="14.1"/>
    <row r="52" spans="1:18" s="27" customFormat="1" ht="14.1"/>
    <row r="53" spans="1:18" s="27" customFormat="1" ht="14.1"/>
    <row r="54" spans="1:18" s="27" customFormat="1" ht="14.1"/>
    <row r="55" spans="1:18" s="27" customFormat="1" ht="14.1"/>
    <row r="56" spans="1:18" s="27" customFormat="1" ht="14.1"/>
    <row r="57" spans="1:18" s="27" customFormat="1" ht="14.1"/>
    <row r="58" spans="1:18" s="27" customFormat="1" ht="14.1"/>
    <row r="59" spans="1:18" s="27" customFormat="1" ht="14.1"/>
    <row r="60" spans="1:18" s="27" customFormat="1" ht="14.1"/>
    <row r="61" spans="1:18" s="27" customFormat="1" ht="14.1"/>
    <row r="62" spans="1:18" s="27" customFormat="1" ht="14.1"/>
    <row r="63" spans="1:18" s="27" customFormat="1" ht="14.1"/>
    <row r="64" spans="1:18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20BC-B46E-4CDE-BE3F-218D27AF5ABB}">
  <dimension ref="A1:R70"/>
  <sheetViews>
    <sheetView topLeftCell="A5" zoomScaleNormal="100" workbookViewId="0">
      <selection activeCell="B18" sqref="B18:B21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194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195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105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2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2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2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2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2</v>
      </c>
      <c r="E22" s="53"/>
      <c r="F22" s="53">
        <f t="shared" ref="F22" si="1">D22*E22</f>
        <v>0</v>
      </c>
      <c r="G22" s="82">
        <f>$B$8</f>
        <v>0.1</v>
      </c>
      <c r="H22" s="54">
        <f t="shared" ref="H22:H27" si="2">IF(G22&lt;&gt;0,F22/G22,0)</f>
        <v>0</v>
      </c>
      <c r="I22" s="51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/>
      <c r="C24" s="52" t="str">
        <f t="shared" ref="C24:C27" si="5">$B$7</f>
        <v>FC</v>
      </c>
      <c r="D24" s="50"/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8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8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8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8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8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8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8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8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1:18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18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27" customFormat="1" ht="14.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27" customFormat="1" ht="14.1"/>
    <row r="51" spans="1:18" s="27" customFormat="1" ht="14.1"/>
    <row r="52" spans="1:18" s="27" customFormat="1" ht="14.1"/>
    <row r="53" spans="1:18" s="27" customFormat="1" ht="14.1"/>
    <row r="54" spans="1:18" s="27" customFormat="1" ht="14.1"/>
    <row r="55" spans="1:18" s="27" customFormat="1" ht="14.1"/>
    <row r="56" spans="1:18" s="27" customFormat="1" ht="14.1"/>
    <row r="57" spans="1:18" s="27" customFormat="1" ht="14.1"/>
    <row r="58" spans="1:18" s="27" customFormat="1" ht="14.1"/>
    <row r="59" spans="1:18" s="27" customFormat="1" ht="14.1"/>
    <row r="60" spans="1:18" s="27" customFormat="1" ht="14.1"/>
    <row r="61" spans="1:18" s="27" customFormat="1" ht="14.1"/>
    <row r="62" spans="1:18" s="27" customFormat="1" ht="14.1"/>
    <row r="63" spans="1:18" s="27" customFormat="1" ht="14.1"/>
    <row r="64" spans="1:18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5B50-9338-4808-A628-86A8BC30859C}">
  <sheetPr>
    <tabColor rgb="FF00B0F0"/>
  </sheetPr>
  <dimension ref="A1:L60"/>
  <sheetViews>
    <sheetView topLeftCell="A2" zoomScaleNormal="100" workbookViewId="0">
      <selection activeCell="B27" sqref="B27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196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197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54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146</v>
      </c>
      <c r="B16" s="23" t="s">
        <v>54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198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3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3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3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3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3</v>
      </c>
      <c r="E22" s="53"/>
      <c r="F22" s="53">
        <f t="shared" ref="F22" si="1">D22*E22</f>
        <v>0</v>
      </c>
      <c r="G22" s="82">
        <f t="shared" ref="G22" si="2">$B$8</f>
        <v>0.1</v>
      </c>
      <c r="H22" s="54">
        <f>IF(G22&lt;&gt;0,F22/G22,0)</f>
        <v>0</v>
      </c>
      <c r="I22" s="51"/>
      <c r="J22" s="53"/>
      <c r="K22" s="54">
        <f t="shared" ref="K22" si="3">I22*J22</f>
        <v>0</v>
      </c>
      <c r="L22" s="56">
        <f t="shared" ref="L22" si="4">K22+H22</f>
        <v>0</v>
      </c>
    </row>
    <row r="23" spans="1:12" s="27" customFormat="1" ht="14.1">
      <c r="A23" s="100"/>
      <c r="B23" s="101"/>
      <c r="C23" s="102"/>
      <c r="D23" s="103"/>
      <c r="E23" s="104"/>
      <c r="F23" s="104"/>
      <c r="G23" s="105"/>
      <c r="H23" s="106"/>
      <c r="I23" s="103"/>
      <c r="J23" s="104"/>
      <c r="K23" s="107"/>
      <c r="L23" s="108"/>
    </row>
    <row r="24" spans="1:12" s="27" customFormat="1" ht="14.1">
      <c r="A24" s="81"/>
      <c r="B24" s="23"/>
      <c r="C24" s="102"/>
      <c r="D24" s="103"/>
      <c r="E24" s="104"/>
      <c r="F24" s="104"/>
      <c r="G24" s="105"/>
      <c r="H24" s="106"/>
      <c r="I24" s="103"/>
      <c r="J24" s="104"/>
      <c r="K24" s="107"/>
      <c r="L24" s="56"/>
    </row>
    <row r="25" spans="1:12" s="27" customFormat="1" ht="14.1">
      <c r="A25" s="85"/>
      <c r="B25" s="59"/>
      <c r="C25" s="52"/>
      <c r="D25" s="50"/>
      <c r="E25" s="53"/>
      <c r="F25" s="53"/>
      <c r="G25" s="84"/>
      <c r="H25" s="109"/>
      <c r="I25" s="110"/>
      <c r="J25" s="53"/>
      <c r="K25" s="111"/>
      <c r="L25" s="56"/>
    </row>
    <row r="26" spans="1:12" s="27" customFormat="1" ht="14.1">
      <c r="A26" s="85"/>
      <c r="B26" s="59"/>
      <c r="C26" s="52"/>
      <c r="D26" s="50"/>
      <c r="E26" s="53"/>
      <c r="F26" s="53"/>
      <c r="G26" s="84"/>
      <c r="H26" s="109"/>
      <c r="I26" s="110"/>
      <c r="J26" s="53"/>
      <c r="K26" s="111"/>
      <c r="L26" s="56"/>
    </row>
    <row r="27" spans="1:12" s="27" customFormat="1" ht="14.1">
      <c r="A27" s="85"/>
      <c r="B27" s="59"/>
      <c r="C27" s="52"/>
      <c r="D27" s="50"/>
      <c r="E27" s="53"/>
      <c r="F27" s="53"/>
      <c r="G27" s="84"/>
      <c r="H27" s="109"/>
      <c r="I27" s="110"/>
      <c r="J27" s="53"/>
      <c r="K27" s="111"/>
      <c r="L27" s="56"/>
    </row>
    <row r="28" spans="1:12" s="27" customFormat="1" ht="14.1">
      <c r="A28" s="85"/>
      <c r="B28" s="59"/>
      <c r="C28" s="52"/>
      <c r="D28" s="50"/>
      <c r="E28" s="53"/>
      <c r="F28" s="53"/>
      <c r="G28" s="84"/>
      <c r="H28" s="109"/>
      <c r="I28" s="110"/>
      <c r="J28" s="53"/>
      <c r="K28" s="111"/>
      <c r="L28" s="56"/>
    </row>
    <row r="29" spans="1:12" s="27" customFormat="1" ht="14.1">
      <c r="A29" s="85"/>
      <c r="B29" s="59"/>
      <c r="C29" s="52"/>
      <c r="D29" s="50"/>
      <c r="E29" s="53"/>
      <c r="F29" s="53"/>
      <c r="G29" s="84"/>
      <c r="H29" s="109"/>
      <c r="I29" s="110"/>
      <c r="J29" s="53"/>
      <c r="K29" s="111"/>
      <c r="L29" s="56"/>
    </row>
    <row r="30" spans="1:12" s="27" customFormat="1" ht="14.1">
      <c r="A30" s="85"/>
      <c r="B30" s="59"/>
      <c r="C30" s="52"/>
      <c r="D30" s="50"/>
      <c r="E30" s="53"/>
      <c r="F30" s="53"/>
      <c r="G30" s="84"/>
      <c r="H30" s="109"/>
      <c r="I30" s="110"/>
      <c r="J30" s="53"/>
      <c r="K30" s="111"/>
      <c r="L30" s="56"/>
    </row>
    <row r="31" spans="1:12" s="27" customFormat="1" ht="14.1">
      <c r="A31" s="85"/>
      <c r="B31" s="59"/>
      <c r="C31" s="52"/>
      <c r="D31" s="50"/>
      <c r="E31" s="53"/>
      <c r="F31" s="53"/>
      <c r="G31" s="84"/>
      <c r="H31" s="109"/>
      <c r="I31" s="110"/>
      <c r="J31" s="53"/>
      <c r="K31" s="111"/>
      <c r="L31" s="56"/>
    </row>
    <row r="32" spans="1:12" s="27" customFormat="1" ht="14.1">
      <c r="A32" s="85"/>
      <c r="B32" s="59"/>
      <c r="C32" s="52"/>
      <c r="D32" s="50"/>
      <c r="E32" s="53"/>
      <c r="F32" s="53"/>
      <c r="G32" s="84"/>
      <c r="H32" s="109"/>
      <c r="I32" s="110"/>
      <c r="J32" s="53"/>
      <c r="K32" s="111"/>
      <c r="L32" s="56"/>
    </row>
    <row r="33" spans="1:12" s="27" customFormat="1" ht="14.45" thickBot="1">
      <c r="A33" s="86"/>
      <c r="B33" s="112"/>
      <c r="C33" s="113"/>
      <c r="D33" s="114"/>
      <c r="E33" s="115"/>
      <c r="F33" s="115"/>
      <c r="G33" s="116"/>
      <c r="H33" s="117"/>
      <c r="I33" s="114"/>
      <c r="J33" s="115"/>
      <c r="K33" s="118"/>
      <c r="L33" s="119"/>
    </row>
    <row r="34" spans="1:12" s="27" customFormat="1" ht="14.45" thickBot="1">
      <c r="A34" s="90"/>
      <c r="B34" s="120" t="s">
        <v>106</v>
      </c>
      <c r="C34" s="121"/>
      <c r="D34" s="93"/>
      <c r="E34" s="94">
        <f>SUM(E18:E22)</f>
        <v>0</v>
      </c>
      <c r="F34" s="94">
        <f>SUM(F18:F22)</f>
        <v>0</v>
      </c>
      <c r="G34" s="122"/>
      <c r="H34" s="123">
        <f>SUM(H18:H22)</f>
        <v>0</v>
      </c>
      <c r="I34" s="93"/>
      <c r="J34" s="94">
        <f>SUM(J18:J22)</f>
        <v>0</v>
      </c>
      <c r="K34" s="124">
        <f>SUM(K18:K22)</f>
        <v>0</v>
      </c>
      <c r="L34" s="99">
        <f>SUM(L18:L22)</f>
        <v>0</v>
      </c>
    </row>
    <row r="35" spans="1:12" s="27" customFormat="1" ht="14.1"/>
    <row r="36" spans="1:12" s="27" customFormat="1" ht="14.1"/>
    <row r="37" spans="1:12" s="27" customFormat="1" ht="14.1"/>
    <row r="38" spans="1:12" s="27" customFormat="1" ht="14.1"/>
    <row r="39" spans="1:12" s="27" customFormat="1" ht="14.1"/>
    <row r="40" spans="1:12" s="27" customFormat="1" ht="14.1"/>
    <row r="41" spans="1:12" s="27" customFormat="1" ht="14.1"/>
    <row r="42" spans="1:12" s="27" customFormat="1" ht="14.1"/>
    <row r="43" spans="1:12" s="27" customFormat="1" ht="14.1"/>
    <row r="44" spans="1:12" s="27" customFormat="1" ht="14.1"/>
    <row r="45" spans="1:12" s="27" customFormat="1" ht="14.1"/>
    <row r="46" spans="1:12" s="27" customFormat="1" ht="14.1"/>
    <row r="47" spans="1:12" s="27" customFormat="1" ht="14.1"/>
    <row r="48" spans="1:12" s="27" customFormat="1" ht="14.1"/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74003-252C-45C4-B188-C0F954304A5C}">
  <sheetPr>
    <tabColor rgb="FF00B0F0"/>
  </sheetPr>
  <dimension ref="A1:L55"/>
  <sheetViews>
    <sheetView zoomScaleNormal="100" workbookViewId="0">
      <selection activeCell="E33" sqref="E33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196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199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200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199</v>
      </c>
      <c r="B16" s="23" t="s">
        <v>201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/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202</v>
      </c>
      <c r="C18" s="52" t="str">
        <f t="shared" ref="C18:C27" si="0">$B$7</f>
        <v>FC</v>
      </c>
      <c r="D18" s="50"/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203</v>
      </c>
      <c r="C19" s="52" t="str">
        <f t="shared" si="0"/>
        <v>FC</v>
      </c>
      <c r="D19" s="50"/>
      <c r="E19" s="53"/>
      <c r="F19" s="53">
        <f t="shared" ref="F19:F27" si="1">D19*E19</f>
        <v>0</v>
      </c>
      <c r="G19" s="82">
        <f t="shared" ref="G19:G27" si="2">$B$8</f>
        <v>0.1</v>
      </c>
      <c r="H19" s="54">
        <f t="shared" ref="H19:H27" si="3">IF(G19&lt;&gt;0,F19/G19,0)</f>
        <v>0</v>
      </c>
      <c r="I19" s="51"/>
      <c r="J19" s="53"/>
      <c r="K19" s="54">
        <f t="shared" ref="K19:K27" si="4">I19*J19</f>
        <v>0</v>
      </c>
      <c r="L19" s="56">
        <f t="shared" ref="L19:L27" si="5">K19+H19</f>
        <v>0</v>
      </c>
    </row>
    <row r="20" spans="1:12" s="27" customFormat="1" ht="14.1">
      <c r="A20" s="52"/>
      <c r="B20" s="59" t="s">
        <v>204</v>
      </c>
      <c r="C20" s="52" t="str">
        <f t="shared" si="0"/>
        <v>FC</v>
      </c>
      <c r="D20" s="50"/>
      <c r="E20" s="53"/>
      <c r="F20" s="53">
        <f t="shared" si="1"/>
        <v>0</v>
      </c>
      <c r="G20" s="82">
        <f t="shared" si="2"/>
        <v>0.1</v>
      </c>
      <c r="H20" s="54">
        <f t="shared" si="3"/>
        <v>0</v>
      </c>
      <c r="I20" s="51"/>
      <c r="J20" s="53"/>
      <c r="K20" s="54">
        <f t="shared" si="4"/>
        <v>0</v>
      </c>
      <c r="L20" s="56">
        <f t="shared" si="5"/>
        <v>0</v>
      </c>
    </row>
    <row r="21" spans="1:12" s="27" customFormat="1" ht="14.1">
      <c r="A21" s="52"/>
      <c r="B21" s="59" t="s">
        <v>205</v>
      </c>
      <c r="C21" s="52" t="str">
        <f t="shared" si="0"/>
        <v>FC</v>
      </c>
      <c r="D21" s="50"/>
      <c r="E21" s="53"/>
      <c r="F21" s="53">
        <f t="shared" si="1"/>
        <v>0</v>
      </c>
      <c r="G21" s="82">
        <f t="shared" si="2"/>
        <v>0.1</v>
      </c>
      <c r="H21" s="54">
        <f t="shared" si="3"/>
        <v>0</v>
      </c>
      <c r="I21" s="55"/>
      <c r="J21" s="53"/>
      <c r="K21" s="54">
        <f t="shared" si="4"/>
        <v>0</v>
      </c>
      <c r="L21" s="56">
        <f t="shared" si="5"/>
        <v>0</v>
      </c>
    </row>
    <row r="22" spans="1:12" s="27" customFormat="1" ht="14.1">
      <c r="A22" s="52"/>
      <c r="B22" s="59" t="s">
        <v>206</v>
      </c>
      <c r="C22" s="52" t="str">
        <f t="shared" si="0"/>
        <v>FC</v>
      </c>
      <c r="D22" s="50"/>
      <c r="E22" s="53"/>
      <c r="F22" s="53">
        <f t="shared" si="1"/>
        <v>0</v>
      </c>
      <c r="G22" s="82">
        <f t="shared" si="2"/>
        <v>0.1</v>
      </c>
      <c r="H22" s="54">
        <f t="shared" si="3"/>
        <v>0</v>
      </c>
      <c r="I22" s="55"/>
      <c r="J22" s="53"/>
      <c r="K22" s="54">
        <f t="shared" si="4"/>
        <v>0</v>
      </c>
      <c r="L22" s="56">
        <f t="shared" si="5"/>
        <v>0</v>
      </c>
    </row>
    <row r="23" spans="1:12" s="27" customFormat="1" ht="14.1">
      <c r="A23" s="52"/>
      <c r="B23" s="59" t="s">
        <v>207</v>
      </c>
      <c r="C23" s="52" t="str">
        <f t="shared" si="0"/>
        <v>FC</v>
      </c>
      <c r="D23" s="50"/>
      <c r="E23" s="53"/>
      <c r="F23" s="53">
        <f t="shared" si="1"/>
        <v>0</v>
      </c>
      <c r="G23" s="82">
        <f t="shared" si="2"/>
        <v>0.1</v>
      </c>
      <c r="H23" s="54">
        <f t="shared" si="3"/>
        <v>0</v>
      </c>
      <c r="I23" s="55"/>
      <c r="J23" s="53"/>
      <c r="K23" s="54">
        <f t="shared" si="4"/>
        <v>0</v>
      </c>
      <c r="L23" s="56">
        <f t="shared" si="5"/>
        <v>0</v>
      </c>
    </row>
    <row r="24" spans="1:12" s="27" customFormat="1" ht="14.1">
      <c r="A24" s="57"/>
      <c r="B24" s="59" t="s">
        <v>208</v>
      </c>
      <c r="C24" s="52" t="str">
        <f t="shared" si="0"/>
        <v>FC</v>
      </c>
      <c r="D24" s="50"/>
      <c r="E24" s="53"/>
      <c r="F24" s="53">
        <f t="shared" si="1"/>
        <v>0</v>
      </c>
      <c r="G24" s="82">
        <f t="shared" si="2"/>
        <v>0.1</v>
      </c>
      <c r="H24" s="54">
        <f t="shared" si="3"/>
        <v>0</v>
      </c>
      <c r="I24" s="55"/>
      <c r="J24" s="53"/>
      <c r="K24" s="54">
        <f t="shared" si="4"/>
        <v>0</v>
      </c>
      <c r="L24" s="56">
        <f t="shared" si="5"/>
        <v>0</v>
      </c>
    </row>
    <row r="25" spans="1:12" s="27" customFormat="1" ht="14.1">
      <c r="A25" s="52"/>
      <c r="B25" s="59" t="s">
        <v>209</v>
      </c>
      <c r="C25" s="52" t="str">
        <f t="shared" si="0"/>
        <v>FC</v>
      </c>
      <c r="D25" s="50"/>
      <c r="E25" s="53"/>
      <c r="F25" s="53">
        <f t="shared" si="1"/>
        <v>0</v>
      </c>
      <c r="G25" s="82">
        <f t="shared" si="2"/>
        <v>0.1</v>
      </c>
      <c r="H25" s="54">
        <f t="shared" si="3"/>
        <v>0</v>
      </c>
      <c r="I25" s="55"/>
      <c r="J25" s="53"/>
      <c r="K25" s="54">
        <f t="shared" si="4"/>
        <v>0</v>
      </c>
      <c r="L25" s="56">
        <f t="shared" si="5"/>
        <v>0</v>
      </c>
    </row>
    <row r="26" spans="1:12" s="27" customFormat="1" ht="14.1">
      <c r="A26" s="52"/>
      <c r="B26" s="59" t="s">
        <v>210</v>
      </c>
      <c r="C26" s="52" t="str">
        <f t="shared" si="0"/>
        <v>FC</v>
      </c>
      <c r="D26" s="50"/>
      <c r="E26" s="53"/>
      <c r="F26" s="53">
        <f t="shared" si="1"/>
        <v>0</v>
      </c>
      <c r="G26" s="82">
        <f t="shared" si="2"/>
        <v>0.1</v>
      </c>
      <c r="H26" s="54">
        <f t="shared" si="3"/>
        <v>0</v>
      </c>
      <c r="I26" s="55"/>
      <c r="J26" s="53"/>
      <c r="K26" s="54">
        <f t="shared" si="4"/>
        <v>0</v>
      </c>
      <c r="L26" s="56">
        <f t="shared" si="5"/>
        <v>0</v>
      </c>
    </row>
    <row r="27" spans="1:12" s="27" customFormat="1" ht="14.1">
      <c r="A27" s="52"/>
      <c r="B27" s="59" t="s">
        <v>211</v>
      </c>
      <c r="C27" s="52" t="str">
        <f t="shared" si="0"/>
        <v>FC</v>
      </c>
      <c r="D27" s="50"/>
      <c r="E27" s="53"/>
      <c r="F27" s="53">
        <f t="shared" si="1"/>
        <v>0</v>
      </c>
      <c r="G27" s="82">
        <f t="shared" si="2"/>
        <v>0.1</v>
      </c>
      <c r="H27" s="54">
        <f t="shared" si="3"/>
        <v>0</v>
      </c>
      <c r="I27" s="55"/>
      <c r="J27" s="53"/>
      <c r="K27" s="54">
        <f t="shared" si="4"/>
        <v>0</v>
      </c>
      <c r="L27" s="56">
        <f t="shared" si="5"/>
        <v>0</v>
      </c>
    </row>
    <row r="28" spans="1:12" s="27" customFormat="1" ht="14.45" thickBot="1">
      <c r="A28" s="86"/>
      <c r="B28" s="112"/>
      <c r="C28" s="113"/>
      <c r="D28" s="114"/>
      <c r="E28" s="115"/>
      <c r="F28" s="115"/>
      <c r="G28" s="116"/>
      <c r="H28" s="117"/>
      <c r="I28" s="114"/>
      <c r="J28" s="115"/>
      <c r="K28" s="118"/>
      <c r="L28" s="119"/>
    </row>
    <row r="29" spans="1:12" s="27" customFormat="1" ht="14.45" thickBot="1">
      <c r="A29" s="90"/>
      <c r="B29" s="120" t="s">
        <v>106</v>
      </c>
      <c r="C29" s="121"/>
      <c r="D29" s="93"/>
      <c r="E29" s="94">
        <f>SUM(E18:E27)</f>
        <v>0</v>
      </c>
      <c r="F29" s="94">
        <f>SUM(F18:F27)</f>
        <v>0</v>
      </c>
      <c r="G29" s="122"/>
      <c r="H29" s="123">
        <f>SUM(H18:H26)</f>
        <v>0</v>
      </c>
      <c r="I29" s="93"/>
      <c r="J29" s="94">
        <f>SUM(J18:J27)</f>
        <v>0</v>
      </c>
      <c r="K29" s="124" t="e">
        <f>SUM(K28:K28)+#REF!</f>
        <v>#REF!</v>
      </c>
      <c r="L29" s="99" t="e">
        <f>SUM(L28:L28)+#REF!</f>
        <v>#REF!</v>
      </c>
    </row>
    <row r="30" spans="1:12" s="27" customFormat="1" ht="14.1"/>
    <row r="31" spans="1:12" s="27" customFormat="1" ht="14.1"/>
    <row r="32" spans="1:12" s="27" customFormat="1" ht="14.1"/>
    <row r="33" s="27" customFormat="1" ht="14.1"/>
    <row r="34" s="27" customFormat="1" ht="14.1"/>
    <row r="35" s="27" customFormat="1" ht="14.1"/>
    <row r="36" s="27" customFormat="1" ht="14.1"/>
    <row r="37" s="27" customFormat="1" ht="14.1"/>
    <row r="38" s="27" customFormat="1" ht="14.1"/>
    <row r="39" s="27" customFormat="1" ht="14.1"/>
    <row r="40" s="27" customFormat="1" ht="14.1"/>
    <row r="41" s="27" customFormat="1" ht="14.1"/>
    <row r="42" s="27" customFormat="1" ht="14.1"/>
    <row r="43" s="27" customFormat="1" ht="14.1"/>
    <row r="44" s="27" customFormat="1" ht="14.1"/>
    <row r="45" s="27" customFormat="1" ht="14.1"/>
    <row r="46" s="27" customFormat="1" ht="14.1"/>
    <row r="47" s="27" customFormat="1" ht="14.1"/>
    <row r="48" s="27" customFormat="1" ht="14.1"/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honeticPr fontId="0" type="noConversion"/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9B18-100D-4B00-90BB-EE69BC2FB350}">
  <sheetPr>
    <tabColor rgb="FF00B0F0"/>
  </sheetPr>
  <dimension ref="A1:L56"/>
  <sheetViews>
    <sheetView zoomScaleNormal="100" workbookViewId="0">
      <selection activeCell="J29" sqref="J29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196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199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212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213</v>
      </c>
      <c r="B16" s="23" t="s">
        <v>214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/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202</v>
      </c>
      <c r="C18" s="52" t="str">
        <f t="shared" ref="C18:C27" si="0">$B$7</f>
        <v>FC</v>
      </c>
      <c r="D18" s="50"/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203</v>
      </c>
      <c r="C19" s="52" t="str">
        <f t="shared" si="0"/>
        <v>FC</v>
      </c>
      <c r="D19" s="50"/>
      <c r="E19" s="53"/>
      <c r="F19" s="53">
        <f t="shared" ref="F19:F27" si="1">D19*E19</f>
        <v>0</v>
      </c>
      <c r="G19" s="82">
        <f t="shared" ref="G19:G27" si="2">$B$8</f>
        <v>0.1</v>
      </c>
      <c r="H19" s="54">
        <f t="shared" ref="H19:H27" si="3">IF(G19&lt;&gt;0,F19/G19,0)</f>
        <v>0</v>
      </c>
      <c r="I19" s="51"/>
      <c r="J19" s="53"/>
      <c r="K19" s="54">
        <f t="shared" ref="K19:K27" si="4">I19*J19</f>
        <v>0</v>
      </c>
      <c r="L19" s="56">
        <f t="shared" ref="L19:L27" si="5">K19+H19</f>
        <v>0</v>
      </c>
    </row>
    <row r="20" spans="1:12" s="27" customFormat="1" ht="14.1">
      <c r="A20" s="52"/>
      <c r="B20" s="59" t="s">
        <v>204</v>
      </c>
      <c r="C20" s="52" t="str">
        <f t="shared" si="0"/>
        <v>FC</v>
      </c>
      <c r="D20" s="50"/>
      <c r="E20" s="53"/>
      <c r="F20" s="53">
        <f t="shared" si="1"/>
        <v>0</v>
      </c>
      <c r="G20" s="82">
        <f t="shared" si="2"/>
        <v>0.1</v>
      </c>
      <c r="H20" s="54">
        <f t="shared" si="3"/>
        <v>0</v>
      </c>
      <c r="I20" s="51"/>
      <c r="J20" s="53"/>
      <c r="K20" s="54">
        <f t="shared" si="4"/>
        <v>0</v>
      </c>
      <c r="L20" s="56">
        <f t="shared" si="5"/>
        <v>0</v>
      </c>
    </row>
    <row r="21" spans="1:12" s="27" customFormat="1" ht="14.1">
      <c r="A21" s="52"/>
      <c r="B21" s="59" t="s">
        <v>205</v>
      </c>
      <c r="C21" s="52" t="str">
        <f t="shared" si="0"/>
        <v>FC</v>
      </c>
      <c r="D21" s="50"/>
      <c r="E21" s="53"/>
      <c r="F21" s="53">
        <f t="shared" si="1"/>
        <v>0</v>
      </c>
      <c r="G21" s="82">
        <f t="shared" si="2"/>
        <v>0.1</v>
      </c>
      <c r="H21" s="54">
        <f t="shared" si="3"/>
        <v>0</v>
      </c>
      <c r="I21" s="55"/>
      <c r="J21" s="53"/>
      <c r="K21" s="54">
        <f t="shared" si="4"/>
        <v>0</v>
      </c>
      <c r="L21" s="56">
        <f t="shared" si="5"/>
        <v>0</v>
      </c>
    </row>
    <row r="22" spans="1:12" s="27" customFormat="1" ht="14.1">
      <c r="A22" s="52"/>
      <c r="B22" s="59" t="s">
        <v>206</v>
      </c>
      <c r="C22" s="52" t="str">
        <f t="shared" si="0"/>
        <v>FC</v>
      </c>
      <c r="D22" s="50"/>
      <c r="E22" s="53"/>
      <c r="F22" s="53">
        <f t="shared" si="1"/>
        <v>0</v>
      </c>
      <c r="G22" s="82">
        <f t="shared" si="2"/>
        <v>0.1</v>
      </c>
      <c r="H22" s="54">
        <f t="shared" si="3"/>
        <v>0</v>
      </c>
      <c r="I22" s="55"/>
      <c r="J22" s="53"/>
      <c r="K22" s="54">
        <f t="shared" si="4"/>
        <v>0</v>
      </c>
      <c r="L22" s="56">
        <f t="shared" si="5"/>
        <v>0</v>
      </c>
    </row>
    <row r="23" spans="1:12" s="27" customFormat="1" ht="14.1">
      <c r="A23" s="52"/>
      <c r="B23" s="59" t="s">
        <v>207</v>
      </c>
      <c r="C23" s="52" t="str">
        <f t="shared" si="0"/>
        <v>FC</v>
      </c>
      <c r="D23" s="50"/>
      <c r="E23" s="53"/>
      <c r="F23" s="53">
        <f t="shared" si="1"/>
        <v>0</v>
      </c>
      <c r="G23" s="82">
        <f t="shared" si="2"/>
        <v>0.1</v>
      </c>
      <c r="H23" s="54">
        <f t="shared" si="3"/>
        <v>0</v>
      </c>
      <c r="I23" s="55"/>
      <c r="J23" s="53"/>
      <c r="K23" s="54">
        <f t="shared" si="4"/>
        <v>0</v>
      </c>
      <c r="L23" s="56">
        <f t="shared" si="5"/>
        <v>0</v>
      </c>
    </row>
    <row r="24" spans="1:12" s="27" customFormat="1" ht="14.1">
      <c r="A24" s="57"/>
      <c r="B24" s="59" t="s">
        <v>208</v>
      </c>
      <c r="C24" s="52" t="str">
        <f t="shared" si="0"/>
        <v>FC</v>
      </c>
      <c r="D24" s="50"/>
      <c r="E24" s="53"/>
      <c r="F24" s="53">
        <f t="shared" si="1"/>
        <v>0</v>
      </c>
      <c r="G24" s="82">
        <f t="shared" si="2"/>
        <v>0.1</v>
      </c>
      <c r="H24" s="54">
        <f t="shared" si="3"/>
        <v>0</v>
      </c>
      <c r="I24" s="55"/>
      <c r="J24" s="53"/>
      <c r="K24" s="54">
        <f t="shared" si="4"/>
        <v>0</v>
      </c>
      <c r="L24" s="56">
        <f t="shared" si="5"/>
        <v>0</v>
      </c>
    </row>
    <row r="25" spans="1:12" s="27" customFormat="1" ht="14.1">
      <c r="A25" s="52"/>
      <c r="B25" s="59" t="s">
        <v>209</v>
      </c>
      <c r="C25" s="52" t="str">
        <f t="shared" si="0"/>
        <v>FC</v>
      </c>
      <c r="D25" s="50"/>
      <c r="E25" s="53"/>
      <c r="F25" s="53">
        <f t="shared" si="1"/>
        <v>0</v>
      </c>
      <c r="G25" s="82">
        <f t="shared" si="2"/>
        <v>0.1</v>
      </c>
      <c r="H25" s="54">
        <f t="shared" si="3"/>
        <v>0</v>
      </c>
      <c r="I25" s="55"/>
      <c r="J25" s="53"/>
      <c r="K25" s="54">
        <f t="shared" si="4"/>
        <v>0</v>
      </c>
      <c r="L25" s="56">
        <f t="shared" si="5"/>
        <v>0</v>
      </c>
    </row>
    <row r="26" spans="1:12" s="27" customFormat="1" ht="14.1">
      <c r="A26" s="52"/>
      <c r="B26" s="59" t="s">
        <v>210</v>
      </c>
      <c r="C26" s="52" t="str">
        <f t="shared" si="0"/>
        <v>FC</v>
      </c>
      <c r="D26" s="50"/>
      <c r="E26" s="53"/>
      <c r="F26" s="53">
        <f t="shared" si="1"/>
        <v>0</v>
      </c>
      <c r="G26" s="82">
        <f t="shared" si="2"/>
        <v>0.1</v>
      </c>
      <c r="H26" s="54">
        <f t="shared" si="3"/>
        <v>0</v>
      </c>
      <c r="I26" s="55"/>
      <c r="J26" s="53"/>
      <c r="K26" s="54">
        <f t="shared" si="4"/>
        <v>0</v>
      </c>
      <c r="L26" s="56">
        <f t="shared" si="5"/>
        <v>0</v>
      </c>
    </row>
    <row r="27" spans="1:12" s="27" customFormat="1" ht="14.1">
      <c r="A27" s="52"/>
      <c r="B27" s="59" t="s">
        <v>211</v>
      </c>
      <c r="C27" s="52" t="str">
        <f t="shared" si="0"/>
        <v>FC</v>
      </c>
      <c r="D27" s="50"/>
      <c r="E27" s="53"/>
      <c r="F27" s="53">
        <f t="shared" si="1"/>
        <v>0</v>
      </c>
      <c r="G27" s="82">
        <f t="shared" si="2"/>
        <v>0.1</v>
      </c>
      <c r="H27" s="54">
        <f t="shared" si="3"/>
        <v>0</v>
      </c>
      <c r="I27" s="55"/>
      <c r="J27" s="53"/>
      <c r="K27" s="54">
        <f t="shared" si="4"/>
        <v>0</v>
      </c>
      <c r="L27" s="56">
        <f t="shared" si="5"/>
        <v>0</v>
      </c>
    </row>
    <row r="28" spans="1:12" s="27" customFormat="1" ht="14.1">
      <c r="A28" s="85"/>
      <c r="B28" s="59"/>
      <c r="C28" s="52"/>
      <c r="D28" s="50"/>
      <c r="E28" s="53"/>
      <c r="F28" s="53"/>
      <c r="G28" s="84"/>
      <c r="H28" s="109"/>
      <c r="I28" s="110"/>
      <c r="J28" s="53"/>
      <c r="K28" s="111"/>
      <c r="L28" s="56"/>
    </row>
    <row r="29" spans="1:12" s="27" customFormat="1" ht="14.45" thickBot="1">
      <c r="A29" s="86"/>
      <c r="B29" s="112"/>
      <c r="C29" s="113"/>
      <c r="D29" s="114"/>
      <c r="E29" s="115"/>
      <c r="F29" s="115"/>
      <c r="G29" s="116"/>
      <c r="H29" s="117"/>
      <c r="I29" s="114"/>
      <c r="J29" s="115"/>
      <c r="K29" s="118"/>
      <c r="L29" s="119"/>
    </row>
    <row r="30" spans="1:12" s="27" customFormat="1" ht="14.45" thickBot="1">
      <c r="A30" s="90"/>
      <c r="B30" s="120" t="s">
        <v>106</v>
      </c>
      <c r="C30" s="121"/>
      <c r="D30" s="93"/>
      <c r="E30" s="94">
        <f>SUM(E18:E27)</f>
        <v>0</v>
      </c>
      <c r="F30" s="94">
        <f>SUM(F18:F27)</f>
        <v>0</v>
      </c>
      <c r="G30" s="122"/>
      <c r="H30" s="123">
        <f>SUM(H18:H27)</f>
        <v>0</v>
      </c>
      <c r="I30" s="93"/>
      <c r="J30" s="94">
        <f>SUM(J18:J27)</f>
        <v>0</v>
      </c>
      <c r="K30" s="124">
        <f>SUM(K18:K27)</f>
        <v>0</v>
      </c>
      <c r="L30" s="99">
        <f>SUM(L18:L27)</f>
        <v>0</v>
      </c>
    </row>
    <row r="31" spans="1:12" s="27" customFormat="1" ht="14.1"/>
    <row r="32" spans="1:12" s="27" customFormat="1" ht="14.1"/>
    <row r="33" s="27" customFormat="1" ht="14.1"/>
    <row r="34" s="27" customFormat="1" ht="14.1"/>
    <row r="35" s="27" customFormat="1" ht="14.1"/>
    <row r="36" s="27" customFormat="1" ht="14.1"/>
    <row r="37" s="27" customFormat="1" ht="14.1"/>
    <row r="38" s="27" customFormat="1" ht="14.1"/>
    <row r="39" s="27" customFormat="1" ht="14.1"/>
    <row r="40" s="27" customFormat="1" ht="14.1"/>
    <row r="41" s="27" customFormat="1" ht="14.1"/>
    <row r="42" s="27" customFormat="1" ht="14.1"/>
    <row r="43" s="27" customFormat="1" ht="14.1"/>
    <row r="44" s="27" customFormat="1" ht="14.1"/>
    <row r="45" s="27" customFormat="1" ht="14.1"/>
    <row r="46" s="27" customFormat="1" ht="14.1"/>
    <row r="47" s="27" customFormat="1" ht="14.1"/>
    <row r="48" s="27" customFormat="1" ht="14.1"/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honeticPr fontId="0" type="noConversion"/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P51"/>
  <sheetViews>
    <sheetView topLeftCell="A11" zoomScale="104" zoomScaleNormal="98" workbookViewId="0">
      <selection activeCell="B18" sqref="B18:B21"/>
    </sheetView>
  </sheetViews>
  <sheetFormatPr defaultColWidth="9.33203125" defaultRowHeight="9.9499999999999993"/>
  <cols>
    <col min="1" max="1" width="29.33203125" style="13" customWidth="1"/>
    <col min="2" max="2" width="80.5" style="13" customWidth="1"/>
    <col min="3" max="3" width="24.5" style="13" customWidth="1"/>
    <col min="4" max="4" width="19.1640625" style="13" customWidth="1"/>
    <col min="5" max="5" width="23.33203125" style="13" customWidth="1"/>
    <col min="6" max="6" width="24.6640625" style="13" customWidth="1"/>
    <col min="7" max="7" width="18.6640625" style="13" customWidth="1"/>
    <col min="8" max="8" width="19.6640625" style="13" customWidth="1"/>
    <col min="9" max="9" width="20.5" style="13" customWidth="1"/>
    <col min="10" max="10" width="19.33203125" style="13" customWidth="1"/>
    <col min="11" max="11" width="18.5" style="13" customWidth="1"/>
    <col min="12" max="12" width="21.5" style="13" customWidth="1"/>
    <col min="13" max="16384" width="9.33203125" style="13"/>
  </cols>
  <sheetData>
    <row r="1" spans="1:12" s="27" customFormat="1" ht="14.1">
      <c r="A1" s="212" t="s">
        <v>107</v>
      </c>
      <c r="B1" s="212"/>
      <c r="C1" s="28"/>
      <c r="D1" s="28"/>
      <c r="E1" s="28"/>
      <c r="J1" s="28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110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13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">
        <v>5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7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7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7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7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7</v>
      </c>
      <c r="E22" s="53"/>
      <c r="F22" s="53">
        <f t="shared" ref="F22" si="1">D22*E22</f>
        <v>0</v>
      </c>
      <c r="G22" s="84">
        <f>$B$8</f>
        <v>0.1</v>
      </c>
      <c r="H22" s="54">
        <f t="shared" ref="H22:H31" si="2">IF(G22&lt;&gt;0,F22/G22,0)</f>
        <v>0</v>
      </c>
      <c r="I22" s="55"/>
      <c r="J22" s="53"/>
      <c r="K22" s="54">
        <f t="shared" ref="K22:K31" si="3">I22*J22</f>
        <v>0</v>
      </c>
      <c r="L22" s="56">
        <f t="shared" ref="L22:L31" si="4">K22+H22</f>
        <v>0</v>
      </c>
    </row>
    <row r="23" spans="1:12" s="27" customFormat="1" ht="14.1">
      <c r="A23" s="81" t="s">
        <v>119</v>
      </c>
      <c r="B23" s="58" t="s">
        <v>120</v>
      </c>
      <c r="C23" s="52"/>
      <c r="D23" s="50"/>
      <c r="E23" s="53"/>
      <c r="F23" s="53"/>
      <c r="G23" s="84"/>
      <c r="H23" s="54"/>
      <c r="I23" s="55"/>
      <c r="J23" s="53"/>
      <c r="K23" s="54"/>
      <c r="L23" s="56"/>
    </row>
    <row r="24" spans="1:12" s="27" customFormat="1" ht="14.1">
      <c r="A24" s="57" t="s">
        <v>121</v>
      </c>
      <c r="B24" s="59"/>
      <c r="C24" s="52"/>
      <c r="D24" s="50"/>
      <c r="E24" s="53"/>
      <c r="F24" s="53"/>
      <c r="G24" s="84"/>
      <c r="H24" s="54"/>
      <c r="I24" s="55"/>
      <c r="J24" s="53"/>
      <c r="K24" s="54"/>
      <c r="L24" s="56"/>
    </row>
    <row r="25" spans="1:12" s="27" customFormat="1" ht="14.1">
      <c r="A25" s="52"/>
      <c r="B25" s="59" t="s">
        <v>122</v>
      </c>
      <c r="C25" s="52" t="str">
        <f t="shared" ref="C25" si="5">$B$7</f>
        <v>FC</v>
      </c>
      <c r="D25" s="50">
        <v>1</v>
      </c>
      <c r="E25" s="53"/>
      <c r="F25" s="53"/>
      <c r="G25" s="84">
        <f t="shared" ref="G25" si="6">$B$8</f>
        <v>0.1</v>
      </c>
      <c r="H25" s="54">
        <f t="shared" ref="H25" si="7">IF(G25&lt;&gt;0,F25/G25,0)</f>
        <v>0</v>
      </c>
      <c r="I25" s="55"/>
      <c r="J25" s="53"/>
      <c r="K25" s="54">
        <f t="shared" ref="K25" si="8">I25*J25</f>
        <v>0</v>
      </c>
      <c r="L25" s="56">
        <f>H25+K110</f>
        <v>0</v>
      </c>
    </row>
    <row r="26" spans="1:12" s="27" customFormat="1" ht="14.1">
      <c r="A26" s="52"/>
      <c r="B26" s="59"/>
      <c r="C26" s="52"/>
      <c r="D26" s="50"/>
      <c r="E26" s="53"/>
      <c r="F26" s="53"/>
      <c r="G26" s="84"/>
      <c r="H26" s="54"/>
      <c r="I26" s="55"/>
      <c r="J26" s="53"/>
      <c r="K26" s="54"/>
      <c r="L26" s="56"/>
    </row>
    <row r="27" spans="1:12" s="27" customFormat="1" ht="14.1">
      <c r="A27" s="81" t="s">
        <v>123</v>
      </c>
      <c r="B27" s="23" t="s">
        <v>124</v>
      </c>
      <c r="C27" s="52"/>
      <c r="D27" s="50"/>
      <c r="E27" s="53"/>
      <c r="F27" s="53"/>
      <c r="G27" s="82"/>
      <c r="H27" s="54"/>
      <c r="I27" s="51"/>
      <c r="J27" s="53"/>
      <c r="K27" s="54"/>
      <c r="L27" s="56"/>
    </row>
    <row r="28" spans="1:12" s="27" customFormat="1" ht="14.1">
      <c r="A28" s="85"/>
      <c r="B28" s="59" t="s">
        <v>125</v>
      </c>
      <c r="C28" s="52" t="str">
        <f t="shared" ref="C28:C31" si="9">$B$7</f>
        <v>FC</v>
      </c>
      <c r="D28" s="50">
        <v>2</v>
      </c>
      <c r="E28" s="53"/>
      <c r="F28" s="53">
        <f t="shared" ref="F28:F31" si="10">D28*E28</f>
        <v>0</v>
      </c>
      <c r="G28" s="84">
        <f t="shared" ref="G28:G31" si="11">$B$8</f>
        <v>0.1</v>
      </c>
      <c r="H28" s="54">
        <f t="shared" si="2"/>
        <v>0</v>
      </c>
      <c r="I28" s="55"/>
      <c r="J28" s="53"/>
      <c r="K28" s="54">
        <f t="shared" si="3"/>
        <v>0</v>
      </c>
      <c r="L28" s="56">
        <f t="shared" si="4"/>
        <v>0</v>
      </c>
    </row>
    <row r="29" spans="1:12" s="27" customFormat="1" ht="14.1">
      <c r="A29" s="85"/>
      <c r="B29" s="59"/>
      <c r="C29" s="52" t="str">
        <f t="shared" si="9"/>
        <v>FC</v>
      </c>
      <c r="D29" s="50"/>
      <c r="E29" s="53"/>
      <c r="F29" s="53">
        <f t="shared" si="10"/>
        <v>0</v>
      </c>
      <c r="G29" s="84">
        <f t="shared" si="11"/>
        <v>0.1</v>
      </c>
      <c r="H29" s="54">
        <f t="shared" si="2"/>
        <v>0</v>
      </c>
      <c r="I29" s="55"/>
      <c r="J29" s="53"/>
      <c r="K29" s="54">
        <f t="shared" si="3"/>
        <v>0</v>
      </c>
      <c r="L29" s="56">
        <f t="shared" si="4"/>
        <v>0</v>
      </c>
    </row>
    <row r="30" spans="1:12" s="27" customFormat="1" ht="14.1">
      <c r="A30" s="85"/>
      <c r="B30" s="59"/>
      <c r="C30" s="52" t="str">
        <f t="shared" si="9"/>
        <v>FC</v>
      </c>
      <c r="D30" s="50"/>
      <c r="E30" s="53"/>
      <c r="F30" s="53">
        <f t="shared" si="10"/>
        <v>0</v>
      </c>
      <c r="G30" s="84">
        <f t="shared" si="11"/>
        <v>0.1</v>
      </c>
      <c r="H30" s="54">
        <f t="shared" si="2"/>
        <v>0</v>
      </c>
      <c r="I30" s="55"/>
      <c r="J30" s="53"/>
      <c r="K30" s="54">
        <f t="shared" si="3"/>
        <v>0</v>
      </c>
      <c r="L30" s="56">
        <f t="shared" si="4"/>
        <v>0</v>
      </c>
    </row>
    <row r="31" spans="1:12" s="27" customFormat="1" ht="14.1">
      <c r="A31" s="85"/>
      <c r="B31" s="59"/>
      <c r="C31" s="52" t="str">
        <f t="shared" si="9"/>
        <v>FC</v>
      </c>
      <c r="D31" s="50"/>
      <c r="E31" s="53"/>
      <c r="F31" s="53">
        <f t="shared" si="10"/>
        <v>0</v>
      </c>
      <c r="G31" s="84">
        <f t="shared" si="11"/>
        <v>0.1</v>
      </c>
      <c r="H31" s="54">
        <f t="shared" si="2"/>
        <v>0</v>
      </c>
      <c r="I31" s="55"/>
      <c r="J31" s="53"/>
      <c r="K31" s="54">
        <f t="shared" si="3"/>
        <v>0</v>
      </c>
      <c r="L31" s="56">
        <f t="shared" si="4"/>
        <v>0</v>
      </c>
    </row>
    <row r="32" spans="1:12" s="27" customFormat="1" ht="14.45" thickBot="1">
      <c r="A32" s="86"/>
      <c r="B32" s="65"/>
      <c r="C32" s="60"/>
      <c r="D32" s="61"/>
      <c r="E32" s="62"/>
      <c r="F32" s="62"/>
      <c r="G32" s="87"/>
      <c r="H32" s="88"/>
      <c r="I32" s="89"/>
      <c r="J32" s="62"/>
      <c r="K32" s="54"/>
      <c r="L32" s="56"/>
    </row>
    <row r="33" spans="1:16" s="27" customFormat="1" ht="14.45" thickBot="1">
      <c r="A33" s="90"/>
      <c r="B33" s="91" t="s">
        <v>126</v>
      </c>
      <c r="C33" s="92"/>
      <c r="D33" s="93"/>
      <c r="E33" s="94">
        <f>SUM(E15:E32)</f>
        <v>0</v>
      </c>
      <c r="F33" s="94">
        <f>SUM(F15:F32)</f>
        <v>0</v>
      </c>
      <c r="G33" s="95">
        <f>$B$8</f>
        <v>0.1</v>
      </c>
      <c r="H33" s="96">
        <f>SUM(H15:H32)</f>
        <v>0</v>
      </c>
      <c r="I33" s="97"/>
      <c r="J33" s="94">
        <f>SUM(J15:J32)</f>
        <v>0</v>
      </c>
      <c r="K33" s="98">
        <f>SUM(K15:K32)</f>
        <v>0</v>
      </c>
      <c r="L33" s="99">
        <f>SUM(L15:L32)</f>
        <v>0</v>
      </c>
    </row>
    <row r="34" spans="1:16" s="27" customFormat="1" ht="14.1">
      <c r="A34" s="100"/>
      <c r="B34" s="101"/>
      <c r="C34" s="102"/>
      <c r="D34" s="103"/>
      <c r="E34" s="104"/>
      <c r="F34" s="104"/>
      <c r="G34" s="105"/>
      <c r="H34" s="106"/>
      <c r="I34" s="103"/>
      <c r="J34" s="104"/>
      <c r="K34" s="107"/>
      <c r="L34" s="108"/>
    </row>
    <row r="35" spans="1:16" s="27" customFormat="1" ht="14.1">
      <c r="A35" s="81" t="s">
        <v>127</v>
      </c>
      <c r="B35" s="23" t="s">
        <v>128</v>
      </c>
      <c r="C35" s="102"/>
      <c r="D35" s="103"/>
      <c r="E35" s="104"/>
      <c r="F35" s="104"/>
      <c r="G35" s="105"/>
      <c r="H35" s="106"/>
      <c r="I35" s="103"/>
      <c r="J35" s="104"/>
      <c r="K35" s="107"/>
      <c r="L35" s="56"/>
    </row>
    <row r="36" spans="1:16" s="27" customFormat="1" ht="14.1">
      <c r="A36" s="85" t="s">
        <v>129</v>
      </c>
      <c r="B36" s="59"/>
      <c r="C36" s="52" t="str">
        <f t="shared" ref="C36:C41" si="12">$B$7</f>
        <v>FC</v>
      </c>
      <c r="D36" s="50"/>
      <c r="E36" s="53"/>
      <c r="F36" s="53">
        <f t="shared" ref="F36:F41" si="13">D36*E36</f>
        <v>0</v>
      </c>
      <c r="G36" s="84">
        <f t="shared" ref="G36:G41" si="14">$B$8</f>
        <v>0.1</v>
      </c>
      <c r="H36" s="109">
        <f t="shared" ref="H36:H41" si="15">IF(G36&lt;&gt;0,F36/G36,0)</f>
        <v>0</v>
      </c>
      <c r="I36" s="110"/>
      <c r="J36" s="53"/>
      <c r="K36" s="111">
        <f t="shared" ref="K36:K41" si="16">I36*J36</f>
        <v>0</v>
      </c>
      <c r="L36" s="56">
        <f>K36+H36</f>
        <v>0</v>
      </c>
    </row>
    <row r="37" spans="1:16" s="27" customFormat="1" ht="14.1">
      <c r="A37" s="85" t="s">
        <v>130</v>
      </c>
      <c r="B37" s="59"/>
      <c r="C37" s="52" t="str">
        <f t="shared" si="12"/>
        <v>FC</v>
      </c>
      <c r="D37" s="50"/>
      <c r="E37" s="53"/>
      <c r="F37" s="53">
        <f t="shared" si="13"/>
        <v>0</v>
      </c>
      <c r="G37" s="84">
        <f t="shared" si="14"/>
        <v>0.1</v>
      </c>
      <c r="H37" s="109">
        <f t="shared" si="15"/>
        <v>0</v>
      </c>
      <c r="I37" s="110"/>
      <c r="J37" s="53"/>
      <c r="K37" s="111">
        <f t="shared" si="16"/>
        <v>0</v>
      </c>
      <c r="L37" s="56">
        <f t="shared" ref="L37:L41" si="17">K37+H37</f>
        <v>0</v>
      </c>
    </row>
    <row r="38" spans="1:16" s="27" customFormat="1" ht="14.1">
      <c r="A38" s="85" t="s">
        <v>131</v>
      </c>
      <c r="B38" s="59"/>
      <c r="C38" s="52" t="str">
        <f t="shared" si="12"/>
        <v>FC</v>
      </c>
      <c r="D38" s="50"/>
      <c r="E38" s="53"/>
      <c r="F38" s="53">
        <f t="shared" si="13"/>
        <v>0</v>
      </c>
      <c r="G38" s="84">
        <f t="shared" si="14"/>
        <v>0.1</v>
      </c>
      <c r="H38" s="109">
        <f t="shared" si="15"/>
        <v>0</v>
      </c>
      <c r="I38" s="110"/>
      <c r="J38" s="53"/>
      <c r="K38" s="111">
        <f t="shared" si="16"/>
        <v>0</v>
      </c>
      <c r="L38" s="56">
        <f t="shared" si="17"/>
        <v>0</v>
      </c>
    </row>
    <row r="39" spans="1:16" s="27" customFormat="1" ht="14.1">
      <c r="A39" s="85" t="s">
        <v>132</v>
      </c>
      <c r="B39" s="59"/>
      <c r="C39" s="52" t="str">
        <f t="shared" si="12"/>
        <v>FC</v>
      </c>
      <c r="D39" s="50"/>
      <c r="E39" s="53"/>
      <c r="F39" s="53">
        <f t="shared" si="13"/>
        <v>0</v>
      </c>
      <c r="G39" s="84">
        <f t="shared" si="14"/>
        <v>0.1</v>
      </c>
      <c r="H39" s="109">
        <f t="shared" si="15"/>
        <v>0</v>
      </c>
      <c r="I39" s="110"/>
      <c r="J39" s="53"/>
      <c r="K39" s="111">
        <f t="shared" si="16"/>
        <v>0</v>
      </c>
      <c r="L39" s="56">
        <f t="shared" si="17"/>
        <v>0</v>
      </c>
    </row>
    <row r="40" spans="1:16" s="27" customFormat="1" ht="14.1">
      <c r="A40" s="85" t="s">
        <v>133</v>
      </c>
      <c r="B40" s="59"/>
      <c r="C40" s="52" t="str">
        <f t="shared" si="12"/>
        <v>FC</v>
      </c>
      <c r="D40" s="50"/>
      <c r="E40" s="53"/>
      <c r="F40" s="53">
        <f t="shared" si="13"/>
        <v>0</v>
      </c>
      <c r="G40" s="84">
        <f t="shared" si="14"/>
        <v>0.1</v>
      </c>
      <c r="H40" s="109">
        <f t="shared" si="15"/>
        <v>0</v>
      </c>
      <c r="I40" s="110"/>
      <c r="J40" s="53"/>
      <c r="K40" s="111">
        <f t="shared" si="16"/>
        <v>0</v>
      </c>
      <c r="L40" s="56">
        <f t="shared" si="17"/>
        <v>0</v>
      </c>
    </row>
    <row r="41" spans="1:16" s="27" customFormat="1" ht="14.1">
      <c r="A41" s="85" t="s">
        <v>134</v>
      </c>
      <c r="B41" s="59"/>
      <c r="C41" s="52" t="str">
        <f t="shared" si="12"/>
        <v>FC</v>
      </c>
      <c r="D41" s="50"/>
      <c r="E41" s="53"/>
      <c r="F41" s="53">
        <f t="shared" si="13"/>
        <v>0</v>
      </c>
      <c r="G41" s="84">
        <f t="shared" si="14"/>
        <v>0.1</v>
      </c>
      <c r="H41" s="109">
        <f t="shared" si="15"/>
        <v>0</v>
      </c>
      <c r="I41" s="110"/>
      <c r="J41" s="53"/>
      <c r="K41" s="111">
        <f t="shared" si="16"/>
        <v>0</v>
      </c>
      <c r="L41" s="56">
        <f t="shared" si="17"/>
        <v>0</v>
      </c>
    </row>
    <row r="42" spans="1:16" s="27" customFormat="1" ht="14.45" thickBot="1">
      <c r="A42" s="86"/>
      <c r="B42" s="112"/>
      <c r="C42" s="113"/>
      <c r="D42" s="114"/>
      <c r="E42" s="115"/>
      <c r="F42" s="115"/>
      <c r="G42" s="116"/>
      <c r="H42" s="117"/>
      <c r="I42" s="114"/>
      <c r="J42" s="115"/>
      <c r="K42" s="118"/>
      <c r="L42" s="119"/>
    </row>
    <row r="43" spans="1:16" s="27" customFormat="1" ht="14.45" thickBot="1">
      <c r="A43" s="90"/>
      <c r="B43" s="120" t="s">
        <v>106</v>
      </c>
      <c r="C43" s="121"/>
      <c r="D43" s="93"/>
      <c r="E43" s="94">
        <f>SUM(E34:E42)+E33</f>
        <v>0</v>
      </c>
      <c r="F43" s="94">
        <f t="shared" ref="F43:L43" si="18">SUM(F34:F42)+F33</f>
        <v>0</v>
      </c>
      <c r="G43" s="122"/>
      <c r="H43" s="123">
        <f t="shared" si="18"/>
        <v>0</v>
      </c>
      <c r="I43" s="93"/>
      <c r="J43" s="94">
        <f t="shared" si="18"/>
        <v>0</v>
      </c>
      <c r="K43" s="124">
        <f t="shared" si="18"/>
        <v>0</v>
      </c>
      <c r="L43" s="99">
        <f t="shared" si="18"/>
        <v>0</v>
      </c>
    </row>
    <row r="44" spans="1:16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O51"/>
  <sheetViews>
    <sheetView topLeftCell="A3" zoomScaleNormal="100" zoomScalePageLayoutView="115" workbookViewId="0">
      <selection activeCell="B18" sqref="B18:B21"/>
    </sheetView>
  </sheetViews>
  <sheetFormatPr defaultColWidth="9.33203125" defaultRowHeight="9.9499999999999993"/>
  <cols>
    <col min="1" max="1" width="31" style="13" customWidth="1"/>
    <col min="2" max="2" width="85" style="13" customWidth="1"/>
    <col min="3" max="3" width="19.6640625" style="13" customWidth="1"/>
    <col min="4" max="4" width="17.6640625" style="13" customWidth="1"/>
    <col min="5" max="5" width="20.1640625" style="13" customWidth="1"/>
    <col min="6" max="6" width="20.6640625" style="13" customWidth="1"/>
    <col min="7" max="7" width="17" style="13" customWidth="1"/>
    <col min="8" max="8" width="22" style="13" customWidth="1"/>
    <col min="9" max="9" width="21" style="13" customWidth="1"/>
    <col min="10" max="10" width="18.83203125" style="13" customWidth="1"/>
    <col min="11" max="11" width="15.5" style="13" customWidth="1"/>
    <col min="12" max="12" width="14.1640625" style="13" customWidth="1"/>
    <col min="13" max="16384" width="9.33203125" style="13"/>
  </cols>
  <sheetData>
    <row r="1" spans="1:12" s="27" customFormat="1" ht="14.1">
      <c r="A1" s="212" t="s">
        <v>135</v>
      </c>
      <c r="B1" s="212"/>
      <c r="C1" s="28"/>
      <c r="D1" s="28"/>
      <c r="E1" s="28"/>
      <c r="J1" s="28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119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15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3" si="0">$B$7</f>
        <v>FC</v>
      </c>
      <c r="D18" s="50">
        <v>11</v>
      </c>
      <c r="E18" s="53"/>
      <c r="F18" s="53">
        <f>D18*E18</f>
        <v>0</v>
      </c>
      <c r="G18" s="82">
        <f t="shared" ref="G18:G23" si="1"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11</v>
      </c>
      <c r="E19" s="53"/>
      <c r="F19" s="53">
        <f>D19*E19</f>
        <v>0</v>
      </c>
      <c r="G19" s="82">
        <f t="shared" si="1"/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11</v>
      </c>
      <c r="E20" s="53"/>
      <c r="F20" s="53">
        <f>D20*E20</f>
        <v>0</v>
      </c>
      <c r="G20" s="82">
        <f t="shared" si="1"/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11</v>
      </c>
      <c r="E21" s="53"/>
      <c r="F21" s="53">
        <f>D21*E21</f>
        <v>0</v>
      </c>
      <c r="G21" s="82">
        <f t="shared" si="1"/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11</v>
      </c>
      <c r="E22" s="53"/>
      <c r="F22" s="53">
        <f t="shared" ref="F22" si="2">D22*E22</f>
        <v>0</v>
      </c>
      <c r="G22" s="84">
        <f t="shared" si="1"/>
        <v>0.1</v>
      </c>
      <c r="H22" s="54">
        <f t="shared" ref="H22:H31" si="3">IF(G22&lt;&gt;0,F22/G22,0)</f>
        <v>0</v>
      </c>
      <c r="I22" s="55"/>
      <c r="J22" s="53"/>
      <c r="K22" s="54">
        <f t="shared" ref="K22:K31" si="4">I22*J22</f>
        <v>0</v>
      </c>
      <c r="L22" s="56">
        <f t="shared" ref="L22:L31" si="5">K22+H22</f>
        <v>0</v>
      </c>
    </row>
    <row r="23" spans="1:12" s="27" customFormat="1" ht="14.1">
      <c r="A23" s="52"/>
      <c r="B23" s="59" t="s">
        <v>136</v>
      </c>
      <c r="C23" s="52" t="str">
        <f t="shared" si="0"/>
        <v>FC</v>
      </c>
      <c r="D23" s="50">
        <v>5</v>
      </c>
      <c r="E23" s="53"/>
      <c r="F23" s="53">
        <f t="shared" ref="F23" si="6">D23*E23</f>
        <v>0</v>
      </c>
      <c r="G23" s="84">
        <f t="shared" si="1"/>
        <v>0.1</v>
      </c>
      <c r="H23" s="54">
        <f t="shared" ref="H23" si="7">IF(G23&lt;&gt;0,F23/G23,0)</f>
        <v>0</v>
      </c>
      <c r="I23" s="55"/>
      <c r="J23" s="53"/>
      <c r="K23" s="54">
        <f t="shared" ref="K23" si="8">I23*J23</f>
        <v>0</v>
      </c>
      <c r="L23" s="56">
        <f t="shared" ref="L23" si="9">K23+H23</f>
        <v>0</v>
      </c>
    </row>
    <row r="24" spans="1:12" s="27" customFormat="1" ht="14.1">
      <c r="A24" s="81" t="s">
        <v>119</v>
      </c>
      <c r="B24" s="58" t="s">
        <v>120</v>
      </c>
      <c r="C24" s="52"/>
      <c r="D24" s="50"/>
      <c r="E24" s="53"/>
      <c r="F24" s="53"/>
      <c r="G24" s="84"/>
      <c r="H24" s="54"/>
      <c r="I24" s="55"/>
      <c r="J24" s="53"/>
      <c r="K24" s="54"/>
      <c r="L24" s="56"/>
    </row>
    <row r="25" spans="1:12" s="27" customFormat="1" ht="14.1">
      <c r="A25" s="57" t="s">
        <v>121</v>
      </c>
      <c r="B25" s="59"/>
      <c r="C25" s="52"/>
      <c r="D25" s="50"/>
      <c r="E25" s="53"/>
      <c r="F25" s="53"/>
      <c r="G25" s="84"/>
      <c r="H25" s="54"/>
      <c r="I25" s="55"/>
      <c r="J25" s="53"/>
      <c r="K25" s="54"/>
      <c r="L25" s="56"/>
    </row>
    <row r="26" spans="1:12" s="27" customFormat="1" ht="14.1">
      <c r="A26" s="52"/>
      <c r="B26" s="59" t="s">
        <v>137</v>
      </c>
      <c r="C26" s="52" t="str">
        <f t="shared" ref="C26" si="10">$B$7</f>
        <v>FC</v>
      </c>
      <c r="D26" s="50">
        <v>1</v>
      </c>
      <c r="E26" s="53"/>
      <c r="F26" s="53"/>
      <c r="G26" s="84">
        <f t="shared" ref="G26" si="11">$B$8</f>
        <v>0.1</v>
      </c>
      <c r="H26" s="54">
        <f t="shared" ref="H26" si="12">IF(G26&lt;&gt;0,F26/G26,0)</f>
        <v>0</v>
      </c>
      <c r="I26" s="55"/>
      <c r="J26" s="53"/>
      <c r="K26" s="54">
        <f t="shared" ref="K26" si="13">I26*J26</f>
        <v>0</v>
      </c>
      <c r="L26" s="56">
        <f>H26+K110</f>
        <v>0</v>
      </c>
    </row>
    <row r="27" spans="1:12" s="27" customFormat="1" ht="14.1">
      <c r="A27" s="81" t="s">
        <v>123</v>
      </c>
      <c r="B27" s="23" t="s">
        <v>124</v>
      </c>
      <c r="C27" s="52"/>
      <c r="D27" s="50"/>
      <c r="E27" s="53"/>
      <c r="F27" s="53"/>
      <c r="G27" s="82"/>
      <c r="H27" s="54"/>
      <c r="I27" s="51"/>
      <c r="J27" s="53"/>
      <c r="K27" s="54"/>
      <c r="L27" s="56"/>
    </row>
    <row r="28" spans="1:12" s="27" customFormat="1" ht="14.1">
      <c r="A28" s="85"/>
      <c r="B28" s="59" t="s">
        <v>125</v>
      </c>
      <c r="C28" s="52" t="str">
        <f t="shared" ref="C28:C31" si="14">$B$7</f>
        <v>FC</v>
      </c>
      <c r="D28" s="50">
        <v>2</v>
      </c>
      <c r="E28" s="53"/>
      <c r="F28" s="53">
        <f t="shared" ref="F28:F31" si="15">D28*E28</f>
        <v>0</v>
      </c>
      <c r="G28" s="84">
        <f t="shared" ref="G28:G31" si="16">$B$8</f>
        <v>0.1</v>
      </c>
      <c r="H28" s="54">
        <f t="shared" si="3"/>
        <v>0</v>
      </c>
      <c r="I28" s="55"/>
      <c r="J28" s="53"/>
      <c r="K28" s="54">
        <f t="shared" si="4"/>
        <v>0</v>
      </c>
      <c r="L28" s="56">
        <f t="shared" si="5"/>
        <v>0</v>
      </c>
    </row>
    <row r="29" spans="1:12" s="27" customFormat="1" ht="14.1">
      <c r="A29" s="85"/>
      <c r="B29" s="59"/>
      <c r="C29" s="52" t="str">
        <f t="shared" si="14"/>
        <v>FC</v>
      </c>
      <c r="D29" s="50"/>
      <c r="E29" s="53"/>
      <c r="F29" s="53">
        <f t="shared" si="15"/>
        <v>0</v>
      </c>
      <c r="G29" s="84">
        <f t="shared" si="16"/>
        <v>0.1</v>
      </c>
      <c r="H29" s="54">
        <f t="shared" si="3"/>
        <v>0</v>
      </c>
      <c r="I29" s="55"/>
      <c r="J29" s="53"/>
      <c r="K29" s="54">
        <f t="shared" si="4"/>
        <v>0</v>
      </c>
      <c r="L29" s="56">
        <f t="shared" si="5"/>
        <v>0</v>
      </c>
    </row>
    <row r="30" spans="1:12" s="27" customFormat="1" ht="14.1">
      <c r="A30" s="85"/>
      <c r="B30" s="59"/>
      <c r="C30" s="52" t="str">
        <f t="shared" si="14"/>
        <v>FC</v>
      </c>
      <c r="D30" s="50"/>
      <c r="E30" s="53"/>
      <c r="F30" s="53">
        <f t="shared" si="15"/>
        <v>0</v>
      </c>
      <c r="G30" s="84">
        <f t="shared" si="16"/>
        <v>0.1</v>
      </c>
      <c r="H30" s="54">
        <f t="shared" si="3"/>
        <v>0</v>
      </c>
      <c r="I30" s="55"/>
      <c r="J30" s="53"/>
      <c r="K30" s="54">
        <f t="shared" si="4"/>
        <v>0</v>
      </c>
      <c r="L30" s="56">
        <f t="shared" si="5"/>
        <v>0</v>
      </c>
    </row>
    <row r="31" spans="1:12" s="27" customFormat="1" ht="14.1">
      <c r="A31" s="85"/>
      <c r="B31" s="59"/>
      <c r="C31" s="52" t="str">
        <f t="shared" si="14"/>
        <v>FC</v>
      </c>
      <c r="D31" s="50"/>
      <c r="E31" s="53"/>
      <c r="F31" s="53">
        <f t="shared" si="15"/>
        <v>0</v>
      </c>
      <c r="G31" s="84">
        <f t="shared" si="16"/>
        <v>0.1</v>
      </c>
      <c r="H31" s="54">
        <f t="shared" si="3"/>
        <v>0</v>
      </c>
      <c r="I31" s="55"/>
      <c r="J31" s="53"/>
      <c r="K31" s="54">
        <f t="shared" si="4"/>
        <v>0</v>
      </c>
      <c r="L31" s="56">
        <f t="shared" si="5"/>
        <v>0</v>
      </c>
    </row>
    <row r="32" spans="1:12" s="27" customFormat="1" ht="14.45" thickBot="1">
      <c r="A32" s="86"/>
      <c r="B32" s="65"/>
      <c r="C32" s="60"/>
      <c r="D32" s="61"/>
      <c r="E32" s="62"/>
      <c r="F32" s="62"/>
      <c r="G32" s="87"/>
      <c r="H32" s="88"/>
      <c r="I32" s="89"/>
      <c r="J32" s="62"/>
      <c r="K32" s="54"/>
      <c r="L32" s="56"/>
    </row>
    <row r="33" spans="1:15" s="27" customFormat="1" ht="14.45" thickBot="1">
      <c r="A33" s="90"/>
      <c r="B33" s="91" t="s">
        <v>126</v>
      </c>
      <c r="C33" s="92"/>
      <c r="D33" s="93"/>
      <c r="E33" s="94">
        <f>SUM(E15:E32)</f>
        <v>0</v>
      </c>
      <c r="F33" s="94">
        <f>SUM(F15:F32)</f>
        <v>0</v>
      </c>
      <c r="G33" s="95">
        <f>$B$8</f>
        <v>0.1</v>
      </c>
      <c r="H33" s="96">
        <f>SUM(H15:H32)</f>
        <v>0</v>
      </c>
      <c r="I33" s="97"/>
      <c r="J33" s="94">
        <f>SUM(J15:J32)</f>
        <v>0</v>
      </c>
      <c r="K33" s="98">
        <f>SUM(K15:K32)</f>
        <v>0</v>
      </c>
      <c r="L33" s="99">
        <f>SUM(L15:L32)</f>
        <v>0</v>
      </c>
    </row>
    <row r="34" spans="1:15" s="27" customFormat="1" ht="14.1">
      <c r="A34" s="100"/>
      <c r="B34" s="101"/>
      <c r="C34" s="102"/>
      <c r="D34" s="103"/>
      <c r="E34" s="104"/>
      <c r="F34" s="104"/>
      <c r="G34" s="105"/>
      <c r="H34" s="106"/>
      <c r="I34" s="103"/>
      <c r="J34" s="104"/>
      <c r="K34" s="107"/>
      <c r="L34" s="108"/>
    </row>
    <row r="35" spans="1:15" s="27" customFormat="1" ht="14.1">
      <c r="A35" s="81" t="s">
        <v>127</v>
      </c>
      <c r="B35" s="23" t="s">
        <v>128</v>
      </c>
      <c r="C35" s="102"/>
      <c r="D35" s="103"/>
      <c r="E35" s="104"/>
      <c r="F35" s="104"/>
      <c r="G35" s="105"/>
      <c r="H35" s="106"/>
      <c r="I35" s="103"/>
      <c r="J35" s="104"/>
      <c r="K35" s="107"/>
      <c r="L35" s="56"/>
    </row>
    <row r="36" spans="1:15" s="27" customFormat="1" ht="14.1">
      <c r="A36" s="85" t="s">
        <v>129</v>
      </c>
      <c r="B36" s="59"/>
      <c r="C36" s="52" t="str">
        <f t="shared" ref="C36:C41" si="17">$B$7</f>
        <v>FC</v>
      </c>
      <c r="D36" s="50"/>
      <c r="E36" s="53"/>
      <c r="F36" s="53">
        <f t="shared" ref="F36:F41" si="18">D36*E36</f>
        <v>0</v>
      </c>
      <c r="G36" s="84">
        <f t="shared" ref="G36:G41" si="19">$B$8</f>
        <v>0.1</v>
      </c>
      <c r="H36" s="109">
        <f t="shared" ref="H36:H41" si="20">IF(G36&lt;&gt;0,F36/G36,0)</f>
        <v>0</v>
      </c>
      <c r="I36" s="110"/>
      <c r="J36" s="53"/>
      <c r="K36" s="111">
        <f t="shared" ref="K36:K41" si="21">I36*J36</f>
        <v>0</v>
      </c>
      <c r="L36" s="56">
        <f>K36+H36</f>
        <v>0</v>
      </c>
    </row>
    <row r="37" spans="1:15" s="27" customFormat="1" ht="14.1">
      <c r="A37" s="85" t="s">
        <v>130</v>
      </c>
      <c r="B37" s="59"/>
      <c r="C37" s="52" t="str">
        <f t="shared" si="17"/>
        <v>FC</v>
      </c>
      <c r="D37" s="50"/>
      <c r="E37" s="53"/>
      <c r="F37" s="53">
        <f t="shared" si="18"/>
        <v>0</v>
      </c>
      <c r="G37" s="84">
        <f t="shared" si="19"/>
        <v>0.1</v>
      </c>
      <c r="H37" s="109">
        <f t="shared" si="20"/>
        <v>0</v>
      </c>
      <c r="I37" s="110"/>
      <c r="J37" s="53"/>
      <c r="K37" s="111">
        <f t="shared" si="21"/>
        <v>0</v>
      </c>
      <c r="L37" s="56">
        <f t="shared" ref="L37:L41" si="22">K37+H37</f>
        <v>0</v>
      </c>
    </row>
    <row r="38" spans="1:15" s="27" customFormat="1" ht="14.1">
      <c r="A38" s="85" t="s">
        <v>131</v>
      </c>
      <c r="B38" s="59"/>
      <c r="C38" s="52" t="str">
        <f t="shared" si="17"/>
        <v>FC</v>
      </c>
      <c r="D38" s="50"/>
      <c r="E38" s="53"/>
      <c r="F38" s="53">
        <f t="shared" si="18"/>
        <v>0</v>
      </c>
      <c r="G38" s="84">
        <f t="shared" si="19"/>
        <v>0.1</v>
      </c>
      <c r="H38" s="109">
        <f t="shared" si="20"/>
        <v>0</v>
      </c>
      <c r="I38" s="110"/>
      <c r="J38" s="53"/>
      <c r="K38" s="111">
        <f t="shared" si="21"/>
        <v>0</v>
      </c>
      <c r="L38" s="56">
        <f t="shared" si="22"/>
        <v>0</v>
      </c>
    </row>
    <row r="39" spans="1:15" s="27" customFormat="1" ht="14.1">
      <c r="A39" s="85" t="s">
        <v>132</v>
      </c>
      <c r="B39" s="59"/>
      <c r="C39" s="52" t="str">
        <f t="shared" si="17"/>
        <v>FC</v>
      </c>
      <c r="D39" s="50"/>
      <c r="E39" s="53"/>
      <c r="F39" s="53">
        <f t="shared" si="18"/>
        <v>0</v>
      </c>
      <c r="G39" s="84">
        <f t="shared" si="19"/>
        <v>0.1</v>
      </c>
      <c r="H39" s="109">
        <f t="shared" si="20"/>
        <v>0</v>
      </c>
      <c r="I39" s="110"/>
      <c r="J39" s="53"/>
      <c r="K39" s="111">
        <f t="shared" si="21"/>
        <v>0</v>
      </c>
      <c r="L39" s="56">
        <f t="shared" si="22"/>
        <v>0</v>
      </c>
    </row>
    <row r="40" spans="1:15" s="27" customFormat="1" ht="14.1">
      <c r="A40" s="85" t="s">
        <v>133</v>
      </c>
      <c r="B40" s="59"/>
      <c r="C40" s="52" t="str">
        <f t="shared" si="17"/>
        <v>FC</v>
      </c>
      <c r="D40" s="50"/>
      <c r="E40" s="53"/>
      <c r="F40" s="53">
        <f t="shared" si="18"/>
        <v>0</v>
      </c>
      <c r="G40" s="84">
        <f t="shared" si="19"/>
        <v>0.1</v>
      </c>
      <c r="H40" s="109">
        <f t="shared" si="20"/>
        <v>0</v>
      </c>
      <c r="I40" s="110"/>
      <c r="J40" s="53"/>
      <c r="K40" s="111">
        <f t="shared" si="21"/>
        <v>0</v>
      </c>
      <c r="L40" s="56">
        <f t="shared" si="22"/>
        <v>0</v>
      </c>
    </row>
    <row r="41" spans="1:15" s="27" customFormat="1" ht="14.1">
      <c r="A41" s="85" t="s">
        <v>134</v>
      </c>
      <c r="B41" s="59"/>
      <c r="C41" s="52" t="str">
        <f t="shared" si="17"/>
        <v>FC</v>
      </c>
      <c r="D41" s="50"/>
      <c r="E41" s="53"/>
      <c r="F41" s="53">
        <f t="shared" si="18"/>
        <v>0</v>
      </c>
      <c r="G41" s="84">
        <f t="shared" si="19"/>
        <v>0.1</v>
      </c>
      <c r="H41" s="109">
        <f t="shared" si="20"/>
        <v>0</v>
      </c>
      <c r="I41" s="110"/>
      <c r="J41" s="53"/>
      <c r="K41" s="111">
        <f t="shared" si="21"/>
        <v>0</v>
      </c>
      <c r="L41" s="56">
        <f t="shared" si="22"/>
        <v>0</v>
      </c>
    </row>
    <row r="42" spans="1:15" s="27" customFormat="1" ht="14.45" thickBot="1">
      <c r="A42" s="86"/>
      <c r="B42" s="112"/>
      <c r="C42" s="113"/>
      <c r="D42" s="114"/>
      <c r="E42" s="115"/>
      <c r="F42" s="115"/>
      <c r="G42" s="116"/>
      <c r="H42" s="117"/>
      <c r="I42" s="114"/>
      <c r="J42" s="115"/>
      <c r="K42" s="118"/>
      <c r="L42" s="119"/>
    </row>
    <row r="43" spans="1:15" s="27" customFormat="1" ht="14.45" thickBot="1">
      <c r="A43" s="90"/>
      <c r="B43" s="120" t="s">
        <v>106</v>
      </c>
      <c r="C43" s="121"/>
      <c r="D43" s="93"/>
      <c r="E43" s="94">
        <f>SUM(E34:E42)+E33</f>
        <v>0</v>
      </c>
      <c r="F43" s="94">
        <f t="shared" ref="F43:L43" si="23">SUM(F34:F42)+F33</f>
        <v>0</v>
      </c>
      <c r="G43" s="122"/>
      <c r="H43" s="123">
        <f t="shared" si="23"/>
        <v>0</v>
      </c>
      <c r="I43" s="93"/>
      <c r="J43" s="94">
        <f t="shared" si="23"/>
        <v>0</v>
      </c>
      <c r="K43" s="124">
        <f t="shared" si="23"/>
        <v>0</v>
      </c>
      <c r="L43" s="99">
        <f t="shared" si="23"/>
        <v>0</v>
      </c>
    </row>
    <row r="44" spans="1:15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s="27" customFormat="1" ht="14.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N73"/>
  <sheetViews>
    <sheetView topLeftCell="A11" zoomScaleNormal="100" zoomScalePageLayoutView="85" workbookViewId="0">
      <selection activeCell="B48" sqref="B48"/>
    </sheetView>
  </sheetViews>
  <sheetFormatPr defaultColWidth="9.33203125" defaultRowHeight="9.9499999999999993"/>
  <cols>
    <col min="1" max="1" width="20.6640625" style="13" customWidth="1"/>
    <col min="2" max="2" width="70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138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0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123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139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3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3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3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3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3</v>
      </c>
      <c r="E22" s="53"/>
      <c r="F22" s="53">
        <f t="shared" ref="F22" si="1">D22*E22</f>
        <v>0</v>
      </c>
      <c r="G22" s="84">
        <f>$B$8</f>
        <v>0.1</v>
      </c>
      <c r="H22" s="54">
        <f t="shared" ref="H22:H30" si="2">IF(G22&lt;&gt;0,F22/G22,0)</f>
        <v>0</v>
      </c>
      <c r="I22" s="55"/>
      <c r="J22" s="53"/>
      <c r="K22" s="54">
        <f t="shared" ref="K22:K30" si="3">I22*J22</f>
        <v>0</v>
      </c>
      <c r="L22" s="56">
        <f t="shared" ref="L22:L30" si="4">K22+H22</f>
        <v>0</v>
      </c>
    </row>
    <row r="23" spans="1:12" s="27" customFormat="1" ht="14.1">
      <c r="A23" s="81" t="s">
        <v>119</v>
      </c>
      <c r="B23" s="58" t="s">
        <v>120</v>
      </c>
      <c r="C23" s="52"/>
      <c r="D23" s="50"/>
      <c r="E23" s="53"/>
      <c r="F23" s="53"/>
      <c r="G23" s="84"/>
      <c r="H23" s="54"/>
      <c r="I23" s="55"/>
      <c r="J23" s="53"/>
      <c r="K23" s="54"/>
      <c r="L23" s="56"/>
    </row>
    <row r="24" spans="1:12" s="27" customFormat="1" ht="14.1">
      <c r="A24" s="57" t="s">
        <v>121</v>
      </c>
      <c r="B24" s="59"/>
      <c r="C24" s="52"/>
      <c r="D24" s="50"/>
      <c r="E24" s="53"/>
      <c r="F24" s="53"/>
      <c r="G24" s="84"/>
      <c r="H24" s="54"/>
      <c r="I24" s="55"/>
      <c r="J24" s="53"/>
      <c r="K24" s="54"/>
      <c r="L24" s="56"/>
    </row>
    <row r="25" spans="1:12" s="27" customFormat="1" ht="14.1">
      <c r="A25" s="52"/>
      <c r="B25" s="59" t="s">
        <v>140</v>
      </c>
      <c r="C25" s="52" t="str">
        <f t="shared" ref="C25" si="5">$B$7</f>
        <v>FC</v>
      </c>
      <c r="D25" s="50">
        <v>1</v>
      </c>
      <c r="E25" s="53"/>
      <c r="F25" s="53"/>
      <c r="G25" s="84">
        <f t="shared" ref="G25" si="6">$B$8</f>
        <v>0.1</v>
      </c>
      <c r="H25" s="54">
        <f t="shared" ref="H25" si="7">IF(G25&lt;&gt;0,F25/G25,0)</f>
        <v>0</v>
      </c>
      <c r="I25" s="55"/>
      <c r="J25" s="53"/>
      <c r="K25" s="54">
        <f t="shared" ref="K25" si="8">I25*J25</f>
        <v>0</v>
      </c>
      <c r="L25" s="56">
        <f>H25+K109</f>
        <v>0</v>
      </c>
    </row>
    <row r="26" spans="1:12" s="27" customFormat="1" ht="14.1">
      <c r="A26" s="81" t="s">
        <v>123</v>
      </c>
      <c r="B26" s="23" t="s">
        <v>124</v>
      </c>
      <c r="C26" s="52"/>
      <c r="D26" s="50"/>
      <c r="E26" s="53"/>
      <c r="F26" s="53"/>
      <c r="G26" s="82"/>
      <c r="H26" s="54"/>
      <c r="I26" s="51"/>
      <c r="J26" s="53"/>
      <c r="K26" s="54"/>
      <c r="L26" s="56"/>
    </row>
    <row r="27" spans="1:12" s="27" customFormat="1" ht="14.1">
      <c r="A27" s="85"/>
      <c r="B27" s="59" t="s">
        <v>125</v>
      </c>
      <c r="C27" s="52" t="str">
        <f t="shared" ref="C27:C30" si="9">$B$7</f>
        <v>FC</v>
      </c>
      <c r="D27" s="50">
        <v>2</v>
      </c>
      <c r="E27" s="53"/>
      <c r="F27" s="53">
        <f t="shared" ref="F27:F30" si="10">D27*E27</f>
        <v>0</v>
      </c>
      <c r="G27" s="84">
        <f t="shared" ref="G27:G30" si="11">$B$8</f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1">
      <c r="A28" s="85"/>
      <c r="B28" s="59"/>
      <c r="C28" s="52" t="str">
        <f t="shared" si="9"/>
        <v>FC</v>
      </c>
      <c r="D28" s="50"/>
      <c r="E28" s="53"/>
      <c r="F28" s="53">
        <f t="shared" si="10"/>
        <v>0</v>
      </c>
      <c r="G28" s="84">
        <f t="shared" si="11"/>
        <v>0.1</v>
      </c>
      <c r="H28" s="54">
        <f t="shared" si="2"/>
        <v>0</v>
      </c>
      <c r="I28" s="55"/>
      <c r="J28" s="53"/>
      <c r="K28" s="54">
        <f t="shared" si="3"/>
        <v>0</v>
      </c>
      <c r="L28" s="56">
        <f t="shared" si="4"/>
        <v>0</v>
      </c>
    </row>
    <row r="29" spans="1:12" s="27" customFormat="1" ht="14.1">
      <c r="A29" s="85"/>
      <c r="B29" s="59"/>
      <c r="C29" s="52" t="str">
        <f t="shared" si="9"/>
        <v>FC</v>
      </c>
      <c r="D29" s="50"/>
      <c r="E29" s="53"/>
      <c r="F29" s="53">
        <f t="shared" si="10"/>
        <v>0</v>
      </c>
      <c r="G29" s="84">
        <f t="shared" si="11"/>
        <v>0.1</v>
      </c>
      <c r="H29" s="54">
        <f t="shared" si="2"/>
        <v>0</v>
      </c>
      <c r="I29" s="55"/>
      <c r="J29" s="53"/>
      <c r="K29" s="54">
        <f t="shared" si="3"/>
        <v>0</v>
      </c>
      <c r="L29" s="56">
        <f t="shared" si="4"/>
        <v>0</v>
      </c>
    </row>
    <row r="30" spans="1:12" s="27" customFormat="1" ht="14.1">
      <c r="A30" s="85"/>
      <c r="B30" s="59"/>
      <c r="C30" s="52" t="str">
        <f t="shared" si="9"/>
        <v>FC</v>
      </c>
      <c r="D30" s="50"/>
      <c r="E30" s="53"/>
      <c r="F30" s="53">
        <f t="shared" si="10"/>
        <v>0</v>
      </c>
      <c r="G30" s="84">
        <f t="shared" si="11"/>
        <v>0.1</v>
      </c>
      <c r="H30" s="54">
        <f t="shared" si="2"/>
        <v>0</v>
      </c>
      <c r="I30" s="55"/>
      <c r="J30" s="53"/>
      <c r="K30" s="54">
        <f t="shared" si="3"/>
        <v>0</v>
      </c>
      <c r="L30" s="56">
        <f t="shared" si="4"/>
        <v>0</v>
      </c>
    </row>
    <row r="31" spans="1:12" s="27" customFormat="1" ht="14.45" thickBot="1">
      <c r="A31" s="86"/>
      <c r="B31" s="65"/>
      <c r="C31" s="60"/>
      <c r="D31" s="61"/>
      <c r="E31" s="62"/>
      <c r="F31" s="62"/>
      <c r="G31" s="87"/>
      <c r="H31" s="88"/>
      <c r="I31" s="89"/>
      <c r="J31" s="62"/>
      <c r="K31" s="54"/>
      <c r="L31" s="56"/>
    </row>
    <row r="32" spans="1:12" s="27" customFormat="1" ht="14.45" thickBot="1">
      <c r="A32" s="90"/>
      <c r="B32" s="91" t="s">
        <v>126</v>
      </c>
      <c r="C32" s="92"/>
      <c r="D32" s="93"/>
      <c r="E32" s="94">
        <f>SUM(E15:E31)</f>
        <v>0</v>
      </c>
      <c r="F32" s="94">
        <f>SUM(F15:F31)</f>
        <v>0</v>
      </c>
      <c r="G32" s="95">
        <f>$B$8</f>
        <v>0.1</v>
      </c>
      <c r="H32" s="96">
        <f>SUM(H15:H31)</f>
        <v>0</v>
      </c>
      <c r="I32" s="97"/>
      <c r="J32" s="94">
        <f>SUM(J15:J31)</f>
        <v>0</v>
      </c>
      <c r="K32" s="98">
        <f>SUM(K15:K31)</f>
        <v>0</v>
      </c>
      <c r="L32" s="99">
        <f>SUM(L15:L31)</f>
        <v>0</v>
      </c>
    </row>
    <row r="33" spans="1:14" s="27" customFormat="1" ht="14.1">
      <c r="A33" s="100"/>
      <c r="B33" s="101"/>
      <c r="C33" s="102"/>
      <c r="D33" s="103"/>
      <c r="E33" s="104"/>
      <c r="F33" s="104"/>
      <c r="G33" s="105"/>
      <c r="H33" s="106"/>
      <c r="I33" s="103"/>
      <c r="J33" s="104"/>
      <c r="K33" s="107"/>
      <c r="L33" s="108"/>
    </row>
    <row r="34" spans="1:14" s="27" customFormat="1" ht="14.1">
      <c r="A34" s="81" t="s">
        <v>127</v>
      </c>
      <c r="B34" s="23" t="s">
        <v>128</v>
      </c>
      <c r="C34" s="102"/>
      <c r="D34" s="103"/>
      <c r="E34" s="104"/>
      <c r="F34" s="104"/>
      <c r="G34" s="105"/>
      <c r="H34" s="106"/>
      <c r="I34" s="103"/>
      <c r="J34" s="104"/>
      <c r="K34" s="107"/>
      <c r="L34" s="56"/>
    </row>
    <row r="35" spans="1:14" s="27" customFormat="1" ht="14.1">
      <c r="A35" s="85" t="s">
        <v>129</v>
      </c>
      <c r="B35" s="59"/>
      <c r="C35" s="52" t="str">
        <f t="shared" ref="C35:C40" si="12">$B$7</f>
        <v>FC</v>
      </c>
      <c r="D35" s="50"/>
      <c r="E35" s="53"/>
      <c r="F35" s="53">
        <f t="shared" ref="F35:F40" si="13">D35*E35</f>
        <v>0</v>
      </c>
      <c r="G35" s="84">
        <f t="shared" ref="G35:G40" si="14">$B$8</f>
        <v>0.1</v>
      </c>
      <c r="H35" s="109">
        <f t="shared" ref="H35:H40" si="15">IF(G35&lt;&gt;0,F35/G35,0)</f>
        <v>0</v>
      </c>
      <c r="I35" s="110"/>
      <c r="J35" s="53"/>
      <c r="K35" s="111">
        <f t="shared" ref="K35:K40" si="16">I35*J35</f>
        <v>0</v>
      </c>
      <c r="L35" s="56">
        <f>K35+H35</f>
        <v>0</v>
      </c>
    </row>
    <row r="36" spans="1:14" s="27" customFormat="1" ht="14.1">
      <c r="A36" s="85" t="s">
        <v>130</v>
      </c>
      <c r="B36" s="59"/>
      <c r="C36" s="52" t="str">
        <f t="shared" si="12"/>
        <v>FC</v>
      </c>
      <c r="D36" s="50"/>
      <c r="E36" s="53"/>
      <c r="F36" s="53">
        <f t="shared" si="13"/>
        <v>0</v>
      </c>
      <c r="G36" s="84">
        <f t="shared" si="14"/>
        <v>0.1</v>
      </c>
      <c r="H36" s="109">
        <f t="shared" si="15"/>
        <v>0</v>
      </c>
      <c r="I36" s="110"/>
      <c r="J36" s="53"/>
      <c r="K36" s="111">
        <f t="shared" si="16"/>
        <v>0</v>
      </c>
      <c r="L36" s="56">
        <f t="shared" ref="L36:L40" si="17">K36+H36</f>
        <v>0</v>
      </c>
    </row>
    <row r="37" spans="1:14" s="27" customFormat="1" ht="14.1">
      <c r="A37" s="85" t="s">
        <v>131</v>
      </c>
      <c r="B37" s="59"/>
      <c r="C37" s="52" t="str">
        <f t="shared" si="12"/>
        <v>FC</v>
      </c>
      <c r="D37" s="50"/>
      <c r="E37" s="53"/>
      <c r="F37" s="53">
        <f t="shared" si="13"/>
        <v>0</v>
      </c>
      <c r="G37" s="84">
        <f t="shared" si="14"/>
        <v>0.1</v>
      </c>
      <c r="H37" s="109">
        <f t="shared" si="15"/>
        <v>0</v>
      </c>
      <c r="I37" s="110"/>
      <c r="J37" s="53"/>
      <c r="K37" s="111">
        <f t="shared" si="16"/>
        <v>0</v>
      </c>
      <c r="L37" s="56">
        <f t="shared" si="17"/>
        <v>0</v>
      </c>
    </row>
    <row r="38" spans="1:14" s="27" customFormat="1" ht="14.1">
      <c r="A38" s="85" t="s">
        <v>132</v>
      </c>
      <c r="B38" s="59"/>
      <c r="C38" s="52" t="str">
        <f t="shared" si="12"/>
        <v>FC</v>
      </c>
      <c r="D38" s="50"/>
      <c r="E38" s="53"/>
      <c r="F38" s="53">
        <f t="shared" si="13"/>
        <v>0</v>
      </c>
      <c r="G38" s="84">
        <f t="shared" si="14"/>
        <v>0.1</v>
      </c>
      <c r="H38" s="109">
        <f t="shared" si="15"/>
        <v>0</v>
      </c>
      <c r="I38" s="110"/>
      <c r="J38" s="53"/>
      <c r="K38" s="111">
        <f t="shared" si="16"/>
        <v>0</v>
      </c>
      <c r="L38" s="56">
        <f t="shared" si="17"/>
        <v>0</v>
      </c>
    </row>
    <row r="39" spans="1:14" s="27" customFormat="1" ht="14.1">
      <c r="A39" s="85" t="s">
        <v>133</v>
      </c>
      <c r="B39" s="59"/>
      <c r="C39" s="52" t="str">
        <f t="shared" si="12"/>
        <v>FC</v>
      </c>
      <c r="D39" s="50"/>
      <c r="E39" s="53"/>
      <c r="F39" s="53">
        <f t="shared" si="13"/>
        <v>0</v>
      </c>
      <c r="G39" s="84">
        <f t="shared" si="14"/>
        <v>0.1</v>
      </c>
      <c r="H39" s="109">
        <f t="shared" si="15"/>
        <v>0</v>
      </c>
      <c r="I39" s="110"/>
      <c r="J39" s="53"/>
      <c r="K39" s="111">
        <f t="shared" si="16"/>
        <v>0</v>
      </c>
      <c r="L39" s="56">
        <f t="shared" si="17"/>
        <v>0</v>
      </c>
    </row>
    <row r="40" spans="1:14" s="27" customFormat="1" ht="14.1">
      <c r="A40" s="85" t="s">
        <v>134</v>
      </c>
      <c r="B40" s="59"/>
      <c r="C40" s="52" t="str">
        <f t="shared" si="12"/>
        <v>FC</v>
      </c>
      <c r="D40" s="50"/>
      <c r="E40" s="53"/>
      <c r="F40" s="53">
        <f t="shared" si="13"/>
        <v>0</v>
      </c>
      <c r="G40" s="84">
        <f t="shared" si="14"/>
        <v>0.1</v>
      </c>
      <c r="H40" s="109">
        <f t="shared" si="15"/>
        <v>0</v>
      </c>
      <c r="I40" s="110"/>
      <c r="J40" s="53"/>
      <c r="K40" s="111">
        <f t="shared" si="16"/>
        <v>0</v>
      </c>
      <c r="L40" s="56">
        <f t="shared" si="17"/>
        <v>0</v>
      </c>
    </row>
    <row r="41" spans="1:14" s="27" customFormat="1" ht="14.45" thickBot="1">
      <c r="A41" s="86"/>
      <c r="B41" s="112"/>
      <c r="C41" s="113"/>
      <c r="D41" s="114"/>
      <c r="E41" s="115"/>
      <c r="F41" s="115"/>
      <c r="G41" s="116"/>
      <c r="H41" s="117"/>
      <c r="I41" s="114"/>
      <c r="J41" s="115"/>
      <c r="K41" s="118"/>
      <c r="L41" s="119"/>
    </row>
    <row r="42" spans="1:14" s="27" customFormat="1" ht="14.45" thickBot="1">
      <c r="A42" s="90"/>
      <c r="B42" s="120" t="s">
        <v>106</v>
      </c>
      <c r="C42" s="121"/>
      <c r="D42" s="93"/>
      <c r="E42" s="94">
        <f>SUM(E33:E41)+E32</f>
        <v>0</v>
      </c>
      <c r="F42" s="94">
        <f t="shared" ref="F42:L42" si="18">SUM(F33:F41)+F32</f>
        <v>0</v>
      </c>
      <c r="G42" s="122"/>
      <c r="H42" s="123">
        <f t="shared" si="18"/>
        <v>0</v>
      </c>
      <c r="I42" s="93"/>
      <c r="J42" s="94">
        <f t="shared" si="18"/>
        <v>0</v>
      </c>
      <c r="K42" s="124">
        <f t="shared" si="18"/>
        <v>0</v>
      </c>
      <c r="L42" s="99">
        <f t="shared" si="18"/>
        <v>0</v>
      </c>
    </row>
    <row r="43" spans="1:14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s="27" customFormat="1" ht="14.1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s="27" customFormat="1" ht="14.1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s="27" customFormat="1" ht="14.1"/>
    <row r="52" spans="1:14" s="27" customFormat="1" ht="14.1"/>
    <row r="53" spans="1:14" s="27" customFormat="1" ht="14.1"/>
    <row r="54" spans="1:14" s="27" customFormat="1" ht="14.1"/>
    <row r="55" spans="1:14" s="27" customFormat="1" ht="14.1"/>
    <row r="56" spans="1:14" s="27" customFormat="1" ht="14.1"/>
    <row r="57" spans="1:14" s="27" customFormat="1" ht="14.1"/>
    <row r="58" spans="1:14" s="27" customFormat="1" ht="14.1"/>
    <row r="59" spans="1:14" s="27" customFormat="1" ht="14.1"/>
    <row r="60" spans="1:14" s="27" customFormat="1" ht="14.1"/>
    <row r="61" spans="1:14" s="27" customFormat="1" ht="14.1"/>
    <row r="62" spans="1:14" s="27" customFormat="1" ht="14.1"/>
    <row r="63" spans="1:14" s="27" customFormat="1" ht="14.1"/>
    <row r="64" spans="1:1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  <row r="71" s="27" customFormat="1" ht="14.1"/>
    <row r="72" s="27" customFormat="1" ht="14.1"/>
    <row r="73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>&amp;LATNS/TPG/RFP008/2025/2026/VHF RADIOS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M51"/>
  <sheetViews>
    <sheetView topLeftCell="A7" zoomScaleNormal="100" workbookViewId="0">
      <selection activeCell="B37" sqref="B37"/>
    </sheetView>
  </sheetViews>
  <sheetFormatPr defaultColWidth="9.33203125" defaultRowHeight="9.9499999999999993"/>
  <cols>
    <col min="1" max="1" width="24.33203125" style="13" customWidth="1"/>
    <col min="2" max="2" width="68.5" style="13" customWidth="1"/>
    <col min="3" max="3" width="16.6640625" style="13" customWidth="1"/>
    <col min="4" max="4" width="15" style="13" customWidth="1"/>
    <col min="5" max="5" width="15.6640625" style="13" customWidth="1"/>
    <col min="6" max="6" width="14.83203125" style="13" customWidth="1"/>
    <col min="7" max="7" width="13.6640625" style="13" customWidth="1"/>
    <col min="8" max="8" width="16" style="13" customWidth="1"/>
    <col min="9" max="9" width="15" style="13" customWidth="1"/>
    <col min="10" max="10" width="20.33203125" style="13" customWidth="1"/>
    <col min="11" max="11" width="13.6640625" style="13" customWidth="1"/>
    <col min="12" max="12" width="18.1640625" style="13" customWidth="1"/>
    <col min="13" max="16384" width="9.33203125" style="13"/>
  </cols>
  <sheetData>
    <row r="1" spans="1:12" s="27" customFormat="1" ht="14.1">
      <c r="A1" s="212" t="s">
        <v>141</v>
      </c>
      <c r="B1" s="212"/>
      <c r="C1" s="28"/>
      <c r="D1" s="28"/>
      <c r="E1" s="28"/>
      <c r="J1" s="28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127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142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25.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3" si="0">$B$7</f>
        <v>FC</v>
      </c>
      <c r="D18" s="50">
        <v>8</v>
      </c>
      <c r="E18" s="53"/>
      <c r="F18" s="53">
        <f>D18*E18</f>
        <v>0</v>
      </c>
      <c r="G18" s="82">
        <f t="shared" ref="G18:G23" si="1"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8</v>
      </c>
      <c r="E19" s="53"/>
      <c r="F19" s="53">
        <f>D19*E19</f>
        <v>0</v>
      </c>
      <c r="G19" s="82">
        <f t="shared" si="1"/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8</v>
      </c>
      <c r="E20" s="53"/>
      <c r="F20" s="53">
        <f>D20*E20</f>
        <v>0</v>
      </c>
      <c r="G20" s="82">
        <f t="shared" si="1"/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8</v>
      </c>
      <c r="E21" s="53"/>
      <c r="F21" s="53">
        <f>D21*E21</f>
        <v>0</v>
      </c>
      <c r="G21" s="82">
        <f t="shared" si="1"/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8</v>
      </c>
      <c r="E22" s="53"/>
      <c r="F22" s="53">
        <f t="shared" ref="F22" si="2">D22*E22</f>
        <v>0</v>
      </c>
      <c r="G22" s="84">
        <f t="shared" si="1"/>
        <v>0.1</v>
      </c>
      <c r="H22" s="54">
        <f t="shared" ref="H22:H31" si="3">IF(G22&lt;&gt;0,F22/G22,0)</f>
        <v>0</v>
      </c>
      <c r="I22" s="55"/>
      <c r="J22" s="53"/>
      <c r="K22" s="54">
        <f t="shared" ref="K22:K31" si="4">I22*J22</f>
        <v>0</v>
      </c>
      <c r="L22" s="56">
        <f t="shared" ref="L22:L31" si="5">K22+H22</f>
        <v>0</v>
      </c>
    </row>
    <row r="23" spans="1:12" s="27" customFormat="1" ht="14.1">
      <c r="A23" s="52"/>
      <c r="B23" s="59" t="s">
        <v>136</v>
      </c>
      <c r="C23" s="52" t="str">
        <f t="shared" si="0"/>
        <v>FC</v>
      </c>
      <c r="D23" s="50">
        <v>3</v>
      </c>
      <c r="E23" s="53"/>
      <c r="F23" s="53">
        <f t="shared" ref="F23" si="6">D23*E23</f>
        <v>0</v>
      </c>
      <c r="G23" s="84">
        <f t="shared" si="1"/>
        <v>0.1</v>
      </c>
      <c r="H23" s="54">
        <f t="shared" ref="H23" si="7">IF(G23&lt;&gt;0,F23/G23,0)</f>
        <v>0</v>
      </c>
      <c r="I23" s="55"/>
      <c r="J23" s="53"/>
      <c r="K23" s="54">
        <f t="shared" ref="K23" si="8">I23*J23</f>
        <v>0</v>
      </c>
      <c r="L23" s="56">
        <f t="shared" ref="L23" si="9">K23+H23</f>
        <v>0</v>
      </c>
    </row>
    <row r="24" spans="1:12" s="27" customFormat="1" ht="14.1">
      <c r="A24" s="81" t="s">
        <v>119</v>
      </c>
      <c r="B24" s="58" t="s">
        <v>120</v>
      </c>
      <c r="C24" s="52"/>
      <c r="D24" s="50"/>
      <c r="E24" s="53"/>
      <c r="F24" s="53"/>
      <c r="G24" s="84"/>
      <c r="H24" s="54"/>
      <c r="I24" s="55"/>
      <c r="J24" s="53"/>
      <c r="K24" s="54"/>
      <c r="L24" s="56"/>
    </row>
    <row r="25" spans="1:12" s="27" customFormat="1" ht="14.1">
      <c r="A25" s="57" t="s">
        <v>121</v>
      </c>
      <c r="B25" s="59"/>
      <c r="C25" s="52"/>
      <c r="D25" s="50"/>
      <c r="E25" s="53"/>
      <c r="F25" s="53"/>
      <c r="G25" s="84"/>
      <c r="H25" s="54"/>
      <c r="I25" s="55"/>
      <c r="J25" s="53"/>
      <c r="K25" s="54"/>
      <c r="L25" s="56"/>
    </row>
    <row r="26" spans="1:12" s="27" customFormat="1" ht="14.1">
      <c r="A26" s="52"/>
      <c r="B26" s="59" t="s">
        <v>143</v>
      </c>
      <c r="C26" s="52" t="str">
        <f t="shared" ref="C26" si="10">$B$7</f>
        <v>FC</v>
      </c>
      <c r="D26" s="50">
        <v>1</v>
      </c>
      <c r="E26" s="53"/>
      <c r="F26" s="53"/>
      <c r="G26" s="84">
        <f t="shared" ref="G26" si="11">$B$8</f>
        <v>0.1</v>
      </c>
      <c r="H26" s="54">
        <f t="shared" ref="H26" si="12">IF(G26&lt;&gt;0,F26/G26,0)</f>
        <v>0</v>
      </c>
      <c r="I26" s="55"/>
      <c r="J26" s="53"/>
      <c r="K26" s="54">
        <f t="shared" ref="K26" si="13">I26*J26</f>
        <v>0</v>
      </c>
      <c r="L26" s="56">
        <f>H26+K110</f>
        <v>0</v>
      </c>
    </row>
    <row r="27" spans="1:12" s="27" customFormat="1" ht="14.1">
      <c r="A27" s="81" t="s">
        <v>123</v>
      </c>
      <c r="B27" s="23" t="s">
        <v>124</v>
      </c>
      <c r="C27" s="52"/>
      <c r="D27" s="50"/>
      <c r="E27" s="53"/>
      <c r="F27" s="53"/>
      <c r="G27" s="82"/>
      <c r="H27" s="54"/>
      <c r="I27" s="51"/>
      <c r="J27" s="53"/>
      <c r="K27" s="54"/>
      <c r="L27" s="56"/>
    </row>
    <row r="28" spans="1:12" s="27" customFormat="1" ht="14.1">
      <c r="A28" s="85"/>
      <c r="B28" s="59" t="s">
        <v>125</v>
      </c>
      <c r="C28" s="52" t="str">
        <f t="shared" ref="C28:C31" si="14">$B$7</f>
        <v>FC</v>
      </c>
      <c r="D28" s="50"/>
      <c r="E28" s="53"/>
      <c r="F28" s="53">
        <f t="shared" ref="F28:F31" si="15">D28*E28</f>
        <v>0</v>
      </c>
      <c r="G28" s="84">
        <f t="shared" ref="G28:G31" si="16">$B$8</f>
        <v>0.1</v>
      </c>
      <c r="H28" s="54">
        <f t="shared" si="3"/>
        <v>0</v>
      </c>
      <c r="I28" s="55"/>
      <c r="J28" s="53"/>
      <c r="K28" s="54">
        <f t="shared" si="4"/>
        <v>0</v>
      </c>
      <c r="L28" s="56">
        <f t="shared" si="5"/>
        <v>0</v>
      </c>
    </row>
    <row r="29" spans="1:12" s="27" customFormat="1" ht="14.1">
      <c r="A29" s="85"/>
      <c r="B29" s="59"/>
      <c r="C29" s="52" t="str">
        <f t="shared" si="14"/>
        <v>FC</v>
      </c>
      <c r="D29" s="50"/>
      <c r="E29" s="53"/>
      <c r="F29" s="53">
        <f t="shared" si="15"/>
        <v>0</v>
      </c>
      <c r="G29" s="84">
        <f t="shared" si="16"/>
        <v>0.1</v>
      </c>
      <c r="H29" s="54">
        <f t="shared" si="3"/>
        <v>0</v>
      </c>
      <c r="I29" s="55"/>
      <c r="J29" s="53"/>
      <c r="K29" s="54">
        <f t="shared" si="4"/>
        <v>0</v>
      </c>
      <c r="L29" s="56">
        <f t="shared" si="5"/>
        <v>0</v>
      </c>
    </row>
    <row r="30" spans="1:12" s="27" customFormat="1" ht="14.1">
      <c r="A30" s="85"/>
      <c r="B30" s="59"/>
      <c r="C30" s="52" t="str">
        <f t="shared" si="14"/>
        <v>FC</v>
      </c>
      <c r="D30" s="50"/>
      <c r="E30" s="53"/>
      <c r="F30" s="53">
        <f t="shared" si="15"/>
        <v>0</v>
      </c>
      <c r="G30" s="84">
        <f t="shared" si="16"/>
        <v>0.1</v>
      </c>
      <c r="H30" s="54">
        <f t="shared" si="3"/>
        <v>0</v>
      </c>
      <c r="I30" s="55"/>
      <c r="J30" s="53"/>
      <c r="K30" s="54">
        <f t="shared" si="4"/>
        <v>0</v>
      </c>
      <c r="L30" s="56">
        <f t="shared" si="5"/>
        <v>0</v>
      </c>
    </row>
    <row r="31" spans="1:12" s="27" customFormat="1" ht="14.1">
      <c r="A31" s="85"/>
      <c r="B31" s="59"/>
      <c r="C31" s="52" t="str">
        <f t="shared" si="14"/>
        <v>FC</v>
      </c>
      <c r="D31" s="50"/>
      <c r="E31" s="53"/>
      <c r="F31" s="53">
        <f t="shared" si="15"/>
        <v>0</v>
      </c>
      <c r="G31" s="84">
        <f t="shared" si="16"/>
        <v>0.1</v>
      </c>
      <c r="H31" s="54">
        <f t="shared" si="3"/>
        <v>0</v>
      </c>
      <c r="I31" s="55"/>
      <c r="J31" s="53"/>
      <c r="K31" s="54">
        <f t="shared" si="4"/>
        <v>0</v>
      </c>
      <c r="L31" s="56">
        <f t="shared" si="5"/>
        <v>0</v>
      </c>
    </row>
    <row r="32" spans="1:12" s="27" customFormat="1" ht="14.45" thickBot="1">
      <c r="A32" s="86"/>
      <c r="B32" s="65"/>
      <c r="C32" s="60"/>
      <c r="D32" s="61"/>
      <c r="E32" s="62"/>
      <c r="F32" s="62"/>
      <c r="G32" s="87"/>
      <c r="H32" s="88"/>
      <c r="I32" s="89"/>
      <c r="J32" s="62"/>
      <c r="K32" s="54"/>
      <c r="L32" s="56"/>
    </row>
    <row r="33" spans="1:13" s="27" customFormat="1" ht="14.45" thickBot="1">
      <c r="A33" s="90"/>
      <c r="B33" s="91" t="s">
        <v>126</v>
      </c>
      <c r="C33" s="92"/>
      <c r="D33" s="93"/>
      <c r="E33" s="94">
        <f>SUM(E15:E32)</f>
        <v>0</v>
      </c>
      <c r="F33" s="94">
        <f>SUM(F15:F32)</f>
        <v>0</v>
      </c>
      <c r="G33" s="95">
        <f>$B$8</f>
        <v>0.1</v>
      </c>
      <c r="H33" s="96">
        <f>SUM(H15:H32)</f>
        <v>0</v>
      </c>
      <c r="I33" s="97"/>
      <c r="J33" s="94">
        <f>SUM(J15:J32)</f>
        <v>0</v>
      </c>
      <c r="K33" s="98">
        <f>SUM(K15:K32)</f>
        <v>0</v>
      </c>
      <c r="L33" s="99">
        <f>SUM(L15:L32)</f>
        <v>0</v>
      </c>
    </row>
    <row r="34" spans="1:13" s="27" customFormat="1" ht="14.1">
      <c r="A34" s="100"/>
      <c r="B34" s="101"/>
      <c r="C34" s="102"/>
      <c r="D34" s="103"/>
      <c r="E34" s="104"/>
      <c r="F34" s="104"/>
      <c r="G34" s="105"/>
      <c r="H34" s="106"/>
      <c r="I34" s="103"/>
      <c r="J34" s="104"/>
      <c r="K34" s="107"/>
      <c r="L34" s="108"/>
    </row>
    <row r="35" spans="1:13" s="27" customFormat="1" ht="14.1">
      <c r="A35" s="81" t="s">
        <v>127</v>
      </c>
      <c r="B35" s="23" t="s">
        <v>128</v>
      </c>
      <c r="C35" s="102"/>
      <c r="D35" s="103"/>
      <c r="E35" s="104"/>
      <c r="F35" s="104"/>
      <c r="G35" s="105"/>
      <c r="H35" s="106"/>
      <c r="I35" s="103"/>
      <c r="J35" s="104"/>
      <c r="K35" s="107"/>
      <c r="L35" s="56"/>
    </row>
    <row r="36" spans="1:13" s="27" customFormat="1" ht="14.1">
      <c r="A36" s="85" t="s">
        <v>129</v>
      </c>
      <c r="B36" s="59"/>
      <c r="C36" s="52" t="str">
        <f t="shared" ref="C36:C41" si="17">$B$7</f>
        <v>FC</v>
      </c>
      <c r="D36" s="50"/>
      <c r="E36" s="53"/>
      <c r="F36" s="53">
        <f t="shared" ref="F36:F41" si="18">D36*E36</f>
        <v>0</v>
      </c>
      <c r="G36" s="84">
        <f t="shared" ref="G36:G41" si="19">$B$8</f>
        <v>0.1</v>
      </c>
      <c r="H36" s="109">
        <f t="shared" ref="H36:H41" si="20">IF(G36&lt;&gt;0,F36/G36,0)</f>
        <v>0</v>
      </c>
      <c r="I36" s="110"/>
      <c r="J36" s="53"/>
      <c r="K36" s="111">
        <f t="shared" ref="K36:K41" si="21">I36*J36</f>
        <v>0</v>
      </c>
      <c r="L36" s="56">
        <f>K36+H36</f>
        <v>0</v>
      </c>
    </row>
    <row r="37" spans="1:13" s="27" customFormat="1" ht="14.1">
      <c r="A37" s="85" t="s">
        <v>130</v>
      </c>
      <c r="B37" s="59"/>
      <c r="C37" s="52" t="str">
        <f t="shared" si="17"/>
        <v>FC</v>
      </c>
      <c r="D37" s="50"/>
      <c r="E37" s="53"/>
      <c r="F37" s="53">
        <f t="shared" si="18"/>
        <v>0</v>
      </c>
      <c r="G37" s="84">
        <f t="shared" si="19"/>
        <v>0.1</v>
      </c>
      <c r="H37" s="109">
        <f t="shared" si="20"/>
        <v>0</v>
      </c>
      <c r="I37" s="110"/>
      <c r="J37" s="53"/>
      <c r="K37" s="111">
        <f t="shared" si="21"/>
        <v>0</v>
      </c>
      <c r="L37" s="56">
        <f t="shared" ref="L37:L41" si="22">K37+H37</f>
        <v>0</v>
      </c>
    </row>
    <row r="38" spans="1:13" s="27" customFormat="1" ht="14.1">
      <c r="A38" s="85" t="s">
        <v>131</v>
      </c>
      <c r="B38" s="59"/>
      <c r="C38" s="52" t="str">
        <f t="shared" si="17"/>
        <v>FC</v>
      </c>
      <c r="D38" s="50"/>
      <c r="E38" s="53"/>
      <c r="F38" s="53">
        <f t="shared" si="18"/>
        <v>0</v>
      </c>
      <c r="G38" s="84">
        <f t="shared" si="19"/>
        <v>0.1</v>
      </c>
      <c r="H38" s="109">
        <f t="shared" si="20"/>
        <v>0</v>
      </c>
      <c r="I38" s="110"/>
      <c r="J38" s="53"/>
      <c r="K38" s="111">
        <f t="shared" si="21"/>
        <v>0</v>
      </c>
      <c r="L38" s="56">
        <f t="shared" si="22"/>
        <v>0</v>
      </c>
    </row>
    <row r="39" spans="1:13" s="27" customFormat="1" ht="14.1">
      <c r="A39" s="85" t="s">
        <v>132</v>
      </c>
      <c r="B39" s="59"/>
      <c r="C39" s="52" t="str">
        <f t="shared" si="17"/>
        <v>FC</v>
      </c>
      <c r="D39" s="50"/>
      <c r="E39" s="53"/>
      <c r="F39" s="53">
        <f t="shared" si="18"/>
        <v>0</v>
      </c>
      <c r="G39" s="84">
        <f t="shared" si="19"/>
        <v>0.1</v>
      </c>
      <c r="H39" s="109">
        <f t="shared" si="20"/>
        <v>0</v>
      </c>
      <c r="I39" s="110"/>
      <c r="J39" s="53"/>
      <c r="K39" s="111">
        <f t="shared" si="21"/>
        <v>0</v>
      </c>
      <c r="L39" s="56">
        <f t="shared" si="22"/>
        <v>0</v>
      </c>
    </row>
    <row r="40" spans="1:13" s="27" customFormat="1" ht="14.1">
      <c r="A40" s="85" t="s">
        <v>133</v>
      </c>
      <c r="B40" s="59"/>
      <c r="C40" s="52" t="str">
        <f t="shared" si="17"/>
        <v>FC</v>
      </c>
      <c r="D40" s="50"/>
      <c r="E40" s="53"/>
      <c r="F40" s="53">
        <f t="shared" si="18"/>
        <v>0</v>
      </c>
      <c r="G40" s="84">
        <f t="shared" si="19"/>
        <v>0.1</v>
      </c>
      <c r="H40" s="109">
        <f t="shared" si="20"/>
        <v>0</v>
      </c>
      <c r="I40" s="110"/>
      <c r="J40" s="53"/>
      <c r="K40" s="111">
        <f t="shared" si="21"/>
        <v>0</v>
      </c>
      <c r="L40" s="56">
        <f t="shared" si="22"/>
        <v>0</v>
      </c>
    </row>
    <row r="41" spans="1:13" s="27" customFormat="1" ht="14.1">
      <c r="A41" s="85" t="s">
        <v>134</v>
      </c>
      <c r="B41" s="59"/>
      <c r="C41" s="52" t="str">
        <f t="shared" si="17"/>
        <v>FC</v>
      </c>
      <c r="D41" s="50"/>
      <c r="E41" s="53"/>
      <c r="F41" s="53">
        <f t="shared" si="18"/>
        <v>0</v>
      </c>
      <c r="G41" s="84">
        <f t="shared" si="19"/>
        <v>0.1</v>
      </c>
      <c r="H41" s="109">
        <f t="shared" si="20"/>
        <v>0</v>
      </c>
      <c r="I41" s="110"/>
      <c r="J41" s="53"/>
      <c r="K41" s="111">
        <f t="shared" si="21"/>
        <v>0</v>
      </c>
      <c r="L41" s="56">
        <f t="shared" si="22"/>
        <v>0</v>
      </c>
    </row>
    <row r="42" spans="1:13" s="27" customFormat="1" ht="14.45" thickBot="1">
      <c r="A42" s="86"/>
      <c r="B42" s="112"/>
      <c r="C42" s="113"/>
      <c r="D42" s="114"/>
      <c r="E42" s="115"/>
      <c r="F42" s="115"/>
      <c r="G42" s="116"/>
      <c r="H42" s="117"/>
      <c r="I42" s="114"/>
      <c r="J42" s="115"/>
      <c r="K42" s="118"/>
      <c r="L42" s="119"/>
    </row>
    <row r="43" spans="1:13" s="27" customFormat="1" ht="14.45" thickBot="1">
      <c r="A43" s="90"/>
      <c r="B43" s="120" t="s">
        <v>106</v>
      </c>
      <c r="C43" s="121"/>
      <c r="D43" s="93"/>
      <c r="E43" s="94">
        <f>SUM(E34:E42)+E33</f>
        <v>0</v>
      </c>
      <c r="F43" s="94">
        <f t="shared" ref="F43:L43" si="23">SUM(F34:F42)+F33</f>
        <v>0</v>
      </c>
      <c r="G43" s="122"/>
      <c r="H43" s="123">
        <f t="shared" si="23"/>
        <v>0</v>
      </c>
      <c r="I43" s="93"/>
      <c r="J43" s="94">
        <f t="shared" si="23"/>
        <v>0</v>
      </c>
      <c r="K43" s="124">
        <f t="shared" si="23"/>
        <v>0</v>
      </c>
      <c r="L43" s="99">
        <f t="shared" si="23"/>
        <v>0</v>
      </c>
    </row>
    <row r="44" spans="1:13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>
      <c r="A51"/>
      <c r="B51"/>
      <c r="C51"/>
      <c r="D51"/>
      <c r="E51"/>
      <c r="F51"/>
      <c r="G51"/>
      <c r="H51"/>
      <c r="I51"/>
      <c r="J51"/>
      <c r="K51"/>
      <c r="L51"/>
      <c r="M51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M70"/>
  <sheetViews>
    <sheetView zoomScale="106" zoomScaleNormal="106" workbookViewId="0">
      <selection activeCell="B28" sqref="B28"/>
    </sheetView>
  </sheetViews>
  <sheetFormatPr defaultColWidth="9.33203125" defaultRowHeight="9.9499999999999993"/>
  <cols>
    <col min="1" max="1" width="20.6640625" style="13" customWidth="1"/>
    <col min="2" max="2" width="86.1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144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145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146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147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1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1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1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1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1</v>
      </c>
      <c r="E22" s="53"/>
      <c r="F22" s="53">
        <f t="shared" ref="F22" si="1">D22*E22</f>
        <v>0</v>
      </c>
      <c r="G22" s="84">
        <f>$B$8</f>
        <v>0.1</v>
      </c>
      <c r="H22" s="54">
        <f t="shared" ref="H22:H27" si="2">IF(G22&lt;&gt;0,F22/G22,0)</f>
        <v>0</v>
      </c>
      <c r="I22" s="55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/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3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3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3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3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3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3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3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3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</row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  <row r="61" s="27" customFormat="1" ht="14.1"/>
    <row r="62" s="27" customFormat="1" ht="14.1"/>
    <row r="63" s="27" customFormat="1" ht="14.1"/>
    <row r="6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L49"/>
  <sheetViews>
    <sheetView topLeftCell="A6" zoomScaleNormal="100" zoomScalePageLayoutView="85" workbookViewId="0">
      <selection activeCell="B18" sqref="B18:B21"/>
    </sheetView>
  </sheetViews>
  <sheetFormatPr defaultColWidth="9.33203125" defaultRowHeight="9.9499999999999993"/>
  <cols>
    <col min="1" max="1" width="32.6640625" style="13" customWidth="1"/>
    <col min="2" max="2" width="73" style="13" customWidth="1"/>
    <col min="3" max="3" width="24.6640625" style="13" customWidth="1"/>
    <col min="4" max="4" width="23.5" style="13" customWidth="1"/>
    <col min="5" max="5" width="19.6640625" style="13" customWidth="1"/>
    <col min="6" max="6" width="22" style="13" customWidth="1"/>
    <col min="7" max="7" width="18.83203125" style="13" customWidth="1"/>
    <col min="8" max="8" width="24.83203125" style="13" customWidth="1"/>
    <col min="9" max="9" width="29.1640625" style="13" customWidth="1"/>
    <col min="10" max="11" width="17.1640625" style="13" customWidth="1"/>
    <col min="12" max="12" width="18.5" style="13" customWidth="1"/>
    <col min="13" max="16384" width="9.33203125" style="13"/>
  </cols>
  <sheetData>
    <row r="1" spans="1:12" s="27" customFormat="1" ht="14.1">
      <c r="A1" s="212" t="s">
        <v>148</v>
      </c>
      <c r="B1" s="212"/>
      <c r="C1" s="28"/>
      <c r="D1" s="28"/>
      <c r="E1" s="28"/>
      <c r="J1" s="28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0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149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23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3" si="0">$B$7</f>
        <v>FC</v>
      </c>
      <c r="D18" s="50">
        <v>11</v>
      </c>
      <c r="E18" s="53"/>
      <c r="F18" s="53">
        <f>D18*E18</f>
        <v>0</v>
      </c>
      <c r="G18" s="82">
        <f t="shared" ref="G18:G23" si="1"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11</v>
      </c>
      <c r="E19" s="53"/>
      <c r="F19" s="53">
        <f>D19*E19</f>
        <v>0</v>
      </c>
      <c r="G19" s="82">
        <f t="shared" si="1"/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11</v>
      </c>
      <c r="E20" s="53"/>
      <c r="F20" s="53">
        <f>D20*E20</f>
        <v>0</v>
      </c>
      <c r="G20" s="82">
        <f t="shared" si="1"/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11</v>
      </c>
      <c r="E21" s="53"/>
      <c r="F21" s="53">
        <f>D21*E21</f>
        <v>0</v>
      </c>
      <c r="G21" s="82">
        <f t="shared" si="1"/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>
        <v>11</v>
      </c>
      <c r="E22" s="53"/>
      <c r="F22" s="53">
        <f t="shared" ref="F22" si="2">D22*E22</f>
        <v>0</v>
      </c>
      <c r="G22" s="84">
        <f t="shared" si="1"/>
        <v>0.1</v>
      </c>
      <c r="H22" s="54">
        <f t="shared" ref="H22:H31" si="3">IF(G22&lt;&gt;0,F22/G22,0)</f>
        <v>0</v>
      </c>
      <c r="I22" s="55"/>
      <c r="J22" s="53"/>
      <c r="K22" s="54">
        <f t="shared" ref="K22:K31" si="4">I22*J22</f>
        <v>0</v>
      </c>
      <c r="L22" s="56">
        <f t="shared" ref="L22:L31" si="5">K22+H22</f>
        <v>0</v>
      </c>
    </row>
    <row r="23" spans="1:12" s="27" customFormat="1" ht="14.1">
      <c r="A23" s="52"/>
      <c r="B23" s="59" t="s">
        <v>136</v>
      </c>
      <c r="C23" s="52" t="str">
        <f t="shared" si="0"/>
        <v>FC</v>
      </c>
      <c r="D23" s="50">
        <v>3</v>
      </c>
      <c r="E23" s="53"/>
      <c r="F23" s="53">
        <f t="shared" ref="F23" si="6">D23*E23</f>
        <v>0</v>
      </c>
      <c r="G23" s="84">
        <f t="shared" si="1"/>
        <v>0.1</v>
      </c>
      <c r="H23" s="54">
        <f t="shared" ref="H23" si="7">IF(G23&lt;&gt;0,F23/G23,0)</f>
        <v>0</v>
      </c>
      <c r="I23" s="55"/>
      <c r="J23" s="53"/>
      <c r="K23" s="54">
        <f t="shared" ref="K23" si="8">I23*J23</f>
        <v>0</v>
      </c>
      <c r="L23" s="56">
        <f t="shared" ref="L23" si="9">K23+H23</f>
        <v>0</v>
      </c>
    </row>
    <row r="24" spans="1:12" s="27" customFormat="1" ht="14.1">
      <c r="A24" s="81" t="s">
        <v>119</v>
      </c>
      <c r="B24" s="58" t="s">
        <v>120</v>
      </c>
      <c r="C24" s="52"/>
      <c r="D24" s="50"/>
      <c r="E24" s="53"/>
      <c r="F24" s="53"/>
      <c r="G24" s="84"/>
      <c r="H24" s="54"/>
      <c r="I24" s="55"/>
      <c r="J24" s="53"/>
      <c r="K24" s="54"/>
      <c r="L24" s="56"/>
    </row>
    <row r="25" spans="1:12" s="27" customFormat="1" ht="14.1">
      <c r="A25" s="57" t="s">
        <v>121</v>
      </c>
      <c r="B25" s="59"/>
      <c r="C25" s="52"/>
      <c r="D25" s="50"/>
      <c r="E25" s="53"/>
      <c r="F25" s="53"/>
      <c r="G25" s="84"/>
      <c r="H25" s="54"/>
      <c r="I25" s="55"/>
      <c r="J25" s="53"/>
      <c r="K25" s="54"/>
      <c r="L25" s="56"/>
    </row>
    <row r="26" spans="1:12" s="27" customFormat="1" ht="14.1">
      <c r="A26" s="52"/>
      <c r="B26" s="59" t="s">
        <v>150</v>
      </c>
      <c r="C26" s="52" t="str">
        <f t="shared" ref="C26" si="10">$B$7</f>
        <v>FC</v>
      </c>
      <c r="D26" s="50">
        <v>1</v>
      </c>
      <c r="E26" s="53"/>
      <c r="F26" s="53"/>
      <c r="G26" s="84">
        <f t="shared" ref="G26" si="11">$B$8</f>
        <v>0.1</v>
      </c>
      <c r="H26" s="54">
        <f t="shared" ref="H26" si="12">IF(G26&lt;&gt;0,F26/G26,0)</f>
        <v>0</v>
      </c>
      <c r="I26" s="55"/>
      <c r="J26" s="53"/>
      <c r="K26" s="54">
        <f t="shared" ref="K26" si="13">I26*J26</f>
        <v>0</v>
      </c>
      <c r="L26" s="56">
        <f>H26+K110</f>
        <v>0</v>
      </c>
    </row>
    <row r="27" spans="1:12" s="27" customFormat="1" ht="14.1">
      <c r="A27" s="81" t="s">
        <v>123</v>
      </c>
      <c r="B27" s="23" t="s">
        <v>124</v>
      </c>
      <c r="C27" s="52"/>
      <c r="D27" s="50"/>
      <c r="E27" s="53"/>
      <c r="F27" s="53"/>
      <c r="G27" s="82"/>
      <c r="H27" s="54"/>
      <c r="I27" s="51"/>
      <c r="J27" s="53"/>
      <c r="K27" s="54"/>
      <c r="L27" s="56"/>
    </row>
    <row r="28" spans="1:12" s="27" customFormat="1" ht="14.1">
      <c r="A28" s="85"/>
      <c r="B28" s="59" t="s">
        <v>125</v>
      </c>
      <c r="C28" s="52" t="str">
        <f t="shared" ref="C28:C31" si="14">$B$7</f>
        <v>FC</v>
      </c>
      <c r="D28" s="50">
        <v>2</v>
      </c>
      <c r="E28" s="53"/>
      <c r="F28" s="53">
        <f t="shared" ref="F28:F31" si="15">D28*E28</f>
        <v>0</v>
      </c>
      <c r="G28" s="84">
        <f t="shared" ref="G28:G31" si="16">$B$8</f>
        <v>0.1</v>
      </c>
      <c r="H28" s="54">
        <f t="shared" si="3"/>
        <v>0</v>
      </c>
      <c r="I28" s="55"/>
      <c r="J28" s="53"/>
      <c r="K28" s="54">
        <f t="shared" si="4"/>
        <v>0</v>
      </c>
      <c r="L28" s="56">
        <f t="shared" si="5"/>
        <v>0</v>
      </c>
    </row>
    <row r="29" spans="1:12" s="27" customFormat="1" ht="14.1">
      <c r="A29" s="85"/>
      <c r="B29" s="59"/>
      <c r="C29" s="52" t="str">
        <f t="shared" si="14"/>
        <v>FC</v>
      </c>
      <c r="D29" s="50"/>
      <c r="E29" s="53"/>
      <c r="F29" s="53">
        <f t="shared" si="15"/>
        <v>0</v>
      </c>
      <c r="G29" s="84">
        <f t="shared" si="16"/>
        <v>0.1</v>
      </c>
      <c r="H29" s="54">
        <f t="shared" si="3"/>
        <v>0</v>
      </c>
      <c r="I29" s="55"/>
      <c r="J29" s="53"/>
      <c r="K29" s="54">
        <f t="shared" si="4"/>
        <v>0</v>
      </c>
      <c r="L29" s="56">
        <f t="shared" si="5"/>
        <v>0</v>
      </c>
    </row>
    <row r="30" spans="1:12" s="27" customFormat="1" ht="14.1">
      <c r="A30" s="85"/>
      <c r="B30" s="59"/>
      <c r="C30" s="52" t="str">
        <f t="shared" si="14"/>
        <v>FC</v>
      </c>
      <c r="D30" s="50"/>
      <c r="E30" s="53"/>
      <c r="F30" s="53">
        <f t="shared" si="15"/>
        <v>0</v>
      </c>
      <c r="G30" s="84">
        <f t="shared" si="16"/>
        <v>0.1</v>
      </c>
      <c r="H30" s="54">
        <f t="shared" si="3"/>
        <v>0</v>
      </c>
      <c r="I30" s="55"/>
      <c r="J30" s="53"/>
      <c r="K30" s="54">
        <f t="shared" si="4"/>
        <v>0</v>
      </c>
      <c r="L30" s="56">
        <f t="shared" si="5"/>
        <v>0</v>
      </c>
    </row>
    <row r="31" spans="1:12" s="27" customFormat="1" ht="14.1">
      <c r="A31" s="85"/>
      <c r="B31" s="59"/>
      <c r="C31" s="52" t="str">
        <f t="shared" si="14"/>
        <v>FC</v>
      </c>
      <c r="D31" s="50"/>
      <c r="E31" s="53"/>
      <c r="F31" s="53">
        <f t="shared" si="15"/>
        <v>0</v>
      </c>
      <c r="G31" s="84">
        <f t="shared" si="16"/>
        <v>0.1</v>
      </c>
      <c r="H31" s="54">
        <f t="shared" si="3"/>
        <v>0</v>
      </c>
      <c r="I31" s="55"/>
      <c r="J31" s="53"/>
      <c r="K31" s="54">
        <f t="shared" si="4"/>
        <v>0</v>
      </c>
      <c r="L31" s="56">
        <f t="shared" si="5"/>
        <v>0</v>
      </c>
    </row>
    <row r="32" spans="1:12" s="27" customFormat="1" ht="14.45" thickBot="1">
      <c r="A32" s="86"/>
      <c r="B32" s="65"/>
      <c r="C32" s="60"/>
      <c r="D32" s="61"/>
      <c r="E32" s="62"/>
      <c r="F32" s="62"/>
      <c r="G32" s="87"/>
      <c r="H32" s="88"/>
      <c r="I32" s="89"/>
      <c r="J32" s="62"/>
      <c r="K32" s="54"/>
      <c r="L32" s="56"/>
    </row>
    <row r="33" spans="1:12" s="27" customFormat="1" ht="14.45" thickBot="1">
      <c r="A33" s="90"/>
      <c r="B33" s="91" t="s">
        <v>126</v>
      </c>
      <c r="C33" s="92"/>
      <c r="D33" s="93"/>
      <c r="E33" s="94">
        <f>SUM(E15:E32)</f>
        <v>0</v>
      </c>
      <c r="F33" s="94">
        <f>SUM(F15:F32)</f>
        <v>0</v>
      </c>
      <c r="G33" s="95">
        <f>$B$8</f>
        <v>0.1</v>
      </c>
      <c r="H33" s="96">
        <f>SUM(H15:H32)</f>
        <v>0</v>
      </c>
      <c r="I33" s="97"/>
      <c r="J33" s="94">
        <f>SUM(J15:J32)</f>
        <v>0</v>
      </c>
      <c r="K33" s="98">
        <f>SUM(K15:K32)</f>
        <v>0</v>
      </c>
      <c r="L33" s="99">
        <f>SUM(L15:L32)</f>
        <v>0</v>
      </c>
    </row>
    <row r="34" spans="1:12" s="27" customFormat="1" ht="14.1">
      <c r="A34" s="100"/>
      <c r="B34" s="101"/>
      <c r="C34" s="102"/>
      <c r="D34" s="103"/>
      <c r="E34" s="104"/>
      <c r="F34" s="104"/>
      <c r="G34" s="105"/>
      <c r="H34" s="106"/>
      <c r="I34" s="103"/>
      <c r="J34" s="104"/>
      <c r="K34" s="107"/>
      <c r="L34" s="108"/>
    </row>
    <row r="35" spans="1:12" s="27" customFormat="1" ht="14.1">
      <c r="A35" s="81" t="s">
        <v>127</v>
      </c>
      <c r="B35" s="23" t="s">
        <v>128</v>
      </c>
      <c r="C35" s="102"/>
      <c r="D35" s="103"/>
      <c r="E35" s="104"/>
      <c r="F35" s="104"/>
      <c r="G35" s="105"/>
      <c r="H35" s="106"/>
      <c r="I35" s="103"/>
      <c r="J35" s="104"/>
      <c r="K35" s="107"/>
      <c r="L35" s="56"/>
    </row>
    <row r="36" spans="1:12" s="27" customFormat="1" ht="14.1">
      <c r="A36" s="85" t="s">
        <v>129</v>
      </c>
      <c r="B36" s="59"/>
      <c r="C36" s="52" t="str">
        <f t="shared" ref="C36:C41" si="17">$B$7</f>
        <v>FC</v>
      </c>
      <c r="D36" s="50"/>
      <c r="E36" s="53"/>
      <c r="F36" s="53">
        <f t="shared" ref="F36:F41" si="18">D36*E36</f>
        <v>0</v>
      </c>
      <c r="G36" s="84">
        <f t="shared" ref="G36:G41" si="19">$B$8</f>
        <v>0.1</v>
      </c>
      <c r="H36" s="109">
        <f t="shared" ref="H36:H41" si="20">IF(G36&lt;&gt;0,F36/G36,0)</f>
        <v>0</v>
      </c>
      <c r="I36" s="110"/>
      <c r="J36" s="53"/>
      <c r="K36" s="111">
        <f t="shared" ref="K36:K41" si="21">I36*J36</f>
        <v>0</v>
      </c>
      <c r="L36" s="56">
        <f>K36+H36</f>
        <v>0</v>
      </c>
    </row>
    <row r="37" spans="1:12" s="27" customFormat="1" ht="14.1">
      <c r="A37" s="85" t="s">
        <v>130</v>
      </c>
      <c r="B37" s="59"/>
      <c r="C37" s="52" t="str">
        <f t="shared" si="17"/>
        <v>FC</v>
      </c>
      <c r="D37" s="50"/>
      <c r="E37" s="53"/>
      <c r="F37" s="53">
        <f t="shared" si="18"/>
        <v>0</v>
      </c>
      <c r="G37" s="84">
        <f t="shared" si="19"/>
        <v>0.1</v>
      </c>
      <c r="H37" s="109">
        <f t="shared" si="20"/>
        <v>0</v>
      </c>
      <c r="I37" s="110"/>
      <c r="J37" s="53"/>
      <c r="K37" s="111">
        <f t="shared" si="21"/>
        <v>0</v>
      </c>
      <c r="L37" s="56">
        <f t="shared" ref="L37:L41" si="22">K37+H37</f>
        <v>0</v>
      </c>
    </row>
    <row r="38" spans="1:12" s="27" customFormat="1" ht="14.1">
      <c r="A38" s="85" t="s">
        <v>131</v>
      </c>
      <c r="B38" s="59"/>
      <c r="C38" s="52" t="str">
        <f t="shared" si="17"/>
        <v>FC</v>
      </c>
      <c r="D38" s="50"/>
      <c r="E38" s="53"/>
      <c r="F38" s="53">
        <f t="shared" si="18"/>
        <v>0</v>
      </c>
      <c r="G38" s="84">
        <f t="shared" si="19"/>
        <v>0.1</v>
      </c>
      <c r="H38" s="109">
        <f t="shared" si="20"/>
        <v>0</v>
      </c>
      <c r="I38" s="110"/>
      <c r="J38" s="53"/>
      <c r="K38" s="111">
        <f t="shared" si="21"/>
        <v>0</v>
      </c>
      <c r="L38" s="56">
        <f t="shared" si="22"/>
        <v>0</v>
      </c>
    </row>
    <row r="39" spans="1:12" s="27" customFormat="1" ht="14.1">
      <c r="A39" s="85" t="s">
        <v>132</v>
      </c>
      <c r="B39" s="59"/>
      <c r="C39" s="52" t="str">
        <f t="shared" si="17"/>
        <v>FC</v>
      </c>
      <c r="D39" s="50"/>
      <c r="E39" s="53"/>
      <c r="F39" s="53">
        <f t="shared" si="18"/>
        <v>0</v>
      </c>
      <c r="G39" s="84">
        <f t="shared" si="19"/>
        <v>0.1</v>
      </c>
      <c r="H39" s="109">
        <f t="shared" si="20"/>
        <v>0</v>
      </c>
      <c r="I39" s="110"/>
      <c r="J39" s="53"/>
      <c r="K39" s="111">
        <f t="shared" si="21"/>
        <v>0</v>
      </c>
      <c r="L39" s="56">
        <f t="shared" si="22"/>
        <v>0</v>
      </c>
    </row>
    <row r="40" spans="1:12" s="27" customFormat="1" ht="14.1">
      <c r="A40" s="85" t="s">
        <v>133</v>
      </c>
      <c r="B40" s="59"/>
      <c r="C40" s="52" t="str">
        <f t="shared" si="17"/>
        <v>FC</v>
      </c>
      <c r="D40" s="50"/>
      <c r="E40" s="53"/>
      <c r="F40" s="53">
        <f t="shared" si="18"/>
        <v>0</v>
      </c>
      <c r="G40" s="84">
        <f t="shared" si="19"/>
        <v>0.1</v>
      </c>
      <c r="H40" s="109">
        <f t="shared" si="20"/>
        <v>0</v>
      </c>
      <c r="I40" s="110"/>
      <c r="J40" s="53"/>
      <c r="K40" s="111">
        <f t="shared" si="21"/>
        <v>0</v>
      </c>
      <c r="L40" s="56">
        <f t="shared" si="22"/>
        <v>0</v>
      </c>
    </row>
    <row r="41" spans="1:12" s="27" customFormat="1" ht="14.1">
      <c r="A41" s="85" t="s">
        <v>134</v>
      </c>
      <c r="B41" s="59"/>
      <c r="C41" s="52" t="str">
        <f t="shared" si="17"/>
        <v>FC</v>
      </c>
      <c r="D41" s="50"/>
      <c r="E41" s="53"/>
      <c r="F41" s="53">
        <f t="shared" si="18"/>
        <v>0</v>
      </c>
      <c r="G41" s="84">
        <f t="shared" si="19"/>
        <v>0.1</v>
      </c>
      <c r="H41" s="109">
        <f t="shared" si="20"/>
        <v>0</v>
      </c>
      <c r="I41" s="110"/>
      <c r="J41" s="53"/>
      <c r="K41" s="111">
        <f t="shared" si="21"/>
        <v>0</v>
      </c>
      <c r="L41" s="56">
        <f t="shared" si="22"/>
        <v>0</v>
      </c>
    </row>
    <row r="42" spans="1:12" s="27" customFormat="1" ht="14.45" thickBot="1">
      <c r="A42" s="86"/>
      <c r="B42" s="112"/>
      <c r="C42" s="113"/>
      <c r="D42" s="114"/>
      <c r="E42" s="115"/>
      <c r="F42" s="115"/>
      <c r="G42" s="116"/>
      <c r="H42" s="117"/>
      <c r="I42" s="114"/>
      <c r="J42" s="115"/>
      <c r="K42" s="118"/>
      <c r="L42" s="119"/>
    </row>
    <row r="43" spans="1:12" s="27" customFormat="1" ht="14.45" thickBot="1">
      <c r="A43" s="90"/>
      <c r="B43" s="120" t="s">
        <v>106</v>
      </c>
      <c r="C43" s="121"/>
      <c r="D43" s="93"/>
      <c r="E43" s="94">
        <f>SUM(E34:E42)+E33</f>
        <v>0</v>
      </c>
      <c r="F43" s="94">
        <f t="shared" ref="F43:L43" si="23">SUM(F34:F42)+F33</f>
        <v>0</v>
      </c>
      <c r="G43" s="122"/>
      <c r="H43" s="123">
        <f t="shared" si="23"/>
        <v>0</v>
      </c>
      <c r="I43" s="93"/>
      <c r="J43" s="94">
        <f t="shared" si="23"/>
        <v>0</v>
      </c>
      <c r="K43" s="124">
        <f t="shared" si="23"/>
        <v>0</v>
      </c>
      <c r="L43" s="99">
        <f t="shared" si="23"/>
        <v>0</v>
      </c>
    </row>
    <row r="44" spans="1:12" s="27" customFormat="1" ht="14.1">
      <c r="A44"/>
      <c r="B44"/>
      <c r="C44"/>
      <c r="D44"/>
      <c r="E44"/>
      <c r="F44"/>
      <c r="G44"/>
      <c r="H44"/>
      <c r="I44"/>
      <c r="J44"/>
      <c r="K44"/>
      <c r="L44"/>
    </row>
    <row r="45" spans="1:12" s="27" customFormat="1" ht="14.1">
      <c r="A45"/>
      <c r="B45"/>
      <c r="C45"/>
      <c r="D45"/>
      <c r="E45"/>
      <c r="F45"/>
      <c r="G45"/>
      <c r="H45"/>
      <c r="I45"/>
      <c r="J45"/>
      <c r="K45"/>
      <c r="L45"/>
    </row>
    <row r="46" spans="1:12" s="27" customFormat="1" ht="14.1">
      <c r="A46"/>
      <c r="B46"/>
      <c r="C46"/>
      <c r="D46"/>
      <c r="E46"/>
      <c r="F46"/>
      <c r="G46"/>
      <c r="H46"/>
      <c r="I46"/>
      <c r="J46"/>
      <c r="K46"/>
      <c r="L46"/>
    </row>
    <row r="47" spans="1:12" s="27" customFormat="1" ht="14.1">
      <c r="A47"/>
      <c r="B47"/>
      <c r="C47"/>
      <c r="D47"/>
      <c r="E47"/>
      <c r="F47"/>
      <c r="G47"/>
      <c r="H47"/>
      <c r="I47"/>
      <c r="J47"/>
      <c r="K47"/>
      <c r="L47"/>
    </row>
    <row r="48" spans="1:12" s="27" customFormat="1" ht="14.1"/>
    <row r="49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O70"/>
  <sheetViews>
    <sheetView topLeftCell="A3" zoomScaleNormal="100" workbookViewId="0">
      <selection activeCell="B18" sqref="B18:B21"/>
    </sheetView>
  </sheetViews>
  <sheetFormatPr defaultColWidth="9.33203125" defaultRowHeight="9.9499999999999993"/>
  <cols>
    <col min="1" max="1" width="20.6640625" style="13" customWidth="1"/>
    <col min="2" max="2" width="86.6640625" style="13" customWidth="1"/>
    <col min="3" max="3" width="14.1640625" style="13" customWidth="1"/>
    <col min="4" max="4" width="16" style="13" customWidth="1"/>
    <col min="5" max="5" width="23.5" style="13" customWidth="1"/>
    <col min="6" max="6" width="20.83203125" style="13" customWidth="1"/>
    <col min="7" max="7" width="17" style="13" customWidth="1"/>
    <col min="8" max="8" width="17.83203125" style="13" customWidth="1"/>
    <col min="9" max="9" width="16.83203125" style="13" customWidth="1"/>
    <col min="10" max="10" width="17.33203125" style="13" customWidth="1"/>
    <col min="11" max="11" width="18.83203125" style="13" customWidth="1"/>
    <col min="12" max="12" width="17.6640625" style="13" customWidth="1"/>
    <col min="13" max="16384" width="9.33203125" style="13"/>
  </cols>
  <sheetData>
    <row r="1" spans="1:12" ht="12.95">
      <c r="A1" s="226" t="s">
        <v>151</v>
      </c>
      <c r="B1" s="226"/>
      <c r="C1" s="12"/>
      <c r="D1" s="12"/>
      <c r="E1" s="12"/>
      <c r="J1" s="12"/>
    </row>
    <row r="2" spans="1:12" s="27" customFormat="1" ht="14.1">
      <c r="A2" s="212" t="s">
        <v>62</v>
      </c>
      <c r="B2" s="212"/>
      <c r="C2" s="28"/>
      <c r="D2" s="28"/>
      <c r="E2" s="28"/>
      <c r="F2" s="28"/>
      <c r="G2" s="28"/>
      <c r="H2" s="28"/>
      <c r="I2" s="28"/>
      <c r="J2" s="28"/>
      <c r="K2" s="28"/>
      <c r="L2" s="64"/>
    </row>
    <row r="3" spans="1:12" s="27" customFormat="1" ht="14.1">
      <c r="A3" s="24" t="s">
        <v>108</v>
      </c>
      <c r="B3" s="66" t="str">
        <f>Instructions!D3</f>
        <v>Bidder Company name</v>
      </c>
      <c r="C3" s="67"/>
      <c r="D3" s="67"/>
      <c r="E3" s="28"/>
      <c r="F3" s="28"/>
      <c r="G3" s="28"/>
      <c r="H3" s="28"/>
      <c r="I3" s="28"/>
      <c r="J3" s="28"/>
      <c r="K3" s="28"/>
      <c r="L3" s="28"/>
    </row>
    <row r="4" spans="1:12" s="27" customFormat="1" ht="14.1">
      <c r="A4" s="24" t="s">
        <v>109</v>
      </c>
      <c r="B4" s="66" t="str">
        <f>Instructions!D4</f>
        <v>Portable VHF Radios</v>
      </c>
      <c r="C4" s="67"/>
      <c r="D4" s="67"/>
      <c r="E4" s="28"/>
      <c r="F4" s="64"/>
      <c r="G4" s="64"/>
      <c r="H4" s="68"/>
      <c r="I4" s="68"/>
      <c r="J4" s="28"/>
      <c r="K4" s="28"/>
      <c r="L4" s="28"/>
    </row>
    <row r="5" spans="1:12" s="27" customFormat="1" ht="14.1">
      <c r="A5" s="24" t="s">
        <v>64</v>
      </c>
      <c r="B5" s="66" t="s">
        <v>152</v>
      </c>
      <c r="C5" s="67"/>
      <c r="D5" s="67"/>
      <c r="E5" s="28"/>
      <c r="F5" s="64"/>
      <c r="G5" s="64"/>
      <c r="H5" s="68"/>
      <c r="I5" s="68"/>
      <c r="J5" s="28"/>
      <c r="K5" s="28"/>
      <c r="L5" s="28"/>
    </row>
    <row r="6" spans="1:12" s="27" customFormat="1" ht="14.1">
      <c r="A6" s="24" t="s">
        <v>111</v>
      </c>
      <c r="B6" s="66" t="s">
        <v>153</v>
      </c>
      <c r="C6" s="67"/>
      <c r="D6" s="67"/>
      <c r="E6" s="28"/>
      <c r="F6" s="64"/>
      <c r="G6" s="64"/>
      <c r="H6" s="68"/>
      <c r="I6" s="68"/>
      <c r="J6" s="28"/>
      <c r="K6" s="28"/>
      <c r="L6" s="28"/>
    </row>
    <row r="7" spans="1:12" s="27" customFormat="1" ht="14.1">
      <c r="A7" s="24" t="s">
        <v>68</v>
      </c>
      <c r="B7" s="66" t="str">
        <f>'[1]Tenderer Info'!D4</f>
        <v>FC</v>
      </c>
      <c r="C7" s="67"/>
      <c r="D7" s="67"/>
      <c r="E7" s="28"/>
      <c r="F7" s="64"/>
      <c r="G7" s="64"/>
      <c r="H7" s="68"/>
      <c r="I7" s="68"/>
      <c r="J7" s="28"/>
      <c r="K7" s="28"/>
      <c r="L7" s="28"/>
    </row>
    <row r="8" spans="1:12" s="27" customFormat="1" ht="14.1">
      <c r="A8" s="24" t="s">
        <v>69</v>
      </c>
      <c r="B8" s="66">
        <f>0.1</f>
        <v>0.1</v>
      </c>
      <c r="C8" s="67"/>
      <c r="D8" s="67"/>
      <c r="E8" s="28"/>
      <c r="F8" s="64"/>
      <c r="G8" s="64"/>
      <c r="H8" s="68"/>
      <c r="I8" s="68"/>
      <c r="J8" s="28"/>
      <c r="K8" s="28"/>
      <c r="L8" s="28"/>
    </row>
    <row r="9" spans="1:12" s="27" customFormat="1" ht="14.45" thickBo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ht="14.1">
      <c r="A10" s="28"/>
      <c r="B10" s="28"/>
      <c r="C10" s="213" t="s">
        <v>70</v>
      </c>
      <c r="D10" s="214"/>
      <c r="E10" s="214"/>
      <c r="F10" s="214"/>
      <c r="G10" s="214"/>
      <c r="H10" s="215"/>
      <c r="I10" s="213" t="s">
        <v>71</v>
      </c>
      <c r="J10" s="214"/>
      <c r="K10" s="215"/>
      <c r="L10" s="69"/>
    </row>
    <row r="11" spans="1:12" s="27" customFormat="1" ht="14.45" thickBot="1">
      <c r="A11" s="28"/>
      <c r="B11" s="28"/>
      <c r="C11" s="216"/>
      <c r="D11" s="217"/>
      <c r="E11" s="217"/>
      <c r="F11" s="217"/>
      <c r="G11" s="217"/>
      <c r="H11" s="218"/>
      <c r="I11" s="216"/>
      <c r="J11" s="217"/>
      <c r="K11" s="218"/>
      <c r="L11" s="70"/>
    </row>
    <row r="12" spans="1:12" s="27" customFormat="1" ht="12.75" customHeight="1">
      <c r="A12" s="219" t="s">
        <v>72</v>
      </c>
      <c r="B12" s="222" t="s">
        <v>73</v>
      </c>
      <c r="C12" s="219" t="s">
        <v>74</v>
      </c>
      <c r="D12" s="71" t="s">
        <v>75</v>
      </c>
      <c r="E12" s="206" t="s">
        <v>76</v>
      </c>
      <c r="F12" s="206" t="s">
        <v>77</v>
      </c>
      <c r="G12" s="177" t="s">
        <v>78</v>
      </c>
      <c r="H12" s="203" t="s">
        <v>79</v>
      </c>
      <c r="I12" s="72" t="s">
        <v>75</v>
      </c>
      <c r="J12" s="206" t="s">
        <v>80</v>
      </c>
      <c r="K12" s="203" t="s">
        <v>81</v>
      </c>
      <c r="L12" s="209" t="s">
        <v>82</v>
      </c>
    </row>
    <row r="13" spans="1:12" s="27" customFormat="1" ht="14.1">
      <c r="A13" s="220"/>
      <c r="B13" s="223"/>
      <c r="C13" s="220"/>
      <c r="D13" s="73"/>
      <c r="E13" s="207"/>
      <c r="F13" s="207"/>
      <c r="G13" s="178"/>
      <c r="H13" s="204"/>
      <c r="I13" s="74"/>
      <c r="J13" s="207"/>
      <c r="K13" s="204"/>
      <c r="L13" s="210"/>
    </row>
    <row r="14" spans="1:12" s="27" customFormat="1" ht="14.1">
      <c r="A14" s="221"/>
      <c r="B14" s="224"/>
      <c r="C14" s="221"/>
      <c r="D14" s="75"/>
      <c r="E14" s="208"/>
      <c r="F14" s="208"/>
      <c r="G14" s="225"/>
      <c r="H14" s="205"/>
      <c r="I14" s="76"/>
      <c r="J14" s="208"/>
      <c r="K14" s="205"/>
      <c r="L14" s="211"/>
    </row>
    <row r="15" spans="1:12" s="27" customFormat="1" ht="14.1">
      <c r="A15" s="57"/>
      <c r="B15" s="63"/>
      <c r="C15" s="52"/>
      <c r="D15" s="50"/>
      <c r="E15" s="77"/>
      <c r="F15" s="77"/>
      <c r="G15" s="78"/>
      <c r="H15" s="79"/>
      <c r="I15" s="51"/>
      <c r="J15" s="77"/>
      <c r="K15" s="79"/>
      <c r="L15" s="80"/>
    </row>
    <row r="16" spans="1:12" s="27" customFormat="1" ht="14.1">
      <c r="A16" s="81" t="s">
        <v>110</v>
      </c>
      <c r="B16" s="23" t="s">
        <v>112</v>
      </c>
      <c r="C16" s="57"/>
      <c r="D16" s="50"/>
      <c r="E16" s="53"/>
      <c r="F16" s="53"/>
      <c r="G16" s="82"/>
      <c r="H16" s="83"/>
      <c r="I16" s="51"/>
      <c r="J16" s="53"/>
      <c r="K16" s="54"/>
      <c r="L16" s="56"/>
    </row>
    <row r="17" spans="1:12" s="27" customFormat="1" ht="14.1">
      <c r="A17" s="57" t="s">
        <v>113</v>
      </c>
      <c r="B17" s="23"/>
      <c r="C17" s="57"/>
      <c r="D17" s="50"/>
      <c r="E17" s="53"/>
      <c r="F17" s="53"/>
      <c r="G17" s="82"/>
      <c r="H17" s="83"/>
      <c r="I17" s="51"/>
      <c r="J17" s="53"/>
      <c r="K17" s="54"/>
      <c r="L17" s="56"/>
    </row>
    <row r="18" spans="1:12" s="27" customFormat="1" ht="14.1">
      <c r="A18" s="52"/>
      <c r="B18" s="59" t="s">
        <v>114</v>
      </c>
      <c r="C18" s="52" t="str">
        <f t="shared" ref="C18:C22" si="0">$B$7</f>
        <v>FC</v>
      </c>
      <c r="D18" s="50">
        <v>2</v>
      </c>
      <c r="E18" s="53"/>
      <c r="F18" s="53">
        <f>D18*E18</f>
        <v>0</v>
      </c>
      <c r="G18" s="82">
        <f>$B$8</f>
        <v>0.1</v>
      </c>
      <c r="H18" s="54">
        <f>IF(G18&lt;&gt;0,F18/G18,0)</f>
        <v>0</v>
      </c>
      <c r="I18" s="51"/>
      <c r="J18" s="53"/>
      <c r="K18" s="54">
        <f>I18*J18</f>
        <v>0</v>
      </c>
      <c r="L18" s="56">
        <f>K18+H18</f>
        <v>0</v>
      </c>
    </row>
    <row r="19" spans="1:12" s="27" customFormat="1" ht="14.1">
      <c r="A19" s="52"/>
      <c r="B19" s="59" t="s">
        <v>115</v>
      </c>
      <c r="C19" s="52" t="str">
        <f t="shared" si="0"/>
        <v>FC</v>
      </c>
      <c r="D19" s="50">
        <v>2</v>
      </c>
      <c r="E19" s="53"/>
      <c r="F19" s="53">
        <f>D19*E19</f>
        <v>0</v>
      </c>
      <c r="G19" s="82">
        <f>$B$8</f>
        <v>0.1</v>
      </c>
      <c r="H19" s="54">
        <f>IF(G19&lt;&gt;0,F19/G19,0)</f>
        <v>0</v>
      </c>
      <c r="I19" s="51"/>
      <c r="J19" s="53"/>
      <c r="K19" s="54">
        <f>I19*J19</f>
        <v>0</v>
      </c>
      <c r="L19" s="56">
        <f>K19+H19</f>
        <v>0</v>
      </c>
    </row>
    <row r="20" spans="1:12" s="27" customFormat="1" ht="14.1">
      <c r="A20" s="52"/>
      <c r="B20" s="59" t="s">
        <v>116</v>
      </c>
      <c r="C20" s="52" t="str">
        <f t="shared" si="0"/>
        <v>FC</v>
      </c>
      <c r="D20" s="50">
        <v>2</v>
      </c>
      <c r="E20" s="53"/>
      <c r="F20" s="53">
        <f>D20*E20</f>
        <v>0</v>
      </c>
      <c r="G20" s="82">
        <f>$B$8</f>
        <v>0.1</v>
      </c>
      <c r="H20" s="54">
        <f>IF(G20&lt;&gt;0,F20/G20,0)</f>
        <v>0</v>
      </c>
      <c r="I20" s="51"/>
      <c r="J20" s="53"/>
      <c r="K20" s="54">
        <f>I20*J20</f>
        <v>0</v>
      </c>
      <c r="L20" s="56">
        <f>K20+H20</f>
        <v>0</v>
      </c>
    </row>
    <row r="21" spans="1:12" s="27" customFormat="1" ht="14.1">
      <c r="A21" s="52"/>
      <c r="B21" s="59" t="s">
        <v>117</v>
      </c>
      <c r="C21" s="52" t="str">
        <f t="shared" si="0"/>
        <v>FC</v>
      </c>
      <c r="D21" s="50">
        <v>2</v>
      </c>
      <c r="E21" s="53"/>
      <c r="F21" s="53">
        <f>D21*E21</f>
        <v>0</v>
      </c>
      <c r="G21" s="82">
        <f>$B$8</f>
        <v>0.1</v>
      </c>
      <c r="H21" s="54">
        <f>IF(G21&lt;&gt;0,F21/G21,0)</f>
        <v>0</v>
      </c>
      <c r="I21" s="51"/>
      <c r="J21" s="53"/>
      <c r="K21" s="54">
        <f>I21*J21</f>
        <v>0</v>
      </c>
      <c r="L21" s="56">
        <f>K21+H21</f>
        <v>0</v>
      </c>
    </row>
    <row r="22" spans="1:12" s="27" customFormat="1" ht="14.1">
      <c r="A22" s="52"/>
      <c r="B22" s="59" t="s">
        <v>118</v>
      </c>
      <c r="C22" s="52" t="str">
        <f t="shared" si="0"/>
        <v>FC</v>
      </c>
      <c r="D22" s="50"/>
      <c r="E22" s="53"/>
      <c r="F22" s="53">
        <f t="shared" ref="F22" si="1">D22*E22</f>
        <v>0</v>
      </c>
      <c r="G22" s="84">
        <f>$B$8</f>
        <v>0.1</v>
      </c>
      <c r="H22" s="54">
        <f t="shared" ref="H22:H27" si="2">IF(G22&lt;&gt;0,F22/G22,0)</f>
        <v>0</v>
      </c>
      <c r="I22" s="55"/>
      <c r="J22" s="53"/>
      <c r="K22" s="54">
        <f t="shared" ref="K22:K27" si="3">I22*J22</f>
        <v>0</v>
      </c>
      <c r="L22" s="56">
        <f t="shared" ref="L22:L27" si="4">K22+H22</f>
        <v>0</v>
      </c>
    </row>
    <row r="23" spans="1:12" s="27" customFormat="1" ht="14.1">
      <c r="A23" s="81" t="s">
        <v>123</v>
      </c>
      <c r="B23" s="23" t="s">
        <v>124</v>
      </c>
      <c r="C23" s="52"/>
      <c r="D23" s="50"/>
      <c r="E23" s="53"/>
      <c r="F23" s="53"/>
      <c r="G23" s="82"/>
      <c r="H23" s="54"/>
      <c r="I23" s="51"/>
      <c r="J23" s="53"/>
      <c r="K23" s="54"/>
      <c r="L23" s="56"/>
    </row>
    <row r="24" spans="1:12" s="27" customFormat="1" ht="14.1">
      <c r="A24" s="85"/>
      <c r="B24" s="59" t="s">
        <v>125</v>
      </c>
      <c r="C24" s="52" t="str">
        <f t="shared" ref="C24:C27" si="5">$B$7</f>
        <v>FC</v>
      </c>
      <c r="D24" s="50">
        <v>2</v>
      </c>
      <c r="E24" s="53"/>
      <c r="F24" s="53">
        <f t="shared" ref="F24:F27" si="6">D24*E24</f>
        <v>0</v>
      </c>
      <c r="G24" s="84">
        <f t="shared" ref="G24:G27" si="7">$B$8</f>
        <v>0.1</v>
      </c>
      <c r="H24" s="54">
        <f t="shared" si="2"/>
        <v>0</v>
      </c>
      <c r="I24" s="55"/>
      <c r="J24" s="53"/>
      <c r="K24" s="54">
        <f t="shared" si="3"/>
        <v>0</v>
      </c>
      <c r="L24" s="56">
        <f t="shared" si="4"/>
        <v>0</v>
      </c>
    </row>
    <row r="25" spans="1:12" s="27" customFormat="1" ht="14.1">
      <c r="A25" s="85"/>
      <c r="B25" s="59"/>
      <c r="C25" s="52" t="str">
        <f t="shared" si="5"/>
        <v>FC</v>
      </c>
      <c r="D25" s="50"/>
      <c r="E25" s="53"/>
      <c r="F25" s="53">
        <f t="shared" si="6"/>
        <v>0</v>
      </c>
      <c r="G25" s="84">
        <f t="shared" si="7"/>
        <v>0.1</v>
      </c>
      <c r="H25" s="54">
        <f t="shared" si="2"/>
        <v>0</v>
      </c>
      <c r="I25" s="55"/>
      <c r="J25" s="53"/>
      <c r="K25" s="54">
        <f t="shared" si="3"/>
        <v>0</v>
      </c>
      <c r="L25" s="56">
        <f t="shared" si="4"/>
        <v>0</v>
      </c>
    </row>
    <row r="26" spans="1:12" s="27" customFormat="1" ht="14.1">
      <c r="A26" s="85"/>
      <c r="B26" s="59"/>
      <c r="C26" s="52" t="str">
        <f t="shared" si="5"/>
        <v>FC</v>
      </c>
      <c r="D26" s="50"/>
      <c r="E26" s="53"/>
      <c r="F26" s="53">
        <f t="shared" si="6"/>
        <v>0</v>
      </c>
      <c r="G26" s="84">
        <f t="shared" si="7"/>
        <v>0.1</v>
      </c>
      <c r="H26" s="54">
        <f t="shared" si="2"/>
        <v>0</v>
      </c>
      <c r="I26" s="55"/>
      <c r="J26" s="53"/>
      <c r="K26" s="54">
        <f t="shared" si="3"/>
        <v>0</v>
      </c>
      <c r="L26" s="56">
        <f t="shared" si="4"/>
        <v>0</v>
      </c>
    </row>
    <row r="27" spans="1:12" s="27" customFormat="1" ht="14.1">
      <c r="A27" s="85"/>
      <c r="B27" s="59"/>
      <c r="C27" s="52" t="str">
        <f t="shared" si="5"/>
        <v>FC</v>
      </c>
      <c r="D27" s="50"/>
      <c r="E27" s="53"/>
      <c r="F27" s="53">
        <f t="shared" si="6"/>
        <v>0</v>
      </c>
      <c r="G27" s="84">
        <f t="shared" si="7"/>
        <v>0.1</v>
      </c>
      <c r="H27" s="54">
        <f t="shared" si="2"/>
        <v>0</v>
      </c>
      <c r="I27" s="55"/>
      <c r="J27" s="53"/>
      <c r="K27" s="54">
        <f t="shared" si="3"/>
        <v>0</v>
      </c>
      <c r="L27" s="56">
        <f t="shared" si="4"/>
        <v>0</v>
      </c>
    </row>
    <row r="28" spans="1:12" s="27" customFormat="1" ht="14.45" thickBot="1">
      <c r="A28" s="86"/>
      <c r="B28" s="65"/>
      <c r="C28" s="60"/>
      <c r="D28" s="61"/>
      <c r="E28" s="62"/>
      <c r="F28" s="62"/>
      <c r="G28" s="87"/>
      <c r="H28" s="88"/>
      <c r="I28" s="89"/>
      <c r="J28" s="62"/>
      <c r="K28" s="54"/>
      <c r="L28" s="56"/>
    </row>
    <row r="29" spans="1:12" s="27" customFormat="1" ht="14.45" thickBot="1">
      <c r="A29" s="90"/>
      <c r="B29" s="91" t="s">
        <v>126</v>
      </c>
      <c r="C29" s="92"/>
      <c r="D29" s="93"/>
      <c r="E29" s="94">
        <f>SUM(E15:E28)</f>
        <v>0</v>
      </c>
      <c r="F29" s="94">
        <f>SUM(F15:F28)</f>
        <v>0</v>
      </c>
      <c r="G29" s="95">
        <f>$B$8</f>
        <v>0.1</v>
      </c>
      <c r="H29" s="96">
        <f>SUM(H15:H28)</f>
        <v>0</v>
      </c>
      <c r="I29" s="97"/>
      <c r="J29" s="94">
        <f>SUM(J15:J28)</f>
        <v>0</v>
      </c>
      <c r="K29" s="98">
        <f>SUM(K15:K28)</f>
        <v>0</v>
      </c>
      <c r="L29" s="99">
        <f>SUM(L15:L28)</f>
        <v>0</v>
      </c>
    </row>
    <row r="30" spans="1:12" s="27" customFormat="1" ht="14.1">
      <c r="A30" s="100"/>
      <c r="B30" s="101"/>
      <c r="C30" s="102"/>
      <c r="D30" s="103"/>
      <c r="E30" s="104"/>
      <c r="F30" s="104"/>
      <c r="G30" s="105"/>
      <c r="H30" s="106"/>
      <c r="I30" s="103"/>
      <c r="J30" s="104"/>
      <c r="K30" s="107"/>
      <c r="L30" s="108"/>
    </row>
    <row r="31" spans="1:12" s="27" customFormat="1" ht="14.1">
      <c r="A31" s="81" t="s">
        <v>127</v>
      </c>
      <c r="B31" s="23" t="s">
        <v>128</v>
      </c>
      <c r="C31" s="102"/>
      <c r="D31" s="103"/>
      <c r="E31" s="104"/>
      <c r="F31" s="104"/>
      <c r="G31" s="105"/>
      <c r="H31" s="106"/>
      <c r="I31" s="103"/>
      <c r="J31" s="104"/>
      <c r="K31" s="107"/>
      <c r="L31" s="56"/>
    </row>
    <row r="32" spans="1:12" s="27" customFormat="1" ht="14.1">
      <c r="A32" s="85" t="s">
        <v>129</v>
      </c>
      <c r="B32" s="59"/>
      <c r="C32" s="52" t="str">
        <f t="shared" ref="C32:C37" si="8">$B$7</f>
        <v>FC</v>
      </c>
      <c r="D32" s="50"/>
      <c r="E32" s="53"/>
      <c r="F32" s="53">
        <f t="shared" ref="F32:F37" si="9">D32*E32</f>
        <v>0</v>
      </c>
      <c r="G32" s="84">
        <f t="shared" ref="G32:G37" si="10">$B$8</f>
        <v>0.1</v>
      </c>
      <c r="H32" s="109">
        <f t="shared" ref="H32:H37" si="11">IF(G32&lt;&gt;0,F32/G32,0)</f>
        <v>0</v>
      </c>
      <c r="I32" s="110"/>
      <c r="J32" s="53"/>
      <c r="K32" s="111">
        <f t="shared" ref="K32:K37" si="12">I32*J32</f>
        <v>0</v>
      </c>
      <c r="L32" s="56">
        <f>K32+H32</f>
        <v>0</v>
      </c>
    </row>
    <row r="33" spans="1:15" s="27" customFormat="1" ht="14.1">
      <c r="A33" s="85" t="s">
        <v>130</v>
      </c>
      <c r="B33" s="59"/>
      <c r="C33" s="52" t="str">
        <f t="shared" si="8"/>
        <v>FC</v>
      </c>
      <c r="D33" s="50"/>
      <c r="E33" s="53"/>
      <c r="F33" s="53">
        <f t="shared" si="9"/>
        <v>0</v>
      </c>
      <c r="G33" s="84">
        <f t="shared" si="10"/>
        <v>0.1</v>
      </c>
      <c r="H33" s="109">
        <f t="shared" si="11"/>
        <v>0</v>
      </c>
      <c r="I33" s="110"/>
      <c r="J33" s="53"/>
      <c r="K33" s="111">
        <f t="shared" si="12"/>
        <v>0</v>
      </c>
      <c r="L33" s="56">
        <f t="shared" ref="L33:L37" si="13">K33+H33</f>
        <v>0</v>
      </c>
    </row>
    <row r="34" spans="1:15" s="27" customFormat="1" ht="14.1">
      <c r="A34" s="85" t="s">
        <v>131</v>
      </c>
      <c r="B34" s="59"/>
      <c r="C34" s="52" t="str">
        <f t="shared" si="8"/>
        <v>FC</v>
      </c>
      <c r="D34" s="50"/>
      <c r="E34" s="53"/>
      <c r="F34" s="53">
        <f t="shared" si="9"/>
        <v>0</v>
      </c>
      <c r="G34" s="84">
        <f t="shared" si="10"/>
        <v>0.1</v>
      </c>
      <c r="H34" s="109">
        <f t="shared" si="11"/>
        <v>0</v>
      </c>
      <c r="I34" s="110"/>
      <c r="J34" s="53"/>
      <c r="K34" s="111">
        <f t="shared" si="12"/>
        <v>0</v>
      </c>
      <c r="L34" s="56">
        <f t="shared" si="13"/>
        <v>0</v>
      </c>
    </row>
    <row r="35" spans="1:15" s="27" customFormat="1" ht="14.1">
      <c r="A35" s="85" t="s">
        <v>132</v>
      </c>
      <c r="B35" s="59"/>
      <c r="C35" s="52" t="str">
        <f t="shared" si="8"/>
        <v>FC</v>
      </c>
      <c r="D35" s="50"/>
      <c r="E35" s="53"/>
      <c r="F35" s="53">
        <f t="shared" si="9"/>
        <v>0</v>
      </c>
      <c r="G35" s="84">
        <f t="shared" si="10"/>
        <v>0.1</v>
      </c>
      <c r="H35" s="109">
        <f t="shared" si="11"/>
        <v>0</v>
      </c>
      <c r="I35" s="110"/>
      <c r="J35" s="53"/>
      <c r="K35" s="111">
        <f t="shared" si="12"/>
        <v>0</v>
      </c>
      <c r="L35" s="56">
        <f t="shared" si="13"/>
        <v>0</v>
      </c>
    </row>
    <row r="36" spans="1:15" s="27" customFormat="1" ht="14.1">
      <c r="A36" s="85" t="s">
        <v>133</v>
      </c>
      <c r="B36" s="59"/>
      <c r="C36" s="52" t="str">
        <f t="shared" si="8"/>
        <v>FC</v>
      </c>
      <c r="D36" s="50"/>
      <c r="E36" s="53"/>
      <c r="F36" s="53">
        <f t="shared" si="9"/>
        <v>0</v>
      </c>
      <c r="G36" s="84">
        <f t="shared" si="10"/>
        <v>0.1</v>
      </c>
      <c r="H36" s="109">
        <f t="shared" si="11"/>
        <v>0</v>
      </c>
      <c r="I36" s="110"/>
      <c r="J36" s="53"/>
      <c r="K36" s="111">
        <f t="shared" si="12"/>
        <v>0</v>
      </c>
      <c r="L36" s="56">
        <f t="shared" si="13"/>
        <v>0</v>
      </c>
    </row>
    <row r="37" spans="1:15" s="27" customFormat="1" ht="14.1">
      <c r="A37" s="85" t="s">
        <v>134</v>
      </c>
      <c r="B37" s="59"/>
      <c r="C37" s="52" t="str">
        <f t="shared" si="8"/>
        <v>FC</v>
      </c>
      <c r="D37" s="50"/>
      <c r="E37" s="53"/>
      <c r="F37" s="53">
        <f t="shared" si="9"/>
        <v>0</v>
      </c>
      <c r="G37" s="84">
        <f t="shared" si="10"/>
        <v>0.1</v>
      </c>
      <c r="H37" s="109">
        <f t="shared" si="11"/>
        <v>0</v>
      </c>
      <c r="I37" s="110"/>
      <c r="J37" s="53"/>
      <c r="K37" s="111">
        <f t="shared" si="12"/>
        <v>0</v>
      </c>
      <c r="L37" s="56">
        <f t="shared" si="13"/>
        <v>0</v>
      </c>
    </row>
    <row r="38" spans="1:15" s="27" customFormat="1" ht="14.45" thickBot="1">
      <c r="A38" s="86"/>
      <c r="B38" s="112"/>
      <c r="C38" s="113"/>
      <c r="D38" s="114"/>
      <c r="E38" s="115"/>
      <c r="F38" s="115"/>
      <c r="G38" s="116"/>
      <c r="H38" s="117"/>
      <c r="I38" s="114"/>
      <c r="J38" s="115"/>
      <c r="K38" s="118"/>
      <c r="L38" s="119"/>
    </row>
    <row r="39" spans="1:15" s="27" customFormat="1" ht="14.45" thickBot="1">
      <c r="A39" s="90"/>
      <c r="B39" s="120" t="s">
        <v>106</v>
      </c>
      <c r="C39" s="121"/>
      <c r="D39" s="93"/>
      <c r="E39" s="94">
        <f>SUM(E30:E38)+E29</f>
        <v>0</v>
      </c>
      <c r="F39" s="94">
        <f t="shared" ref="F39:L39" si="14">SUM(F30:F38)+F29</f>
        <v>0</v>
      </c>
      <c r="G39" s="122"/>
      <c r="H39" s="123">
        <f t="shared" si="14"/>
        <v>0</v>
      </c>
      <c r="I39" s="93"/>
      <c r="J39" s="94">
        <f t="shared" si="14"/>
        <v>0</v>
      </c>
      <c r="K39" s="124">
        <f t="shared" si="14"/>
        <v>0</v>
      </c>
      <c r="L39" s="99">
        <f t="shared" si="14"/>
        <v>0</v>
      </c>
    </row>
    <row r="40" spans="1:15" s="27" customFormat="1" ht="14.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5" s="27" customFormat="1" ht="14.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s="27" customFormat="1" ht="14.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 s="27" customFormat="1" ht="14.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s="27" customFormat="1" ht="14.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s="27" customFormat="1" ht="14.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s="27" customFormat="1" ht="14.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s="27" customFormat="1" ht="14.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 s="27" customFormat="1" ht="14.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="27" customFormat="1" ht="14.1"/>
    <row r="50" s="27" customFormat="1" ht="14.1"/>
    <row r="51" s="27" customFormat="1" ht="14.1"/>
    <row r="52" s="27" customFormat="1" ht="14.1"/>
    <row r="53" s="27" customFormat="1" ht="14.1"/>
    <row r="54" s="27" customFormat="1" ht="14.1"/>
    <row r="55" s="27" customFormat="1" ht="14.1"/>
    <row r="56" s="27" customFormat="1" ht="14.1"/>
    <row r="57" s="27" customFormat="1" ht="14.1"/>
    <row r="58" s="27" customFormat="1" ht="14.1"/>
    <row r="59" s="27" customFormat="1" ht="14.1"/>
    <row r="60" s="27" customFormat="1" ht="14.1"/>
    <row r="61" s="27" customFormat="1" ht="14.1"/>
    <row r="62" s="27" customFormat="1" ht="14.1"/>
    <row r="63" s="27" customFormat="1" ht="14.1"/>
    <row r="64" s="27" customFormat="1" ht="14.1"/>
    <row r="65" s="27" customFormat="1" ht="14.1"/>
    <row r="66" s="27" customFormat="1" ht="14.1"/>
    <row r="67" s="27" customFormat="1" ht="14.1"/>
    <row r="68" s="27" customFormat="1" ht="14.1"/>
    <row r="69" s="27" customFormat="1" ht="14.1"/>
    <row r="70" s="27" customFormat="1" ht="14.1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5537596C6D7B43A036EEAFE7D4863C" ma:contentTypeVersion="7" ma:contentTypeDescription="Create a new document." ma:contentTypeScope="" ma:versionID="34c2d01c2034c10fae62b9885271a97e">
  <xsd:schema xmlns:xsd="http://www.w3.org/2001/XMLSchema" xmlns:xs="http://www.w3.org/2001/XMLSchema" xmlns:p="http://schemas.microsoft.com/office/2006/metadata/properties" xmlns:ns2="4947bc5c-d638-43b0-9756-7dc9b19af4b8" targetNamespace="http://schemas.microsoft.com/office/2006/metadata/properties" ma:root="true" ma:fieldsID="a452de0577693f8f442a75c3c469f466" ns2:_="">
    <xsd:import namespace="4947bc5c-d638-43b0-9756-7dc9b19af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7bc5c-d638-43b0-9756-7dc9b19af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4665BF-9818-48C0-902F-E51457397BB5}"/>
</file>

<file path=customXml/itemProps2.xml><?xml version="1.0" encoding="utf-8"?>
<ds:datastoreItem xmlns:ds="http://schemas.openxmlformats.org/officeDocument/2006/customXml" ds:itemID="{539625C5-5EC4-466F-8774-2AB93A8959C1}"/>
</file>

<file path=customXml/itemProps3.xml><?xml version="1.0" encoding="utf-8"?>
<ds:datastoreItem xmlns:ds="http://schemas.openxmlformats.org/officeDocument/2006/customXml" ds:itemID="{A0978398-155D-4A43-9926-A0605120D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SamuelMp@atns.co.za</dc:creator>
  <cp:keywords/>
  <dc:description/>
  <cp:lastModifiedBy>Lungisile  Hlongwa</cp:lastModifiedBy>
  <cp:revision/>
  <dcterms:created xsi:type="dcterms:W3CDTF">2001-08-28T08:14:03Z</dcterms:created>
  <dcterms:modified xsi:type="dcterms:W3CDTF">2025-08-04T10:51:08Z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0x010100655537596C6D7B43A036EEAFE7D4863C</vt:lpwstr>
  </property>
</Properties>
</file>