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D:\UManda\2022-2023 Fin Year Strategic Progects\Network Upgrade\Publication\"/>
    </mc:Choice>
  </mc:AlternateContent>
  <xr:revisionPtr revIDLastSave="0" documentId="13_ncr:1_{2EC805D7-BB32-4A1D-B5A3-83923AA1E220}" xr6:coauthVersionLast="47" xr6:coauthVersionMax="47" xr10:uidLastSave="{00000000-0000-0000-0000-000000000000}"/>
  <bookViews>
    <workbookView xWindow="-108" yWindow="-108" windowWidth="23256" windowHeight="12576" xr2:uid="{0DB28A97-A219-4820-AA05-E3F58A2E8547}"/>
  </bookViews>
  <sheets>
    <sheet name="PART 1 Functional Evaluation" sheetId="2" r:id="rId1"/>
    <sheet name="Site evaluation" sheetId="8" r:id="rId2"/>
    <sheet name="Annex B Project plan" sheetId="5" r:id="rId3"/>
    <sheet name="Annex D SLA Perf requirements" sheetId="7" r:id="rId4"/>
    <sheet name="Dropdown List" sheetId="3" r:id="rId5"/>
  </sheets>
  <definedNames>
    <definedName name="_xlnm._FilterDatabase" localSheetId="1" hidden="1">'Site evaluation'!$A$22:$K$58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6" i="2" l="1"/>
  <c r="G12" i="5"/>
  <c r="G13" i="5"/>
  <c r="G14" i="5"/>
  <c r="G15" i="5"/>
  <c r="G11" i="5"/>
  <c r="J41" i="7" l="1"/>
  <c r="I41" i="7"/>
  <c r="I17" i="7"/>
  <c r="I23" i="7"/>
  <c r="I29" i="7"/>
  <c r="I35" i="7"/>
  <c r="I11" i="7"/>
  <c r="F51" i="7" l="1"/>
  <c r="D53" i="7" s="1"/>
  <c r="J29" i="7"/>
  <c r="J17" i="7"/>
  <c r="J11" i="7"/>
  <c r="J23" i="7"/>
  <c r="J35" i="7"/>
  <c r="H17" i="7"/>
  <c r="H23" i="7"/>
  <c r="H29" i="7"/>
  <c r="H35" i="7"/>
  <c r="H41" i="7"/>
  <c r="H11" i="7"/>
  <c r="J49" i="8"/>
  <c r="J45" i="8"/>
  <c r="J41" i="8"/>
  <c r="J38" i="8"/>
  <c r="J35" i="8"/>
  <c r="J32" i="8"/>
  <c r="J29" i="8"/>
  <c r="J26" i="8"/>
  <c r="J23" i="8"/>
  <c r="K23" i="8"/>
  <c r="H12" i="2"/>
  <c r="K49" i="8" l="1"/>
  <c r="K45" i="8"/>
  <c r="K41" i="8"/>
  <c r="K38" i="8"/>
  <c r="K35" i="8"/>
  <c r="K32" i="8"/>
  <c r="K29" i="8"/>
  <c r="K26" i="8"/>
  <c r="I12" i="2"/>
  <c r="F46" i="7"/>
  <c r="F48" i="7" s="1"/>
  <c r="F50" i="7" s="1"/>
  <c r="E16" i="5"/>
  <c r="E18" i="5" s="1"/>
  <c r="E20" i="5" s="1"/>
  <c r="E17" i="5" l="1"/>
  <c r="G8" i="2" s="1"/>
  <c r="H8" i="2" s="1"/>
  <c r="I9" i="2"/>
  <c r="E21" i="5"/>
  <c r="C23" i="5" s="1"/>
  <c r="I8" i="2" s="1"/>
  <c r="I53" i="8"/>
  <c r="I58" i="8"/>
  <c r="F47" i="7"/>
  <c r="G9" i="2" s="1"/>
  <c r="H9" i="2" s="1"/>
  <c r="I54" i="8" l="1"/>
  <c r="G10" i="2" s="1"/>
  <c r="H10" i="2" s="1"/>
  <c r="H13" i="2" s="1"/>
  <c r="H14" i="2" s="1"/>
  <c r="I55" i="8"/>
  <c r="I57" i="8" s="1"/>
  <c r="I60" i="8" s="1"/>
  <c r="I10" i="2" s="1"/>
  <c r="H16" i="2" l="1"/>
  <c r="H15" i="2" l="1"/>
  <c r="E17" i="2" s="1"/>
</calcChain>
</file>

<file path=xl/sharedStrings.xml><?xml version="1.0" encoding="utf-8"?>
<sst xmlns="http://schemas.openxmlformats.org/spreadsheetml/2006/main" count="225" uniqueCount="137">
  <si>
    <t>Instructions to the evaluations committee:</t>
  </si>
  <si>
    <t>2. Scores for Annexure A, B, and D, are automatically populated from the respective sheets. Only Company experience must be scored and recorded for each Bidder, by the evaluations committee</t>
  </si>
  <si>
    <t>PART 1: RFP Technical proposal</t>
  </si>
  <si>
    <t>Bidder Name:</t>
  </si>
  <si>
    <t>Functional Factors</t>
  </si>
  <si>
    <t>Proof Required</t>
  </si>
  <si>
    <t>Weighting</t>
  </si>
  <si>
    <t>Points achieved per section</t>
  </si>
  <si>
    <t>Weighted score</t>
  </si>
  <si>
    <t>Individual section result</t>
  </si>
  <si>
    <t>Min score required</t>
  </si>
  <si>
    <t>Project plan</t>
  </si>
  <si>
    <r>
      <rPr>
        <sz val="11"/>
        <color rgb="FF000000"/>
        <rFont val="Arial"/>
        <family val="2"/>
      </rPr>
      <t xml:space="preserve">Bidder to submit a comprehensive response in </t>
    </r>
    <r>
      <rPr>
        <b/>
        <sz val="11"/>
        <color rgb="FF000000"/>
        <rFont val="Arial"/>
        <family val="2"/>
      </rPr>
      <t xml:space="preserve">Annexure B: Project plan </t>
    </r>
  </si>
  <si>
    <t xml:space="preserve">
This section is scored in PART 1 TECHNICAL PROPOSAL.xlsx workbook, sheet Annex B Project plan</t>
  </si>
  <si>
    <t>Overall: 80%
Each of the individual  criteria &gt;=5</t>
  </si>
  <si>
    <t>SLA Performance</t>
  </si>
  <si>
    <r>
      <rPr>
        <sz val="11"/>
        <color rgb="FF000000"/>
        <rFont val="Arial"/>
        <family val="2"/>
      </rPr>
      <t xml:space="preserve">Evidence provided by bidder in response to </t>
    </r>
    <r>
      <rPr>
        <b/>
        <sz val="11"/>
        <color rgb="FF000000"/>
        <rFont val="Arial"/>
        <family val="2"/>
      </rPr>
      <t>Annexure D: SLA Performance requirements</t>
    </r>
  </si>
  <si>
    <t>This section is scored in PART 1 TECHNICAL PROPOSAL.xlsx workbook, sheet Annex D SLA Perf requirements</t>
  </si>
  <si>
    <t>Site evaluation</t>
  </si>
  <si>
    <t>Site evaluation assessment</t>
  </si>
  <si>
    <t>This section is scored in PART 1 TECHNICAL PROPOSAL.xlsx workbook, based on the Site evaluation, requested in Table 29: SCHEDULE OF BIDDER’S EXPERIENCE AND REFERENCE SITES</t>
  </si>
  <si>
    <t>0 - points</t>
  </si>
  <si>
    <t>5 - points</t>
  </si>
  <si>
    <t>10 - points</t>
  </si>
  <si>
    <t>Company Experience</t>
  </si>
  <si>
    <r>
      <rPr>
        <b/>
        <sz val="11"/>
        <color rgb="FF000000"/>
        <rFont val="Arial"/>
        <family val="2"/>
      </rPr>
      <t>Annexure E: Company related documents</t>
    </r>
    <r>
      <rPr>
        <sz val="11"/>
        <color rgb="FF000000"/>
        <rFont val="Arial"/>
        <family val="2"/>
      </rPr>
      <t xml:space="preserve">: Company profile indicating the number of years the company have been in existence and actively operating in the Networking industry (having provided comparable services in the networking), as well as support staff certifications
</t>
    </r>
    <r>
      <rPr>
        <sz val="11"/>
        <color rgb="FFFF0000"/>
        <rFont val="Arial"/>
        <family val="2"/>
      </rPr>
      <t>This section will use</t>
    </r>
    <r>
      <rPr>
        <b/>
        <sz val="11"/>
        <color rgb="FFFF0000"/>
        <rFont val="Arial"/>
        <family val="2"/>
      </rPr>
      <t xml:space="preserve"> Annexure E Company related documents.xlsx</t>
    </r>
    <r>
      <rPr>
        <sz val="11"/>
        <color rgb="FFFF0000"/>
        <rFont val="Arial"/>
        <family val="2"/>
      </rPr>
      <t xml:space="preserve"> criteria for scoring</t>
    </r>
  </si>
  <si>
    <t>If more than four of the minimum criteria are not met</t>
  </si>
  <si>
    <t>If up to four of the minimum criteria are not met</t>
  </si>
  <si>
    <t>If all minimum criteria are met</t>
  </si>
  <si>
    <t>Score achieved out of 10</t>
  </si>
  <si>
    <t>Score %</t>
  </si>
  <si>
    <t xml:space="preserve">80% threshold met </t>
  </si>
  <si>
    <t>100% of Individual criteria met</t>
  </si>
  <si>
    <t>PART 1: RFP Technical proposal result</t>
  </si>
  <si>
    <t>Instructions to Evaluation committee and information to the Bidder:</t>
  </si>
  <si>
    <t>1. Please complete only the yellow cells</t>
  </si>
  <si>
    <t>2. The site visit result is the sum of all the scores in column "I" which may not be less than 80% of the total potential   
     score. Final scores with less than 80% of the minimum will not proceed to the pricing evaluation.</t>
  </si>
  <si>
    <t>3. The bidder is required to provide three sites to conduct a potential site visit on one of them. The requirement for three reference sites is to mitigate the risk of inaccessible sites during the planned site evaluation period, in which case the evaluation committee will approach another of the listed site references.</t>
  </si>
  <si>
    <t>5. All criteria are of equal weight</t>
  </si>
  <si>
    <t>Site Visit reference Information</t>
  </si>
  <si>
    <t>Company name</t>
  </si>
  <si>
    <t>Client reference name</t>
  </si>
  <si>
    <t>Contact Number</t>
  </si>
  <si>
    <t>Appointment Date</t>
  </si>
  <si>
    <t>Appointment Time</t>
  </si>
  <si>
    <t>Site Visit Criteria / Confirmations</t>
  </si>
  <si>
    <t>Number</t>
  </si>
  <si>
    <t>Evaluation criteria</t>
  </si>
  <si>
    <t>Answer</t>
  </si>
  <si>
    <t>Scoring  
(0 - No, 5 - Party, 10 - Yes)</t>
  </si>
  <si>
    <t>Weight</t>
  </si>
  <si>
    <t>Evaluated Response</t>
  </si>
  <si>
    <t>Did the bidder implement any Networking solutions, similar the scope of this tender, in the past 5 years?</t>
  </si>
  <si>
    <t>Partly</t>
  </si>
  <si>
    <t>This is confirmation that bidder did provide the said services</t>
  </si>
  <si>
    <t>Did the bidder complete the implementation on time?</t>
  </si>
  <si>
    <t>Establish that bidder delivered as promised, kept to project plan milestones</t>
  </si>
  <si>
    <t>Confirmation that bidder delivered equipment as per tender and without price increases?</t>
  </si>
  <si>
    <t>Ensure that there was no scope creep and that the bid prices were firm and delivered as per stated ROE etc</t>
  </si>
  <si>
    <t>Confirmation that bidder met the SLA performance and Project implementation scope as agreed?</t>
  </si>
  <si>
    <t>Yes</t>
  </si>
  <si>
    <t>Check bidder quality of work ethics and ability to keep to agreed terms and conditions</t>
  </si>
  <si>
    <t>Confirmation that maintenance was carried out as agreed</t>
  </si>
  <si>
    <t>Ensure bidder reliability and capability</t>
  </si>
  <si>
    <t>Were there any problems with warranty replacements?</t>
  </si>
  <si>
    <t>Can the bidder honour OEM warranty replacements on time and without delays</t>
  </si>
  <si>
    <t>Did the solution meet the required business requirements as stipulated in the HLD and / or LLD of the tender?</t>
  </si>
  <si>
    <t>Did the bidder demonstrate clear adoption of technology for the customer.</t>
  </si>
  <si>
    <t>What is the likelihood that the client will do business with the bidder again?</t>
  </si>
  <si>
    <t>Although all of the above checks are in place, this part confirms the unsaid issues not spoken about</t>
  </si>
  <si>
    <t>Was there any unplanned or unforeseen network outage caused by or during the implementation of the solution.</t>
  </si>
  <si>
    <t>This talks to proper risk plans and mitigation of risks identified</t>
  </si>
  <si>
    <t>Score achieved</t>
  </si>
  <si>
    <t>Score out of 10</t>
  </si>
  <si>
    <t>Maximum points available</t>
  </si>
  <si>
    <t>80% Threshold met</t>
  </si>
  <si>
    <t>Site visit evaluation result</t>
  </si>
  <si>
    <t>Instructions to the Bidder and Evaluations committee:</t>
  </si>
  <si>
    <t>2. The project plan and sub-sections will become part of the contracted agreement, should the Bidder be successful, and also   
     provides the evaluation committee with a view of the ability of the Bidder to execute on the contract.</t>
  </si>
  <si>
    <t>3. By answering yes, the Bidder indicates that all the required information was provided and binds themselves to deliver on each corresponding aspect of the project.</t>
  </si>
  <si>
    <t>Annexure B: Project plan</t>
  </si>
  <si>
    <t>#</t>
  </si>
  <si>
    <t>Criteria</t>
  </si>
  <si>
    <t xml:space="preserve">Criteria Requirement </t>
  </si>
  <si>
    <t>Provided (Yes / No)</t>
  </si>
  <si>
    <t>Individual must meet criteria met</t>
  </si>
  <si>
    <t>See Table 25 of RFP document: Project implementation schedule table completed</t>
  </si>
  <si>
    <t xml:space="preserve">The table contains all the required information, the content is realistic, complete and of good quality. </t>
  </si>
  <si>
    <t>See Table 26 of RFP document Risk management table completed</t>
  </si>
  <si>
    <t>See Table  27 of RFP document Table of assumptions completed</t>
  </si>
  <si>
    <t>See Table  28 of RFP document Table of Inclusions and Exclusions completed</t>
  </si>
  <si>
    <t>See Table  29 of RFP document Stakeholder management table completed</t>
  </si>
  <si>
    <t>Commitment from the Bidder</t>
  </si>
  <si>
    <t>On behalf of the Bidder</t>
  </si>
  <si>
    <t>Signature</t>
  </si>
  <si>
    <t>Name and Surname</t>
  </si>
  <si>
    <t xml:space="preserve">Designation or Role </t>
  </si>
  <si>
    <t>Instructions to the Evaluations committee and Bidder:</t>
  </si>
  <si>
    <t>6.  By committing to the SLA requirements, the associated costs must be captured by the Bidder in PART 2: Pricing proposal under Annual costs</t>
  </si>
  <si>
    <t>Annexure D: SLA Performance requirements</t>
  </si>
  <si>
    <t>SLA performance requirements</t>
  </si>
  <si>
    <t>Reporting requirements</t>
  </si>
  <si>
    <t>Evidence required</t>
  </si>
  <si>
    <t>Commit is required from the Bidder to negotiate the SLA Performance requirements (Yes or No)</t>
  </si>
  <si>
    <t xml:space="preserve">Reporting requirements </t>
  </si>
  <si>
    <t>CORE</t>
  </si>
  <si>
    <t>SLA performance requirements:</t>
  </si>
  <si>
    <t>Monthly SLA reporting to include the following:</t>
  </si>
  <si>
    <t>Sample reports to be provided, in Pdf and Excel format, covering the reporting requirements.
Commitment from the bidder to deliver on the SLA requirements</t>
  </si>
  <si>
    <t>No</t>
  </si>
  <si>
    <t>·         2-4h  resolution time</t>
  </si>
  <si>
    <t>·         365 x 24 x 7 x 2hr to replace</t>
  </si>
  <si>
    <t>·         2 hours per week for support services</t>
  </si>
  <si>
    <t>The initial contract for support will be 5 years with the successful Bidder, however, the OEM is expected to support the deployed models for a period of not less than 120 months</t>
  </si>
  <si>
    <t>Distro</t>
  </si>
  <si>
    <t>·         2 hours per week for support services</t>
  </si>
  <si>
    <t>Access</t>
  </si>
  <si>
    <t>Next business day</t>
  </si>
  <si>
    <t>·         365 x 24 x 7 x NBD to replace</t>
  </si>
  <si>
    <t>Wireless</t>
  </si>
  <si>
    <t>Data centre</t>
  </si>
  <si>
    <t>NAC</t>
  </si>
  <si>
    <t>Area</t>
  </si>
  <si>
    <t>1. Number of calls logged per month</t>
  </si>
  <si>
    <t xml:space="preserve">2. MTTR </t>
  </si>
  <si>
    <t>3. Root Cause Analysis report for all incidents/requests.</t>
  </si>
  <si>
    <t>4. Summary of maintenance and support actions undertaken per month</t>
  </si>
  <si>
    <t>4. Points scoring notes:
    0 - points, if  the bidder does not commit to the SLA performance criteria, and they are unable to meet some of the reporting requirements
    5 - points, if  the bidder commits to the SLA performance criteria, and they are unable to meet one of the reporting requirements
    7 - points, if  the bidder commits to the SLA performance criteria, and they are unable to meet two of the reporting requirements
    8  - points, if  the bidder commits to the SLA performance criteria, and they are unable to meet three of the reporting requirements
   10 - points, if  the bidder commits to the SLA performance criteria, and  are able to meet all four of the reporting requirements</t>
  </si>
  <si>
    <t xml:space="preserve">    0 - points, if  the bidder does not commit to the SLA performance criteria
    5 - points, if  the bidder commits to the SLA performance criteria, and they are unable to meet one of the reporting requirements
    7 - points, if  the bidder commits to the SLA performance criteria, and they are unable to meet two of the reporting requirements
    8  - points, if  the bidder commits to the SLA performance criteria, and they are unable to meet three of the reporting requirements
   10 - points, if  the bidder commits to the SLA performance criteria, and  are able to meet all four of the reporting requirements</t>
  </si>
  <si>
    <t xml:space="preserve">    0 - points, if Tables are partially complete, content is not aligned to the specifications of this tender, and of poor quality.
    5 - points, if Tables are complete, but content is not aligned to the specifications of this tender, and of poor quality.
    7 - points, if Tables are complete, but not completely aligned with the specifications of the tender, but of good quality
    8 - points, if Tables are complete, and some aspects not aligned with the specifications of the tender, but of good quality
   10 - points, if Tables are complete, content is aligned to the specifications of this tender, and of good quality, but of good quality.</t>
  </si>
  <si>
    <t>4. Points scoring notes:
    0 - points, if  Tables are partially complete, content is not aligned to the specifications of this tender, and of poor quality.
    5 - points, if  Tables are complete, but content is not aligned to the specifications of this tender, and of poor quality.
    7 - points, if Tables are complete, but not completely aligned with the specifications of the tender, but of good quality
    8 - points, if Tables are complete, and some aspects not aligned with the specifications of the tender, but of good quality
   10 - points, if  Tables are complete, content is aligned to the specifications of this tender, and of good quality, but of good quality</t>
  </si>
  <si>
    <t>4. Only one of the 3 sites will be evaluated. The evaluations committee must complete the cells in blue</t>
  </si>
  <si>
    <t>1. Bidders should please complete only the yellow cells in column D. The evaluations committee will allocate the points in the blue highlighted cells</t>
  </si>
  <si>
    <t>1. The Bidder to provide evidence as articulated in column D, to allow the committee members to allocate points in columns F</t>
  </si>
  <si>
    <t>2. The SLA Performance requirements and sub-sections will become part of the contracted agreement, should the Bidder be successful, and the bidder must indicate in Column D, their commitment to honour the SLA performance criteria</t>
  </si>
  <si>
    <r>
      <t xml:space="preserve">1. Please complete only G13, which is caried across from </t>
    </r>
    <r>
      <rPr>
        <b/>
        <sz val="11"/>
        <color rgb="FFFF0000"/>
        <rFont val="Arial"/>
        <family val="2"/>
      </rPr>
      <t>Annexure E Company related documents.xlsx</t>
    </r>
  </si>
  <si>
    <t>Scoring mechanism for Annexures B, D, Site evaluation, and Annexure 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</si>
</sst>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1"/>
      <color theme="1"/>
      <name val="Arial"/>
      <family val="2"/>
    </font>
    <font>
      <b/>
      <sz val="11"/>
      <color theme="1"/>
      <name val="Arial"/>
      <family val="2"/>
    </font>
    <font>
      <sz val="11"/>
      <color rgb="FF000000"/>
      <name val="Arial"/>
      <family val="2"/>
    </font>
    <font>
      <b/>
      <sz val="11"/>
      <color rgb="FF000000"/>
      <name val="Arial"/>
      <family val="2"/>
    </font>
    <font>
      <b/>
      <sz val="14"/>
      <color theme="1"/>
      <name val="Arial"/>
      <family val="2"/>
    </font>
    <font>
      <b/>
      <sz val="11"/>
      <color rgb="FFFF0000"/>
      <name val="Arial"/>
      <family val="2"/>
    </font>
    <font>
      <sz val="11"/>
      <color rgb="FFFF0000"/>
      <name val="Arial"/>
      <family val="2"/>
    </font>
    <font>
      <b/>
      <sz val="18"/>
      <color theme="1"/>
      <name val="Arial"/>
      <family val="2"/>
    </font>
    <font>
      <sz val="11"/>
      <color theme="1"/>
      <name val="Calibri"/>
      <family val="2"/>
      <scheme val="minor"/>
    </font>
    <font>
      <b/>
      <i/>
      <sz val="11"/>
      <color theme="1"/>
      <name val="Arial"/>
      <family val="2"/>
    </font>
    <font>
      <b/>
      <sz val="16"/>
      <color theme="1"/>
      <name val="Arial"/>
      <family val="2"/>
    </font>
    <font>
      <sz val="16"/>
      <color theme="1"/>
      <name val="Arial"/>
      <family val="2"/>
    </font>
    <font>
      <sz val="11"/>
      <color rgb="FF000000"/>
      <name val="Arial"/>
      <family val="2"/>
    </font>
    <font>
      <b/>
      <sz val="11"/>
      <color rgb="FF000000"/>
      <name val="Arial"/>
      <family val="2"/>
    </font>
    <font>
      <sz val="22"/>
      <color rgb="FFFF0000"/>
      <name val="Arial"/>
      <family val="2"/>
    </font>
  </fonts>
  <fills count="11">
    <fill>
      <patternFill patternType="none"/>
    </fill>
    <fill>
      <patternFill patternType="gray125"/>
    </fill>
    <fill>
      <patternFill patternType="solid">
        <fgColor rgb="FFFFFF00"/>
        <bgColor indexed="64"/>
      </patternFill>
    </fill>
    <fill>
      <patternFill patternType="solid">
        <fgColor theme="0" tint="-0.14999847407452621"/>
        <bgColor indexed="64"/>
      </patternFill>
    </fill>
    <fill>
      <patternFill patternType="solid">
        <fgColor rgb="FFD9D9D9"/>
        <bgColor indexed="64"/>
      </patternFill>
    </fill>
    <fill>
      <patternFill patternType="solid">
        <fgColor rgb="FFFFFFFF"/>
        <bgColor indexed="64"/>
      </patternFill>
    </fill>
    <fill>
      <patternFill patternType="solid">
        <fgColor theme="9" tint="0.59999389629810485"/>
        <bgColor indexed="64"/>
      </patternFill>
    </fill>
    <fill>
      <patternFill patternType="solid">
        <fgColor rgb="FFBFBFBF"/>
        <bgColor indexed="64"/>
      </patternFill>
    </fill>
    <fill>
      <patternFill patternType="solid">
        <fgColor theme="0" tint="-4.9989318521683403E-2"/>
        <bgColor indexed="64"/>
      </patternFill>
    </fill>
    <fill>
      <patternFill patternType="solid">
        <fgColor theme="2" tint="-9.9978637043366805E-2"/>
        <bgColor indexed="64"/>
      </patternFill>
    </fill>
    <fill>
      <patternFill patternType="solid">
        <fgColor theme="8" tint="0.39997558519241921"/>
        <bgColor indexed="64"/>
      </patternFill>
    </fill>
  </fills>
  <borders count="57">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bottom style="medium">
        <color indexed="64"/>
      </bottom>
      <diagonal/>
    </border>
    <border>
      <left/>
      <right/>
      <top style="medium">
        <color indexed="64"/>
      </top>
      <bottom style="medium">
        <color indexed="64"/>
      </bottom>
      <diagonal/>
    </border>
    <border>
      <left style="medium">
        <color indexed="64"/>
      </left>
      <right/>
      <top/>
      <bottom style="medium">
        <color indexed="64"/>
      </bottom>
      <diagonal/>
    </border>
    <border>
      <left style="thin">
        <color indexed="64"/>
      </left>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medium">
        <color indexed="64"/>
      </right>
      <top style="thin">
        <color indexed="64"/>
      </top>
      <bottom style="thin">
        <color indexed="64"/>
      </bottom>
      <diagonal/>
    </border>
  </borders>
  <cellStyleXfs count="2">
    <xf numFmtId="0" fontId="0" fillId="0" borderId="0"/>
    <xf numFmtId="9" fontId="9" fillId="0" borderId="0" applyFont="0" applyFill="0" applyBorder="0" applyAlignment="0" applyProtection="0"/>
  </cellStyleXfs>
  <cellXfs count="249">
    <xf numFmtId="0" fontId="0" fillId="0" borderId="0" xfId="0"/>
    <xf numFmtId="0" fontId="1" fillId="0" borderId="0" xfId="0" applyFont="1" applyProtection="1">
      <protection hidden="1"/>
    </xf>
    <xf numFmtId="0" fontId="1" fillId="0" borderId="0" xfId="0" applyFont="1" applyAlignment="1" applyProtection="1">
      <alignment vertical="center"/>
      <protection hidden="1"/>
    </xf>
    <xf numFmtId="0" fontId="8" fillId="3" borderId="20" xfId="0" applyFont="1" applyFill="1" applyBorder="1" applyProtection="1">
      <protection hidden="1"/>
    </xf>
    <xf numFmtId="0" fontId="8" fillId="3" borderId="28" xfId="0" applyFont="1" applyFill="1" applyBorder="1" applyProtection="1">
      <protection hidden="1"/>
    </xf>
    <xf numFmtId="0" fontId="1" fillId="0" borderId="23" xfId="0" applyFont="1" applyBorder="1" applyAlignment="1" applyProtection="1">
      <alignment horizontal="center" vertical="center"/>
      <protection hidden="1"/>
    </xf>
    <xf numFmtId="0" fontId="2" fillId="3" borderId="2" xfId="0" applyFont="1" applyFill="1" applyBorder="1" applyAlignment="1" applyProtection="1">
      <alignment horizontal="center" vertical="center"/>
      <protection hidden="1"/>
    </xf>
    <xf numFmtId="0" fontId="2" fillId="3" borderId="3" xfId="0" applyFont="1" applyFill="1" applyBorder="1" applyAlignment="1" applyProtection="1">
      <alignment horizontal="center" vertical="center"/>
      <protection hidden="1"/>
    </xf>
    <xf numFmtId="0" fontId="4" fillId="4" borderId="3" xfId="0" applyFont="1" applyFill="1" applyBorder="1" applyAlignment="1" applyProtection="1">
      <alignment horizontal="center" vertical="center" wrapText="1"/>
      <protection hidden="1"/>
    </xf>
    <xf numFmtId="0" fontId="2" fillId="3" borderId="4" xfId="0" applyFont="1" applyFill="1" applyBorder="1" applyAlignment="1" applyProtection="1">
      <alignment horizontal="center" vertical="center" wrapText="1"/>
      <protection hidden="1"/>
    </xf>
    <xf numFmtId="0" fontId="7" fillId="0" borderId="0" xfId="0" applyFont="1" applyAlignment="1" applyProtection="1">
      <alignment vertical="center"/>
      <protection hidden="1"/>
    </xf>
    <xf numFmtId="0" fontId="1" fillId="0" borderId="29" xfId="0" applyFont="1" applyBorder="1" applyAlignment="1" applyProtection="1">
      <alignment horizontal="center" vertical="center"/>
      <protection hidden="1"/>
    </xf>
    <xf numFmtId="0" fontId="1" fillId="0" borderId="5" xfId="0" applyFont="1" applyBorder="1" applyAlignment="1" applyProtection="1">
      <alignment vertical="center" wrapText="1"/>
      <protection hidden="1"/>
    </xf>
    <xf numFmtId="0" fontId="1" fillId="0" borderId="1" xfId="0" applyFont="1" applyBorder="1" applyAlignment="1" applyProtection="1">
      <alignment vertical="center" wrapText="1"/>
      <protection hidden="1"/>
    </xf>
    <xf numFmtId="0" fontId="1" fillId="0" borderId="1" xfId="0" applyFont="1" applyBorder="1" applyAlignment="1" applyProtection="1">
      <alignment horizontal="center" vertical="center"/>
      <protection hidden="1"/>
    </xf>
    <xf numFmtId="9" fontId="1" fillId="0" borderId="1" xfId="0" applyNumberFormat="1" applyFont="1" applyBorder="1" applyAlignment="1" applyProtection="1">
      <alignment horizontal="center" vertical="center"/>
      <protection hidden="1"/>
    </xf>
    <xf numFmtId="0" fontId="1" fillId="0" borderId="6" xfId="0" applyFont="1" applyBorder="1" applyAlignment="1" applyProtection="1">
      <alignment horizontal="center" vertical="center"/>
      <protection hidden="1"/>
    </xf>
    <xf numFmtId="0" fontId="1" fillId="0" borderId="32" xfId="0" applyFont="1" applyBorder="1" applyAlignment="1" applyProtection="1">
      <alignment horizontal="center" vertical="center"/>
      <protection hidden="1"/>
    </xf>
    <xf numFmtId="0" fontId="1" fillId="0" borderId="17" xfId="0" applyFont="1" applyBorder="1" applyAlignment="1" applyProtection="1">
      <alignment vertical="center" wrapText="1"/>
      <protection hidden="1"/>
    </xf>
    <xf numFmtId="0" fontId="1" fillId="0" borderId="18" xfId="0" applyFont="1" applyBorder="1" applyAlignment="1" applyProtection="1">
      <alignment vertical="center" wrapText="1"/>
      <protection hidden="1"/>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1" fillId="0" borderId="19" xfId="0" applyFont="1" applyBorder="1" applyAlignment="1" applyProtection="1">
      <alignment horizontal="center" vertical="center"/>
      <protection hidden="1"/>
    </xf>
    <xf numFmtId="0" fontId="1" fillId="0" borderId="15" xfId="0" applyFont="1" applyBorder="1" applyAlignment="1" applyProtection="1">
      <alignment vertical="center"/>
      <protection hidden="1"/>
    </xf>
    <xf numFmtId="0" fontId="1" fillId="0" borderId="51" xfId="0" applyFont="1" applyBorder="1" applyAlignment="1" applyProtection="1">
      <alignment vertical="center"/>
      <protection hidden="1"/>
    </xf>
    <xf numFmtId="0" fontId="2" fillId="0" borderId="8" xfId="0" applyFont="1" applyBorder="1" applyAlignment="1" applyProtection="1">
      <alignment horizontal="left" vertical="center"/>
      <protection hidden="1"/>
    </xf>
    <xf numFmtId="2" fontId="2" fillId="0" borderId="9" xfId="0" applyNumberFormat="1" applyFont="1" applyBorder="1" applyAlignment="1" applyProtection="1">
      <alignment horizontal="center" vertical="center"/>
      <protection hidden="1"/>
    </xf>
    <xf numFmtId="0" fontId="1" fillId="0" borderId="0" xfId="0" applyFont="1" applyAlignment="1" applyProtection="1">
      <alignment horizontal="center" vertical="center"/>
      <protection hidden="1"/>
    </xf>
    <xf numFmtId="0" fontId="2" fillId="0" borderId="1" xfId="0" applyFont="1" applyBorder="1" applyAlignment="1" applyProtection="1">
      <alignment horizontal="left" vertical="center"/>
      <protection hidden="1"/>
    </xf>
    <xf numFmtId="2" fontId="2" fillId="0" borderId="6" xfId="0" applyNumberFormat="1" applyFont="1" applyBorder="1" applyAlignment="1" applyProtection="1">
      <alignment horizontal="center" vertical="center"/>
      <protection hidden="1"/>
    </xf>
    <xf numFmtId="10" fontId="2" fillId="0" borderId="6" xfId="1" applyNumberFormat="1" applyFont="1" applyFill="1" applyBorder="1" applyAlignment="1" applyProtection="1">
      <alignment horizontal="center" vertical="center"/>
      <protection hidden="1"/>
    </xf>
    <xf numFmtId="0" fontId="2" fillId="0" borderId="35" xfId="0" applyFont="1" applyBorder="1" applyAlignment="1" applyProtection="1">
      <alignment horizontal="center" wrapText="1"/>
      <protection hidden="1"/>
    </xf>
    <xf numFmtId="0" fontId="2" fillId="0" borderId="52" xfId="0" applyFont="1" applyBorder="1" applyAlignment="1" applyProtection="1">
      <alignment horizontal="center" wrapText="1"/>
      <protection hidden="1"/>
    </xf>
    <xf numFmtId="0" fontId="2" fillId="9" borderId="1" xfId="0" applyFont="1" applyFill="1" applyBorder="1" applyAlignment="1" applyProtection="1">
      <alignment horizontal="left" vertical="center"/>
      <protection hidden="1"/>
    </xf>
    <xf numFmtId="0" fontId="2" fillId="0" borderId="7" xfId="0" applyFont="1" applyBorder="1" applyAlignment="1" applyProtection="1">
      <alignment horizontal="left" vertical="center" wrapText="1"/>
      <protection hidden="1"/>
    </xf>
    <xf numFmtId="0" fontId="2" fillId="0" borderId="9" xfId="0" applyFont="1" applyBorder="1" applyAlignment="1" applyProtection="1">
      <alignment horizontal="center" vertical="center"/>
      <protection hidden="1"/>
    </xf>
    <xf numFmtId="0" fontId="2" fillId="0" borderId="0" xfId="0" applyFont="1" applyAlignment="1" applyProtection="1">
      <alignment horizontal="center"/>
      <protection hidden="1"/>
    </xf>
    <xf numFmtId="0" fontId="2" fillId="0" borderId="17" xfId="0" applyFont="1" applyBorder="1" applyAlignment="1" applyProtection="1">
      <alignment horizontal="left" vertical="center" wrapText="1"/>
      <protection hidden="1"/>
    </xf>
    <xf numFmtId="0" fontId="2" fillId="0" borderId="19" xfId="0" applyFont="1" applyBorder="1" applyAlignment="1" applyProtection="1">
      <alignment horizontal="center" vertical="center"/>
      <protection hidden="1"/>
    </xf>
    <xf numFmtId="0" fontId="11" fillId="0" borderId="13" xfId="0" applyFont="1" applyBorder="1" applyAlignment="1" applyProtection="1">
      <alignment horizontal="center" wrapText="1"/>
      <protection hidden="1"/>
    </xf>
    <xf numFmtId="0" fontId="12" fillId="0" borderId="14" xfId="0" applyFont="1" applyBorder="1" applyAlignment="1" applyProtection="1">
      <alignment horizontal="center" vertical="center"/>
      <protection hidden="1"/>
    </xf>
    <xf numFmtId="0" fontId="2" fillId="0" borderId="11" xfId="0" applyFont="1" applyBorder="1" applyAlignment="1" applyProtection="1">
      <alignment horizontal="center"/>
      <protection hidden="1"/>
    </xf>
    <xf numFmtId="0" fontId="2" fillId="0" borderId="12" xfId="0" applyFont="1" applyBorder="1" applyAlignment="1" applyProtection="1">
      <alignment horizontal="center"/>
      <protection hidden="1"/>
    </xf>
    <xf numFmtId="0" fontId="2" fillId="0" borderId="10" xfId="0" applyFont="1" applyBorder="1" applyAlignment="1" applyProtection="1">
      <alignment horizontal="center"/>
      <protection hidden="1"/>
    </xf>
    <xf numFmtId="2" fontId="2" fillId="0" borderId="0" xfId="0" applyNumberFormat="1" applyFont="1" applyAlignment="1" applyProtection="1">
      <alignment horizontal="center" vertical="center"/>
      <protection hidden="1"/>
    </xf>
    <xf numFmtId="10" fontId="2" fillId="0" borderId="0" xfId="1" applyNumberFormat="1" applyFont="1" applyFill="1" applyBorder="1" applyAlignment="1" applyProtection="1">
      <alignment horizontal="center" vertical="center"/>
      <protection hidden="1"/>
    </xf>
    <xf numFmtId="0" fontId="2" fillId="0" borderId="0" xfId="0" applyFont="1" applyAlignment="1" applyProtection="1">
      <alignment horizontal="center" vertical="center"/>
      <protection hidden="1"/>
    </xf>
    <xf numFmtId="0" fontId="12" fillId="0" borderId="0" xfId="0" applyFont="1" applyAlignment="1" applyProtection="1">
      <alignment horizontal="center" vertical="center"/>
      <protection hidden="1"/>
    </xf>
    <xf numFmtId="0" fontId="1" fillId="2" borderId="1" xfId="0" applyFont="1" applyFill="1" applyBorder="1" applyAlignment="1" applyProtection="1">
      <alignment horizontal="center" vertical="center"/>
      <protection locked="0"/>
    </xf>
    <xf numFmtId="0" fontId="1" fillId="2" borderId="18" xfId="0" applyFont="1" applyFill="1" applyBorder="1" applyAlignment="1" applyProtection="1">
      <alignment horizontal="center" vertical="center"/>
      <protection locked="0"/>
    </xf>
    <xf numFmtId="0" fontId="2" fillId="2" borderId="12" xfId="0" applyFont="1" applyFill="1" applyBorder="1" applyAlignment="1" applyProtection="1">
      <alignment horizontal="center"/>
      <protection locked="0"/>
    </xf>
    <xf numFmtId="0" fontId="7" fillId="0" borderId="0" xfId="0" applyFont="1" applyAlignment="1" applyProtection="1">
      <alignment vertical="center" wrapText="1"/>
      <protection hidden="1"/>
    </xf>
    <xf numFmtId="0" fontId="1" fillId="0" borderId="0" xfId="0" applyFont="1" applyAlignment="1" applyProtection="1">
      <alignment horizontal="left" vertical="center"/>
      <protection hidden="1"/>
    </xf>
    <xf numFmtId="0" fontId="7" fillId="0" borderId="0" xfId="0" applyFont="1" applyAlignment="1" applyProtection="1">
      <alignment horizontal="center" vertical="center"/>
      <protection hidden="1"/>
    </xf>
    <xf numFmtId="0" fontId="1" fillId="0" borderId="40" xfId="0" applyFont="1" applyBorder="1" applyAlignment="1" applyProtection="1">
      <alignment horizontal="left" vertical="center"/>
      <protection hidden="1"/>
    </xf>
    <xf numFmtId="0" fontId="1" fillId="0" borderId="53" xfId="0" applyFont="1" applyBorder="1" applyAlignment="1" applyProtection="1">
      <alignment horizontal="left" vertical="center"/>
      <protection hidden="1"/>
    </xf>
    <xf numFmtId="0" fontId="1" fillId="0" borderId="54" xfId="0" applyFont="1" applyBorder="1" applyAlignment="1" applyProtection="1">
      <alignment horizontal="center" vertical="center"/>
      <protection hidden="1"/>
    </xf>
    <xf numFmtId="0" fontId="2" fillId="0" borderId="2" xfId="0" applyFont="1" applyBorder="1" applyAlignment="1" applyProtection="1">
      <alignment horizontal="center" vertical="center"/>
      <protection hidden="1"/>
    </xf>
    <xf numFmtId="0" fontId="2" fillId="0" borderId="36" xfId="0" applyFont="1" applyBorder="1" applyAlignment="1" applyProtection="1">
      <alignment horizontal="center" vertical="center"/>
      <protection hidden="1"/>
    </xf>
    <xf numFmtId="0" fontId="1" fillId="0" borderId="4" xfId="0" applyFont="1" applyBorder="1" applyAlignment="1" applyProtection="1">
      <alignment horizontal="center" vertical="center" wrapText="1"/>
      <protection hidden="1"/>
    </xf>
    <xf numFmtId="0" fontId="1" fillId="0" borderId="45" xfId="0" applyFont="1" applyBorder="1" applyAlignment="1" applyProtection="1">
      <alignment horizontal="center" vertical="center" wrapText="1"/>
      <protection hidden="1"/>
    </xf>
    <xf numFmtId="0" fontId="2" fillId="0" borderId="50" xfId="0" applyFont="1" applyBorder="1" applyAlignment="1" applyProtection="1">
      <alignment horizontal="center" vertical="center" wrapText="1"/>
      <protection hidden="1"/>
    </xf>
    <xf numFmtId="0" fontId="6" fillId="0" borderId="0" xfId="0" applyFont="1" applyAlignment="1" applyProtection="1">
      <alignment horizontal="left" vertical="center"/>
      <protection hidden="1"/>
    </xf>
    <xf numFmtId="0" fontId="1" fillId="0" borderId="20" xfId="0" applyFont="1" applyBorder="1" applyAlignment="1" applyProtection="1">
      <alignment horizontal="left" vertical="center"/>
      <protection hidden="1"/>
    </xf>
    <xf numFmtId="0" fontId="1" fillId="0" borderId="56" xfId="0" applyFont="1" applyBorder="1" applyAlignment="1" applyProtection="1">
      <alignment horizontal="center" vertical="center"/>
      <protection hidden="1"/>
    </xf>
    <xf numFmtId="0" fontId="1" fillId="0" borderId="21" xfId="0" applyFont="1" applyBorder="1" applyAlignment="1" applyProtection="1">
      <alignment horizontal="left" vertical="center"/>
      <protection hidden="1"/>
    </xf>
    <xf numFmtId="0" fontId="1" fillId="0" borderId="1" xfId="0" applyFont="1" applyBorder="1" applyAlignment="1" applyProtection="1">
      <alignment horizontal="center" vertical="center" wrapText="1"/>
      <protection hidden="1"/>
    </xf>
    <xf numFmtId="0" fontId="1" fillId="0" borderId="1" xfId="0" applyFont="1" applyBorder="1" applyAlignment="1" applyProtection="1">
      <alignment horizontal="left" vertical="center"/>
      <protection hidden="1"/>
    </xf>
    <xf numFmtId="0" fontId="1" fillId="0" borderId="55" xfId="0" applyFont="1" applyBorder="1" applyAlignment="1" applyProtection="1">
      <alignment horizontal="left" vertical="center"/>
      <protection hidden="1"/>
    </xf>
    <xf numFmtId="0" fontId="1" fillId="0" borderId="18" xfId="0" applyFont="1" applyBorder="1" applyAlignment="1" applyProtection="1">
      <alignment horizontal="left" vertical="center"/>
      <protection hidden="1"/>
    </xf>
    <xf numFmtId="0" fontId="2" fillId="0" borderId="2" xfId="0" applyFont="1" applyBorder="1" applyAlignment="1" applyProtection="1">
      <alignment horizontal="left" vertical="center"/>
      <protection hidden="1"/>
    </xf>
    <xf numFmtId="2" fontId="2" fillId="0" borderId="4" xfId="0" applyNumberFormat="1" applyFont="1" applyBorder="1" applyAlignment="1" applyProtection="1">
      <alignment horizontal="center" vertical="center"/>
      <protection hidden="1"/>
    </xf>
    <xf numFmtId="0" fontId="2" fillId="0" borderId="0" xfId="0" applyFont="1" applyAlignment="1" applyProtection="1">
      <alignment vertical="center"/>
      <protection hidden="1"/>
    </xf>
    <xf numFmtId="0" fontId="2" fillId="0" borderId="5" xfId="0" applyFont="1" applyBorder="1" applyAlignment="1" applyProtection="1">
      <alignment horizontal="left" vertical="center"/>
      <protection hidden="1"/>
    </xf>
    <xf numFmtId="0" fontId="2" fillId="9" borderId="5" xfId="0" applyFont="1" applyFill="1" applyBorder="1" applyAlignment="1" applyProtection="1">
      <alignment horizontal="left" vertical="center"/>
      <protection hidden="1"/>
    </xf>
    <xf numFmtId="0" fontId="2" fillId="0" borderId="6" xfId="0" applyFont="1" applyBorder="1" applyAlignment="1" applyProtection="1">
      <alignment horizontal="center" vertical="center"/>
      <protection hidden="1"/>
    </xf>
    <xf numFmtId="0" fontId="1" fillId="0" borderId="14" xfId="0" applyFont="1" applyBorder="1" applyAlignment="1" applyProtection="1">
      <alignment horizontal="center" vertical="center"/>
      <protection hidden="1"/>
    </xf>
    <xf numFmtId="0" fontId="1" fillId="0" borderId="0" xfId="0" applyFont="1" applyAlignment="1" applyProtection="1">
      <alignment horizontal="left" vertical="center" wrapText="1"/>
      <protection hidden="1"/>
    </xf>
    <xf numFmtId="0" fontId="1" fillId="10" borderId="1" xfId="0" applyFont="1" applyFill="1" applyBorder="1" applyAlignment="1" applyProtection="1">
      <alignment horizontal="center" vertical="center"/>
      <protection locked="0"/>
    </xf>
    <xf numFmtId="0" fontId="1" fillId="10" borderId="18" xfId="0" applyFont="1" applyFill="1" applyBorder="1" applyAlignment="1" applyProtection="1">
      <alignment horizontal="center" vertical="center"/>
      <protection locked="0"/>
    </xf>
    <xf numFmtId="0" fontId="15" fillId="0" borderId="0" xfId="0" applyFont="1" applyProtection="1">
      <protection hidden="1"/>
    </xf>
    <xf numFmtId="0" fontId="7" fillId="0" borderId="0" xfId="0" applyFont="1" applyProtection="1">
      <protection hidden="1"/>
    </xf>
    <xf numFmtId="0" fontId="11" fillId="0" borderId="13" xfId="0" applyFont="1" applyBorder="1" applyAlignment="1" applyProtection="1">
      <alignment horizontal="center"/>
      <protection hidden="1"/>
    </xf>
    <xf numFmtId="0" fontId="8" fillId="3" borderId="41" xfId="0" applyFont="1" applyFill="1" applyBorder="1" applyProtection="1">
      <protection hidden="1"/>
    </xf>
    <xf numFmtId="0" fontId="2" fillId="0" borderId="2" xfId="0" applyFont="1" applyBorder="1" applyAlignment="1" applyProtection="1">
      <alignment horizontal="center" vertical="center" wrapText="1"/>
      <protection hidden="1"/>
    </xf>
    <xf numFmtId="0" fontId="2" fillId="0" borderId="2" xfId="0" applyFont="1" applyBorder="1" applyAlignment="1" applyProtection="1">
      <alignment horizontal="justify" vertical="center" wrapText="1"/>
      <protection hidden="1"/>
    </xf>
    <xf numFmtId="0" fontId="2" fillId="0" borderId="3" xfId="0" applyFont="1" applyBorder="1" applyAlignment="1" applyProtection="1">
      <alignment horizontal="justify" vertical="center" wrapText="1"/>
      <protection hidden="1"/>
    </xf>
    <xf numFmtId="0" fontId="2" fillId="0" borderId="3" xfId="0" applyFont="1" applyBorder="1" applyAlignment="1" applyProtection="1">
      <alignment horizontal="center" vertical="center" wrapText="1"/>
      <protection hidden="1"/>
    </xf>
    <xf numFmtId="0" fontId="4" fillId="4" borderId="3" xfId="0" applyFont="1" applyFill="1" applyBorder="1" applyAlignment="1" applyProtection="1">
      <alignment horizontal="left" vertical="center" wrapText="1"/>
      <protection hidden="1"/>
    </xf>
    <xf numFmtId="0" fontId="2" fillId="3" borderId="3" xfId="0" applyFont="1" applyFill="1" applyBorder="1" applyAlignment="1" applyProtection="1">
      <alignment horizontal="left" vertical="center" wrapText="1"/>
      <protection hidden="1"/>
    </xf>
    <xf numFmtId="0" fontId="2" fillId="3" borderId="3" xfId="0" applyFont="1" applyFill="1" applyBorder="1" applyAlignment="1" applyProtection="1">
      <alignment horizontal="center" vertical="center" wrapText="1"/>
      <protection hidden="1"/>
    </xf>
    <xf numFmtId="0" fontId="1" fillId="0" borderId="1" xfId="0" applyFont="1" applyBorder="1" applyAlignment="1" applyProtection="1">
      <alignment horizontal="justify" vertical="center" wrapText="1"/>
      <protection hidden="1"/>
    </xf>
    <xf numFmtId="0" fontId="7" fillId="0" borderId="1" xfId="0" applyFont="1" applyBorder="1" applyAlignment="1" applyProtection="1">
      <alignment horizontal="justify" vertical="center" wrapText="1"/>
      <protection hidden="1"/>
    </xf>
    <xf numFmtId="0" fontId="2" fillId="0" borderId="1" xfId="0" applyFont="1" applyBorder="1" applyAlignment="1" applyProtection="1">
      <alignment horizontal="justify" vertical="center" wrapText="1"/>
      <protection hidden="1"/>
    </xf>
    <xf numFmtId="0" fontId="1" fillId="0" borderId="15" xfId="0" applyFont="1" applyBorder="1" applyProtection="1">
      <protection hidden="1"/>
    </xf>
    <xf numFmtId="0" fontId="2" fillId="0" borderId="35" xfId="0" applyFont="1" applyBorder="1" applyAlignment="1" applyProtection="1">
      <alignment horizontal="center"/>
      <protection hidden="1"/>
    </xf>
    <xf numFmtId="0" fontId="1" fillId="0" borderId="33" xfId="0" applyFont="1" applyBorder="1" applyProtection="1">
      <protection hidden="1"/>
    </xf>
    <xf numFmtId="0" fontId="1" fillId="0" borderId="0" xfId="0" applyFont="1" applyAlignment="1" applyProtection="1">
      <alignment wrapText="1"/>
      <protection hidden="1"/>
    </xf>
    <xf numFmtId="0" fontId="5" fillId="0" borderId="0" xfId="0" applyFont="1" applyAlignment="1" applyProtection="1">
      <alignment horizontal="center"/>
      <protection hidden="1"/>
    </xf>
    <xf numFmtId="0" fontId="0" fillId="0" borderId="0" xfId="0" applyProtection="1">
      <protection hidden="1"/>
    </xf>
    <xf numFmtId="0" fontId="6" fillId="0" borderId="23" xfId="0" applyFont="1" applyBorder="1" applyProtection="1">
      <protection hidden="1"/>
    </xf>
    <xf numFmtId="0" fontId="1" fillId="0" borderId="24" xfId="0" applyFont="1" applyBorder="1" applyAlignment="1" applyProtection="1">
      <alignment vertical="center"/>
      <protection hidden="1"/>
    </xf>
    <xf numFmtId="0" fontId="1" fillId="0" borderId="26" xfId="0" applyFont="1" applyBorder="1" applyAlignment="1" applyProtection="1">
      <alignment vertical="center"/>
      <protection hidden="1"/>
    </xf>
    <xf numFmtId="0" fontId="7" fillId="0" borderId="29" xfId="0" applyFont="1" applyBorder="1" applyAlignment="1" applyProtection="1">
      <alignment horizontal="left" indent="2"/>
      <protection hidden="1"/>
    </xf>
    <xf numFmtId="0" fontId="1" fillId="0" borderId="30" xfId="0" applyFont="1" applyBorder="1" applyAlignment="1" applyProtection="1">
      <alignment vertical="center"/>
      <protection hidden="1"/>
    </xf>
    <xf numFmtId="0" fontId="1" fillId="0" borderId="31" xfId="0" applyFont="1" applyBorder="1" applyAlignment="1" applyProtection="1">
      <alignment vertical="center"/>
      <protection hidden="1"/>
    </xf>
    <xf numFmtId="0" fontId="7" fillId="0" borderId="32" xfId="0" applyFont="1" applyBorder="1" applyAlignment="1" applyProtection="1">
      <alignment horizontal="left" indent="2"/>
      <protection hidden="1"/>
    </xf>
    <xf numFmtId="0" fontId="1" fillId="0" borderId="25" xfId="0" applyFont="1" applyBorder="1" applyAlignment="1" applyProtection="1">
      <alignment vertical="center"/>
      <protection hidden="1"/>
    </xf>
    <xf numFmtId="0" fontId="1" fillId="0" borderId="27" xfId="0" applyFont="1" applyBorder="1" applyAlignment="1" applyProtection="1">
      <alignment vertical="center"/>
      <protection hidden="1"/>
    </xf>
    <xf numFmtId="0" fontId="4" fillId="4" borderId="2" xfId="0" applyFont="1" applyFill="1" applyBorder="1" applyAlignment="1" applyProtection="1">
      <alignment horizontal="center" vertical="center"/>
      <protection hidden="1"/>
    </xf>
    <xf numFmtId="0" fontId="4" fillId="4" borderId="4" xfId="0" applyFont="1" applyFill="1" applyBorder="1" applyAlignment="1" applyProtection="1">
      <alignment horizontal="center" vertical="center" wrapText="1"/>
      <protection hidden="1"/>
    </xf>
    <xf numFmtId="0" fontId="4" fillId="0" borderId="5" xfId="0" applyFont="1" applyBorder="1" applyAlignment="1" applyProtection="1">
      <alignment horizontal="left" vertical="center" wrapText="1"/>
      <protection hidden="1"/>
    </xf>
    <xf numFmtId="0" fontId="13" fillId="0" borderId="1" xfId="0" applyFont="1" applyBorder="1" applyAlignment="1" applyProtection="1">
      <alignment horizontal="left" vertical="center" wrapText="1"/>
      <protection hidden="1"/>
    </xf>
    <xf numFmtId="9" fontId="3" fillId="0" borderId="1" xfId="0" applyNumberFormat="1" applyFont="1" applyBorder="1" applyAlignment="1" applyProtection="1">
      <alignment horizontal="center" vertical="center"/>
      <protection hidden="1"/>
    </xf>
    <xf numFmtId="2" fontId="1" fillId="0" borderId="1" xfId="0" applyNumberFormat="1" applyFont="1" applyBorder="1" applyAlignment="1" applyProtection="1">
      <alignment horizontal="center" vertical="center"/>
      <protection hidden="1"/>
    </xf>
    <xf numFmtId="9" fontId="1" fillId="0" borderId="6" xfId="0" applyNumberFormat="1" applyFont="1" applyBorder="1" applyAlignment="1" applyProtection="1">
      <alignment horizontal="center" vertical="center" wrapText="1"/>
      <protection hidden="1"/>
    </xf>
    <xf numFmtId="0" fontId="14" fillId="0" borderId="1" xfId="0" applyFont="1" applyBorder="1" applyAlignment="1" applyProtection="1">
      <alignment horizontal="left" vertical="center" wrapText="1"/>
      <protection hidden="1"/>
    </xf>
    <xf numFmtId="0" fontId="4" fillId="0" borderId="17" xfId="0" applyFont="1" applyBorder="1" applyAlignment="1" applyProtection="1">
      <alignment horizontal="left" vertical="center" wrapText="1"/>
      <protection hidden="1"/>
    </xf>
    <xf numFmtId="0" fontId="2" fillId="0" borderId="18" xfId="0" applyFont="1" applyBorder="1" applyAlignment="1" applyProtection="1">
      <alignment horizontal="left" vertical="center" wrapText="1"/>
      <protection hidden="1"/>
    </xf>
    <xf numFmtId="9" fontId="3" fillId="0" borderId="18" xfId="0" applyNumberFormat="1" applyFont="1" applyBorder="1" applyAlignment="1" applyProtection="1">
      <alignment horizontal="center" vertical="center"/>
      <protection hidden="1"/>
    </xf>
    <xf numFmtId="2" fontId="1" fillId="0" borderId="18" xfId="0" applyNumberFormat="1" applyFont="1" applyBorder="1" applyAlignment="1" applyProtection="1">
      <alignment horizontal="center" vertical="center"/>
      <protection hidden="1"/>
    </xf>
    <xf numFmtId="9" fontId="1" fillId="0" borderId="19" xfId="0" applyNumberFormat="1" applyFont="1" applyBorder="1" applyAlignment="1" applyProtection="1">
      <alignment horizontal="center" vertical="center" wrapText="1"/>
      <protection hidden="1"/>
    </xf>
    <xf numFmtId="0" fontId="4" fillId="0" borderId="15" xfId="0" applyFont="1" applyBorder="1" applyAlignment="1" applyProtection="1">
      <alignment horizontal="left" vertical="center" wrapText="1"/>
      <protection hidden="1"/>
    </xf>
    <xf numFmtId="0" fontId="2" fillId="0" borderId="0" xfId="0" applyFont="1" applyAlignment="1" applyProtection="1">
      <alignment horizontal="left" vertical="center" wrapText="1"/>
      <protection hidden="1"/>
    </xf>
    <xf numFmtId="9" fontId="1" fillId="0" borderId="0" xfId="0" applyNumberFormat="1" applyFont="1" applyAlignment="1" applyProtection="1">
      <alignment horizontal="center" vertical="center"/>
      <protection hidden="1"/>
    </xf>
    <xf numFmtId="0" fontId="4" fillId="4" borderId="48" xfId="0" applyFont="1" applyFill="1" applyBorder="1" applyAlignment="1" applyProtection="1">
      <alignment horizontal="center" vertical="center" wrapText="1"/>
      <protection hidden="1"/>
    </xf>
    <xf numFmtId="0" fontId="4" fillId="4" borderId="49" xfId="0" applyFont="1" applyFill="1" applyBorder="1" applyAlignment="1" applyProtection="1">
      <alignment horizontal="center" vertical="center" wrapText="1"/>
      <protection hidden="1"/>
    </xf>
    <xf numFmtId="0" fontId="4" fillId="4" borderId="50" xfId="0" applyFont="1" applyFill="1" applyBorder="1" applyAlignment="1" applyProtection="1">
      <alignment horizontal="center" vertical="center" wrapText="1"/>
      <protection hidden="1"/>
    </xf>
    <xf numFmtId="2" fontId="1" fillId="0" borderId="0" xfId="0" applyNumberFormat="1" applyFont="1" applyAlignment="1" applyProtection="1">
      <alignment horizontal="center" vertical="center"/>
      <protection hidden="1"/>
    </xf>
    <xf numFmtId="0" fontId="1" fillId="0" borderId="16" xfId="0" applyFont="1" applyBorder="1" applyAlignment="1" applyProtection="1">
      <alignment horizontal="center" vertical="center"/>
      <protection hidden="1"/>
    </xf>
    <xf numFmtId="0" fontId="4" fillId="0" borderId="41" xfId="0" applyFont="1" applyBorder="1" applyAlignment="1" applyProtection="1">
      <alignment horizontal="left" vertical="center" wrapText="1"/>
      <protection hidden="1"/>
    </xf>
    <xf numFmtId="0" fontId="3" fillId="5" borderId="43" xfId="0" applyFont="1" applyFill="1" applyBorder="1" applyAlignment="1" applyProtection="1">
      <alignment horizontal="left" vertical="center" wrapText="1"/>
      <protection hidden="1"/>
    </xf>
    <xf numFmtId="9" fontId="3" fillId="0" borderId="43" xfId="0" applyNumberFormat="1" applyFont="1" applyBorder="1" applyAlignment="1" applyProtection="1">
      <alignment horizontal="center" vertical="center"/>
      <protection hidden="1"/>
    </xf>
    <xf numFmtId="0" fontId="3" fillId="2" borderId="43" xfId="0" applyFont="1" applyFill="1" applyBorder="1" applyAlignment="1" applyProtection="1">
      <alignment horizontal="center" vertical="center" wrapText="1"/>
      <protection hidden="1"/>
    </xf>
    <xf numFmtId="2" fontId="1" fillId="0" borderId="43" xfId="0" applyNumberFormat="1" applyFont="1" applyBorder="1" applyAlignment="1" applyProtection="1">
      <alignment horizontal="center" vertical="center"/>
      <protection hidden="1"/>
    </xf>
    <xf numFmtId="0" fontId="1" fillId="0" borderId="43" xfId="0" applyFont="1" applyBorder="1" applyAlignment="1" applyProtection="1">
      <alignment horizontal="center" vertical="center"/>
      <protection hidden="1"/>
    </xf>
    <xf numFmtId="9" fontId="1" fillId="0" borderId="44" xfId="0" applyNumberFormat="1" applyFont="1" applyBorder="1" applyAlignment="1" applyProtection="1">
      <alignment horizontal="center" vertical="center" wrapText="1"/>
      <protection hidden="1"/>
    </xf>
    <xf numFmtId="2" fontId="2" fillId="0" borderId="45" xfId="0" applyNumberFormat="1" applyFont="1" applyBorder="1" applyAlignment="1" applyProtection="1">
      <alignment horizontal="center" vertical="center"/>
      <protection hidden="1"/>
    </xf>
    <xf numFmtId="10" fontId="2" fillId="0" borderId="46" xfId="1" applyNumberFormat="1" applyFont="1" applyFill="1" applyBorder="1" applyAlignment="1" applyProtection="1">
      <alignment horizontal="center" vertical="center"/>
      <protection hidden="1"/>
    </xf>
    <xf numFmtId="2" fontId="1" fillId="6" borderId="43" xfId="0" applyNumberFormat="1" applyFont="1" applyFill="1" applyBorder="1" applyAlignment="1" applyProtection="1">
      <alignment horizontal="center" vertical="center"/>
      <protection locked="0"/>
    </xf>
    <xf numFmtId="0" fontId="8" fillId="3" borderId="2" xfId="0" applyFont="1" applyFill="1" applyBorder="1" applyAlignment="1" applyProtection="1">
      <alignment horizontal="center"/>
      <protection hidden="1"/>
    </xf>
    <xf numFmtId="0" fontId="8" fillId="3" borderId="3" xfId="0" applyFont="1" applyFill="1" applyBorder="1" applyAlignment="1" applyProtection="1">
      <alignment horizontal="center"/>
      <protection hidden="1"/>
    </xf>
    <xf numFmtId="0" fontId="8" fillId="3" borderId="4" xfId="0" applyFont="1" applyFill="1" applyBorder="1" applyAlignment="1" applyProtection="1">
      <alignment horizontal="center"/>
      <protection hidden="1"/>
    </xf>
    <xf numFmtId="0" fontId="8" fillId="0" borderId="28" xfId="0" applyFont="1" applyFill="1" applyBorder="1" applyAlignment="1" applyProtection="1">
      <alignment horizontal="center"/>
      <protection hidden="1"/>
    </xf>
    <xf numFmtId="0" fontId="8" fillId="0" borderId="22" xfId="0" applyFont="1" applyFill="1" applyBorder="1" applyAlignment="1" applyProtection="1">
      <alignment horizontal="center"/>
      <protection hidden="1"/>
    </xf>
    <xf numFmtId="0" fontId="8" fillId="3" borderId="13" xfId="0" applyFont="1" applyFill="1" applyBorder="1" applyAlignment="1" applyProtection="1">
      <alignment horizontal="center"/>
      <protection hidden="1"/>
    </xf>
    <xf numFmtId="0" fontId="8" fillId="3" borderId="34" xfId="0" applyFont="1" applyFill="1" applyBorder="1" applyAlignment="1" applyProtection="1">
      <alignment horizontal="center"/>
      <protection hidden="1"/>
    </xf>
    <xf numFmtId="0" fontId="8" fillId="3" borderId="14" xfId="0" applyFont="1" applyFill="1" applyBorder="1" applyAlignment="1" applyProtection="1">
      <alignment horizontal="center"/>
      <protection hidden="1"/>
    </xf>
    <xf numFmtId="0" fontId="3" fillId="0" borderId="39" xfId="0" applyFont="1" applyBorder="1" applyAlignment="1" applyProtection="1">
      <alignment horizontal="left" vertical="center" wrapText="1"/>
      <protection hidden="1"/>
    </xf>
    <xf numFmtId="0" fontId="3" fillId="0" borderId="30" xfId="0" applyFont="1" applyBorder="1" applyAlignment="1" applyProtection="1">
      <alignment horizontal="left" vertical="center" wrapText="1"/>
      <protection hidden="1"/>
    </xf>
    <xf numFmtId="0" fontId="3" fillId="0" borderId="37" xfId="0" applyFont="1" applyBorder="1" applyAlignment="1" applyProtection="1">
      <alignment horizontal="left" vertical="center" wrapText="1"/>
      <protection hidden="1"/>
    </xf>
    <xf numFmtId="0" fontId="3" fillId="0" borderId="47" xfId="0" applyFont="1" applyBorder="1" applyAlignment="1" applyProtection="1">
      <alignment horizontal="left" vertical="center" wrapText="1"/>
      <protection hidden="1"/>
    </xf>
    <xf numFmtId="0" fontId="3" fillId="0" borderId="25" xfId="0" applyFont="1" applyBorder="1" applyAlignment="1" applyProtection="1">
      <alignment horizontal="left" vertical="center" wrapText="1"/>
      <protection hidden="1"/>
    </xf>
    <xf numFmtId="0" fontId="3" fillId="0" borderId="38" xfId="0" applyFont="1" applyBorder="1" applyAlignment="1" applyProtection="1">
      <alignment horizontal="left" vertical="center" wrapText="1"/>
      <protection hidden="1"/>
    </xf>
    <xf numFmtId="0" fontId="4" fillId="8" borderId="36" xfId="0" applyFont="1" applyFill="1" applyBorder="1" applyAlignment="1" applyProtection="1">
      <alignment horizontal="center" vertical="center" wrapText="1"/>
      <protection hidden="1"/>
    </xf>
    <xf numFmtId="0" fontId="4" fillId="8" borderId="24" xfId="0" applyFont="1" applyFill="1" applyBorder="1" applyAlignment="1" applyProtection="1">
      <alignment horizontal="center" vertical="center" wrapText="1"/>
      <protection hidden="1"/>
    </xf>
    <xf numFmtId="0" fontId="4" fillId="8" borderId="42" xfId="0" applyFont="1" applyFill="1" applyBorder="1" applyAlignment="1" applyProtection="1">
      <alignment horizontal="center" vertical="center" wrapText="1"/>
      <protection hidden="1"/>
    </xf>
    <xf numFmtId="0" fontId="2" fillId="0" borderId="23" xfId="0" applyFont="1" applyBorder="1" applyAlignment="1" applyProtection="1">
      <alignment horizontal="left" vertical="center"/>
      <protection hidden="1"/>
    </xf>
    <xf numFmtId="0" fontId="2" fillId="0" borderId="26" xfId="0" applyFont="1" applyBorder="1" applyAlignment="1" applyProtection="1">
      <alignment horizontal="left" vertical="center"/>
      <protection hidden="1"/>
    </xf>
    <xf numFmtId="0" fontId="2" fillId="0" borderId="29" xfId="0" applyFont="1" applyBorder="1" applyAlignment="1" applyProtection="1">
      <alignment horizontal="left" vertical="center"/>
      <protection hidden="1"/>
    </xf>
    <xf numFmtId="0" fontId="2" fillId="0" borderId="31" xfId="0" applyFont="1" applyBorder="1" applyAlignment="1" applyProtection="1">
      <alignment horizontal="left" vertical="center"/>
      <protection hidden="1"/>
    </xf>
    <xf numFmtId="0" fontId="1" fillId="2" borderId="1" xfId="0" applyFont="1" applyFill="1" applyBorder="1" applyAlignment="1" applyProtection="1">
      <alignment horizontal="center" vertical="center"/>
      <protection locked="0"/>
    </xf>
    <xf numFmtId="0" fontId="1" fillId="10" borderId="6" xfId="0" applyFont="1" applyFill="1" applyBorder="1" applyAlignment="1" applyProtection="1">
      <alignment horizontal="center" vertical="center"/>
      <protection locked="0"/>
    </xf>
    <xf numFmtId="0" fontId="1" fillId="0" borderId="1" xfId="0" applyFont="1" applyBorder="1" applyAlignment="1" applyProtection="1">
      <alignment horizontal="left" vertical="center" wrapText="1"/>
      <protection hidden="1"/>
    </xf>
    <xf numFmtId="0" fontId="10" fillId="4" borderId="1" xfId="0" applyFont="1" applyFill="1" applyBorder="1" applyAlignment="1" applyProtection="1">
      <alignment horizontal="left" vertical="center" wrapText="1"/>
      <protection hidden="1"/>
    </xf>
    <xf numFmtId="0" fontId="10" fillId="4" borderId="18" xfId="0" applyFont="1" applyFill="1" applyBorder="1" applyAlignment="1" applyProtection="1">
      <alignment horizontal="left" vertical="center" wrapText="1"/>
      <protection hidden="1"/>
    </xf>
    <xf numFmtId="0" fontId="1" fillId="0" borderId="1" xfId="0" applyFont="1" applyBorder="1" applyAlignment="1" applyProtection="1">
      <alignment horizontal="left" vertical="center"/>
      <protection hidden="1"/>
    </xf>
    <xf numFmtId="0" fontId="10" fillId="4" borderId="1" xfId="0" applyFont="1" applyFill="1" applyBorder="1" applyAlignment="1" applyProtection="1">
      <alignment horizontal="left" vertical="center"/>
      <protection hidden="1"/>
    </xf>
    <xf numFmtId="0" fontId="2" fillId="7" borderId="13" xfId="0" applyFont="1" applyFill="1" applyBorder="1" applyAlignment="1" applyProtection="1">
      <alignment horizontal="left" vertical="center"/>
      <protection hidden="1"/>
    </xf>
    <xf numFmtId="0" fontId="2" fillId="7" borderId="34" xfId="0" applyFont="1" applyFill="1" applyBorder="1" applyAlignment="1" applyProtection="1">
      <alignment horizontal="left" vertical="center"/>
      <protection hidden="1"/>
    </xf>
    <xf numFmtId="0" fontId="2" fillId="7" borderId="14" xfId="0" applyFont="1" applyFill="1" applyBorder="1" applyAlignment="1" applyProtection="1">
      <alignment horizontal="left" vertical="center"/>
      <protection hidden="1"/>
    </xf>
    <xf numFmtId="0" fontId="2" fillId="2" borderId="43" xfId="0" applyFont="1" applyFill="1" applyBorder="1" applyAlignment="1" applyProtection="1">
      <alignment horizontal="left" vertical="center"/>
      <protection locked="0"/>
    </xf>
    <xf numFmtId="0" fontId="2" fillId="2" borderId="44" xfId="0" applyFont="1" applyFill="1" applyBorder="1" applyAlignment="1" applyProtection="1">
      <alignment horizontal="left" vertical="center"/>
      <protection locked="0"/>
    </xf>
    <xf numFmtId="0" fontId="1" fillId="7" borderId="17" xfId="0" applyFont="1" applyFill="1" applyBorder="1" applyAlignment="1" applyProtection="1">
      <alignment horizontal="left" vertical="center"/>
      <protection hidden="1"/>
    </xf>
    <xf numFmtId="0" fontId="1" fillId="7" borderId="18" xfId="0" applyFont="1" applyFill="1" applyBorder="1" applyAlignment="1" applyProtection="1">
      <alignment horizontal="left" vertical="center"/>
      <protection hidden="1"/>
    </xf>
    <xf numFmtId="0" fontId="1" fillId="2" borderId="18" xfId="0" applyFont="1" applyFill="1" applyBorder="1" applyAlignment="1" applyProtection="1">
      <alignment horizontal="left" vertical="center"/>
      <protection locked="0"/>
    </xf>
    <xf numFmtId="0" fontId="1" fillId="2" borderId="19" xfId="0" applyFont="1" applyFill="1" applyBorder="1" applyAlignment="1" applyProtection="1">
      <alignment horizontal="left" vertical="center"/>
      <protection locked="0"/>
    </xf>
    <xf numFmtId="0" fontId="1" fillId="7" borderId="2" xfId="0" applyFont="1" applyFill="1" applyBorder="1" applyAlignment="1" applyProtection="1">
      <alignment horizontal="left" vertical="center"/>
      <protection hidden="1"/>
    </xf>
    <xf numFmtId="0" fontId="1" fillId="7" borderId="3" xfId="0" applyFont="1" applyFill="1" applyBorder="1" applyAlignment="1" applyProtection="1">
      <alignment horizontal="left" vertical="center"/>
      <protection hidden="1"/>
    </xf>
    <xf numFmtId="0" fontId="1" fillId="2" borderId="3" xfId="0" applyFont="1" applyFill="1" applyBorder="1" applyAlignment="1" applyProtection="1">
      <alignment horizontal="left" vertical="center"/>
      <protection locked="0"/>
    </xf>
    <xf numFmtId="0" fontId="1" fillId="2" borderId="4" xfId="0" applyFont="1" applyFill="1" applyBorder="1" applyAlignment="1" applyProtection="1">
      <alignment horizontal="left" vertical="center"/>
      <protection locked="0"/>
    </xf>
    <xf numFmtId="0" fontId="1" fillId="7" borderId="41" xfId="0" applyFont="1" applyFill="1" applyBorder="1" applyAlignment="1" applyProtection="1">
      <alignment horizontal="left" vertical="center"/>
      <protection hidden="1"/>
    </xf>
    <xf numFmtId="0" fontId="1" fillId="7" borderId="43" xfId="0" applyFont="1" applyFill="1" applyBorder="1" applyAlignment="1" applyProtection="1">
      <alignment horizontal="left" vertical="center"/>
      <protection hidden="1"/>
    </xf>
    <xf numFmtId="0" fontId="1" fillId="2" borderId="43" xfId="0" applyFont="1" applyFill="1" applyBorder="1" applyAlignment="1" applyProtection="1">
      <alignment horizontal="left" vertical="center"/>
      <protection locked="0"/>
    </xf>
    <xf numFmtId="0" fontId="1" fillId="2" borderId="44" xfId="0" applyFont="1" applyFill="1" applyBorder="1" applyAlignment="1" applyProtection="1">
      <alignment horizontal="left" vertical="center"/>
      <protection locked="0"/>
    </xf>
    <xf numFmtId="0" fontId="2" fillId="7" borderId="40" xfId="0" applyFont="1" applyFill="1" applyBorder="1" applyAlignment="1" applyProtection="1">
      <alignment horizontal="left" vertical="center"/>
      <protection hidden="1"/>
    </xf>
    <xf numFmtId="0" fontId="2" fillId="7" borderId="53" xfId="0" applyFont="1" applyFill="1" applyBorder="1" applyAlignment="1" applyProtection="1">
      <alignment horizontal="left" vertical="center"/>
      <protection hidden="1"/>
    </xf>
    <xf numFmtId="0" fontId="2" fillId="7" borderId="54" xfId="0" applyFont="1" applyFill="1" applyBorder="1" applyAlignment="1" applyProtection="1">
      <alignment horizontal="left" vertical="center"/>
      <protection hidden="1"/>
    </xf>
    <xf numFmtId="0" fontId="2" fillId="0" borderId="13" xfId="0" applyFont="1" applyBorder="1" applyAlignment="1" applyProtection="1">
      <alignment horizontal="center" vertical="center" wrapText="1"/>
      <protection hidden="1"/>
    </xf>
    <xf numFmtId="0" fontId="2" fillId="0" borderId="34" xfId="0" applyFont="1" applyBorder="1" applyAlignment="1" applyProtection="1">
      <alignment horizontal="center" vertical="center" wrapText="1"/>
      <protection hidden="1"/>
    </xf>
    <xf numFmtId="0" fontId="2" fillId="0" borderId="14" xfId="0" applyFont="1" applyBorder="1" applyAlignment="1" applyProtection="1">
      <alignment horizontal="center" vertical="center" wrapText="1"/>
      <protection hidden="1"/>
    </xf>
    <xf numFmtId="0" fontId="1" fillId="0" borderId="11" xfId="0" applyFont="1" applyBorder="1" applyAlignment="1" applyProtection="1">
      <alignment horizontal="center" vertical="center"/>
      <protection hidden="1"/>
    </xf>
    <xf numFmtId="0" fontId="1" fillId="0" borderId="10" xfId="0" applyFont="1" applyBorder="1" applyAlignment="1" applyProtection="1">
      <alignment horizontal="center" vertical="center"/>
      <protection hidden="1"/>
    </xf>
    <xf numFmtId="0" fontId="7" fillId="0" borderId="5" xfId="0" applyFont="1" applyBorder="1" applyAlignment="1" applyProtection="1">
      <alignment horizontal="left"/>
      <protection hidden="1"/>
    </xf>
    <xf numFmtId="0" fontId="7" fillId="0" borderId="1" xfId="0" applyFont="1" applyBorder="1" applyAlignment="1" applyProtection="1">
      <alignment horizontal="left"/>
      <protection hidden="1"/>
    </xf>
    <xf numFmtId="0" fontId="7" fillId="0" borderId="6" xfId="0" applyFont="1" applyBorder="1" applyAlignment="1" applyProtection="1">
      <alignment horizontal="left"/>
      <protection hidden="1"/>
    </xf>
    <xf numFmtId="0" fontId="7" fillId="0" borderId="5" xfId="0" applyFont="1" applyBorder="1" applyAlignment="1" applyProtection="1">
      <alignment horizontal="left" wrapText="1"/>
      <protection hidden="1"/>
    </xf>
    <xf numFmtId="0" fontId="7" fillId="0" borderId="1" xfId="0" applyFont="1" applyBorder="1" applyAlignment="1" applyProtection="1">
      <alignment horizontal="left" wrapText="1"/>
      <protection hidden="1"/>
    </xf>
    <xf numFmtId="0" fontId="7" fillId="0" borderId="6" xfId="0" applyFont="1" applyBorder="1" applyAlignment="1" applyProtection="1">
      <alignment horizontal="left" wrapText="1"/>
      <protection hidden="1"/>
    </xf>
    <xf numFmtId="0" fontId="6" fillId="0" borderId="2" xfId="0" applyFont="1" applyBorder="1" applyAlignment="1" applyProtection="1">
      <alignment horizontal="left"/>
      <protection hidden="1"/>
    </xf>
    <xf numFmtId="0" fontId="6" fillId="0" borderId="3" xfId="0" applyFont="1" applyBorder="1" applyAlignment="1" applyProtection="1">
      <alignment horizontal="left"/>
      <protection hidden="1"/>
    </xf>
    <xf numFmtId="0" fontId="6" fillId="0" borderId="4" xfId="0" applyFont="1" applyBorder="1" applyAlignment="1" applyProtection="1">
      <alignment horizontal="left"/>
      <protection hidden="1"/>
    </xf>
    <xf numFmtId="0" fontId="2" fillId="0" borderId="36" xfId="0" applyFont="1" applyBorder="1" applyAlignment="1" applyProtection="1">
      <alignment horizontal="center" vertical="center"/>
      <protection hidden="1"/>
    </xf>
    <xf numFmtId="0" fontId="2" fillId="0" borderId="24" xfId="0" applyFont="1" applyBorder="1" applyAlignment="1" applyProtection="1">
      <alignment horizontal="center" vertical="center"/>
      <protection hidden="1"/>
    </xf>
    <xf numFmtId="0" fontId="2" fillId="0" borderId="42" xfId="0" applyFont="1" applyBorder="1" applyAlignment="1" applyProtection="1">
      <alignment horizontal="center" vertical="center"/>
      <protection hidden="1"/>
    </xf>
    <xf numFmtId="0" fontId="1" fillId="0" borderId="5" xfId="0" applyFont="1" applyBorder="1" applyAlignment="1" applyProtection="1">
      <alignment horizontal="center" vertical="center"/>
      <protection hidden="1"/>
    </xf>
    <xf numFmtId="0" fontId="7" fillId="0" borderId="5" xfId="0" applyFont="1" applyBorder="1" applyAlignment="1" applyProtection="1">
      <alignment horizontal="left" vertical="center" wrapText="1"/>
      <protection hidden="1"/>
    </xf>
    <xf numFmtId="0" fontId="7" fillId="0" borderId="1" xfId="0" applyFont="1" applyBorder="1" applyAlignment="1" applyProtection="1">
      <alignment horizontal="left" vertical="center" wrapText="1"/>
      <protection hidden="1"/>
    </xf>
    <xf numFmtId="0" fontId="7" fillId="0" borderId="6" xfId="0" applyFont="1" applyBorder="1" applyAlignment="1" applyProtection="1">
      <alignment horizontal="left" vertical="center" wrapText="1"/>
      <protection hidden="1"/>
    </xf>
    <xf numFmtId="10" fontId="1" fillId="0" borderId="56" xfId="1" applyNumberFormat="1" applyFont="1" applyBorder="1" applyAlignment="1" applyProtection="1">
      <alignment horizontal="center" vertical="center"/>
      <protection hidden="1"/>
    </xf>
    <xf numFmtId="10" fontId="1" fillId="0" borderId="46" xfId="1" applyNumberFormat="1" applyFont="1" applyBorder="1" applyAlignment="1" applyProtection="1">
      <alignment horizontal="center" vertical="center"/>
      <protection hidden="1"/>
    </xf>
    <xf numFmtId="0" fontId="7" fillId="0" borderId="17" xfId="0" applyFont="1" applyBorder="1" applyAlignment="1" applyProtection="1">
      <alignment horizontal="left" vertical="center" wrapText="1"/>
      <protection hidden="1"/>
    </xf>
    <xf numFmtId="0" fontId="7" fillId="0" borderId="18" xfId="0" applyFont="1" applyBorder="1" applyAlignment="1" applyProtection="1">
      <alignment horizontal="left" vertical="center" wrapText="1"/>
      <protection hidden="1"/>
    </xf>
    <xf numFmtId="0" fontId="7" fillId="0" borderId="19" xfId="0" applyFont="1" applyBorder="1" applyAlignment="1" applyProtection="1">
      <alignment horizontal="left" vertical="center" wrapText="1"/>
      <protection hidden="1"/>
    </xf>
    <xf numFmtId="0" fontId="8" fillId="2" borderId="28" xfId="0" applyFont="1" applyFill="1" applyBorder="1" applyAlignment="1" applyProtection="1">
      <alignment horizontal="center"/>
      <protection locked="0"/>
    </xf>
    <xf numFmtId="0" fontId="8" fillId="2" borderId="22" xfId="0" applyFont="1" applyFill="1" applyBorder="1" applyAlignment="1" applyProtection="1">
      <alignment horizontal="center"/>
      <protection locked="0"/>
    </xf>
    <xf numFmtId="0" fontId="6" fillId="0" borderId="2" xfId="0" applyFont="1" applyBorder="1" applyAlignment="1" applyProtection="1">
      <alignment horizontal="left" vertical="center" wrapText="1"/>
      <protection hidden="1"/>
    </xf>
    <xf numFmtId="0" fontId="6" fillId="0" borderId="3" xfId="0" applyFont="1" applyBorder="1" applyAlignment="1" applyProtection="1">
      <alignment horizontal="left" vertical="center" wrapText="1"/>
      <protection hidden="1"/>
    </xf>
    <xf numFmtId="0" fontId="6" fillId="0" borderId="4" xfId="0" applyFont="1" applyBorder="1" applyAlignment="1" applyProtection="1">
      <alignment horizontal="left" vertical="center" wrapText="1"/>
      <protection hidden="1"/>
    </xf>
    <xf numFmtId="0" fontId="8" fillId="3" borderId="2" xfId="0" applyFont="1" applyFill="1" applyBorder="1" applyAlignment="1" applyProtection="1">
      <alignment horizontal="center" wrapText="1"/>
      <protection hidden="1"/>
    </xf>
    <xf numFmtId="0" fontId="8" fillId="3" borderId="3" xfId="0" applyFont="1" applyFill="1" applyBorder="1" applyAlignment="1" applyProtection="1">
      <alignment horizontal="center" wrapText="1"/>
      <protection hidden="1"/>
    </xf>
    <xf numFmtId="0" fontId="8" fillId="3" borderId="4" xfId="0" applyFont="1" applyFill="1" applyBorder="1" applyAlignment="1" applyProtection="1">
      <alignment horizontal="center" wrapText="1"/>
      <protection hidden="1"/>
    </xf>
    <xf numFmtId="0" fontId="7" fillId="0" borderId="0" xfId="0" applyFont="1" applyAlignment="1" applyProtection="1">
      <alignment horizontal="left" vertical="center" wrapText="1"/>
      <protection hidden="1"/>
    </xf>
    <xf numFmtId="0" fontId="2" fillId="0" borderId="5" xfId="0" applyFont="1" applyBorder="1" applyAlignment="1" applyProtection="1">
      <alignment horizontal="justify" vertical="center" wrapText="1"/>
      <protection hidden="1"/>
    </xf>
    <xf numFmtId="0" fontId="1" fillId="10" borderId="1" xfId="0" applyFont="1" applyFill="1" applyBorder="1" applyAlignment="1" applyProtection="1">
      <alignment horizontal="center" vertical="center"/>
      <protection locked="0"/>
    </xf>
    <xf numFmtId="0" fontId="1" fillId="0" borderId="6" xfId="0" applyFont="1" applyBorder="1" applyAlignment="1" applyProtection="1">
      <alignment horizontal="center" vertical="center"/>
      <protection hidden="1"/>
    </xf>
    <xf numFmtId="0" fontId="6" fillId="0" borderId="2" xfId="0" applyFont="1" applyBorder="1" applyAlignment="1" applyProtection="1">
      <alignment horizontal="left" vertical="center"/>
      <protection hidden="1"/>
    </xf>
    <xf numFmtId="0" fontId="6" fillId="0" borderId="3" xfId="0" applyFont="1" applyBorder="1" applyAlignment="1" applyProtection="1">
      <alignment horizontal="left" vertical="center"/>
      <protection hidden="1"/>
    </xf>
    <xf numFmtId="0" fontId="6" fillId="0" borderId="4" xfId="0" applyFont="1" applyBorder="1" applyAlignment="1" applyProtection="1">
      <alignment horizontal="left" vertical="center"/>
      <protection hidden="1"/>
    </xf>
    <xf numFmtId="0" fontId="7" fillId="0" borderId="5" xfId="0" applyFont="1" applyBorder="1" applyAlignment="1" applyProtection="1">
      <alignment horizontal="left" vertical="center"/>
      <protection hidden="1"/>
    </xf>
    <xf numFmtId="0" fontId="7" fillId="0" borderId="1" xfId="0" applyFont="1" applyBorder="1" applyAlignment="1" applyProtection="1">
      <alignment horizontal="left" vertical="center"/>
      <protection hidden="1"/>
    </xf>
    <xf numFmtId="0" fontId="7" fillId="0" borderId="6" xfId="0" applyFont="1" applyBorder="1" applyAlignment="1" applyProtection="1">
      <alignment horizontal="left" vertical="center"/>
      <protection hidden="1"/>
    </xf>
    <xf numFmtId="0" fontId="7" fillId="0" borderId="17" xfId="0" applyFont="1" applyBorder="1" applyAlignment="1" applyProtection="1">
      <alignment horizontal="left" vertical="center"/>
      <protection hidden="1"/>
    </xf>
    <xf numFmtId="0" fontId="7" fillId="0" borderId="18" xfId="0" applyFont="1" applyBorder="1" applyAlignment="1" applyProtection="1">
      <alignment horizontal="left" vertical="center"/>
      <protection hidden="1"/>
    </xf>
    <xf numFmtId="0" fontId="7" fillId="0" borderId="19" xfId="0" applyFont="1" applyBorder="1" applyAlignment="1" applyProtection="1">
      <alignment horizontal="left" vertical="center"/>
      <protection hidden="1"/>
    </xf>
    <xf numFmtId="0" fontId="8" fillId="3" borderId="48" xfId="0" applyFont="1" applyFill="1" applyBorder="1" applyAlignment="1" applyProtection="1">
      <alignment horizontal="center"/>
      <protection hidden="1"/>
    </xf>
    <xf numFmtId="0" fontId="8" fillId="3" borderId="49" xfId="0" applyFont="1" applyFill="1" applyBorder="1" applyAlignment="1" applyProtection="1">
      <alignment horizontal="center"/>
      <protection hidden="1"/>
    </xf>
    <xf numFmtId="0" fontId="8" fillId="3" borderId="50" xfId="0" applyFont="1" applyFill="1" applyBorder="1" applyAlignment="1" applyProtection="1">
      <alignment horizontal="center"/>
      <protection hidden="1"/>
    </xf>
    <xf numFmtId="0" fontId="8" fillId="2" borderId="43" xfId="0" applyFont="1" applyFill="1" applyBorder="1" applyAlignment="1" applyProtection="1">
      <alignment horizontal="center"/>
      <protection locked="0"/>
    </xf>
    <xf numFmtId="0" fontId="8" fillId="2" borderId="44" xfId="0" applyFont="1" applyFill="1" applyBorder="1" applyAlignment="1" applyProtection="1">
      <alignment horizontal="center"/>
      <protection locked="0"/>
    </xf>
    <xf numFmtId="0" fontId="2" fillId="0" borderId="20" xfId="0" applyFont="1" applyBorder="1" applyAlignment="1" applyProtection="1">
      <alignment horizontal="justify" vertical="center" wrapText="1"/>
      <protection hidden="1"/>
    </xf>
    <xf numFmtId="0" fontId="2" fillId="0" borderId="21" xfId="0" applyFont="1" applyBorder="1" applyAlignment="1" applyProtection="1">
      <alignment horizontal="justify" vertical="center" wrapText="1"/>
      <protection hidden="1"/>
    </xf>
    <xf numFmtId="0" fontId="2" fillId="0" borderId="7" xfId="0" applyFont="1" applyBorder="1" applyAlignment="1" applyProtection="1">
      <alignment horizontal="justify" vertical="center" wrapText="1"/>
      <protection hidden="1"/>
    </xf>
    <xf numFmtId="10" fontId="1" fillId="0" borderId="1" xfId="1" applyNumberFormat="1" applyFont="1" applyBorder="1" applyAlignment="1" applyProtection="1">
      <alignment horizontal="center" vertical="center"/>
      <protection hidden="1"/>
    </xf>
    <xf numFmtId="0" fontId="1" fillId="0" borderId="1" xfId="0" applyFont="1" applyBorder="1" applyAlignment="1" applyProtection="1">
      <alignment horizontal="center" vertical="center"/>
      <protection hidden="1"/>
    </xf>
    <xf numFmtId="0" fontId="2" fillId="0" borderId="5" xfId="0" applyFont="1" applyBorder="1" applyAlignment="1" applyProtection="1">
      <alignment horizontal="center" vertical="center" wrapText="1"/>
      <protection hidden="1"/>
    </xf>
    <xf numFmtId="0" fontId="2" fillId="0" borderId="20" xfId="0" applyFont="1" applyBorder="1" applyAlignment="1" applyProtection="1">
      <alignment horizontal="center" vertical="center" wrapText="1"/>
      <protection hidden="1"/>
    </xf>
    <xf numFmtId="0" fontId="2" fillId="0" borderId="21" xfId="0" applyFont="1" applyBorder="1" applyAlignment="1" applyProtection="1">
      <alignment horizontal="center" vertical="center" wrapText="1"/>
      <protection hidden="1"/>
    </xf>
    <xf numFmtId="0" fontId="2" fillId="0" borderId="7" xfId="0" applyFont="1" applyBorder="1" applyAlignment="1" applyProtection="1">
      <alignment horizontal="center" vertical="center" wrapText="1"/>
      <protection hidden="1"/>
    </xf>
  </cellXfs>
  <cellStyles count="2">
    <cellStyle name="Normal" xfId="0" builtinId="0"/>
    <cellStyle name="Percent" xfId="1" builtinId="5"/>
  </cellStyles>
  <dxfs count="58">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C49A97-68E7-47B9-BB62-0C7D1FED0C27}">
  <dimension ref="A1:K17"/>
  <sheetViews>
    <sheetView showGridLines="0" tabSelected="1" zoomScale="90" zoomScaleNormal="90" workbookViewId="0">
      <selection activeCell="G12" sqref="G12"/>
    </sheetView>
  </sheetViews>
  <sheetFormatPr defaultColWidth="9.109375" defaultRowHeight="13.8" x14ac:dyDescent="0.3"/>
  <cols>
    <col min="1" max="1" width="38.6640625" style="2" customWidth="1"/>
    <col min="2" max="2" width="51.5546875" style="2" customWidth="1"/>
    <col min="3" max="3" width="15.33203125" style="2" customWidth="1"/>
    <col min="4" max="4" width="35" style="2" customWidth="1"/>
    <col min="5" max="5" width="43" style="2" customWidth="1"/>
    <col min="6" max="6" width="24.5546875" style="2" customWidth="1"/>
    <col min="7" max="7" width="22.5546875" style="2" customWidth="1"/>
    <col min="8" max="8" width="19.109375" style="2" customWidth="1"/>
    <col min="9" max="9" width="17.6640625" style="2" customWidth="1"/>
    <col min="10" max="10" width="22.88671875" style="2" customWidth="1"/>
    <col min="11" max="11" width="22.6640625" style="2" customWidth="1"/>
    <col min="12" max="16384" width="9.109375" style="2"/>
  </cols>
  <sheetData>
    <row r="1" spans="1:11" ht="18" customHeight="1" x14ac:dyDescent="0.25">
      <c r="A1" s="100" t="s">
        <v>0</v>
      </c>
      <c r="B1" s="101"/>
      <c r="C1" s="101"/>
      <c r="D1" s="101"/>
      <c r="E1" s="102"/>
    </row>
    <row r="2" spans="1:11" ht="18" customHeight="1" x14ac:dyDescent="0.25">
      <c r="A2" s="103" t="s">
        <v>135</v>
      </c>
      <c r="B2" s="104"/>
      <c r="C2" s="104"/>
      <c r="D2" s="104"/>
      <c r="E2" s="105"/>
    </row>
    <row r="3" spans="1:11" ht="18" customHeight="1" thickBot="1" x14ac:dyDescent="0.3">
      <c r="A3" s="106" t="s">
        <v>1</v>
      </c>
      <c r="B3" s="107"/>
      <c r="C3" s="107"/>
      <c r="D3" s="107"/>
      <c r="E3" s="108"/>
    </row>
    <row r="4" spans="1:11" ht="14.4" thickBot="1" x14ac:dyDescent="0.35"/>
    <row r="5" spans="1:11" s="1" customFormat="1" ht="22.8" x14ac:dyDescent="0.4">
      <c r="A5" s="140" t="s">
        <v>2</v>
      </c>
      <c r="B5" s="141"/>
      <c r="C5" s="141"/>
      <c r="D5" s="142"/>
    </row>
    <row r="6" spans="1:11" s="1" customFormat="1" ht="23.4" thickBot="1" x14ac:dyDescent="0.45">
      <c r="A6" s="3" t="s">
        <v>3</v>
      </c>
      <c r="B6" s="143">
        <f>'Annex B Project plan'!$D$9</f>
        <v>0</v>
      </c>
      <c r="C6" s="143"/>
      <c r="D6" s="144"/>
    </row>
    <row r="7" spans="1:11" s="27" customFormat="1" ht="27.6" x14ac:dyDescent="0.25">
      <c r="A7" s="109" t="s">
        <v>4</v>
      </c>
      <c r="B7" s="8" t="s">
        <v>5</v>
      </c>
      <c r="C7" s="8" t="s">
        <v>6</v>
      </c>
      <c r="D7" s="154" t="s">
        <v>136</v>
      </c>
      <c r="E7" s="155"/>
      <c r="F7" s="156"/>
      <c r="G7" s="8" t="s">
        <v>7</v>
      </c>
      <c r="H7" s="8" t="s">
        <v>8</v>
      </c>
      <c r="I7" s="8" t="s">
        <v>9</v>
      </c>
      <c r="J7" s="110" t="s">
        <v>10</v>
      </c>
      <c r="K7" s="1"/>
    </row>
    <row r="8" spans="1:11" ht="65.25" customHeight="1" x14ac:dyDescent="0.25">
      <c r="A8" s="111" t="s">
        <v>11</v>
      </c>
      <c r="B8" s="112" t="s">
        <v>12</v>
      </c>
      <c r="C8" s="113">
        <v>0.25</v>
      </c>
      <c r="D8" s="148" t="s">
        <v>13</v>
      </c>
      <c r="E8" s="149"/>
      <c r="F8" s="150"/>
      <c r="G8" s="114">
        <f>'Annex B Project plan'!E17</f>
        <v>0</v>
      </c>
      <c r="H8" s="114">
        <f>G8*(C8/(C8+C9+C10+C12))</f>
        <v>0</v>
      </c>
      <c r="I8" s="14" t="str">
        <f>'Annex B Project plan'!C23</f>
        <v>Do not proceed</v>
      </c>
      <c r="J8" s="115" t="s">
        <v>14</v>
      </c>
      <c r="K8" s="1"/>
    </row>
    <row r="9" spans="1:11" ht="67.5" customHeight="1" x14ac:dyDescent="0.3">
      <c r="A9" s="111" t="s">
        <v>15</v>
      </c>
      <c r="B9" s="116" t="s">
        <v>16</v>
      </c>
      <c r="C9" s="15">
        <v>0.2</v>
      </c>
      <c r="D9" s="148" t="s">
        <v>17</v>
      </c>
      <c r="E9" s="149"/>
      <c r="F9" s="150"/>
      <c r="G9" s="114">
        <f>'Annex D SLA Perf requirements'!F47</f>
        <v>0</v>
      </c>
      <c r="H9" s="114">
        <f>G9*(C9/(C8+C9+C10+C12))</f>
        <v>0</v>
      </c>
      <c r="I9" s="14" t="str">
        <f>'Annex D SLA Perf requirements'!D53</f>
        <v>Do not proceed</v>
      </c>
      <c r="J9" s="115" t="s">
        <v>14</v>
      </c>
    </row>
    <row r="10" spans="1:11" ht="41.4" x14ac:dyDescent="0.3">
      <c r="A10" s="117" t="s">
        <v>18</v>
      </c>
      <c r="B10" s="118" t="s">
        <v>19</v>
      </c>
      <c r="C10" s="119">
        <v>0.15</v>
      </c>
      <c r="D10" s="151" t="s">
        <v>20</v>
      </c>
      <c r="E10" s="152"/>
      <c r="F10" s="153"/>
      <c r="G10" s="120">
        <f>'Site evaluation'!I54</f>
        <v>0</v>
      </c>
      <c r="H10" s="120">
        <f>G10*(C10/(C8+C9+C10+C12))</f>
        <v>0</v>
      </c>
      <c r="I10" s="20" t="str">
        <f>'Site evaluation'!I60</f>
        <v>Do not proceed</v>
      </c>
      <c r="J10" s="121" t="s">
        <v>14</v>
      </c>
    </row>
    <row r="11" spans="1:11" ht="67.5" customHeight="1" thickBot="1" x14ac:dyDescent="0.35">
      <c r="A11" s="122"/>
      <c r="B11" s="123"/>
      <c r="C11" s="124"/>
      <c r="D11" s="125" t="s">
        <v>21</v>
      </c>
      <c r="E11" s="126" t="s">
        <v>22</v>
      </c>
      <c r="F11" s="127" t="s">
        <v>23</v>
      </c>
      <c r="G11" s="128"/>
      <c r="H11" s="128"/>
      <c r="I11" s="27"/>
      <c r="J11" s="129"/>
    </row>
    <row r="12" spans="1:11" ht="110.4" x14ac:dyDescent="0.3">
      <c r="A12" s="130" t="s">
        <v>24</v>
      </c>
      <c r="B12" s="131" t="s">
        <v>25</v>
      </c>
      <c r="C12" s="132">
        <v>0.4</v>
      </c>
      <c r="D12" s="133" t="s">
        <v>26</v>
      </c>
      <c r="E12" s="133" t="s">
        <v>27</v>
      </c>
      <c r="F12" s="133" t="s">
        <v>28</v>
      </c>
      <c r="G12" s="139"/>
      <c r="H12" s="134">
        <f>G12*(C12/(C8+C9+C10+C12))</f>
        <v>0</v>
      </c>
      <c r="I12" s="135" t="str">
        <f>IF(G12&gt;=5,"Proceed","Do not proceed")</f>
        <v>Do not proceed</v>
      </c>
      <c r="J12" s="136" t="s">
        <v>14</v>
      </c>
    </row>
    <row r="13" spans="1:11" x14ac:dyDescent="0.3">
      <c r="C13" s="27"/>
      <c r="F13" s="157" t="s">
        <v>29</v>
      </c>
      <c r="G13" s="158"/>
      <c r="H13" s="137">
        <f>SUM(H8:H12)</f>
        <v>0</v>
      </c>
    </row>
    <row r="14" spans="1:11" ht="14.4" thickBot="1" x14ac:dyDescent="0.3">
      <c r="E14" s="1"/>
      <c r="F14" s="159" t="s">
        <v>30</v>
      </c>
      <c r="G14" s="160"/>
      <c r="H14" s="138">
        <f>H13/10</f>
        <v>0</v>
      </c>
    </row>
    <row r="15" spans="1:11" x14ac:dyDescent="0.25">
      <c r="E15" s="1"/>
      <c r="F15" s="159" t="s">
        <v>31</v>
      </c>
      <c r="G15" s="160"/>
      <c r="H15" s="75" t="str">
        <f>IF(H14&gt;=80%,"Proceed","Do not proceed")</f>
        <v>Do not proceed</v>
      </c>
    </row>
    <row r="16" spans="1:11" ht="14.4" thickBot="1" x14ac:dyDescent="0.3">
      <c r="E16" s="97"/>
      <c r="F16" s="159" t="s">
        <v>32</v>
      </c>
      <c r="G16" s="160"/>
      <c r="H16" s="38" t="str">
        <f>IF(COUNTIF(I8:I12,"Do not proceed")&gt;0,"Do not proceed","Proceed")</f>
        <v>Do not proceed</v>
      </c>
    </row>
    <row r="17" spans="2:7" ht="23.4" thickBot="1" x14ac:dyDescent="0.45">
      <c r="B17" s="145" t="s">
        <v>33</v>
      </c>
      <c r="C17" s="146"/>
      <c r="D17" s="147"/>
      <c r="E17" s="40" t="str">
        <f>IF(COUNTIF(H15:H16,"Do not proceed")&gt;0,"Do not proceed","Proceed")</f>
        <v>Do not proceed</v>
      </c>
      <c r="G17" s="1"/>
    </row>
  </sheetData>
  <sheetProtection algorithmName="SHA-512" hashValue="fzSEKRQ3Aw5ILMCp1HykaQiczQ9J8Hn0Z3nhAYtw2iJi8daKhV4CsGoBl1urpOYpffoSEuCoRIh/MNwejh4rvw==" saltValue="azySnLfySZQva2yQkDakOQ==" spinCount="100000" sheet="1" objects="1" scenarios="1" selectLockedCells="1"/>
  <mergeCells count="11">
    <mergeCell ref="A5:D5"/>
    <mergeCell ref="B6:D6"/>
    <mergeCell ref="B17:D17"/>
    <mergeCell ref="D8:F8"/>
    <mergeCell ref="D9:F9"/>
    <mergeCell ref="D10:F10"/>
    <mergeCell ref="D7:F7"/>
    <mergeCell ref="F13:G13"/>
    <mergeCell ref="F14:G14"/>
    <mergeCell ref="F15:G15"/>
    <mergeCell ref="F16:G16"/>
  </mergeCells>
  <conditionalFormatting sqref="I8">
    <cfRule type="containsText" dxfId="57" priority="11" stopIfTrue="1" operator="containsText" text="Do not proceed">
      <formula>NOT(ISERROR(SEARCH("Do not proceed",I8)))</formula>
    </cfRule>
    <cfRule type="containsText" dxfId="56" priority="12" stopIfTrue="1" operator="containsText" text="Proceed">
      <formula>NOT(ISERROR(SEARCH("Proceed",I8)))</formula>
    </cfRule>
  </conditionalFormatting>
  <conditionalFormatting sqref="I9:I12">
    <cfRule type="containsText" dxfId="55" priority="9" stopIfTrue="1" operator="containsText" text="Do not proceed">
      <formula>NOT(ISERROR(SEARCH("Do not proceed",I9)))</formula>
    </cfRule>
    <cfRule type="containsText" dxfId="54" priority="10" stopIfTrue="1" operator="containsText" text="Proceed">
      <formula>NOT(ISERROR(SEARCH("Proceed",I9)))</formula>
    </cfRule>
  </conditionalFormatting>
  <conditionalFormatting sqref="H16">
    <cfRule type="containsText" dxfId="53" priority="5" stopIfTrue="1" operator="containsText" text="Do not proceed">
      <formula>NOT(ISERROR(SEARCH("Do not proceed",H16)))</formula>
    </cfRule>
    <cfRule type="containsText" dxfId="52" priority="6" stopIfTrue="1" operator="containsText" text="Proceed">
      <formula>NOT(ISERROR(SEARCH("Proceed",H16)))</formula>
    </cfRule>
  </conditionalFormatting>
  <conditionalFormatting sqref="H15">
    <cfRule type="containsText" dxfId="51" priority="3" stopIfTrue="1" operator="containsText" text="Do not proceed">
      <formula>NOT(ISERROR(SEARCH("Do not proceed",H15)))</formula>
    </cfRule>
    <cfRule type="containsText" dxfId="50" priority="4" stopIfTrue="1" operator="containsText" text="Proceed">
      <formula>NOT(ISERROR(SEARCH("Proceed",H15)))</formula>
    </cfRule>
  </conditionalFormatting>
  <conditionalFormatting sqref="E17">
    <cfRule type="containsText" dxfId="49" priority="1" stopIfTrue="1" operator="containsText" text="Do not proceed">
      <formula>NOT(ISERROR(SEARCH("Do not proceed",E17)))</formula>
    </cfRule>
    <cfRule type="containsText" dxfId="48" priority="2" stopIfTrue="1" operator="containsText" text="Proceed">
      <formula>NOT(ISERROR(SEARCH("Proceed",E17)))</formula>
    </cfRule>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B6B638-5A31-4E69-96EA-9D1C0BA9A96F}">
  <sheetPr>
    <tabColor rgb="FFFFFF00"/>
  </sheetPr>
  <dimension ref="A1:M67"/>
  <sheetViews>
    <sheetView showGridLines="0" topLeftCell="A25" zoomScale="80" zoomScaleNormal="80" workbookViewId="0">
      <selection activeCell="D8" sqref="D8:G8"/>
    </sheetView>
  </sheetViews>
  <sheetFormatPr defaultColWidth="9.109375" defaultRowHeight="13.8" x14ac:dyDescent="0.3"/>
  <cols>
    <col min="1" max="1" width="12.6640625" style="52" customWidth="1"/>
    <col min="2" max="2" width="11.5546875" style="52" customWidth="1"/>
    <col min="3" max="3" width="12.6640625" style="52" customWidth="1"/>
    <col min="4" max="6" width="9.109375" style="52"/>
    <col min="7" max="7" width="34.88671875" style="52" customWidth="1"/>
    <col min="8" max="8" width="34.44140625" style="52" customWidth="1"/>
    <col min="9" max="9" width="29.88671875" style="27" customWidth="1"/>
    <col min="10" max="10" width="14.6640625" style="27" bestFit="1" customWidth="1"/>
    <col min="11" max="11" width="25" style="52" customWidth="1"/>
    <col min="12" max="12" width="15.5546875" style="52" customWidth="1"/>
    <col min="13" max="13" width="15" style="52" customWidth="1"/>
    <col min="14" max="14" width="12.109375" style="52" customWidth="1"/>
    <col min="15" max="16384" width="9.109375" style="52"/>
  </cols>
  <sheetData>
    <row r="1" spans="1:12" s="1" customFormat="1" x14ac:dyDescent="0.25">
      <c r="A1" s="199" t="s">
        <v>34</v>
      </c>
      <c r="B1" s="200"/>
      <c r="C1" s="200"/>
      <c r="D1" s="200"/>
      <c r="E1" s="200"/>
      <c r="F1" s="200"/>
      <c r="G1" s="200"/>
      <c r="H1" s="201"/>
    </row>
    <row r="2" spans="1:12" s="1" customFormat="1" ht="15" customHeight="1" x14ac:dyDescent="0.25">
      <c r="A2" s="193" t="s">
        <v>35</v>
      </c>
      <c r="B2" s="194"/>
      <c r="C2" s="194"/>
      <c r="D2" s="194"/>
      <c r="E2" s="194"/>
      <c r="F2" s="194"/>
      <c r="G2" s="194"/>
      <c r="H2" s="195"/>
    </row>
    <row r="3" spans="1:12" s="1" customFormat="1" ht="39" customHeight="1" x14ac:dyDescent="0.25">
      <c r="A3" s="196" t="s">
        <v>36</v>
      </c>
      <c r="B3" s="197"/>
      <c r="C3" s="197"/>
      <c r="D3" s="197"/>
      <c r="E3" s="197"/>
      <c r="F3" s="197"/>
      <c r="G3" s="197"/>
      <c r="H3" s="198"/>
    </row>
    <row r="4" spans="1:12" s="1" customFormat="1" ht="42.75" customHeight="1" x14ac:dyDescent="0.25">
      <c r="A4" s="196" t="s">
        <v>37</v>
      </c>
      <c r="B4" s="197"/>
      <c r="C4" s="197"/>
      <c r="D4" s="197"/>
      <c r="E4" s="197"/>
      <c r="F4" s="197"/>
      <c r="G4" s="197"/>
      <c r="H4" s="198"/>
    </row>
    <row r="5" spans="1:12" s="1" customFormat="1" x14ac:dyDescent="0.25">
      <c r="A5" s="206" t="s">
        <v>131</v>
      </c>
      <c r="B5" s="207"/>
      <c r="C5" s="207"/>
      <c r="D5" s="207"/>
      <c r="E5" s="207"/>
      <c r="F5" s="207"/>
      <c r="G5" s="207"/>
      <c r="H5" s="208"/>
    </row>
    <row r="6" spans="1:12" s="1" customFormat="1" ht="14.4" thickBot="1" x14ac:dyDescent="0.3">
      <c r="A6" s="211" t="s">
        <v>38</v>
      </c>
      <c r="B6" s="212"/>
      <c r="C6" s="212"/>
      <c r="D6" s="212"/>
      <c r="E6" s="212"/>
      <c r="F6" s="212"/>
      <c r="G6" s="212"/>
      <c r="H6" s="213"/>
    </row>
    <row r="7" spans="1:12" s="1" customFormat="1" ht="14.4" thickBot="1" x14ac:dyDescent="0.3">
      <c r="A7" s="51"/>
      <c r="B7" s="51"/>
      <c r="C7" s="51"/>
      <c r="D7" s="51"/>
      <c r="E7" s="51"/>
      <c r="F7" s="51"/>
      <c r="G7" s="51"/>
      <c r="H7" s="51"/>
    </row>
    <row r="8" spans="1:12" x14ac:dyDescent="0.25">
      <c r="B8" s="181" t="s">
        <v>3</v>
      </c>
      <c r="C8" s="182"/>
      <c r="D8" s="171"/>
      <c r="E8" s="171"/>
      <c r="F8" s="171"/>
      <c r="G8" s="172"/>
      <c r="I8" s="1"/>
      <c r="J8" s="1"/>
    </row>
    <row r="9" spans="1:12" x14ac:dyDescent="0.25">
      <c r="I9" s="1"/>
      <c r="J9" s="1"/>
      <c r="L9" s="53"/>
    </row>
    <row r="10" spans="1:12" x14ac:dyDescent="0.25">
      <c r="B10" s="168" t="s">
        <v>39</v>
      </c>
      <c r="C10" s="169"/>
      <c r="D10" s="169"/>
      <c r="E10" s="169"/>
      <c r="F10" s="169"/>
      <c r="G10" s="170"/>
      <c r="I10" s="1"/>
      <c r="J10" s="1"/>
    </row>
    <row r="11" spans="1:12" x14ac:dyDescent="0.25">
      <c r="I11" s="1"/>
      <c r="J11" s="1"/>
    </row>
    <row r="12" spans="1:12" x14ac:dyDescent="0.25">
      <c r="B12" s="181" t="s">
        <v>40</v>
      </c>
      <c r="C12" s="182"/>
      <c r="D12" s="182"/>
      <c r="E12" s="183"/>
      <c r="F12" s="183"/>
      <c r="G12" s="184"/>
      <c r="I12" s="1"/>
      <c r="J12" s="1"/>
    </row>
    <row r="13" spans="1:12" x14ac:dyDescent="0.25">
      <c r="I13" s="1"/>
      <c r="J13" s="1"/>
    </row>
    <row r="14" spans="1:12" x14ac:dyDescent="0.3">
      <c r="B14" s="177" t="s">
        <v>41</v>
      </c>
      <c r="C14" s="178"/>
      <c r="D14" s="178"/>
      <c r="E14" s="179"/>
      <c r="F14" s="179"/>
      <c r="G14" s="180"/>
    </row>
    <row r="15" spans="1:12" x14ac:dyDescent="0.3">
      <c r="B15" s="173" t="s">
        <v>42</v>
      </c>
      <c r="C15" s="174"/>
      <c r="D15" s="174"/>
      <c r="E15" s="175"/>
      <c r="F15" s="175"/>
      <c r="G15" s="176"/>
    </row>
    <row r="17" spans="1:13" x14ac:dyDescent="0.3">
      <c r="B17" s="177" t="s">
        <v>43</v>
      </c>
      <c r="C17" s="178"/>
      <c r="D17" s="178"/>
      <c r="E17" s="179"/>
      <c r="F17" s="179"/>
      <c r="G17" s="180"/>
    </row>
    <row r="18" spans="1:13" x14ac:dyDescent="0.3">
      <c r="B18" s="173" t="s">
        <v>44</v>
      </c>
      <c r="C18" s="174"/>
      <c r="D18" s="174"/>
      <c r="E18" s="175"/>
      <c r="F18" s="175"/>
      <c r="G18" s="176"/>
    </row>
    <row r="19" spans="1:13" ht="14.4" thickBot="1" x14ac:dyDescent="0.35"/>
    <row r="20" spans="1:13" ht="14.4" thickBot="1" x14ac:dyDescent="0.35">
      <c r="B20" s="185" t="s">
        <v>45</v>
      </c>
      <c r="C20" s="186"/>
      <c r="D20" s="186"/>
      <c r="E20" s="186"/>
      <c r="F20" s="186"/>
      <c r="G20" s="187"/>
    </row>
    <row r="21" spans="1:13" ht="14.4" thickBot="1" x14ac:dyDescent="0.35">
      <c r="A21" s="54"/>
      <c r="B21" s="55"/>
      <c r="C21" s="55"/>
      <c r="D21" s="55"/>
      <c r="E21" s="55"/>
      <c r="F21" s="55"/>
      <c r="G21" s="55"/>
      <c r="H21" s="55"/>
      <c r="I21" s="56"/>
    </row>
    <row r="22" spans="1:13" ht="28.2" thickBot="1" x14ac:dyDescent="0.35">
      <c r="A22" s="57" t="s">
        <v>46</v>
      </c>
      <c r="B22" s="202" t="s">
        <v>47</v>
      </c>
      <c r="C22" s="203"/>
      <c r="D22" s="203"/>
      <c r="E22" s="203"/>
      <c r="F22" s="203"/>
      <c r="G22" s="204"/>
      <c r="H22" s="58" t="s">
        <v>48</v>
      </c>
      <c r="I22" s="59" t="s">
        <v>49</v>
      </c>
      <c r="J22" s="60" t="s">
        <v>50</v>
      </c>
      <c r="K22" s="61" t="s">
        <v>51</v>
      </c>
    </row>
    <row r="23" spans="1:13" x14ac:dyDescent="0.3">
      <c r="A23" s="205">
        <v>1</v>
      </c>
      <c r="B23" s="163" t="s">
        <v>52</v>
      </c>
      <c r="C23" s="163"/>
      <c r="D23" s="163"/>
      <c r="E23" s="163"/>
      <c r="F23" s="163"/>
      <c r="G23" s="163"/>
      <c r="H23" s="161"/>
      <c r="I23" s="162"/>
      <c r="J23" s="209">
        <f>1/9</f>
        <v>0.1111111111111111</v>
      </c>
      <c r="K23" s="191" t="str">
        <f>(IF(I23&gt;=5,"Proceed","Do not proceed"))</f>
        <v>Do not proceed</v>
      </c>
    </row>
    <row r="24" spans="1:13" ht="14.4" thickBot="1" x14ac:dyDescent="0.35">
      <c r="A24" s="205"/>
      <c r="B24" s="163"/>
      <c r="C24" s="163"/>
      <c r="D24" s="163"/>
      <c r="E24" s="163"/>
      <c r="F24" s="163"/>
      <c r="G24" s="163"/>
      <c r="H24" s="161"/>
      <c r="I24" s="162"/>
      <c r="J24" s="209"/>
      <c r="K24" s="192"/>
      <c r="M24" s="62"/>
    </row>
    <row r="25" spans="1:13" ht="24.75" customHeight="1" thickBot="1" x14ac:dyDescent="0.35">
      <c r="A25" s="63"/>
      <c r="B25" s="167" t="s">
        <v>54</v>
      </c>
      <c r="C25" s="167"/>
      <c r="D25" s="167"/>
      <c r="E25" s="167"/>
      <c r="F25" s="167"/>
      <c r="G25" s="167"/>
      <c r="H25" s="14"/>
      <c r="I25" s="16"/>
      <c r="J25" s="64"/>
    </row>
    <row r="26" spans="1:13" x14ac:dyDescent="0.3">
      <c r="A26" s="205">
        <v>2</v>
      </c>
      <c r="B26" s="166" t="s">
        <v>55</v>
      </c>
      <c r="C26" s="166"/>
      <c r="D26" s="166"/>
      <c r="E26" s="166"/>
      <c r="F26" s="166"/>
      <c r="G26" s="166"/>
      <c r="H26" s="161"/>
      <c r="I26" s="162"/>
      <c r="J26" s="209">
        <f>1/9</f>
        <v>0.1111111111111111</v>
      </c>
      <c r="K26" s="191" t="str">
        <f>(IF(I26&gt;=5,"Proceed","Do not proceed"))</f>
        <v>Do not proceed</v>
      </c>
    </row>
    <row r="27" spans="1:13" ht="14.4" thickBot="1" x14ac:dyDescent="0.35">
      <c r="A27" s="205"/>
      <c r="B27" s="166"/>
      <c r="C27" s="166"/>
      <c r="D27" s="166"/>
      <c r="E27" s="166"/>
      <c r="F27" s="166"/>
      <c r="G27" s="166"/>
      <c r="H27" s="161"/>
      <c r="I27" s="162"/>
      <c r="J27" s="209"/>
      <c r="K27" s="192"/>
    </row>
    <row r="28" spans="1:13" ht="24.75" customHeight="1" thickBot="1" x14ac:dyDescent="0.35">
      <c r="A28" s="63"/>
      <c r="B28" s="167" t="s">
        <v>56</v>
      </c>
      <c r="C28" s="167"/>
      <c r="D28" s="167"/>
      <c r="E28" s="167"/>
      <c r="F28" s="167"/>
      <c r="G28" s="167"/>
      <c r="H28" s="14"/>
      <c r="I28" s="16"/>
      <c r="J28" s="64"/>
    </row>
    <row r="29" spans="1:13" x14ac:dyDescent="0.3">
      <c r="A29" s="205">
        <v>3</v>
      </c>
      <c r="B29" s="163" t="s">
        <v>57</v>
      </c>
      <c r="C29" s="163"/>
      <c r="D29" s="163"/>
      <c r="E29" s="163"/>
      <c r="F29" s="163"/>
      <c r="G29" s="163"/>
      <c r="H29" s="161"/>
      <c r="I29" s="162"/>
      <c r="J29" s="209">
        <f>1/9</f>
        <v>0.1111111111111111</v>
      </c>
      <c r="K29" s="191" t="str">
        <f>(IF(I29&gt;=5,"Proceed","Do not proceed"))</f>
        <v>Do not proceed</v>
      </c>
    </row>
    <row r="30" spans="1:13" ht="14.4" thickBot="1" x14ac:dyDescent="0.35">
      <c r="A30" s="205"/>
      <c r="B30" s="163"/>
      <c r="C30" s="163"/>
      <c r="D30" s="163"/>
      <c r="E30" s="163"/>
      <c r="F30" s="163"/>
      <c r="G30" s="163"/>
      <c r="H30" s="161"/>
      <c r="I30" s="162"/>
      <c r="J30" s="209"/>
      <c r="K30" s="192"/>
    </row>
    <row r="31" spans="1:13" ht="31.5" customHeight="1" thickBot="1" x14ac:dyDescent="0.35">
      <c r="A31" s="63"/>
      <c r="B31" s="164" t="s">
        <v>58</v>
      </c>
      <c r="C31" s="164"/>
      <c r="D31" s="164"/>
      <c r="E31" s="164"/>
      <c r="F31" s="164"/>
      <c r="G31" s="164"/>
      <c r="H31" s="14"/>
      <c r="I31" s="16"/>
      <c r="J31" s="64"/>
    </row>
    <row r="32" spans="1:13" x14ac:dyDescent="0.3">
      <c r="A32" s="205">
        <v>4</v>
      </c>
      <c r="B32" s="163" t="s">
        <v>59</v>
      </c>
      <c r="C32" s="163"/>
      <c r="D32" s="163"/>
      <c r="E32" s="163"/>
      <c r="F32" s="163"/>
      <c r="G32" s="163"/>
      <c r="H32" s="161"/>
      <c r="I32" s="162"/>
      <c r="J32" s="209">
        <f>1/9</f>
        <v>0.1111111111111111</v>
      </c>
      <c r="K32" s="191" t="str">
        <f>(IF(I32&gt;=5,"Proceed","Do not proceed"))</f>
        <v>Do not proceed</v>
      </c>
    </row>
    <row r="33" spans="1:11" ht="14.4" thickBot="1" x14ac:dyDescent="0.35">
      <c r="A33" s="205"/>
      <c r="B33" s="163"/>
      <c r="C33" s="163"/>
      <c r="D33" s="163"/>
      <c r="E33" s="163"/>
      <c r="F33" s="163"/>
      <c r="G33" s="163"/>
      <c r="H33" s="161"/>
      <c r="I33" s="162"/>
      <c r="J33" s="209"/>
      <c r="K33" s="192"/>
    </row>
    <row r="34" spans="1:11" ht="24.75" customHeight="1" thickBot="1" x14ac:dyDescent="0.35">
      <c r="A34" s="63"/>
      <c r="B34" s="164" t="s">
        <v>61</v>
      </c>
      <c r="C34" s="164"/>
      <c r="D34" s="164"/>
      <c r="E34" s="164"/>
      <c r="F34" s="164"/>
      <c r="G34" s="164"/>
      <c r="H34" s="14"/>
      <c r="I34" s="16"/>
      <c r="J34" s="64"/>
    </row>
    <row r="35" spans="1:11" x14ac:dyDescent="0.3">
      <c r="A35" s="205">
        <v>5</v>
      </c>
      <c r="B35" s="166" t="s">
        <v>62</v>
      </c>
      <c r="C35" s="166"/>
      <c r="D35" s="166"/>
      <c r="E35" s="166"/>
      <c r="F35" s="166"/>
      <c r="G35" s="166"/>
      <c r="H35" s="161"/>
      <c r="I35" s="162"/>
      <c r="J35" s="209">
        <f>1/9</f>
        <v>0.1111111111111111</v>
      </c>
      <c r="K35" s="191" t="str">
        <f>(IF(I35&gt;=5,"Proceed","Do not proceed"))</f>
        <v>Do not proceed</v>
      </c>
    </row>
    <row r="36" spans="1:11" ht="14.4" thickBot="1" x14ac:dyDescent="0.35">
      <c r="A36" s="205"/>
      <c r="B36" s="166"/>
      <c r="C36" s="166"/>
      <c r="D36" s="166"/>
      <c r="E36" s="166"/>
      <c r="F36" s="166"/>
      <c r="G36" s="166"/>
      <c r="H36" s="161"/>
      <c r="I36" s="162"/>
      <c r="J36" s="209"/>
      <c r="K36" s="192"/>
    </row>
    <row r="37" spans="1:11" ht="30.75" customHeight="1" thickBot="1" x14ac:dyDescent="0.35">
      <c r="A37" s="63"/>
      <c r="B37" s="167" t="s">
        <v>63</v>
      </c>
      <c r="C37" s="167"/>
      <c r="D37" s="167"/>
      <c r="E37" s="167"/>
      <c r="F37" s="167"/>
      <c r="G37" s="167"/>
      <c r="H37" s="14"/>
      <c r="I37" s="16"/>
      <c r="J37" s="64"/>
    </row>
    <row r="38" spans="1:11" x14ac:dyDescent="0.3">
      <c r="A38" s="205">
        <v>6</v>
      </c>
      <c r="B38" s="163" t="s">
        <v>64</v>
      </c>
      <c r="C38" s="163"/>
      <c r="D38" s="163"/>
      <c r="E38" s="163"/>
      <c r="F38" s="163"/>
      <c r="G38" s="163"/>
      <c r="H38" s="161"/>
      <c r="I38" s="162"/>
      <c r="J38" s="209">
        <f>1/9</f>
        <v>0.1111111111111111</v>
      </c>
      <c r="K38" s="191" t="str">
        <f>(IF(I38&gt;=5,"Proceed","Do not proceed"))</f>
        <v>Do not proceed</v>
      </c>
    </row>
    <row r="39" spans="1:11" ht="14.4" thickBot="1" x14ac:dyDescent="0.35">
      <c r="A39" s="205"/>
      <c r="B39" s="163"/>
      <c r="C39" s="163"/>
      <c r="D39" s="163"/>
      <c r="E39" s="163"/>
      <c r="F39" s="163"/>
      <c r="G39" s="163"/>
      <c r="H39" s="161"/>
      <c r="I39" s="162"/>
      <c r="J39" s="209"/>
      <c r="K39" s="192"/>
    </row>
    <row r="40" spans="1:11" ht="27.75" customHeight="1" thickBot="1" x14ac:dyDescent="0.35">
      <c r="A40" s="63"/>
      <c r="B40" s="164" t="s">
        <v>65</v>
      </c>
      <c r="C40" s="164"/>
      <c r="D40" s="164"/>
      <c r="E40" s="164"/>
      <c r="F40" s="164"/>
      <c r="G40" s="164"/>
      <c r="H40" s="14"/>
      <c r="I40" s="16"/>
      <c r="J40" s="64"/>
    </row>
    <row r="41" spans="1:11" x14ac:dyDescent="0.3">
      <c r="A41" s="205">
        <v>7</v>
      </c>
      <c r="B41" s="163" t="s">
        <v>66</v>
      </c>
      <c r="C41" s="163"/>
      <c r="D41" s="163"/>
      <c r="E41" s="163"/>
      <c r="F41" s="163"/>
      <c r="G41" s="163"/>
      <c r="H41" s="161"/>
      <c r="I41" s="162"/>
      <c r="J41" s="209">
        <f>1/9</f>
        <v>0.1111111111111111</v>
      </c>
      <c r="K41" s="191" t="str">
        <f>(IF(I41&gt;=5,"Proceed","Do not proceed"))</f>
        <v>Do not proceed</v>
      </c>
    </row>
    <row r="42" spans="1:11" ht="14.4" thickBot="1" x14ac:dyDescent="0.35">
      <c r="A42" s="205"/>
      <c r="B42" s="163"/>
      <c r="C42" s="163"/>
      <c r="D42" s="163"/>
      <c r="E42" s="163"/>
      <c r="F42" s="163"/>
      <c r="G42" s="163"/>
      <c r="H42" s="161"/>
      <c r="I42" s="162"/>
      <c r="J42" s="209"/>
      <c r="K42" s="192"/>
    </row>
    <row r="43" spans="1:11" x14ac:dyDescent="0.3">
      <c r="A43" s="63"/>
      <c r="B43" s="164" t="s">
        <v>67</v>
      </c>
      <c r="C43" s="164"/>
      <c r="D43" s="164"/>
      <c r="E43" s="164"/>
      <c r="F43" s="164"/>
      <c r="G43" s="164"/>
      <c r="H43" s="14"/>
      <c r="I43" s="16"/>
      <c r="J43" s="64"/>
    </row>
    <row r="44" spans="1:11" ht="14.4" thickBot="1" x14ac:dyDescent="0.35">
      <c r="A44" s="65"/>
      <c r="B44" s="164"/>
      <c r="C44" s="164"/>
      <c r="D44" s="164"/>
      <c r="E44" s="164"/>
      <c r="F44" s="164"/>
      <c r="G44" s="164"/>
      <c r="H44" s="14"/>
      <c r="I44" s="16"/>
      <c r="J44" s="64"/>
    </row>
    <row r="45" spans="1:11" x14ac:dyDescent="0.3">
      <c r="A45" s="205">
        <v>8</v>
      </c>
      <c r="B45" s="163" t="s">
        <v>68</v>
      </c>
      <c r="C45" s="163"/>
      <c r="D45" s="163"/>
      <c r="E45" s="163"/>
      <c r="F45" s="163"/>
      <c r="G45" s="163"/>
      <c r="H45" s="161"/>
      <c r="I45" s="162"/>
      <c r="J45" s="209">
        <f>1/9</f>
        <v>0.1111111111111111</v>
      </c>
      <c r="K45" s="191" t="str">
        <f>(IF(I45&gt;=5,"Proceed","Do not proceed"))</f>
        <v>Do not proceed</v>
      </c>
    </row>
    <row r="46" spans="1:11" ht="14.4" thickBot="1" x14ac:dyDescent="0.35">
      <c r="A46" s="205"/>
      <c r="B46" s="163"/>
      <c r="C46" s="163"/>
      <c r="D46" s="163"/>
      <c r="E46" s="163"/>
      <c r="F46" s="163"/>
      <c r="G46" s="163"/>
      <c r="H46" s="161"/>
      <c r="I46" s="162"/>
      <c r="J46" s="209"/>
      <c r="K46" s="192"/>
    </row>
    <row r="47" spans="1:11" x14ac:dyDescent="0.3">
      <c r="A47" s="63"/>
      <c r="B47" s="164" t="s">
        <v>69</v>
      </c>
      <c r="C47" s="164"/>
      <c r="D47" s="164"/>
      <c r="E47" s="164"/>
      <c r="F47" s="164"/>
      <c r="G47" s="164"/>
      <c r="H47" s="66"/>
      <c r="I47" s="16"/>
      <c r="J47" s="64"/>
    </row>
    <row r="48" spans="1:11" ht="14.4" thickBot="1" x14ac:dyDescent="0.35">
      <c r="A48" s="65"/>
      <c r="B48" s="164"/>
      <c r="C48" s="164"/>
      <c r="D48" s="164"/>
      <c r="E48" s="164"/>
      <c r="F48" s="164"/>
      <c r="G48" s="164"/>
      <c r="H48" s="14"/>
      <c r="I48" s="16"/>
      <c r="J48" s="64"/>
    </row>
    <row r="49" spans="1:11" x14ac:dyDescent="0.3">
      <c r="A49" s="205">
        <v>9</v>
      </c>
      <c r="B49" s="163" t="s">
        <v>70</v>
      </c>
      <c r="C49" s="163"/>
      <c r="D49" s="163"/>
      <c r="E49" s="163"/>
      <c r="F49" s="163"/>
      <c r="G49" s="163"/>
      <c r="H49" s="161"/>
      <c r="I49" s="162"/>
      <c r="J49" s="209">
        <f>1/9</f>
        <v>0.1111111111111111</v>
      </c>
      <c r="K49" s="191" t="str">
        <f>(IF(I49&gt;=5,"Proceed","Do not proceed"))</f>
        <v>Do not proceed</v>
      </c>
    </row>
    <row r="50" spans="1:11" ht="14.4" thickBot="1" x14ac:dyDescent="0.35">
      <c r="A50" s="205"/>
      <c r="B50" s="163"/>
      <c r="C50" s="163"/>
      <c r="D50" s="163"/>
      <c r="E50" s="163"/>
      <c r="F50" s="163"/>
      <c r="G50" s="163"/>
      <c r="H50" s="161"/>
      <c r="I50" s="162"/>
      <c r="J50" s="210"/>
      <c r="K50" s="192"/>
    </row>
    <row r="51" spans="1:11" x14ac:dyDescent="0.3">
      <c r="A51" s="63"/>
      <c r="B51" s="164" t="s">
        <v>71</v>
      </c>
      <c r="C51" s="164"/>
      <c r="D51" s="164"/>
      <c r="E51" s="164"/>
      <c r="F51" s="164"/>
      <c r="G51" s="164"/>
      <c r="H51" s="67"/>
      <c r="I51" s="16"/>
    </row>
    <row r="52" spans="1:11" ht="14.4" thickBot="1" x14ac:dyDescent="0.35">
      <c r="A52" s="68"/>
      <c r="B52" s="165"/>
      <c r="C52" s="165"/>
      <c r="D52" s="165"/>
      <c r="E52" s="165"/>
      <c r="F52" s="165"/>
      <c r="G52" s="165"/>
      <c r="H52" s="69"/>
      <c r="I52" s="22"/>
    </row>
    <row r="53" spans="1:11" x14ac:dyDescent="0.3">
      <c r="H53" s="70" t="s">
        <v>72</v>
      </c>
      <c r="I53" s="71">
        <f>SUM(I23:I50)</f>
        <v>0</v>
      </c>
      <c r="J53" s="44"/>
    </row>
    <row r="54" spans="1:11" x14ac:dyDescent="0.3">
      <c r="F54" s="72"/>
      <c r="G54" s="72"/>
      <c r="H54" s="73" t="s">
        <v>73</v>
      </c>
      <c r="I54" s="29">
        <f>I53/9</f>
        <v>0</v>
      </c>
      <c r="J54" s="44"/>
    </row>
    <row r="55" spans="1:11" x14ac:dyDescent="0.3">
      <c r="G55" s="2"/>
      <c r="H55" s="73" t="s">
        <v>30</v>
      </c>
      <c r="I55" s="30">
        <f>I53/100</f>
        <v>0</v>
      </c>
      <c r="J55" s="45"/>
    </row>
    <row r="56" spans="1:11" x14ac:dyDescent="0.3">
      <c r="F56" s="2"/>
      <c r="G56" s="2"/>
      <c r="H56" s="74" t="s">
        <v>74</v>
      </c>
      <c r="I56" s="75">
        <v>90</v>
      </c>
    </row>
    <row r="57" spans="1:11" x14ac:dyDescent="0.3">
      <c r="F57" s="2"/>
      <c r="G57" s="2"/>
      <c r="H57" s="34" t="s">
        <v>75</v>
      </c>
      <c r="I57" s="35" t="str">
        <f>IF(I55&gt;=80%,"Proceed","Do not proceed")</f>
        <v>Do not proceed</v>
      </c>
      <c r="J57" s="46"/>
    </row>
    <row r="58" spans="1:11" ht="14.4" thickBot="1" x14ac:dyDescent="0.35">
      <c r="F58" s="2"/>
      <c r="G58" s="2"/>
      <c r="H58" s="37" t="s">
        <v>32</v>
      </c>
      <c r="I58" s="38" t="str">
        <f>IF(COUNTIF(K23:K50,"Do not proceed")&gt;0,"Do not proceed","Proceed")</f>
        <v>Do not proceed</v>
      </c>
      <c r="J58" s="46"/>
    </row>
    <row r="59" spans="1:11" ht="14.4" thickBot="1" x14ac:dyDescent="0.35"/>
    <row r="60" spans="1:11" x14ac:dyDescent="0.3">
      <c r="E60" s="188" t="s">
        <v>76</v>
      </c>
      <c r="F60" s="189"/>
      <c r="G60" s="189"/>
      <c r="H60" s="190"/>
      <c r="I60" s="76" t="str">
        <f>IF(COUNTIF(I57:I58,"Do not proceed")&gt;0,"Do not proceed","Proceed")</f>
        <v>Do not proceed</v>
      </c>
    </row>
    <row r="62" spans="1:11" x14ac:dyDescent="0.3">
      <c r="E62" s="77"/>
    </row>
    <row r="63" spans="1:11" x14ac:dyDescent="0.3">
      <c r="E63" s="77"/>
    </row>
    <row r="64" spans="1:11" x14ac:dyDescent="0.3">
      <c r="E64" s="77"/>
    </row>
    <row r="67" spans="5:5" x14ac:dyDescent="0.3">
      <c r="E67" s="77"/>
    </row>
  </sheetData>
  <sheetProtection algorithmName="SHA-512" hashValue="aEksDs70pQM9iusLm+kER5opjUtwBLXpT2t0Wy14irSMtUoeyvzV9xt3pY1KApbpVnuDPtfwiiKZVzmOLU3fKw==" saltValue="qQ/RJgiW1f20aGENHpHlIw==" spinCount="100000" sheet="1" objects="1" scenarios="1" selectLockedCells="1"/>
  <autoFilter ref="A22:K58" xr:uid="{52B6B638-5A31-4E69-96EA-9D1C0BA9A96F}">
    <filterColumn colId="1" showButton="0"/>
    <filterColumn colId="2" showButton="0"/>
    <filterColumn colId="3" showButton="0"/>
    <filterColumn colId="4" showButton="0"/>
    <filterColumn colId="5" showButton="0"/>
    <filterColumn colId="7" showButton="0"/>
  </autoFilter>
  <mergeCells count="85">
    <mergeCell ref="J45:J46"/>
    <mergeCell ref="J49:J50"/>
    <mergeCell ref="A6:H6"/>
    <mergeCell ref="J29:J30"/>
    <mergeCell ref="J32:J33"/>
    <mergeCell ref="J35:J36"/>
    <mergeCell ref="J38:J39"/>
    <mergeCell ref="J41:J42"/>
    <mergeCell ref="B28:G28"/>
    <mergeCell ref="H29:H30"/>
    <mergeCell ref="B26:G27"/>
    <mergeCell ref="H26:H27"/>
    <mergeCell ref="I26:I27"/>
    <mergeCell ref="I29:I30"/>
    <mergeCell ref="B31:G31"/>
    <mergeCell ref="B23:G24"/>
    <mergeCell ref="A4:H4"/>
    <mergeCell ref="A5:H5"/>
    <mergeCell ref="J23:J24"/>
    <mergeCell ref="J26:J27"/>
    <mergeCell ref="K45:K46"/>
    <mergeCell ref="A23:A24"/>
    <mergeCell ref="A26:A27"/>
    <mergeCell ref="A29:A30"/>
    <mergeCell ref="A32:A33"/>
    <mergeCell ref="A35:A36"/>
    <mergeCell ref="H23:H24"/>
    <mergeCell ref="I23:I24"/>
    <mergeCell ref="H32:H33"/>
    <mergeCell ref="I32:I33"/>
    <mergeCell ref="B34:G34"/>
    <mergeCell ref="B32:G33"/>
    <mergeCell ref="K49:K50"/>
    <mergeCell ref="A2:H2"/>
    <mergeCell ref="A3:H3"/>
    <mergeCell ref="A1:H1"/>
    <mergeCell ref="K32:K33"/>
    <mergeCell ref="K35:K36"/>
    <mergeCell ref="K38:K39"/>
    <mergeCell ref="K41:K42"/>
    <mergeCell ref="B22:G22"/>
    <mergeCell ref="K23:K24"/>
    <mergeCell ref="K26:K27"/>
    <mergeCell ref="K29:K30"/>
    <mergeCell ref="A41:A42"/>
    <mergeCell ref="A45:A46"/>
    <mergeCell ref="A38:A39"/>
    <mergeCell ref="A49:A50"/>
    <mergeCell ref="E60:H60"/>
    <mergeCell ref="H41:H42"/>
    <mergeCell ref="H45:H46"/>
    <mergeCell ref="H49:H50"/>
    <mergeCell ref="B41:G42"/>
    <mergeCell ref="B45:G46"/>
    <mergeCell ref="B43:G44"/>
    <mergeCell ref="B47:G48"/>
    <mergeCell ref="B10:G10"/>
    <mergeCell ref="D8:G8"/>
    <mergeCell ref="B29:G30"/>
    <mergeCell ref="B15:D15"/>
    <mergeCell ref="E15:G15"/>
    <mergeCell ref="B17:D17"/>
    <mergeCell ref="E17:G17"/>
    <mergeCell ref="B18:D18"/>
    <mergeCell ref="E18:G18"/>
    <mergeCell ref="B8:C8"/>
    <mergeCell ref="B14:D14"/>
    <mergeCell ref="E12:G12"/>
    <mergeCell ref="E14:G14"/>
    <mergeCell ref="B12:D12"/>
    <mergeCell ref="B20:G20"/>
    <mergeCell ref="B25:G25"/>
    <mergeCell ref="H35:H36"/>
    <mergeCell ref="I35:I36"/>
    <mergeCell ref="B49:G50"/>
    <mergeCell ref="B51:G52"/>
    <mergeCell ref="I49:I50"/>
    <mergeCell ref="I41:I42"/>
    <mergeCell ref="I45:I46"/>
    <mergeCell ref="H38:H39"/>
    <mergeCell ref="I38:I39"/>
    <mergeCell ref="B40:G40"/>
    <mergeCell ref="B38:G39"/>
    <mergeCell ref="B35:G36"/>
    <mergeCell ref="B37:G37"/>
  </mergeCells>
  <conditionalFormatting sqref="F67 F62:F64">
    <cfRule type="containsText" dxfId="47" priority="27" stopIfTrue="1" operator="containsText" text="Do not proceed">
      <formula>NOT(ISERROR(SEARCH("Do not proceed",F62)))</formula>
    </cfRule>
    <cfRule type="containsText" dxfId="46" priority="28" stopIfTrue="1" operator="containsText" text="Proceed">
      <formula>NOT(ISERROR(SEARCH("Proceed",F62)))</formula>
    </cfRule>
  </conditionalFormatting>
  <conditionalFormatting sqref="I58:J58">
    <cfRule type="containsText" dxfId="45" priority="25" stopIfTrue="1" operator="containsText" text="Do not proceed">
      <formula>NOT(ISERROR(SEARCH("Do not proceed",I58)))</formula>
    </cfRule>
    <cfRule type="containsText" dxfId="44" priority="26" stopIfTrue="1" operator="containsText" text="Proceed">
      <formula>NOT(ISERROR(SEARCH("Proceed",I58)))</formula>
    </cfRule>
  </conditionalFormatting>
  <conditionalFormatting sqref="I57:J57">
    <cfRule type="containsText" dxfId="43" priority="23" stopIfTrue="1" operator="containsText" text="Do not proceed">
      <formula>NOT(ISERROR(SEARCH("Do not proceed",I57)))</formula>
    </cfRule>
    <cfRule type="containsText" dxfId="42" priority="24" stopIfTrue="1" operator="containsText" text="Proceed">
      <formula>NOT(ISERROR(SEARCH("Proceed",I57)))</formula>
    </cfRule>
  </conditionalFormatting>
  <conditionalFormatting sqref="I60:J60">
    <cfRule type="containsText" dxfId="41" priority="21" stopIfTrue="1" operator="containsText" text="Do not proceed">
      <formula>NOT(ISERROR(SEARCH("Do not proceed",I60)))</formula>
    </cfRule>
    <cfRule type="containsText" dxfId="40" priority="22" stopIfTrue="1" operator="containsText" text="Proceed">
      <formula>NOT(ISERROR(SEARCH("Proceed",I60)))</formula>
    </cfRule>
  </conditionalFormatting>
  <conditionalFormatting sqref="K23">
    <cfRule type="containsText" dxfId="39" priority="19" stopIfTrue="1" operator="containsText" text="Do not proceed">
      <formula>NOT(ISERROR(SEARCH("Do not proceed",K23)))</formula>
    </cfRule>
    <cfRule type="containsText" dxfId="38" priority="20" stopIfTrue="1" operator="containsText" text="Proceed">
      <formula>NOT(ISERROR(SEARCH("Proceed",K23)))</formula>
    </cfRule>
  </conditionalFormatting>
  <conditionalFormatting sqref="K26">
    <cfRule type="containsText" dxfId="37" priority="17" stopIfTrue="1" operator="containsText" text="Do not proceed">
      <formula>NOT(ISERROR(SEARCH("Do not proceed",K26)))</formula>
    </cfRule>
    <cfRule type="containsText" dxfId="36" priority="18" stopIfTrue="1" operator="containsText" text="Proceed">
      <formula>NOT(ISERROR(SEARCH("Proceed",K26)))</formula>
    </cfRule>
  </conditionalFormatting>
  <conditionalFormatting sqref="K29">
    <cfRule type="containsText" dxfId="35" priority="15" stopIfTrue="1" operator="containsText" text="Do not proceed">
      <formula>NOT(ISERROR(SEARCH("Do not proceed",K29)))</formula>
    </cfRule>
    <cfRule type="containsText" dxfId="34" priority="16" stopIfTrue="1" operator="containsText" text="Proceed">
      <formula>NOT(ISERROR(SEARCH("Proceed",K29)))</formula>
    </cfRule>
  </conditionalFormatting>
  <conditionalFormatting sqref="K32">
    <cfRule type="containsText" dxfId="33" priority="13" stopIfTrue="1" operator="containsText" text="Do not proceed">
      <formula>NOT(ISERROR(SEARCH("Do not proceed",K32)))</formula>
    </cfRule>
    <cfRule type="containsText" dxfId="32" priority="14" stopIfTrue="1" operator="containsText" text="Proceed">
      <formula>NOT(ISERROR(SEARCH("Proceed",K32)))</formula>
    </cfRule>
  </conditionalFormatting>
  <conditionalFormatting sqref="K35">
    <cfRule type="containsText" dxfId="31" priority="11" stopIfTrue="1" operator="containsText" text="Do not proceed">
      <formula>NOT(ISERROR(SEARCH("Do not proceed",K35)))</formula>
    </cfRule>
    <cfRule type="containsText" dxfId="30" priority="12" stopIfTrue="1" operator="containsText" text="Proceed">
      <formula>NOT(ISERROR(SEARCH("Proceed",K35)))</formula>
    </cfRule>
  </conditionalFormatting>
  <conditionalFormatting sqref="K38">
    <cfRule type="containsText" dxfId="29" priority="9" stopIfTrue="1" operator="containsText" text="Do not proceed">
      <formula>NOT(ISERROR(SEARCH("Do not proceed",K38)))</formula>
    </cfRule>
    <cfRule type="containsText" dxfId="28" priority="10" stopIfTrue="1" operator="containsText" text="Proceed">
      <formula>NOT(ISERROR(SEARCH("Proceed",K38)))</formula>
    </cfRule>
  </conditionalFormatting>
  <conditionalFormatting sqref="K41">
    <cfRule type="containsText" dxfId="27" priority="5" stopIfTrue="1" operator="containsText" text="Do not proceed">
      <formula>NOT(ISERROR(SEARCH("Do not proceed",K41)))</formula>
    </cfRule>
    <cfRule type="containsText" dxfId="26" priority="6" stopIfTrue="1" operator="containsText" text="Proceed">
      <formula>NOT(ISERROR(SEARCH("Proceed",K41)))</formula>
    </cfRule>
  </conditionalFormatting>
  <conditionalFormatting sqref="K45">
    <cfRule type="containsText" dxfId="25" priority="3" stopIfTrue="1" operator="containsText" text="Do not proceed">
      <formula>NOT(ISERROR(SEARCH("Do not proceed",K45)))</formula>
    </cfRule>
    <cfRule type="containsText" dxfId="24" priority="4" stopIfTrue="1" operator="containsText" text="Proceed">
      <formula>NOT(ISERROR(SEARCH("Proceed",K45)))</formula>
    </cfRule>
  </conditionalFormatting>
  <conditionalFormatting sqref="K49">
    <cfRule type="containsText" dxfId="23" priority="1" stopIfTrue="1" operator="containsText" text="Do not proceed">
      <formula>NOT(ISERROR(SEARCH("Do not proceed",K49)))</formula>
    </cfRule>
    <cfRule type="containsText" dxfId="22" priority="2" stopIfTrue="1" operator="containsText" text="Proceed">
      <formula>NOT(ISERROR(SEARCH("Proceed",K49)))</formula>
    </cfRule>
  </conditionalFormatting>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CDA8E281-7562-4496-899E-E0B81B6ECE0D}">
          <x14:formula1>
            <xm:f>'Dropdown List'!$A$1:$A$3</xm:f>
          </x14:formula1>
          <xm:sqref>H23:H50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08FEEC-FEBB-4E13-A584-81E031A6B456}">
  <sheetPr>
    <tabColor rgb="FFFFFF00"/>
  </sheetPr>
  <dimension ref="A1:H49"/>
  <sheetViews>
    <sheetView showGridLines="0" topLeftCell="A5" zoomScale="60" zoomScaleNormal="60" workbookViewId="0">
      <selection activeCell="D9" sqref="D9:F9"/>
    </sheetView>
  </sheetViews>
  <sheetFormatPr defaultColWidth="9.109375" defaultRowHeight="13.8" x14ac:dyDescent="0.3"/>
  <cols>
    <col min="1" max="1" width="4.33203125" style="2" customWidth="1"/>
    <col min="2" max="2" width="63.5546875" style="2" customWidth="1"/>
    <col min="3" max="3" width="44.33203125" style="2" customWidth="1"/>
    <col min="4" max="4" width="32" style="2" customWidth="1"/>
    <col min="5" max="5" width="117.33203125" style="2" customWidth="1"/>
    <col min="6" max="6" width="14.5546875" style="2" customWidth="1"/>
    <col min="7" max="7" width="15.44140625" style="2" bestFit="1" customWidth="1"/>
    <col min="8" max="8" width="29.88671875" style="27" customWidth="1"/>
    <col min="9" max="9" width="19" style="2" customWidth="1"/>
    <col min="10" max="16384" width="9.109375" style="2"/>
  </cols>
  <sheetData>
    <row r="1" spans="1:8" s="1" customFormat="1" x14ac:dyDescent="0.25">
      <c r="B1" s="216" t="s">
        <v>77</v>
      </c>
      <c r="C1" s="217"/>
      <c r="D1" s="217"/>
      <c r="E1" s="218"/>
    </row>
    <row r="2" spans="1:8" s="1" customFormat="1" ht="15" customHeight="1" x14ac:dyDescent="0.25">
      <c r="B2" s="206" t="s">
        <v>132</v>
      </c>
      <c r="C2" s="207"/>
      <c r="D2" s="207"/>
      <c r="E2" s="208"/>
    </row>
    <row r="3" spans="1:8" s="1" customFormat="1" ht="27.75" customHeight="1" x14ac:dyDescent="0.25">
      <c r="B3" s="206" t="s">
        <v>78</v>
      </c>
      <c r="C3" s="207"/>
      <c r="D3" s="207"/>
      <c r="E3" s="208"/>
    </row>
    <row r="4" spans="1:8" s="1" customFormat="1" ht="14.25" customHeight="1" x14ac:dyDescent="0.25">
      <c r="B4" s="206" t="s">
        <v>79</v>
      </c>
      <c r="C4" s="207"/>
      <c r="D4" s="207"/>
      <c r="E4" s="208"/>
    </row>
    <row r="5" spans="1:8" s="1" customFormat="1" ht="93" customHeight="1" x14ac:dyDescent="0.25">
      <c r="B5" s="206" t="s">
        <v>130</v>
      </c>
      <c r="C5" s="207"/>
      <c r="D5" s="207"/>
      <c r="E5" s="208"/>
    </row>
    <row r="6" spans="1:8" s="1" customFormat="1" ht="15.75" customHeight="1" thickBot="1" x14ac:dyDescent="0.3">
      <c r="B6" s="211" t="s">
        <v>38</v>
      </c>
      <c r="C6" s="212"/>
      <c r="D6" s="212"/>
      <c r="E6" s="213"/>
    </row>
    <row r="7" spans="1:8" s="1" customFormat="1" ht="14.4" thickBot="1" x14ac:dyDescent="0.3"/>
    <row r="8" spans="1:8" ht="22.8" x14ac:dyDescent="0.4">
      <c r="B8" s="219" t="s">
        <v>80</v>
      </c>
      <c r="C8" s="220"/>
      <c r="D8" s="220"/>
      <c r="E8" s="220"/>
      <c r="F8" s="221"/>
      <c r="H8" s="1"/>
    </row>
    <row r="9" spans="1:8" ht="23.4" thickBot="1" x14ac:dyDescent="0.45">
      <c r="B9" s="3" t="s">
        <v>3</v>
      </c>
      <c r="C9" s="4"/>
      <c r="D9" s="214"/>
      <c r="E9" s="214"/>
      <c r="F9" s="215"/>
      <c r="H9" s="1"/>
    </row>
    <row r="10" spans="1:8" ht="124.2" x14ac:dyDescent="0.3">
      <c r="A10" s="5" t="s">
        <v>81</v>
      </c>
      <c r="B10" s="6" t="s">
        <v>82</v>
      </c>
      <c r="C10" s="7" t="s">
        <v>83</v>
      </c>
      <c r="D10" s="7" t="s">
        <v>84</v>
      </c>
      <c r="E10" s="8" t="s">
        <v>129</v>
      </c>
      <c r="F10" s="8" t="s">
        <v>50</v>
      </c>
      <c r="G10" s="9" t="s">
        <v>85</v>
      </c>
      <c r="H10" s="10"/>
    </row>
    <row r="11" spans="1:8" ht="45" customHeight="1" x14ac:dyDescent="0.3">
      <c r="A11" s="11">
        <v>1</v>
      </c>
      <c r="B11" s="12" t="s">
        <v>86</v>
      </c>
      <c r="C11" s="13" t="s">
        <v>87</v>
      </c>
      <c r="D11" s="48"/>
      <c r="E11" s="78"/>
      <c r="F11" s="15">
        <v>0.2</v>
      </c>
      <c r="G11" s="16" t="str">
        <f>(IF(E11&gt;=5,"Proceed","Do not proceed"))</f>
        <v>Do not proceed</v>
      </c>
      <c r="H11" s="10"/>
    </row>
    <row r="12" spans="1:8" ht="43.95" customHeight="1" x14ac:dyDescent="0.3">
      <c r="A12" s="11">
        <v>2</v>
      </c>
      <c r="B12" s="12" t="s">
        <v>88</v>
      </c>
      <c r="C12" s="13" t="s">
        <v>87</v>
      </c>
      <c r="D12" s="48"/>
      <c r="E12" s="78"/>
      <c r="F12" s="15">
        <v>0.2</v>
      </c>
      <c r="G12" s="16" t="str">
        <f t="shared" ref="G12:G15" si="0">(IF(E12&gt;=5,"Proceed","Do not proceed"))</f>
        <v>Do not proceed</v>
      </c>
      <c r="H12" s="2"/>
    </row>
    <row r="13" spans="1:8" ht="43.95" customHeight="1" x14ac:dyDescent="0.3">
      <c r="A13" s="11">
        <v>3</v>
      </c>
      <c r="B13" s="12" t="s">
        <v>89</v>
      </c>
      <c r="C13" s="13" t="s">
        <v>87</v>
      </c>
      <c r="D13" s="48"/>
      <c r="E13" s="78"/>
      <c r="F13" s="15">
        <v>0.2</v>
      </c>
      <c r="G13" s="16" t="str">
        <f t="shared" si="0"/>
        <v>Do not proceed</v>
      </c>
      <c r="H13" s="2"/>
    </row>
    <row r="14" spans="1:8" ht="44.4" customHeight="1" x14ac:dyDescent="0.3">
      <c r="A14" s="11">
        <v>4</v>
      </c>
      <c r="B14" s="12" t="s">
        <v>90</v>
      </c>
      <c r="C14" s="13" t="s">
        <v>87</v>
      </c>
      <c r="D14" s="48"/>
      <c r="E14" s="78"/>
      <c r="F14" s="15">
        <v>0.2</v>
      </c>
      <c r="G14" s="16" t="str">
        <f t="shared" si="0"/>
        <v>Do not proceed</v>
      </c>
      <c r="H14" s="2"/>
    </row>
    <row r="15" spans="1:8" ht="42.6" customHeight="1" thickBot="1" x14ac:dyDescent="0.35">
      <c r="A15" s="17">
        <v>5</v>
      </c>
      <c r="B15" s="18" t="s">
        <v>91</v>
      </c>
      <c r="C15" s="19" t="s">
        <v>87</v>
      </c>
      <c r="D15" s="49"/>
      <c r="E15" s="79"/>
      <c r="F15" s="21">
        <v>0.2</v>
      </c>
      <c r="G15" s="22" t="str">
        <f t="shared" si="0"/>
        <v>Do not proceed</v>
      </c>
      <c r="H15" s="2"/>
    </row>
    <row r="16" spans="1:8" x14ac:dyDescent="0.3">
      <c r="B16" s="23"/>
      <c r="C16" s="24"/>
      <c r="D16" s="25" t="s">
        <v>72</v>
      </c>
      <c r="E16" s="26">
        <f>SUM(E11:E15)</f>
        <v>0</v>
      </c>
    </row>
    <row r="17" spans="2:5" x14ac:dyDescent="0.3">
      <c r="B17" s="23"/>
      <c r="C17" s="24"/>
      <c r="D17" s="28" t="s">
        <v>73</v>
      </c>
      <c r="E17" s="29">
        <f>E16/5</f>
        <v>0</v>
      </c>
    </row>
    <row r="18" spans="2:5" x14ac:dyDescent="0.3">
      <c r="B18" s="23"/>
      <c r="C18" s="24"/>
      <c r="D18" s="28" t="s">
        <v>30</v>
      </c>
      <c r="E18" s="30">
        <f>E16/E19</f>
        <v>0</v>
      </c>
    </row>
    <row r="19" spans="2:5" ht="14.4" thickBot="1" x14ac:dyDescent="0.3">
      <c r="B19" s="31"/>
      <c r="C19" s="32"/>
      <c r="D19" s="33" t="s">
        <v>74</v>
      </c>
      <c r="E19" s="16">
        <v>50</v>
      </c>
    </row>
    <row r="20" spans="2:5" x14ac:dyDescent="0.3">
      <c r="D20" s="34" t="s">
        <v>75</v>
      </c>
      <c r="E20" s="35" t="str">
        <f>IF(E18&gt;=80%,"Proceed","Do not proceed")</f>
        <v>Do not proceed</v>
      </c>
    </row>
    <row r="21" spans="2:5" ht="14.4" thickBot="1" x14ac:dyDescent="0.3">
      <c r="C21" s="36"/>
      <c r="D21" s="37" t="s">
        <v>32</v>
      </c>
      <c r="E21" s="38" t="str">
        <f>IF(COUNTIF(G11:G15,"Do not proceed")&gt;0,"Do not proceed","Proceed")</f>
        <v>Do not proceed</v>
      </c>
    </row>
    <row r="22" spans="2:5" ht="14.4" thickBot="1" x14ac:dyDescent="0.3">
      <c r="C22" s="36"/>
      <c r="D22" s="36"/>
      <c r="E22" s="36"/>
    </row>
    <row r="23" spans="2:5" ht="21.6" thickBot="1" x14ac:dyDescent="0.45">
      <c r="B23" s="39" t="s">
        <v>80</v>
      </c>
      <c r="C23" s="40" t="str">
        <f>IF(COUNTIF(E20:E21,"Do not proceed")&gt;0,"Do not proceed","Proceed")</f>
        <v>Do not proceed</v>
      </c>
    </row>
    <row r="24" spans="2:5" x14ac:dyDescent="0.25">
      <c r="C24" s="36"/>
    </row>
    <row r="25" spans="2:5" x14ac:dyDescent="0.25">
      <c r="C25" s="36"/>
    </row>
    <row r="26" spans="2:5" x14ac:dyDescent="0.25">
      <c r="C26" s="36"/>
    </row>
    <row r="27" spans="2:5" x14ac:dyDescent="0.25">
      <c r="B27" s="36" t="s">
        <v>92</v>
      </c>
      <c r="C27" s="36"/>
    </row>
    <row r="28" spans="2:5" ht="14.4" thickBot="1" x14ac:dyDescent="0.3">
      <c r="B28" s="36"/>
      <c r="C28" s="36"/>
    </row>
    <row r="29" spans="2:5" x14ac:dyDescent="0.25">
      <c r="B29" s="41" t="s">
        <v>93</v>
      </c>
      <c r="C29" s="36"/>
    </row>
    <row r="30" spans="2:5" x14ac:dyDescent="0.25">
      <c r="B30" s="50"/>
      <c r="C30" s="36"/>
    </row>
    <row r="31" spans="2:5" x14ac:dyDescent="0.25">
      <c r="B31" s="50"/>
      <c r="C31" s="36"/>
    </row>
    <row r="32" spans="2:5" x14ac:dyDescent="0.25">
      <c r="B32" s="50"/>
      <c r="C32" s="36"/>
    </row>
    <row r="33" spans="2:8" x14ac:dyDescent="0.25">
      <c r="B33" s="50"/>
      <c r="C33" s="36"/>
    </row>
    <row r="34" spans="2:8" x14ac:dyDescent="0.25">
      <c r="B34" s="50"/>
      <c r="C34" s="36"/>
    </row>
    <row r="35" spans="2:8" x14ac:dyDescent="0.25">
      <c r="B35" s="42" t="s">
        <v>94</v>
      </c>
      <c r="C35" s="36"/>
    </row>
    <row r="36" spans="2:8" x14ac:dyDescent="0.25">
      <c r="B36" s="50"/>
      <c r="C36" s="36"/>
    </row>
    <row r="37" spans="2:8" x14ac:dyDescent="0.25">
      <c r="B37" s="42" t="s">
        <v>95</v>
      </c>
      <c r="C37" s="36"/>
    </row>
    <row r="38" spans="2:8" x14ac:dyDescent="0.25">
      <c r="B38" s="50"/>
      <c r="C38" s="36"/>
    </row>
    <row r="39" spans="2:8" ht="14.4" thickBot="1" x14ac:dyDescent="0.3">
      <c r="B39" s="43" t="s">
        <v>96</v>
      </c>
    </row>
    <row r="40" spans="2:8" x14ac:dyDescent="0.3">
      <c r="H40" s="44"/>
    </row>
    <row r="41" spans="2:8" x14ac:dyDescent="0.3">
      <c r="H41" s="44"/>
    </row>
    <row r="42" spans="2:8" x14ac:dyDescent="0.3">
      <c r="H42" s="45"/>
    </row>
    <row r="44" spans="2:8" x14ac:dyDescent="0.3">
      <c r="H44" s="46"/>
    </row>
    <row r="45" spans="2:8" x14ac:dyDescent="0.3">
      <c r="H45" s="46"/>
    </row>
    <row r="49" spans="8:8" ht="20.399999999999999" x14ac:dyDescent="0.3">
      <c r="H49" s="47"/>
    </row>
  </sheetData>
  <sheetProtection algorithmName="SHA-512" hashValue="Q6twBT5/pSl637ADCySTus0V0hkwGYSa86QIlrTj9/u9suE3JOh6mpSxyidrs8Fq147mOeiUezpfRU15R/ffVg==" saltValue="xvA1xWch5ADkO6P/AeKOQA==" spinCount="100000" sheet="1" objects="1" scenarios="1" selectLockedCells="1"/>
  <mergeCells count="8">
    <mergeCell ref="D9:F9"/>
    <mergeCell ref="B3:E3"/>
    <mergeCell ref="B4:E4"/>
    <mergeCell ref="B1:E1"/>
    <mergeCell ref="B2:E2"/>
    <mergeCell ref="B8:F8"/>
    <mergeCell ref="B5:E5"/>
    <mergeCell ref="B6:E6"/>
  </mergeCells>
  <conditionalFormatting sqref="E21 G11:G15">
    <cfRule type="containsText" dxfId="21" priority="13" stopIfTrue="1" operator="containsText" text="Do not proceed">
      <formula>NOT(ISERROR(SEARCH("Do not proceed",E11)))</formula>
    </cfRule>
    <cfRule type="containsText" dxfId="20" priority="14" stopIfTrue="1" operator="containsText" text="Proceed">
      <formula>NOT(ISERROR(SEARCH("Proceed",E11)))</formula>
    </cfRule>
  </conditionalFormatting>
  <conditionalFormatting sqref="E20">
    <cfRule type="containsText" dxfId="19" priority="9" stopIfTrue="1" operator="containsText" text="Do not proceed">
      <formula>NOT(ISERROR(SEARCH("Do not proceed",E20)))</formula>
    </cfRule>
    <cfRule type="containsText" dxfId="18" priority="10" stopIfTrue="1" operator="containsText" text="Proceed">
      <formula>NOT(ISERROR(SEARCH("Proceed",E20)))</formula>
    </cfRule>
  </conditionalFormatting>
  <conditionalFormatting sqref="C23">
    <cfRule type="containsText" dxfId="17" priority="7" stopIfTrue="1" operator="containsText" text="Do not proceed">
      <formula>NOT(ISERROR(SEARCH("Do not proceed",C23)))</formula>
    </cfRule>
    <cfRule type="containsText" dxfId="16" priority="8" stopIfTrue="1" operator="containsText" text="Proceed">
      <formula>NOT(ISERROR(SEARCH("Proceed",C23)))</formula>
    </cfRule>
  </conditionalFormatting>
  <conditionalFormatting sqref="H45">
    <cfRule type="containsText" dxfId="15" priority="5" stopIfTrue="1" operator="containsText" text="Do not proceed">
      <formula>NOT(ISERROR(SEARCH("Do not proceed",H45)))</formula>
    </cfRule>
    <cfRule type="containsText" dxfId="14" priority="6" stopIfTrue="1" operator="containsText" text="Proceed">
      <formula>NOT(ISERROR(SEARCH("Proceed",H45)))</formula>
    </cfRule>
  </conditionalFormatting>
  <conditionalFormatting sqref="H44">
    <cfRule type="containsText" dxfId="13" priority="3" stopIfTrue="1" operator="containsText" text="Do not proceed">
      <formula>NOT(ISERROR(SEARCH("Do not proceed",H44)))</formula>
    </cfRule>
    <cfRule type="containsText" dxfId="12" priority="4" stopIfTrue="1" operator="containsText" text="Proceed">
      <formula>NOT(ISERROR(SEARCH("Proceed",H44)))</formula>
    </cfRule>
  </conditionalFormatting>
  <conditionalFormatting sqref="H49">
    <cfRule type="containsText" dxfId="11" priority="1" stopIfTrue="1" operator="containsText" text="Do not proceed">
      <formula>NOT(ISERROR(SEARCH("Do not proceed",H49)))</formula>
    </cfRule>
    <cfRule type="containsText" dxfId="10" priority="2" stopIfTrue="1" operator="containsText" text="Proceed">
      <formula>NOT(ISERROR(SEARCH("Proceed",H49)))</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BDB552EE-DF28-4DEF-9CE0-CD24365E1FE1}">
          <x14:formula1>
            <xm:f>'Dropdown List'!$A$1:$A$2</xm:f>
          </x14:formula1>
          <xm:sqref>D11:D15</xm:sqref>
        </x14:dataValidation>
        <x14:dataValidation type="list" allowBlank="1" showInputMessage="1" showErrorMessage="1" xr:uid="{D8357F61-2400-434A-BEEF-FC84454175B5}">
          <x14:formula1>
            <xm:f>'Dropdown List'!$D$1:$D$5</xm:f>
          </x14:formula1>
          <xm:sqref>E11:E15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64CE6-900A-45C2-A202-509E34300E9E}">
  <sheetPr>
    <tabColor rgb="FFFFFF00"/>
  </sheetPr>
  <dimension ref="A1:O67"/>
  <sheetViews>
    <sheetView showGridLines="0" topLeftCell="A27" zoomScale="70" zoomScaleNormal="70" workbookViewId="0">
      <selection activeCell="G17" sqref="G17:G22"/>
    </sheetView>
  </sheetViews>
  <sheetFormatPr defaultColWidth="9.109375" defaultRowHeight="13.8" x14ac:dyDescent="0.25"/>
  <cols>
    <col min="1" max="1" width="9.88671875" style="1" customWidth="1"/>
    <col min="2" max="2" width="40.109375" style="1" customWidth="1"/>
    <col min="3" max="3" width="58.5546875" style="1" customWidth="1"/>
    <col min="4" max="4" width="56.33203125" style="1" customWidth="1"/>
    <col min="5" max="5" width="37.44140625" style="1" customWidth="1"/>
    <col min="6" max="6" width="88.109375" style="1" customWidth="1"/>
    <col min="7" max="12" width="17.88671875" style="1" customWidth="1"/>
    <col min="13" max="16384" width="9.109375" style="1"/>
  </cols>
  <sheetData>
    <row r="1" spans="1:15" x14ac:dyDescent="0.25">
      <c r="B1" s="226" t="s">
        <v>97</v>
      </c>
      <c r="C1" s="227"/>
      <c r="D1" s="228"/>
    </row>
    <row r="2" spans="1:15" ht="27.6" x14ac:dyDescent="0.45">
      <c r="B2" s="229" t="s">
        <v>133</v>
      </c>
      <c r="C2" s="230"/>
      <c r="D2" s="231"/>
      <c r="G2" s="80"/>
    </row>
    <row r="3" spans="1:15" ht="40.5" customHeight="1" x14ac:dyDescent="0.25">
      <c r="B3" s="206" t="s">
        <v>134</v>
      </c>
      <c r="C3" s="207"/>
      <c r="D3" s="208"/>
    </row>
    <row r="4" spans="1:15" ht="81.75" customHeight="1" x14ac:dyDescent="0.25">
      <c r="B4" s="206" t="s">
        <v>127</v>
      </c>
      <c r="C4" s="207"/>
      <c r="D4" s="208"/>
    </row>
    <row r="5" spans="1:15" ht="15.75" customHeight="1" x14ac:dyDescent="0.25">
      <c r="B5" s="229" t="s">
        <v>38</v>
      </c>
      <c r="C5" s="230"/>
      <c r="D5" s="231"/>
    </row>
    <row r="6" spans="1:15" ht="15.75" customHeight="1" thickBot="1" x14ac:dyDescent="0.3">
      <c r="B6" s="232" t="s">
        <v>98</v>
      </c>
      <c r="C6" s="233"/>
      <c r="D6" s="234"/>
    </row>
    <row r="7" spans="1:15" ht="14.4" thickBot="1" x14ac:dyDescent="0.3"/>
    <row r="8" spans="1:15" ht="23.4" thickBot="1" x14ac:dyDescent="0.45">
      <c r="B8" s="235" t="s">
        <v>99</v>
      </c>
      <c r="C8" s="236"/>
      <c r="D8" s="236"/>
      <c r="E8" s="236"/>
      <c r="F8" s="237"/>
      <c r="M8" s="81"/>
    </row>
    <row r="9" spans="1:15" ht="23.4" thickBot="1" x14ac:dyDescent="0.45">
      <c r="A9" s="82" t="s">
        <v>122</v>
      </c>
      <c r="B9" s="83" t="s">
        <v>3</v>
      </c>
      <c r="C9" s="238"/>
      <c r="D9" s="238"/>
      <c r="E9" s="238"/>
      <c r="F9" s="239"/>
      <c r="M9" s="81"/>
    </row>
    <row r="10" spans="1:15" ht="124.2" x14ac:dyDescent="0.25">
      <c r="A10" s="84"/>
      <c r="B10" s="85"/>
      <c r="C10" s="86" t="s">
        <v>100</v>
      </c>
      <c r="D10" s="86" t="s">
        <v>101</v>
      </c>
      <c r="E10" s="87" t="s">
        <v>102</v>
      </c>
      <c r="F10" s="88" t="s">
        <v>128</v>
      </c>
      <c r="G10" s="89" t="s">
        <v>103</v>
      </c>
      <c r="H10" s="90" t="s">
        <v>50</v>
      </c>
      <c r="I10" s="90" t="s">
        <v>104</v>
      </c>
      <c r="J10" s="9" t="s">
        <v>85</v>
      </c>
      <c r="K10" s="51"/>
      <c r="L10" s="51"/>
      <c r="M10" s="51"/>
      <c r="N10" s="51"/>
      <c r="O10" s="51"/>
    </row>
    <row r="11" spans="1:15" x14ac:dyDescent="0.25">
      <c r="A11" s="245">
        <v>1</v>
      </c>
      <c r="B11" s="223" t="s">
        <v>105</v>
      </c>
      <c r="C11" s="91" t="s">
        <v>106</v>
      </c>
      <c r="D11" s="91" t="s">
        <v>107</v>
      </c>
      <c r="E11" s="163" t="s">
        <v>108</v>
      </c>
      <c r="F11" s="224"/>
      <c r="G11" s="161"/>
      <c r="H11" s="243">
        <f>1/6</f>
        <v>0.16666666666666666</v>
      </c>
      <c r="I11" s="244" t="str">
        <f>IF(F11&gt;=5,"Proceed","Do not proceed")</f>
        <v>Do not proceed</v>
      </c>
      <c r="J11" s="225" t="str">
        <f>IF(G11="Yes","Proceed","Do not proceed")</f>
        <v>Do not proceed</v>
      </c>
      <c r="K11" s="222"/>
      <c r="L11" s="222"/>
      <c r="M11" s="222"/>
      <c r="N11" s="222"/>
      <c r="O11" s="222"/>
    </row>
    <row r="12" spans="1:15" ht="15" customHeight="1" x14ac:dyDescent="0.25">
      <c r="A12" s="245"/>
      <c r="B12" s="223"/>
      <c r="C12" s="91" t="s">
        <v>110</v>
      </c>
      <c r="D12" s="91" t="s">
        <v>123</v>
      </c>
      <c r="E12" s="163"/>
      <c r="F12" s="224"/>
      <c r="G12" s="161"/>
      <c r="H12" s="243"/>
      <c r="I12" s="244"/>
      <c r="J12" s="225"/>
      <c r="K12" s="222"/>
      <c r="L12" s="222"/>
      <c r="M12" s="222"/>
      <c r="N12" s="222"/>
      <c r="O12" s="222"/>
    </row>
    <row r="13" spans="1:15" ht="15" customHeight="1" x14ac:dyDescent="0.25">
      <c r="A13" s="245"/>
      <c r="B13" s="223"/>
      <c r="C13" s="91" t="s">
        <v>111</v>
      </c>
      <c r="D13" s="91" t="s">
        <v>124</v>
      </c>
      <c r="E13" s="163"/>
      <c r="F13" s="224"/>
      <c r="G13" s="161"/>
      <c r="H13" s="243"/>
      <c r="I13" s="244"/>
      <c r="J13" s="225"/>
      <c r="K13" s="222"/>
      <c r="L13" s="222"/>
      <c r="M13" s="222"/>
      <c r="N13" s="222"/>
      <c r="O13" s="222"/>
    </row>
    <row r="14" spans="1:15" ht="15" customHeight="1" x14ac:dyDescent="0.25">
      <c r="A14" s="245"/>
      <c r="B14" s="223"/>
      <c r="C14" s="91" t="s">
        <v>112</v>
      </c>
      <c r="D14" s="91" t="s">
        <v>125</v>
      </c>
      <c r="E14" s="163"/>
      <c r="F14" s="224"/>
      <c r="G14" s="161"/>
      <c r="H14" s="243"/>
      <c r="I14" s="244"/>
      <c r="J14" s="225"/>
      <c r="K14" s="222"/>
      <c r="L14" s="222"/>
      <c r="M14" s="222"/>
      <c r="N14" s="222"/>
      <c r="O14" s="222"/>
    </row>
    <row r="15" spans="1:15" ht="41.4" x14ac:dyDescent="0.25">
      <c r="A15" s="245"/>
      <c r="B15" s="223"/>
      <c r="C15" s="92" t="s">
        <v>113</v>
      </c>
      <c r="D15" s="91" t="s">
        <v>126</v>
      </c>
      <c r="E15" s="163"/>
      <c r="F15" s="224"/>
      <c r="G15" s="161"/>
      <c r="H15" s="243"/>
      <c r="I15" s="244"/>
      <c r="J15" s="225"/>
    </row>
    <row r="16" spans="1:15" ht="15.75" customHeight="1" x14ac:dyDescent="0.25">
      <c r="A16" s="245"/>
      <c r="B16" s="223"/>
      <c r="C16" s="13"/>
      <c r="D16" s="91"/>
      <c r="E16" s="163"/>
      <c r="F16" s="224"/>
      <c r="G16" s="161"/>
      <c r="H16" s="243"/>
      <c r="I16" s="244"/>
      <c r="J16" s="225"/>
    </row>
    <row r="17" spans="1:10" x14ac:dyDescent="0.25">
      <c r="A17" s="245">
        <v>2</v>
      </c>
      <c r="B17" s="223" t="s">
        <v>114</v>
      </c>
      <c r="C17" s="91" t="s">
        <v>106</v>
      </c>
      <c r="D17" s="91" t="s">
        <v>107</v>
      </c>
      <c r="E17" s="163" t="s">
        <v>108</v>
      </c>
      <c r="F17" s="224"/>
      <c r="G17" s="161"/>
      <c r="H17" s="243">
        <f t="shared" ref="H17" si="0">1/6</f>
        <v>0.16666666666666666</v>
      </c>
      <c r="I17" s="244" t="str">
        <f t="shared" ref="I17" si="1">IF(F17&gt;=5,"Proceed","Do not proceed")</f>
        <v>Do not proceed</v>
      </c>
      <c r="J17" s="225" t="str">
        <f>IF(G17="Yes","Proceed","Do not proceed")</f>
        <v>Do not proceed</v>
      </c>
    </row>
    <row r="18" spans="1:10" x14ac:dyDescent="0.25">
      <c r="A18" s="245"/>
      <c r="B18" s="223"/>
      <c r="C18" s="91" t="s">
        <v>110</v>
      </c>
      <c r="D18" s="91" t="s">
        <v>123</v>
      </c>
      <c r="E18" s="163"/>
      <c r="F18" s="224"/>
      <c r="G18" s="161"/>
      <c r="H18" s="243"/>
      <c r="I18" s="244"/>
      <c r="J18" s="225"/>
    </row>
    <row r="19" spans="1:10" x14ac:dyDescent="0.25">
      <c r="A19" s="245"/>
      <c r="B19" s="223"/>
      <c r="C19" s="91" t="s">
        <v>111</v>
      </c>
      <c r="D19" s="91" t="s">
        <v>124</v>
      </c>
      <c r="E19" s="163"/>
      <c r="F19" s="224"/>
      <c r="G19" s="161"/>
      <c r="H19" s="243"/>
      <c r="I19" s="244"/>
      <c r="J19" s="225"/>
    </row>
    <row r="20" spans="1:10" x14ac:dyDescent="0.25">
      <c r="A20" s="245"/>
      <c r="B20" s="223"/>
      <c r="C20" s="91" t="s">
        <v>115</v>
      </c>
      <c r="D20" s="91" t="s">
        <v>125</v>
      </c>
      <c r="E20" s="163"/>
      <c r="F20" s="224"/>
      <c r="G20" s="161"/>
      <c r="H20" s="243"/>
      <c r="I20" s="244"/>
      <c r="J20" s="225"/>
    </row>
    <row r="21" spans="1:10" ht="41.4" x14ac:dyDescent="0.25">
      <c r="A21" s="245"/>
      <c r="B21" s="223"/>
      <c r="C21" s="92" t="s">
        <v>113</v>
      </c>
      <c r="D21" s="91" t="s">
        <v>126</v>
      </c>
      <c r="E21" s="163"/>
      <c r="F21" s="224"/>
      <c r="G21" s="161"/>
      <c r="H21" s="243"/>
      <c r="I21" s="244"/>
      <c r="J21" s="225"/>
    </row>
    <row r="22" spans="1:10" x14ac:dyDescent="0.25">
      <c r="A22" s="245"/>
      <c r="B22" s="223"/>
      <c r="C22" s="13"/>
      <c r="D22" s="93"/>
      <c r="E22" s="163"/>
      <c r="F22" s="224"/>
      <c r="G22" s="161"/>
      <c r="H22" s="243"/>
      <c r="I22" s="244"/>
      <c r="J22" s="225"/>
    </row>
    <row r="23" spans="1:10" x14ac:dyDescent="0.25">
      <c r="A23" s="245">
        <v>3</v>
      </c>
      <c r="B23" s="223" t="s">
        <v>116</v>
      </c>
      <c r="C23" s="91" t="s">
        <v>117</v>
      </c>
      <c r="D23" s="91" t="s">
        <v>107</v>
      </c>
      <c r="E23" s="163" t="s">
        <v>108</v>
      </c>
      <c r="F23" s="224"/>
      <c r="G23" s="161"/>
      <c r="H23" s="243">
        <f t="shared" ref="H23" si="2">1/6</f>
        <v>0.16666666666666666</v>
      </c>
      <c r="I23" s="244" t="str">
        <f t="shared" ref="I23" si="3">IF(F23&gt;=5,"Proceed","Do not proceed")</f>
        <v>Do not proceed</v>
      </c>
      <c r="J23" s="225" t="str">
        <f t="shared" ref="J23" si="4">IF(G23="Yes","Proceed","Do not proceed")</f>
        <v>Do not proceed</v>
      </c>
    </row>
    <row r="24" spans="1:10" ht="14.25" customHeight="1" x14ac:dyDescent="0.25">
      <c r="A24" s="245"/>
      <c r="B24" s="223"/>
      <c r="C24" s="91"/>
      <c r="D24" s="91" t="s">
        <v>123</v>
      </c>
      <c r="E24" s="163"/>
      <c r="F24" s="224"/>
      <c r="G24" s="161"/>
      <c r="H24" s="243"/>
      <c r="I24" s="244"/>
      <c r="J24" s="225"/>
    </row>
    <row r="25" spans="1:10" ht="14.25" customHeight="1" x14ac:dyDescent="0.25">
      <c r="A25" s="245"/>
      <c r="B25" s="223"/>
      <c r="C25" s="91" t="s">
        <v>118</v>
      </c>
      <c r="D25" s="91" t="s">
        <v>124</v>
      </c>
      <c r="E25" s="163"/>
      <c r="F25" s="224"/>
      <c r="G25" s="161"/>
      <c r="H25" s="243"/>
      <c r="I25" s="244"/>
      <c r="J25" s="225"/>
    </row>
    <row r="26" spans="1:10" x14ac:dyDescent="0.25">
      <c r="A26" s="245"/>
      <c r="B26" s="223"/>
      <c r="C26" s="91" t="s">
        <v>115</v>
      </c>
      <c r="D26" s="91" t="s">
        <v>125</v>
      </c>
      <c r="E26" s="163"/>
      <c r="F26" s="224"/>
      <c r="G26" s="161"/>
      <c r="H26" s="243"/>
      <c r="I26" s="244"/>
      <c r="J26" s="225"/>
    </row>
    <row r="27" spans="1:10" ht="41.4" x14ac:dyDescent="0.25">
      <c r="A27" s="245"/>
      <c r="B27" s="223"/>
      <c r="C27" s="92" t="s">
        <v>113</v>
      </c>
      <c r="D27" s="91" t="s">
        <v>126</v>
      </c>
      <c r="E27" s="163"/>
      <c r="F27" s="224"/>
      <c r="G27" s="161"/>
      <c r="H27" s="243"/>
      <c r="I27" s="244"/>
      <c r="J27" s="225"/>
    </row>
    <row r="28" spans="1:10" x14ac:dyDescent="0.25">
      <c r="A28" s="245"/>
      <c r="B28" s="223"/>
      <c r="C28" s="91"/>
      <c r="D28" s="93"/>
      <c r="E28" s="163"/>
      <c r="F28" s="224"/>
      <c r="G28" s="161"/>
      <c r="H28" s="243"/>
      <c r="I28" s="244"/>
      <c r="J28" s="225"/>
    </row>
    <row r="29" spans="1:10" ht="14.25" customHeight="1" x14ac:dyDescent="0.25">
      <c r="A29" s="246">
        <v>4</v>
      </c>
      <c r="B29" s="240" t="s">
        <v>119</v>
      </c>
      <c r="C29" s="91" t="s">
        <v>117</v>
      </c>
      <c r="D29" s="91" t="s">
        <v>107</v>
      </c>
      <c r="E29" s="163" t="s">
        <v>108</v>
      </c>
      <c r="F29" s="224"/>
      <c r="G29" s="161"/>
      <c r="H29" s="243">
        <f t="shared" ref="H29" si="5">1/6</f>
        <v>0.16666666666666666</v>
      </c>
      <c r="I29" s="244" t="str">
        <f t="shared" ref="I29" si="6">IF(F29&gt;=5,"Proceed","Do not proceed")</f>
        <v>Do not proceed</v>
      </c>
      <c r="J29" s="225" t="str">
        <f>IF(G29="Yes","Proceed","Do not proceed")</f>
        <v>Do not proceed</v>
      </c>
    </row>
    <row r="30" spans="1:10" ht="14.25" customHeight="1" x14ac:dyDescent="0.25">
      <c r="A30" s="247"/>
      <c r="B30" s="241"/>
      <c r="C30" s="91"/>
      <c r="D30" s="91" t="s">
        <v>123</v>
      </c>
      <c r="E30" s="163"/>
      <c r="F30" s="224"/>
      <c r="G30" s="161"/>
      <c r="H30" s="243"/>
      <c r="I30" s="244"/>
      <c r="J30" s="225"/>
    </row>
    <row r="31" spans="1:10" ht="14.25" customHeight="1" x14ac:dyDescent="0.25">
      <c r="A31" s="247"/>
      <c r="B31" s="241"/>
      <c r="C31" s="91" t="s">
        <v>118</v>
      </c>
      <c r="D31" s="91" t="s">
        <v>124</v>
      </c>
      <c r="E31" s="163"/>
      <c r="F31" s="224"/>
      <c r="G31" s="161"/>
      <c r="H31" s="243"/>
      <c r="I31" s="244"/>
      <c r="J31" s="225"/>
    </row>
    <row r="32" spans="1:10" x14ac:dyDescent="0.25">
      <c r="A32" s="247"/>
      <c r="B32" s="241"/>
      <c r="C32" s="91" t="s">
        <v>115</v>
      </c>
      <c r="D32" s="91" t="s">
        <v>125</v>
      </c>
      <c r="E32" s="163"/>
      <c r="F32" s="224"/>
      <c r="G32" s="161"/>
      <c r="H32" s="243"/>
      <c r="I32" s="244"/>
      <c r="J32" s="225"/>
    </row>
    <row r="33" spans="1:10" ht="41.4" x14ac:dyDescent="0.25">
      <c r="A33" s="247"/>
      <c r="B33" s="241"/>
      <c r="C33" s="92" t="s">
        <v>113</v>
      </c>
      <c r="D33" s="91" t="s">
        <v>126</v>
      </c>
      <c r="E33" s="163"/>
      <c r="F33" s="224"/>
      <c r="G33" s="161"/>
      <c r="H33" s="243"/>
      <c r="I33" s="244"/>
      <c r="J33" s="225"/>
    </row>
    <row r="34" spans="1:10" x14ac:dyDescent="0.25">
      <c r="A34" s="248"/>
      <c r="B34" s="242"/>
      <c r="C34" s="93"/>
      <c r="D34" s="93"/>
      <c r="E34" s="163"/>
      <c r="F34" s="224"/>
      <c r="G34" s="161"/>
      <c r="H34" s="243"/>
      <c r="I34" s="244"/>
      <c r="J34" s="225"/>
    </row>
    <row r="35" spans="1:10" x14ac:dyDescent="0.25">
      <c r="A35" s="245">
        <v>5</v>
      </c>
      <c r="B35" s="223" t="s">
        <v>120</v>
      </c>
      <c r="C35" s="91" t="s">
        <v>106</v>
      </c>
      <c r="D35" s="91" t="s">
        <v>107</v>
      </c>
      <c r="E35" s="163" t="s">
        <v>108</v>
      </c>
      <c r="F35" s="224"/>
      <c r="G35" s="161"/>
      <c r="H35" s="243">
        <f t="shared" ref="H35" si="7">1/6</f>
        <v>0.16666666666666666</v>
      </c>
      <c r="I35" s="244" t="str">
        <f t="shared" ref="I35" si="8">IF(F35&gt;=5,"Proceed","Do not proceed")</f>
        <v>Do not proceed</v>
      </c>
      <c r="J35" s="225" t="str">
        <f t="shared" ref="J35" si="9">IF(G35="Yes","Proceed","Do not proceed")</f>
        <v>Do not proceed</v>
      </c>
    </row>
    <row r="36" spans="1:10" x14ac:dyDescent="0.25">
      <c r="A36" s="245"/>
      <c r="B36" s="223"/>
      <c r="C36" s="91" t="s">
        <v>110</v>
      </c>
      <c r="D36" s="91" t="s">
        <v>123</v>
      </c>
      <c r="E36" s="163"/>
      <c r="F36" s="224"/>
      <c r="G36" s="161"/>
      <c r="H36" s="243"/>
      <c r="I36" s="244"/>
      <c r="J36" s="225"/>
    </row>
    <row r="37" spans="1:10" x14ac:dyDescent="0.25">
      <c r="A37" s="245"/>
      <c r="B37" s="223"/>
      <c r="C37" s="91" t="s">
        <v>111</v>
      </c>
      <c r="D37" s="91" t="s">
        <v>124</v>
      </c>
      <c r="E37" s="163"/>
      <c r="F37" s="224"/>
      <c r="G37" s="161"/>
      <c r="H37" s="243"/>
      <c r="I37" s="244"/>
      <c r="J37" s="225"/>
    </row>
    <row r="38" spans="1:10" x14ac:dyDescent="0.25">
      <c r="A38" s="245"/>
      <c r="B38" s="223"/>
      <c r="C38" s="91" t="s">
        <v>115</v>
      </c>
      <c r="D38" s="91" t="s">
        <v>125</v>
      </c>
      <c r="E38" s="163"/>
      <c r="F38" s="224"/>
      <c r="G38" s="161"/>
      <c r="H38" s="243"/>
      <c r="I38" s="244"/>
      <c r="J38" s="225"/>
    </row>
    <row r="39" spans="1:10" ht="41.4" x14ac:dyDescent="0.25">
      <c r="A39" s="245"/>
      <c r="B39" s="223"/>
      <c r="C39" s="92" t="s">
        <v>113</v>
      </c>
      <c r="D39" s="91" t="s">
        <v>126</v>
      </c>
      <c r="E39" s="163"/>
      <c r="F39" s="224"/>
      <c r="G39" s="161"/>
      <c r="H39" s="243"/>
      <c r="I39" s="244"/>
      <c r="J39" s="225"/>
    </row>
    <row r="40" spans="1:10" x14ac:dyDescent="0.25">
      <c r="A40" s="245"/>
      <c r="B40" s="223"/>
      <c r="C40" s="13"/>
      <c r="D40" s="93"/>
      <c r="E40" s="163"/>
      <c r="F40" s="224"/>
      <c r="G40" s="161"/>
      <c r="H40" s="243"/>
      <c r="I40" s="244"/>
      <c r="J40" s="225"/>
    </row>
    <row r="41" spans="1:10" x14ac:dyDescent="0.25">
      <c r="A41" s="245">
        <v>6</v>
      </c>
      <c r="B41" s="223" t="s">
        <v>121</v>
      </c>
      <c r="C41" s="91" t="s">
        <v>106</v>
      </c>
      <c r="D41" s="91" t="s">
        <v>107</v>
      </c>
      <c r="E41" s="163" t="s">
        <v>108</v>
      </c>
      <c r="F41" s="224"/>
      <c r="G41" s="161"/>
      <c r="H41" s="243">
        <f t="shared" ref="H41" si="10">1/6</f>
        <v>0.16666666666666666</v>
      </c>
      <c r="I41" s="244" t="str">
        <f>IF(F41&gt;=5,"Proceed","Do not proceed")</f>
        <v>Do not proceed</v>
      </c>
      <c r="J41" s="225" t="str">
        <f>IF(G41="Yes","Proceed","Do not proceed")</f>
        <v>Do not proceed</v>
      </c>
    </row>
    <row r="42" spans="1:10" x14ac:dyDescent="0.25">
      <c r="A42" s="245"/>
      <c r="B42" s="223"/>
      <c r="C42" s="91" t="s">
        <v>110</v>
      </c>
      <c r="D42" s="91" t="s">
        <v>123</v>
      </c>
      <c r="E42" s="163"/>
      <c r="F42" s="224"/>
      <c r="G42" s="161"/>
      <c r="H42" s="243"/>
      <c r="I42" s="244"/>
      <c r="J42" s="225"/>
    </row>
    <row r="43" spans="1:10" x14ac:dyDescent="0.25">
      <c r="A43" s="245"/>
      <c r="B43" s="223"/>
      <c r="C43" s="91" t="s">
        <v>111</v>
      </c>
      <c r="D43" s="91" t="s">
        <v>124</v>
      </c>
      <c r="E43" s="163"/>
      <c r="F43" s="224"/>
      <c r="G43" s="161"/>
      <c r="H43" s="243"/>
      <c r="I43" s="244"/>
      <c r="J43" s="225"/>
    </row>
    <row r="44" spans="1:10" x14ac:dyDescent="0.25">
      <c r="A44" s="245"/>
      <c r="B44" s="223"/>
      <c r="C44" s="91" t="s">
        <v>115</v>
      </c>
      <c r="D44" s="91" t="s">
        <v>125</v>
      </c>
      <c r="E44" s="163"/>
      <c r="F44" s="224"/>
      <c r="G44" s="161"/>
      <c r="H44" s="243"/>
      <c r="I44" s="244"/>
      <c r="J44" s="225"/>
    </row>
    <row r="45" spans="1:10" ht="41.4" x14ac:dyDescent="0.25">
      <c r="A45" s="245"/>
      <c r="B45" s="223"/>
      <c r="C45" s="92" t="s">
        <v>113</v>
      </c>
      <c r="D45" s="91" t="s">
        <v>126</v>
      </c>
      <c r="E45" s="163"/>
      <c r="F45" s="224"/>
      <c r="G45" s="161"/>
      <c r="H45" s="243"/>
      <c r="I45" s="244"/>
      <c r="J45" s="225"/>
    </row>
    <row r="46" spans="1:10" x14ac:dyDescent="0.25">
      <c r="B46" s="94"/>
      <c r="E46" s="25" t="s">
        <v>72</v>
      </c>
      <c r="F46" s="26">
        <f>SUM(F11:F45)</f>
        <v>0</v>
      </c>
    </row>
    <row r="47" spans="1:10" x14ac:dyDescent="0.25">
      <c r="B47" s="94"/>
      <c r="E47" s="28" t="s">
        <v>73</v>
      </c>
      <c r="F47" s="29">
        <f>F46/6</f>
        <v>0</v>
      </c>
    </row>
    <row r="48" spans="1:10" x14ac:dyDescent="0.25">
      <c r="B48" s="94"/>
      <c r="E48" s="28" t="s">
        <v>30</v>
      </c>
      <c r="F48" s="30">
        <f>F46/F49</f>
        <v>0</v>
      </c>
    </row>
    <row r="49" spans="2:6" ht="14.4" thickBot="1" x14ac:dyDescent="0.3">
      <c r="B49" s="95"/>
      <c r="C49" s="96"/>
      <c r="D49" s="96"/>
      <c r="E49" s="33" t="s">
        <v>74</v>
      </c>
      <c r="F49" s="16">
        <v>60</v>
      </c>
    </row>
    <row r="50" spans="2:6" x14ac:dyDescent="0.25">
      <c r="B50" s="36"/>
      <c r="E50" s="34" t="s">
        <v>75</v>
      </c>
      <c r="F50" s="35" t="str">
        <f>IF(F48&gt;=80%,"Proceed","Do not proceed")</f>
        <v>Do not proceed</v>
      </c>
    </row>
    <row r="51" spans="2:6" ht="14.4" thickBot="1" x14ac:dyDescent="0.3">
      <c r="B51" s="36"/>
      <c r="C51" s="97"/>
      <c r="D51" s="27"/>
      <c r="E51" s="37" t="s">
        <v>32</v>
      </c>
      <c r="F51" s="38" t="str">
        <f>IF(COUNTIF(I11:J45,"Do not proceed")&gt;0,"Do not proceed","Proceed")</f>
        <v>Do not proceed</v>
      </c>
    </row>
    <row r="52" spans="2:6" ht="14.4" thickBot="1" x14ac:dyDescent="0.3">
      <c r="E52" s="27"/>
    </row>
    <row r="53" spans="2:6" ht="42.6" thickBot="1" x14ac:dyDescent="0.45">
      <c r="C53" s="39" t="s">
        <v>99</v>
      </c>
      <c r="D53" s="40" t="str">
        <f>F51</f>
        <v>Do not proceed</v>
      </c>
      <c r="E53" s="27"/>
    </row>
    <row r="54" spans="2:6" x14ac:dyDescent="0.25">
      <c r="C54" s="97"/>
      <c r="D54" s="27"/>
      <c r="E54" s="27"/>
    </row>
    <row r="55" spans="2:6" ht="17.399999999999999" x14ac:dyDescent="0.3">
      <c r="B55" s="98" t="s">
        <v>92</v>
      </c>
      <c r="C55" s="97"/>
      <c r="D55" s="27"/>
      <c r="E55" s="27"/>
    </row>
    <row r="56" spans="2:6" ht="14.4" thickBot="1" x14ac:dyDescent="0.3">
      <c r="B56" s="36"/>
      <c r="C56" s="97"/>
      <c r="D56" s="27"/>
      <c r="E56" s="27"/>
    </row>
    <row r="57" spans="2:6" x14ac:dyDescent="0.25">
      <c r="B57" s="41" t="s">
        <v>93</v>
      </c>
      <c r="C57" s="97"/>
      <c r="D57" s="27"/>
      <c r="E57" s="27"/>
    </row>
    <row r="58" spans="2:6" x14ac:dyDescent="0.25">
      <c r="B58" s="50"/>
      <c r="C58" s="97"/>
      <c r="D58" s="27"/>
      <c r="E58" s="27"/>
    </row>
    <row r="59" spans="2:6" x14ac:dyDescent="0.25">
      <c r="B59" s="50"/>
      <c r="C59" s="97"/>
      <c r="D59" s="27"/>
      <c r="E59" s="27"/>
    </row>
    <row r="60" spans="2:6" x14ac:dyDescent="0.25">
      <c r="B60" s="50"/>
      <c r="C60" s="97"/>
      <c r="D60" s="27"/>
      <c r="E60" s="27"/>
    </row>
    <row r="61" spans="2:6" x14ac:dyDescent="0.25">
      <c r="B61" s="50"/>
      <c r="C61" s="97"/>
      <c r="D61" s="27"/>
      <c r="E61" s="27"/>
    </row>
    <row r="62" spans="2:6" x14ac:dyDescent="0.25">
      <c r="B62" s="50"/>
      <c r="C62" s="97"/>
      <c r="D62" s="27"/>
      <c r="E62" s="27"/>
    </row>
    <row r="63" spans="2:6" x14ac:dyDescent="0.25">
      <c r="B63" s="42" t="s">
        <v>94</v>
      </c>
      <c r="C63" s="97"/>
      <c r="D63" s="27"/>
      <c r="E63" s="27"/>
    </row>
    <row r="64" spans="2:6" x14ac:dyDescent="0.25">
      <c r="B64" s="50"/>
      <c r="C64" s="97"/>
      <c r="D64" s="27"/>
      <c r="E64" s="27"/>
    </row>
    <row r="65" spans="2:5" x14ac:dyDescent="0.25">
      <c r="B65" s="42" t="s">
        <v>95</v>
      </c>
      <c r="C65" s="97"/>
      <c r="D65" s="27"/>
      <c r="E65" s="27"/>
    </row>
    <row r="66" spans="2:5" x14ac:dyDescent="0.25">
      <c r="B66" s="50"/>
      <c r="C66" s="97"/>
      <c r="D66" s="27"/>
      <c r="E66" s="27"/>
    </row>
    <row r="67" spans="2:5" ht="14.4" thickBot="1" x14ac:dyDescent="0.3">
      <c r="B67" s="43" t="s">
        <v>96</v>
      </c>
    </row>
  </sheetData>
  <sheetProtection algorithmName="SHA-512" hashValue="JkEClcBqtkQHdFw5ab04/V7+CRfRSMaJmhafsEb5Y3Pbh5WI5BYTP8yi0LrL4VhxAPZiW0V5F0f5+hhVvn9YSw==" saltValue="tFsiQdMMVxMex/WDyn/yOQ==" spinCount="100000" sheet="1" objects="1" scenarios="1" selectLockedCells="1"/>
  <mergeCells count="60">
    <mergeCell ref="A35:A40"/>
    <mergeCell ref="A41:A45"/>
    <mergeCell ref="A11:A16"/>
    <mergeCell ref="A17:A22"/>
    <mergeCell ref="A23:A28"/>
    <mergeCell ref="A29:A34"/>
    <mergeCell ref="J41:J45"/>
    <mergeCell ref="G35:G40"/>
    <mergeCell ref="G41:G45"/>
    <mergeCell ref="H35:H40"/>
    <mergeCell ref="H41:H45"/>
    <mergeCell ref="I35:I40"/>
    <mergeCell ref="I41:I45"/>
    <mergeCell ref="G23:G28"/>
    <mergeCell ref="G29:G34"/>
    <mergeCell ref="J23:J28"/>
    <mergeCell ref="F35:F40"/>
    <mergeCell ref="J35:J40"/>
    <mergeCell ref="J29:J34"/>
    <mergeCell ref="H23:H28"/>
    <mergeCell ref="H29:H34"/>
    <mergeCell ref="I23:I28"/>
    <mergeCell ref="I29:I34"/>
    <mergeCell ref="J17:J22"/>
    <mergeCell ref="F17:F22"/>
    <mergeCell ref="H11:H16"/>
    <mergeCell ref="H17:H22"/>
    <mergeCell ref="I11:I16"/>
    <mergeCell ref="I17:I22"/>
    <mergeCell ref="G11:G16"/>
    <mergeCell ref="G17:G22"/>
    <mergeCell ref="B35:B40"/>
    <mergeCell ref="B41:B45"/>
    <mergeCell ref="B8:F8"/>
    <mergeCell ref="C9:F9"/>
    <mergeCell ref="E41:E45"/>
    <mergeCell ref="E23:E28"/>
    <mergeCell ref="E29:E34"/>
    <mergeCell ref="E35:E40"/>
    <mergeCell ref="E17:E22"/>
    <mergeCell ref="B29:B34"/>
    <mergeCell ref="B23:B28"/>
    <mergeCell ref="B17:B22"/>
    <mergeCell ref="F23:F28"/>
    <mergeCell ref="F29:F34"/>
    <mergeCell ref="F41:F45"/>
    <mergeCell ref="B1:D1"/>
    <mergeCell ref="B3:D3"/>
    <mergeCell ref="E11:E16"/>
    <mergeCell ref="B2:D2"/>
    <mergeCell ref="B4:D4"/>
    <mergeCell ref="B5:D5"/>
    <mergeCell ref="B6:D6"/>
    <mergeCell ref="K11:O11"/>
    <mergeCell ref="K12:O12"/>
    <mergeCell ref="K13:O13"/>
    <mergeCell ref="K14:O14"/>
    <mergeCell ref="B11:B16"/>
    <mergeCell ref="F11:F16"/>
    <mergeCell ref="J11:J16"/>
  </mergeCells>
  <conditionalFormatting sqref="D54:D65 D51">
    <cfRule type="containsText" dxfId="9" priority="9" stopIfTrue="1" operator="containsText" text="Do not proceed">
      <formula>NOT(ISERROR(SEARCH("Do not proceed",D51)))</formula>
    </cfRule>
    <cfRule type="containsText" dxfId="8" priority="10" stopIfTrue="1" operator="containsText" text="Proceed">
      <formula>NOT(ISERROR(SEARCH("Proceed",D51)))</formula>
    </cfRule>
  </conditionalFormatting>
  <conditionalFormatting sqref="I11:J11 I41:J41 I17:J17 I23:J23 I29:J29 I35:J35">
    <cfRule type="containsText" dxfId="7" priority="7" stopIfTrue="1" operator="containsText" text="Do not proceed">
      <formula>NOT(ISERROR(SEARCH("Do not proceed",I11)))</formula>
    </cfRule>
    <cfRule type="containsText" dxfId="6" priority="8" stopIfTrue="1" operator="containsText" text="Proceed">
      <formula>NOT(ISERROR(SEARCH("Proceed",I11)))</formula>
    </cfRule>
  </conditionalFormatting>
  <conditionalFormatting sqref="F51">
    <cfRule type="containsText" dxfId="5" priority="5" stopIfTrue="1" operator="containsText" text="Do not proceed">
      <formula>NOT(ISERROR(SEARCH("Do not proceed",F51)))</formula>
    </cfRule>
    <cfRule type="containsText" dxfId="4" priority="6" stopIfTrue="1" operator="containsText" text="Proceed">
      <formula>NOT(ISERROR(SEARCH("Proceed",F51)))</formula>
    </cfRule>
  </conditionalFormatting>
  <conditionalFormatting sqref="F50">
    <cfRule type="containsText" dxfId="3" priority="3" stopIfTrue="1" operator="containsText" text="Do not proceed">
      <formula>NOT(ISERROR(SEARCH("Do not proceed",F50)))</formula>
    </cfRule>
    <cfRule type="containsText" dxfId="2" priority="4" stopIfTrue="1" operator="containsText" text="Proceed">
      <formula>NOT(ISERROR(SEARCH("Proceed",F50)))</formula>
    </cfRule>
  </conditionalFormatting>
  <conditionalFormatting sqref="D53">
    <cfRule type="containsText" dxfId="1" priority="1" stopIfTrue="1" operator="containsText" text="Do not proceed">
      <formula>NOT(ISERROR(SEARCH("Do not proceed",D53)))</formula>
    </cfRule>
    <cfRule type="containsText" dxfId="0" priority="2" stopIfTrue="1" operator="containsText" text="Proceed">
      <formula>NOT(ISERROR(SEARCH("Proceed",D53)))</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B95A9D79-0D59-44CD-B53C-B2B43746D07A}">
          <x14:formula1>
            <xm:f>'Dropdown List'!$B$1:$B$2</xm:f>
          </x14:formula1>
          <xm:sqref>G11:G45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C31AAD-B526-414F-8CD0-97BC3B5173FA}">
  <dimension ref="A1:D5"/>
  <sheetViews>
    <sheetView showGridLines="0" zoomScaleNormal="100" workbookViewId="0">
      <selection sqref="A1:XFD1048576"/>
    </sheetView>
  </sheetViews>
  <sheetFormatPr defaultColWidth="9.109375" defaultRowHeight="14.4" x14ac:dyDescent="0.3"/>
  <cols>
    <col min="1" max="16384" width="9.109375" style="99"/>
  </cols>
  <sheetData>
    <row r="1" spans="1:4" x14ac:dyDescent="0.3">
      <c r="A1" s="99" t="s">
        <v>60</v>
      </c>
      <c r="B1" s="99" t="s">
        <v>60</v>
      </c>
      <c r="D1" s="99">
        <v>0</v>
      </c>
    </row>
    <row r="2" spans="1:4" x14ac:dyDescent="0.3">
      <c r="A2" s="99" t="s">
        <v>53</v>
      </c>
      <c r="B2" s="99" t="s">
        <v>109</v>
      </c>
      <c r="D2" s="99">
        <v>5</v>
      </c>
    </row>
    <row r="3" spans="1:4" x14ac:dyDescent="0.3">
      <c r="A3" s="99" t="s">
        <v>109</v>
      </c>
      <c r="D3" s="99">
        <v>7</v>
      </c>
    </row>
    <row r="4" spans="1:4" x14ac:dyDescent="0.3">
      <c r="D4" s="99">
        <v>8</v>
      </c>
    </row>
    <row r="5" spans="1:4" x14ac:dyDescent="0.3">
      <c r="D5" s="99">
        <v>10</v>
      </c>
    </row>
  </sheetData>
  <sheetProtection algorithmName="SHA-512" hashValue="XUyZiaoPwQ9MHOIphUI3eG3HwVET9OoBoFXJRu4Zm1WD9gHJgZvr2yJ7r1KgIbogBzDx7iIrEbJRSM7oGAideg==" saltValue="dTLiHiNK5qj29ZJxcQBOcw==" spinCount="100000" sheet="1" objects="1" scenarios="1" select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b21bb6d5-0fda-4cb2-b952-22cf7e9f1418" xsi:nil="true"/>
    <lcf76f155ced4ddcb4097134ff3c332f xmlns="ded01a01-3c18-439e-8d0f-126711969f27">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E35102FD867FBA4BB56FCB25FE66617F" ma:contentTypeVersion="13" ma:contentTypeDescription="Create a new document." ma:contentTypeScope="" ma:versionID="d31b64b2b83f64c40a2e667144696648">
  <xsd:schema xmlns:xsd="http://www.w3.org/2001/XMLSchema" xmlns:xs="http://www.w3.org/2001/XMLSchema" xmlns:p="http://schemas.microsoft.com/office/2006/metadata/properties" xmlns:ns2="ded01a01-3c18-439e-8d0f-126711969f27" xmlns:ns3="7ac84fe7-9922-4ab9-b558-1e1d407d1ca4" xmlns:ns4="b21bb6d5-0fda-4cb2-b952-22cf7e9f1418" targetNamespace="http://schemas.microsoft.com/office/2006/metadata/properties" ma:root="true" ma:fieldsID="ce2ed7149c5642ee57fa24fa6597676a" ns2:_="" ns3:_="" ns4:_="">
    <xsd:import namespace="ded01a01-3c18-439e-8d0f-126711969f27"/>
    <xsd:import namespace="7ac84fe7-9922-4ab9-b558-1e1d407d1ca4"/>
    <xsd:import namespace="b21bb6d5-0fda-4cb2-b952-22cf7e9f1418"/>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ed01a01-3c18-439e-8d0f-126711969f2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Extracted Text" ma:internalName="MediaServiceOCR" ma:readOnly="true">
      <xsd:simpleType>
        <xsd:restriction base="dms:Note">
          <xsd:maxLength value="255"/>
        </xsd:restriction>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7879faba-27b2-4363-9c33-4960f0c9181e"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7ac84fe7-9922-4ab9-b558-1e1d407d1ca4"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b21bb6d5-0fda-4cb2-b952-22cf7e9f1418"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6acc24d3-f8f4-4132-bd81-2486af51fc88}" ma:internalName="TaxCatchAll" ma:showField="CatchAllData" ma:web="7ac84fe7-9922-4ab9-b558-1e1d407d1ca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6BBAD9E-B166-441B-A3F0-D756B9F41C38}">
  <ds:schemaRefs>
    <ds:schemaRef ds:uri="http://schemas.microsoft.com/sharepoint/v3/contenttype/forms"/>
  </ds:schemaRefs>
</ds:datastoreItem>
</file>

<file path=customXml/itemProps2.xml><?xml version="1.0" encoding="utf-8"?>
<ds:datastoreItem xmlns:ds="http://schemas.openxmlformats.org/officeDocument/2006/customXml" ds:itemID="{3F85BD1F-1A0D-4EFA-90FC-89DF7D73DCC2}">
  <ds:schemaRefs>
    <ds:schemaRef ds:uri="http://schemas.microsoft.com/office/2006/metadata/properties"/>
    <ds:schemaRef ds:uri="http://schemas.microsoft.com/office/infopath/2007/PartnerControls"/>
    <ds:schemaRef ds:uri="b21bb6d5-0fda-4cb2-b952-22cf7e9f1418"/>
    <ds:schemaRef ds:uri="ded01a01-3c18-439e-8d0f-126711969f27"/>
  </ds:schemaRefs>
</ds:datastoreItem>
</file>

<file path=customXml/itemProps3.xml><?xml version="1.0" encoding="utf-8"?>
<ds:datastoreItem xmlns:ds="http://schemas.openxmlformats.org/officeDocument/2006/customXml" ds:itemID="{877AA27E-9A24-48BD-8255-822E096B767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ed01a01-3c18-439e-8d0f-126711969f27"/>
    <ds:schemaRef ds:uri="7ac84fe7-9922-4ab9-b558-1e1d407d1ca4"/>
    <ds:schemaRef ds:uri="b21bb6d5-0fda-4cb2-b952-22cf7e9f141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PART 1 Functional Evaluation</vt:lpstr>
      <vt:lpstr>Site evaluation</vt:lpstr>
      <vt:lpstr>Annex B Project plan</vt:lpstr>
      <vt:lpstr>Annex D SLA Perf requirements</vt:lpstr>
      <vt:lpstr>Dropdown List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Leon Du Preez</dc:creator>
  <cp:keywords/>
  <dc:description/>
  <cp:lastModifiedBy>Unathi Manda</cp:lastModifiedBy>
  <cp:revision/>
  <dcterms:created xsi:type="dcterms:W3CDTF">2022-07-04T09:04:53Z</dcterms:created>
  <dcterms:modified xsi:type="dcterms:W3CDTF">2022-11-21T13:44:37Z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0x010100E35102FD867FBA4BB56FCB25FE66617F</vt:lpwstr>
  </property>
  <property fmtid="{D5CDD505-2E9C-101B-9397-08002B2CF9AE}" pid="3" name="MediaServiceImageTags">
    <vt:lpwstr/>
  </property>
</Properties>
</file>