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defaultThemeVersion="124226"/>
  <xr:revisionPtr revIDLastSave="0" documentId="13_ncr:1_{485B5F53-F4A9-4A38-9D77-47F9584AD3A7}" xr6:coauthVersionLast="47" xr6:coauthVersionMax="47" xr10:uidLastSave="{00000000-0000-0000-0000-000000000000}"/>
  <bookViews>
    <workbookView xWindow="-110" yWindow="-110" windowWidth="19420" windowHeight="10300" firstSheet="6" activeTab="7" xr2:uid="{00000000-000D-0000-FFFF-FFFF00000000}"/>
  </bookViews>
  <sheets>
    <sheet name="Cost Sheet" sheetId="7" state="hidden" r:id="rId1"/>
    <sheet name="QS REPORT" sheetId="1" state="hidden" r:id="rId2"/>
    <sheet name="calc. sheet" sheetId="2" state="hidden" r:id="rId3"/>
    <sheet name="Rebar" sheetId="4" state="hidden" r:id="rId4"/>
    <sheet name="Plates" sheetId="5" state="hidden" r:id="rId5"/>
    <sheet name="Sheet3" sheetId="3" state="hidden" r:id="rId6"/>
    <sheet name="Read Me FIRST" sheetId="22" r:id="rId7"/>
    <sheet name="5.1 Tender Cover Sheet" sheetId="23" r:id="rId8"/>
    <sheet name="5.1.1 Preambe" sheetId="24" r:id="rId9"/>
    <sheet name="5.1.2 Price Schedule" sheetId="21" r:id="rId10"/>
    <sheet name="Sheet4" sheetId="16"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c">#REF!</definedName>
    <definedName name="\d">#REF!</definedName>
    <definedName name="\f">#REF!</definedName>
    <definedName name="\g">#REF!</definedName>
    <definedName name="\h">#REF!</definedName>
    <definedName name="\i">#REF!</definedName>
    <definedName name="\n">#REF!</definedName>
    <definedName name="\p">#REF!</definedName>
    <definedName name="\q">#REF!</definedName>
    <definedName name="\s">#REF!</definedName>
    <definedName name="_1a">#REF!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1" hidden="1">255</definedName>
    <definedName name="a">#REF!</definedName>
    <definedName name="A_Erection_Labour">#REF!</definedName>
    <definedName name="AccommodationStart">'[1]1.5 Staff Accommodation'!$A$4</definedName>
    <definedName name="AccomodationStart">'[1]1.5 Staff Accommodation'!#REF!</definedName>
    <definedName name="Area">[1]Start!$C$16</definedName>
    <definedName name="b">#REF!</definedName>
    <definedName name="BDFund">[2]Central!$B$6</definedName>
    <definedName name="btrswa">'[3]1.7 Scaffolding'!$A$8</definedName>
    <definedName name="Clear_CAST_Price_Summary">#N/A</definedName>
    <definedName name="Client">[1]Start!$C$18</definedName>
    <definedName name="ClosingDate">[1]Start!$C$26</definedName>
    <definedName name="Consum1">'[1]3 Consumables'!$A$5</definedName>
    <definedName name="Consum2">'[1]3 Consumables'!$A$13</definedName>
    <definedName name="Consum3">'[1]3 Consumables'!$A$20</definedName>
    <definedName name="Consum4">'[1]3 Consumables'!$A$7</definedName>
    <definedName name="Consum5">'[1]3 Consumables'!$A$15</definedName>
    <definedName name="Consum6">'[1]3 Consumables'!$A$22</definedName>
    <definedName name="CR">#REF!</definedName>
    <definedName name="CranesStart">'[1]1.9 Cranes'!$A$4</definedName>
    <definedName name="Curr">'[4]Data Management'!$C$13:$D$27</definedName>
    <definedName name="Data">#REF!</definedName>
    <definedName name="Data_Daywork">#REF!</definedName>
    <definedName name="Data_Opt_Bill5">#REF!</definedName>
    <definedName name="dcadwqeda">'[3]1.7 Scaffolding'!$A$19</definedName>
    <definedName name="DDFEAWS">[3]Start!$C$28</definedName>
    <definedName name="Desc">[1]Start!$C$20</definedName>
    <definedName name="DESCS">#REF!</definedName>
    <definedName name="DETSW">[3]Start!$C$18</definedName>
    <definedName name="dfsewsaq3w">'[3]1.7 Scaffolding'!$A$15</definedName>
    <definedName name="Distance">[1]Start!$C$22</definedName>
    <definedName name="DSADQWQW">'[3]1.9 Cranes'!$A$4</definedName>
    <definedName name="dsdsaq">'[3]1.7 Scaffolding'!$A$22</definedName>
    <definedName name="dsfcefdewqfdwa">[5]SITEFAC!$H$96</definedName>
    <definedName name="dterasd">'[3]1.1 Salaries'!$A$35</definedName>
    <definedName name="DWWW" hidden="1">{"'Sortierung numerisch'!$A$1:$Q$606"}</definedName>
    <definedName name="EquipTransportStart">'[1]2 Transport'!$A$4</definedName>
    <definedName name="ER">#REF!</definedName>
    <definedName name="EstFixedStart">'[1]1.6 Site Establishment'!$A$14</definedName>
    <definedName name="Estimator">[1]Start!$C$28</definedName>
    <definedName name="EstTimeStart">'[1]1.6 Site Establishment'!$A$5</definedName>
    <definedName name="EUR">'[6]Cover SHT'!$B$2</definedName>
    <definedName name="EV__LASTREFTIME__" hidden="1">42030.4932986111</definedName>
    <definedName name="fdetrw">'[3]1.7 Scaffolding'!$A$5</definedName>
    <definedName name="feb">#REF!</definedName>
    <definedName name="Fees">SUM(#REF!)</definedName>
    <definedName name="fqqw">[3]Start!$B$2</definedName>
    <definedName name="fred" hidden="1">{"'Sortierung numerisch'!$A$1:$Q$606"}</definedName>
    <definedName name="fred1" hidden="1">{"'Sortierung numerisch'!$A$1:$Q$606"}</definedName>
    <definedName name="FSPARE">#REF!</definedName>
    <definedName name="ftj">#REF!</definedName>
    <definedName name="FuelStart">'[1]1.8 Fuel'!$A$4</definedName>
    <definedName name="GBP">'[6]Cover SHT'!$B$1</definedName>
    <definedName name="HJSDHDFSGHD">'[3]3 Consumables'!$A$22</definedName>
    <definedName name="HTML_Control" hidden="1">{"'Sortierung numerisch'!$A$1:$Q$606"}</definedName>
    <definedName name="HTML_Header" hidden="1">"Sortierung numerisch"</definedName>
    <definedName name="HTML_Name" hidden="1">"KWU"</definedName>
    <definedName name="HTML_PathFile" hidden="1">"H:\temp\test_kom.htm"</definedName>
    <definedName name="Impact_Codes">#REF!</definedName>
    <definedName name="JHDFJDHJH">'[3]2 Transport'!$A$4</definedName>
    <definedName name="Job_No.">[4]Summary!$J$6</definedName>
    <definedName name="MACROS">#REF!</definedName>
    <definedName name="mma">#REF!</definedName>
    <definedName name="MobileDemin">#REF!</definedName>
    <definedName name="Module1.CF_Data">#N/A</definedName>
    <definedName name="Module1.Collect_Data">#N/A</definedName>
    <definedName name="November">#REF!</definedName>
    <definedName name="Pal_Workbook_GUID" hidden="1">"IVCSSQ8UEGKQFA5AB9T3E52E"</definedName>
    <definedName name="PlantStart">'[1]1.10 Plant Equipment'!$A$4</definedName>
    <definedName name="PR">#REF!</definedName>
    <definedName name="_xlnm.Print_Area" localSheetId="0">'Cost Sheet'!$B$1:$G$58</definedName>
    <definedName name="_xlnm.Print_Area" localSheetId="1">'QS REPORT'!$A$1:$H$69</definedName>
    <definedName name="Print_Area_MI">#REF!</definedName>
    <definedName name="prot4">#N/A</definedName>
    <definedName name="prot5">#N/A</definedName>
    <definedName name="QUOTE">#REF!</definedName>
    <definedName name="Rates">#REF!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laries">#REF!</definedName>
    <definedName name="SalariesStart">'[1]1.1 Salaries'!$A$35</definedName>
    <definedName name="Scaf1">'[1]1.7 Scaffolding'!$A$5</definedName>
    <definedName name="Scaf2">'[1]1.7 Scaffolding'!$A$8</definedName>
    <definedName name="Scaf3">'[1]1.7 Scaffolding'!$A$12</definedName>
    <definedName name="Scaf4">'[1]1.7 Scaffolding'!$A$15</definedName>
    <definedName name="Scaf5">'[1]1.7 Scaffolding'!$A$19</definedName>
    <definedName name="Scaf6">'[1]1.7 Scaffolding'!$A$22</definedName>
    <definedName name="sdfwqa">'[3]1.7 Scaffolding'!$A$12</definedName>
    <definedName name="SFDFEW">'[3]3 Consumables'!$A$15</definedName>
    <definedName name="shophours">[7]SHOPFAC!$I$59</definedName>
    <definedName name="Siemens">#REF!</definedName>
    <definedName name="sitehours">[7]SITEFAC!$H$96</definedName>
    <definedName name="SiteRunningStart">'[1]1.4 Daily Run Costs'!$A$4</definedName>
    <definedName name="SmallToolsStart">'[1]1.11 Small Tools'!$A$4</definedName>
    <definedName name="Sortall">#REF!</definedName>
    <definedName name="SPARES">#REF!</definedName>
    <definedName name="SR">#REF!</definedName>
    <definedName name="SSDED">[3]Start!$C$20</definedName>
    <definedName name="TCORNER">#REF!</definedName>
    <definedName name="TenderNo">[1]Start!$C$24</definedName>
    <definedName name="TodayDate">[1]Start!$B$2</definedName>
    <definedName name="Transport">#REF!</definedName>
    <definedName name="TransportStart">'[1]1.3 Site Transport'!$A$4</definedName>
    <definedName name="TRESW">'[3]3 Consumables'!$A$13</definedName>
    <definedName name="TREWSA" hidden="1">{"'Sortierung numerisch'!$A$1:$Q$606"}</definedName>
    <definedName name="Txdata">#REF!</definedName>
    <definedName name="Txdataall">#REF!</definedName>
    <definedName name="unprot4">#N/A</definedName>
    <definedName name="update2">#N/A</definedName>
    <definedName name="wadfewfw">[5]SHOPFAC!$I$59</definedName>
    <definedName name="Wages">#REF!</definedName>
    <definedName name="WagesStart">'[1]1.2 Wages'!$A$4</definedName>
    <definedName name="wwqds">[3]Start!$C$24</definedName>
    <definedName name="XCSADW">[3]Start!$C$22</definedName>
    <definedName name="YTRESW">'[3]1.8 Fuel'!$A$4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21" l="1"/>
  <c r="G18" i="21"/>
  <c r="G30" i="21"/>
  <c r="C3" i="24"/>
  <c r="C3" i="22"/>
  <c r="G6" i="21" l="1"/>
  <c r="G7" i="21"/>
  <c r="G8" i="21"/>
  <c r="G9" i="21"/>
  <c r="G10" i="21"/>
  <c r="G11" i="21"/>
  <c r="G12" i="21"/>
  <c r="G13" i="21"/>
  <c r="G14" i="21"/>
  <c r="G15" i="21"/>
  <c r="G16" i="21"/>
  <c r="G17" i="21"/>
  <c r="G19" i="21"/>
  <c r="G20" i="21"/>
  <c r="G21" i="21"/>
  <c r="G22" i="21"/>
  <c r="G23" i="21"/>
  <c r="G25" i="21"/>
  <c r="G26" i="21"/>
  <c r="G27" i="21"/>
  <c r="G28" i="21"/>
  <c r="G29" i="21"/>
  <c r="G31" i="21"/>
  <c r="G5" i="21"/>
  <c r="G33" i="21" l="1"/>
  <c r="C29" i="23" s="1"/>
  <c r="G35" i="7"/>
  <c r="B4" i="7" l="1"/>
  <c r="G47" i="7"/>
  <c r="F47" i="7"/>
  <c r="B2" i="7"/>
  <c r="F48" i="7" l="1"/>
  <c r="F49" i="7" s="1"/>
  <c r="G48" i="7"/>
  <c r="G49" i="7" s="1"/>
  <c r="F50" i="7" l="1"/>
  <c r="F51" i="7"/>
  <c r="G50" i="7"/>
  <c r="G51" i="7" s="1"/>
  <c r="P6" i="2"/>
  <c r="I28" i="2"/>
  <c r="G28" i="2"/>
  <c r="N6" i="2"/>
  <c r="L6" i="2"/>
  <c r="J6" i="2"/>
  <c r="G6" i="2"/>
  <c r="R6" i="2" l="1"/>
  <c r="F52" i="7"/>
  <c r="F53" i="7" s="1"/>
  <c r="F55" i="7" s="1"/>
  <c r="G52" i="7"/>
  <c r="G53" i="7" s="1"/>
  <c r="G55" i="7" s="1"/>
  <c r="Z161" i="5"/>
  <c r="AA161" i="5" s="1"/>
  <c r="Z160" i="5"/>
  <c r="AA160" i="5" s="1"/>
  <c r="Z159" i="5"/>
  <c r="AA159" i="5" s="1"/>
  <c r="Z158" i="5"/>
  <c r="AA158" i="5" s="1"/>
  <c r="Z157" i="5"/>
  <c r="AA157" i="5" s="1"/>
  <c r="Z156" i="5"/>
  <c r="AA156" i="5" s="1"/>
  <c r="Z155" i="5"/>
  <c r="AA155" i="5" s="1"/>
  <c r="Z154" i="5"/>
  <c r="AA154" i="5" s="1"/>
  <c r="Z153" i="5"/>
  <c r="AA153" i="5" s="1"/>
  <c r="Z152" i="5"/>
  <c r="AA152" i="5" s="1"/>
  <c r="Z151" i="5"/>
  <c r="AA151" i="5" s="1"/>
  <c r="Z150" i="5"/>
  <c r="AA150" i="5" s="1"/>
  <c r="Z149" i="5"/>
  <c r="AA149" i="5" s="1"/>
  <c r="Z148" i="5"/>
  <c r="AA148" i="5" s="1"/>
  <c r="Z147" i="5"/>
  <c r="K147" i="5"/>
  <c r="Q147" i="5" s="1"/>
  <c r="Z146" i="5"/>
  <c r="K146" i="5"/>
  <c r="Q146" i="5" s="1"/>
  <c r="Z145" i="5"/>
  <c r="K145" i="5"/>
  <c r="Q145" i="5" s="1"/>
  <c r="Z144" i="5"/>
  <c r="K144" i="5"/>
  <c r="Q144" i="5" s="1"/>
  <c r="Z143" i="5"/>
  <c r="K143" i="5"/>
  <c r="Q143" i="5" s="1"/>
  <c r="AA143" i="5" s="1"/>
  <c r="Z142" i="5"/>
  <c r="K142" i="5"/>
  <c r="Q142" i="5" s="1"/>
  <c r="AA142" i="5" s="1"/>
  <c r="Z141" i="5"/>
  <c r="K141" i="5"/>
  <c r="Q141" i="5" s="1"/>
  <c r="Z140" i="5"/>
  <c r="K140" i="5"/>
  <c r="Q140" i="5" s="1"/>
  <c r="AA140" i="5" s="1"/>
  <c r="Z139" i="5"/>
  <c r="K139" i="5"/>
  <c r="Q139" i="5" s="1"/>
  <c r="AA139" i="5" s="1"/>
  <c r="Z138" i="5"/>
  <c r="K138" i="5"/>
  <c r="Q138" i="5" s="1"/>
  <c r="Z137" i="5"/>
  <c r="K137" i="5"/>
  <c r="Q137" i="5" s="1"/>
  <c r="AA137" i="5" s="1"/>
  <c r="Z136" i="5"/>
  <c r="K136" i="5"/>
  <c r="Q136" i="5" s="1"/>
  <c r="AA136" i="5" s="1"/>
  <c r="Z135" i="5"/>
  <c r="K135" i="5"/>
  <c r="Q135" i="5" s="1"/>
  <c r="AA135" i="5" s="1"/>
  <c r="Z134" i="5"/>
  <c r="K134" i="5"/>
  <c r="Q134" i="5" s="1"/>
  <c r="AA134" i="5" s="1"/>
  <c r="Z133" i="5"/>
  <c r="K133" i="5"/>
  <c r="Q133" i="5" s="1"/>
  <c r="Z132" i="5"/>
  <c r="K132" i="5"/>
  <c r="Q132" i="5" s="1"/>
  <c r="AA132" i="5" s="1"/>
  <c r="Z131" i="5"/>
  <c r="K131" i="5"/>
  <c r="Q131" i="5" s="1"/>
  <c r="AA131" i="5" s="1"/>
  <c r="Z130" i="5"/>
  <c r="K130" i="5"/>
  <c r="Q130" i="5" s="1"/>
  <c r="Z129" i="5"/>
  <c r="K129" i="5"/>
  <c r="Q129" i="5" s="1"/>
  <c r="AA129" i="5" s="1"/>
  <c r="Z128" i="5"/>
  <c r="K128" i="5"/>
  <c r="Q128" i="5" s="1"/>
  <c r="AA128" i="5" s="1"/>
  <c r="Z127" i="5"/>
  <c r="K127" i="5"/>
  <c r="Q127" i="5" s="1"/>
  <c r="AA127" i="5" s="1"/>
  <c r="Z126" i="5"/>
  <c r="K126" i="5"/>
  <c r="Q126" i="5" s="1"/>
  <c r="AA126" i="5" s="1"/>
  <c r="Z125" i="5"/>
  <c r="K125" i="5"/>
  <c r="Q125" i="5" s="1"/>
  <c r="Z124" i="5"/>
  <c r="K124" i="5"/>
  <c r="Q124" i="5" s="1"/>
  <c r="AA124" i="5" s="1"/>
  <c r="Z123" i="5"/>
  <c r="K123" i="5"/>
  <c r="Q123" i="5" s="1"/>
  <c r="AA123" i="5" s="1"/>
  <c r="Z122" i="5"/>
  <c r="K122" i="5"/>
  <c r="Q122" i="5" s="1"/>
  <c r="Z121" i="5"/>
  <c r="K121" i="5"/>
  <c r="Q121" i="5" s="1"/>
  <c r="AA121" i="5" s="1"/>
  <c r="Z120" i="5"/>
  <c r="K120" i="5"/>
  <c r="Q120" i="5" s="1"/>
  <c r="AA120" i="5" s="1"/>
  <c r="Z119" i="5"/>
  <c r="K119" i="5"/>
  <c r="Q119" i="5" s="1"/>
  <c r="AA119" i="5" s="1"/>
  <c r="Z118" i="5"/>
  <c r="K118" i="5"/>
  <c r="Q118" i="5" s="1"/>
  <c r="AA118" i="5" s="1"/>
  <c r="Z117" i="5"/>
  <c r="K117" i="5"/>
  <c r="Q117" i="5" s="1"/>
  <c r="Z116" i="5"/>
  <c r="K116" i="5"/>
  <c r="Q116" i="5" s="1"/>
  <c r="AA116" i="5" s="1"/>
  <c r="Z115" i="5"/>
  <c r="K115" i="5"/>
  <c r="Q115" i="5" s="1"/>
  <c r="AA115" i="5" s="1"/>
  <c r="Z114" i="5"/>
  <c r="K114" i="5"/>
  <c r="Q114" i="5" s="1"/>
  <c r="Z113" i="5"/>
  <c r="K113" i="5"/>
  <c r="Q113" i="5" s="1"/>
  <c r="AA113" i="5" s="1"/>
  <c r="Z112" i="5"/>
  <c r="K112" i="5"/>
  <c r="Q112" i="5" s="1"/>
  <c r="AA112" i="5" s="1"/>
  <c r="Z111" i="5"/>
  <c r="K111" i="5"/>
  <c r="Q111" i="5" s="1"/>
  <c r="Z110" i="5"/>
  <c r="K110" i="5"/>
  <c r="Q110" i="5" s="1"/>
  <c r="AA110" i="5" s="1"/>
  <c r="Z109" i="5"/>
  <c r="K109" i="5"/>
  <c r="Q109" i="5" s="1"/>
  <c r="Z108" i="5"/>
  <c r="K108" i="5"/>
  <c r="Q108" i="5" s="1"/>
  <c r="AA108" i="5" s="1"/>
  <c r="Z107" i="5"/>
  <c r="K107" i="5"/>
  <c r="Q107" i="5" s="1"/>
  <c r="Z106" i="5"/>
  <c r="K106" i="5"/>
  <c r="Q106" i="5" s="1"/>
  <c r="Z105" i="5"/>
  <c r="K105" i="5"/>
  <c r="Q105" i="5" s="1"/>
  <c r="AA105" i="5" s="1"/>
  <c r="Z104" i="5"/>
  <c r="K104" i="5"/>
  <c r="Q104" i="5" s="1"/>
  <c r="AA104" i="5" s="1"/>
  <c r="Z103" i="5"/>
  <c r="K103" i="5"/>
  <c r="Q103" i="5" s="1"/>
  <c r="Z102" i="5"/>
  <c r="K102" i="5"/>
  <c r="Q102" i="5" s="1"/>
  <c r="Z101" i="5"/>
  <c r="K101" i="5"/>
  <c r="Q101" i="5" s="1"/>
  <c r="Z100" i="5"/>
  <c r="K100" i="5"/>
  <c r="Q100" i="5" s="1"/>
  <c r="Z99" i="5"/>
  <c r="K99" i="5"/>
  <c r="Q99" i="5" s="1"/>
  <c r="Z98" i="5"/>
  <c r="K98" i="5"/>
  <c r="Q98" i="5" s="1"/>
  <c r="Z97" i="5"/>
  <c r="K97" i="5"/>
  <c r="Q97" i="5" s="1"/>
  <c r="Z96" i="5"/>
  <c r="K96" i="5"/>
  <c r="Q96" i="5" s="1"/>
  <c r="AA96" i="5" s="1"/>
  <c r="Z95" i="5"/>
  <c r="K95" i="5"/>
  <c r="Q95" i="5" s="1"/>
  <c r="Z94" i="5"/>
  <c r="K94" i="5"/>
  <c r="Q94" i="5" s="1"/>
  <c r="AA94" i="5" s="1"/>
  <c r="Z93" i="5"/>
  <c r="K93" i="5"/>
  <c r="Q93" i="5" s="1"/>
  <c r="Z92" i="5"/>
  <c r="K92" i="5"/>
  <c r="Q92" i="5" s="1"/>
  <c r="Z91" i="5"/>
  <c r="K91" i="5"/>
  <c r="Q91" i="5" s="1"/>
  <c r="Z90" i="5"/>
  <c r="K90" i="5"/>
  <c r="Q90" i="5" s="1"/>
  <c r="Z89" i="5"/>
  <c r="K89" i="5"/>
  <c r="Q89" i="5" s="1"/>
  <c r="Z88" i="5"/>
  <c r="K88" i="5"/>
  <c r="Q88" i="5" s="1"/>
  <c r="AA88" i="5" s="1"/>
  <c r="Z87" i="5"/>
  <c r="K87" i="5"/>
  <c r="Q87" i="5" s="1"/>
  <c r="Z86" i="5"/>
  <c r="K86" i="5"/>
  <c r="Q86" i="5" s="1"/>
  <c r="Z85" i="5"/>
  <c r="K85" i="5"/>
  <c r="Q85" i="5" s="1"/>
  <c r="AA85" i="5" s="1"/>
  <c r="Z84" i="5"/>
  <c r="K84" i="5"/>
  <c r="Q84" i="5" s="1"/>
  <c r="AA84" i="5" s="1"/>
  <c r="Z83" i="5"/>
  <c r="K83" i="5"/>
  <c r="Q83" i="5" s="1"/>
  <c r="Z82" i="5"/>
  <c r="K82" i="5"/>
  <c r="Q82" i="5" s="1"/>
  <c r="AA82" i="5" s="1"/>
  <c r="Z81" i="5"/>
  <c r="K81" i="5"/>
  <c r="Q81" i="5" s="1"/>
  <c r="AA81" i="5" s="1"/>
  <c r="Z80" i="5"/>
  <c r="K80" i="5"/>
  <c r="Q80" i="5" s="1"/>
  <c r="AA80" i="5" s="1"/>
  <c r="Z79" i="5"/>
  <c r="K79" i="5"/>
  <c r="Q79" i="5" s="1"/>
  <c r="Z78" i="5"/>
  <c r="K78" i="5"/>
  <c r="Q78" i="5" s="1"/>
  <c r="Z77" i="5"/>
  <c r="K77" i="5"/>
  <c r="Q77" i="5" s="1"/>
  <c r="Z76" i="5"/>
  <c r="K76" i="5"/>
  <c r="Q76" i="5" s="1"/>
  <c r="AA76" i="5" s="1"/>
  <c r="Z75" i="5"/>
  <c r="K75" i="5"/>
  <c r="Q75" i="5" s="1"/>
  <c r="Z74" i="5"/>
  <c r="K74" i="5"/>
  <c r="Q74" i="5" s="1"/>
  <c r="AA74" i="5" s="1"/>
  <c r="Z73" i="5"/>
  <c r="K73" i="5"/>
  <c r="Q73" i="5" s="1"/>
  <c r="AA73" i="5" s="1"/>
  <c r="Z72" i="5"/>
  <c r="K72" i="5"/>
  <c r="Q72" i="5" s="1"/>
  <c r="AA72" i="5" s="1"/>
  <c r="Z71" i="5"/>
  <c r="K71" i="5"/>
  <c r="Q71" i="5" s="1"/>
  <c r="Z70" i="5"/>
  <c r="K70" i="5"/>
  <c r="Q70" i="5" s="1"/>
  <c r="Z69" i="5"/>
  <c r="K69" i="5"/>
  <c r="Q69" i="5" s="1"/>
  <c r="Z68" i="5"/>
  <c r="K68" i="5"/>
  <c r="Q68" i="5" s="1"/>
  <c r="AA68" i="5" s="1"/>
  <c r="Z67" i="5"/>
  <c r="K67" i="5"/>
  <c r="Q67" i="5" s="1"/>
  <c r="Z66" i="5"/>
  <c r="K66" i="5"/>
  <c r="Q66" i="5" s="1"/>
  <c r="Z65" i="5"/>
  <c r="K65" i="5"/>
  <c r="Q65" i="5" s="1"/>
  <c r="AA65" i="5" s="1"/>
  <c r="Z64" i="5"/>
  <c r="K64" i="5"/>
  <c r="Q64" i="5" s="1"/>
  <c r="AA64" i="5" s="1"/>
  <c r="Z63" i="5"/>
  <c r="K63" i="5"/>
  <c r="Q63" i="5" s="1"/>
  <c r="Z62" i="5"/>
  <c r="K62" i="5"/>
  <c r="Q62" i="5" s="1"/>
  <c r="AA62" i="5" s="1"/>
  <c r="Z61" i="5"/>
  <c r="K61" i="5"/>
  <c r="Q61" i="5" s="1"/>
  <c r="Z60" i="5"/>
  <c r="K60" i="5"/>
  <c r="Q60" i="5" s="1"/>
  <c r="AA60" i="5" s="1"/>
  <c r="Z59" i="5"/>
  <c r="K59" i="5"/>
  <c r="Q59" i="5" s="1"/>
  <c r="Z58" i="5"/>
  <c r="K58" i="5"/>
  <c r="Q58" i="5" s="1"/>
  <c r="Z57" i="5"/>
  <c r="K57" i="5"/>
  <c r="Q57" i="5" s="1"/>
  <c r="AA57" i="5" s="1"/>
  <c r="Z56" i="5"/>
  <c r="K56" i="5"/>
  <c r="Q56" i="5" s="1"/>
  <c r="AA56" i="5" s="1"/>
  <c r="Z55" i="5"/>
  <c r="K55" i="5"/>
  <c r="Q55" i="5" s="1"/>
  <c r="Z54" i="5"/>
  <c r="K54" i="5"/>
  <c r="Q54" i="5" s="1"/>
  <c r="Z53" i="5"/>
  <c r="Q53" i="5"/>
  <c r="K53" i="5"/>
  <c r="Z52" i="5"/>
  <c r="K52" i="5"/>
  <c r="Q52" i="5" s="1"/>
  <c r="Z51" i="5"/>
  <c r="K51" i="5"/>
  <c r="Q51" i="5" s="1"/>
  <c r="Z50" i="5"/>
  <c r="K50" i="5"/>
  <c r="Q50" i="5" s="1"/>
  <c r="Z49" i="5"/>
  <c r="Q49" i="5"/>
  <c r="K49" i="5"/>
  <c r="Z48" i="5"/>
  <c r="Q48" i="5"/>
  <c r="K48" i="5"/>
  <c r="Z47" i="5"/>
  <c r="K47" i="5"/>
  <c r="Q47" i="5" s="1"/>
  <c r="Z46" i="5"/>
  <c r="K46" i="5"/>
  <c r="Q46" i="5" s="1"/>
  <c r="Z45" i="5"/>
  <c r="Q45" i="5"/>
  <c r="K45" i="5"/>
  <c r="Z44" i="5"/>
  <c r="K44" i="5"/>
  <c r="Q44" i="5" s="1"/>
  <c r="AA44" i="5" s="1"/>
  <c r="Z43" i="5"/>
  <c r="K43" i="5"/>
  <c r="Q43" i="5" s="1"/>
  <c r="AA43" i="5" s="1"/>
  <c r="Z42" i="5"/>
  <c r="K42" i="5"/>
  <c r="Q42" i="5" s="1"/>
  <c r="AA42" i="5" s="1"/>
  <c r="Z41" i="5"/>
  <c r="Q41" i="5"/>
  <c r="K41" i="5"/>
  <c r="Z40" i="5"/>
  <c r="K40" i="5"/>
  <c r="Q40" i="5" s="1"/>
  <c r="Z39" i="5"/>
  <c r="K39" i="5"/>
  <c r="Q39" i="5" s="1"/>
  <c r="Z38" i="5"/>
  <c r="K38" i="5"/>
  <c r="Q38" i="5" s="1"/>
  <c r="Z37" i="5"/>
  <c r="Q37" i="5"/>
  <c r="K37" i="5"/>
  <c r="Z36" i="5"/>
  <c r="K36" i="5"/>
  <c r="Q36" i="5" s="1"/>
  <c r="AA36" i="5" s="1"/>
  <c r="Z35" i="5"/>
  <c r="K35" i="5"/>
  <c r="Q35" i="5" s="1"/>
  <c r="AA35" i="5" s="1"/>
  <c r="Z34" i="5"/>
  <c r="K34" i="5"/>
  <c r="Q34" i="5" s="1"/>
  <c r="AA34" i="5" s="1"/>
  <c r="Z33" i="5"/>
  <c r="K33" i="5"/>
  <c r="Q33" i="5" s="1"/>
  <c r="Z32" i="5"/>
  <c r="K32" i="5"/>
  <c r="Q32" i="5" s="1"/>
  <c r="AA32" i="5" s="1"/>
  <c r="Z31" i="5"/>
  <c r="K31" i="5"/>
  <c r="Q31" i="5" s="1"/>
  <c r="Z30" i="5"/>
  <c r="K30" i="5"/>
  <c r="Q30" i="5" s="1"/>
  <c r="Z29" i="5"/>
  <c r="K29" i="5"/>
  <c r="Q29" i="5" s="1"/>
  <c r="Z28" i="5"/>
  <c r="K28" i="5"/>
  <c r="Q28" i="5" s="1"/>
  <c r="AA28" i="5" s="1"/>
  <c r="Z27" i="5"/>
  <c r="K27" i="5"/>
  <c r="Q27" i="5" s="1"/>
  <c r="AA27" i="5" s="1"/>
  <c r="Z26" i="5"/>
  <c r="K26" i="5"/>
  <c r="Q26" i="5" s="1"/>
  <c r="AA26" i="5" s="1"/>
  <c r="Z25" i="5"/>
  <c r="K25" i="5"/>
  <c r="Q25" i="5" s="1"/>
  <c r="Z24" i="5"/>
  <c r="K24" i="5"/>
  <c r="Q24" i="5" s="1"/>
  <c r="Z23" i="5"/>
  <c r="K23" i="5"/>
  <c r="Q23" i="5" s="1"/>
  <c r="AA23" i="5" s="1"/>
  <c r="Z22" i="5"/>
  <c r="K22" i="5"/>
  <c r="Q22" i="5" s="1"/>
  <c r="AA22" i="5" s="1"/>
  <c r="Z21" i="5"/>
  <c r="K21" i="5"/>
  <c r="Q21" i="5" s="1"/>
  <c r="Z20" i="5"/>
  <c r="K20" i="5"/>
  <c r="Q20" i="5" s="1"/>
  <c r="AA20" i="5" s="1"/>
  <c r="Z19" i="5"/>
  <c r="K19" i="5"/>
  <c r="Q19" i="5" s="1"/>
  <c r="Z18" i="5"/>
  <c r="K18" i="5"/>
  <c r="Q18" i="5" s="1"/>
  <c r="AA18" i="5" s="1"/>
  <c r="Z17" i="5"/>
  <c r="K17" i="5"/>
  <c r="Q17" i="5" s="1"/>
  <c r="Z16" i="5"/>
  <c r="K16" i="5"/>
  <c r="Q16" i="5" s="1"/>
  <c r="AA16" i="5" s="1"/>
  <c r="Z15" i="5"/>
  <c r="K15" i="5"/>
  <c r="Q15" i="5" s="1"/>
  <c r="Z14" i="5"/>
  <c r="K14" i="5"/>
  <c r="Q14" i="5" s="1"/>
  <c r="AA14" i="5" s="1"/>
  <c r="Z13" i="5"/>
  <c r="K13" i="5"/>
  <c r="Q13" i="5" s="1"/>
  <c r="Z12" i="5"/>
  <c r="K12" i="5"/>
  <c r="Q12" i="5" s="1"/>
  <c r="AA12" i="5" s="1"/>
  <c r="Z11" i="5"/>
  <c r="K11" i="5"/>
  <c r="Q11" i="5" s="1"/>
  <c r="Z10" i="5"/>
  <c r="Q10" i="5"/>
  <c r="AA10" i="5" s="1"/>
  <c r="K10" i="5"/>
  <c r="Z9" i="5"/>
  <c r="L9" i="5"/>
  <c r="K9" i="5"/>
  <c r="Q9" i="5" s="1"/>
  <c r="AA9" i="5" s="1"/>
  <c r="C9" i="5"/>
  <c r="L5" i="5"/>
  <c r="K5" i="5"/>
  <c r="C5" i="5"/>
  <c r="L4" i="5"/>
  <c r="K4" i="5"/>
  <c r="Q4" i="5" s="1"/>
  <c r="Z3" i="5"/>
  <c r="K3" i="5"/>
  <c r="Q3" i="5" s="1"/>
  <c r="AA40" i="5" l="1"/>
  <c r="AA50" i="5"/>
  <c r="AA101" i="5"/>
  <c r="AA11" i="5"/>
  <c r="AA19" i="5"/>
  <c r="AA48" i="5"/>
  <c r="AA78" i="5"/>
  <c r="AA117" i="5"/>
  <c r="AA125" i="5"/>
  <c r="AA133" i="5"/>
  <c r="AA141" i="5"/>
  <c r="Q5" i="5"/>
  <c r="Q6" i="5" s="1"/>
  <c r="H43" i="1" s="1"/>
  <c r="AA30" i="5"/>
  <c r="AA51" i="5"/>
  <c r="AA58" i="5"/>
  <c r="AA66" i="5"/>
  <c r="AA89" i="5"/>
  <c r="AA97" i="5"/>
  <c r="AA52" i="5"/>
  <c r="AA90" i="5"/>
  <c r="AA98" i="5"/>
  <c r="AA106" i="5"/>
  <c r="AA114" i="5"/>
  <c r="AA122" i="5"/>
  <c r="AA130" i="5"/>
  <c r="AA138" i="5"/>
  <c r="AA69" i="5"/>
  <c r="AA92" i="5"/>
  <c r="AA100" i="5"/>
  <c r="AA15" i="5"/>
  <c r="AA24" i="5"/>
  <c r="AA31" i="5"/>
  <c r="AA38" i="5"/>
  <c r="AA46" i="5"/>
  <c r="AA54" i="5"/>
  <c r="AA61" i="5"/>
  <c r="AA70" i="5"/>
  <c r="AA77" i="5"/>
  <c r="AA86" i="5"/>
  <c r="AA93" i="5"/>
  <c r="AA102" i="5"/>
  <c r="AA109" i="5"/>
  <c r="AA13" i="5"/>
  <c r="AA17" i="5"/>
  <c r="AA21" i="5"/>
  <c r="AA25" i="5"/>
  <c r="AA29" i="5"/>
  <c r="AA33" i="5"/>
  <c r="AA39" i="5"/>
  <c r="AA47" i="5"/>
  <c r="AA55" i="5"/>
  <c r="AA59" i="5"/>
  <c r="AA63" i="5"/>
  <c r="AA67" i="5"/>
  <c r="AA71" i="5"/>
  <c r="AA75" i="5"/>
  <c r="AA79" i="5"/>
  <c r="AA83" i="5"/>
  <c r="AA87" i="5"/>
  <c r="AA91" i="5"/>
  <c r="AA95" i="5"/>
  <c r="AA99" i="5"/>
  <c r="AA103" i="5"/>
  <c r="AA107" i="5"/>
  <c r="AA111" i="5"/>
  <c r="AA37" i="5"/>
  <c r="AA41" i="5"/>
  <c r="AA45" i="5"/>
  <c r="AA49" i="5"/>
  <c r="AA53" i="5"/>
  <c r="H46" i="1"/>
  <c r="AA144" i="5"/>
  <c r="AA145" i="5"/>
  <c r="AA146" i="5"/>
  <c r="AA147" i="5"/>
  <c r="AA3" i="5"/>
  <c r="T241" i="4"/>
  <c r="S241" i="4"/>
  <c r="R241" i="4"/>
  <c r="T240" i="4"/>
  <c r="S240" i="4"/>
  <c r="R240" i="4"/>
  <c r="T239" i="4"/>
  <c r="S239" i="4"/>
  <c r="R239" i="4"/>
  <c r="T238" i="4"/>
  <c r="S238" i="4"/>
  <c r="R238" i="4"/>
  <c r="T237" i="4"/>
  <c r="S237" i="4"/>
  <c r="R237" i="4"/>
  <c r="T236" i="4"/>
  <c r="S236" i="4"/>
  <c r="R236" i="4"/>
  <c r="T235" i="4"/>
  <c r="S235" i="4"/>
  <c r="R235" i="4"/>
  <c r="T234" i="4"/>
  <c r="S234" i="4"/>
  <c r="R234" i="4"/>
  <c r="T233" i="4"/>
  <c r="S233" i="4"/>
  <c r="R233" i="4"/>
  <c r="T232" i="4"/>
  <c r="S232" i="4"/>
  <c r="R232" i="4"/>
  <c r="T231" i="4"/>
  <c r="S231" i="4"/>
  <c r="R231" i="4"/>
  <c r="T230" i="4"/>
  <c r="S230" i="4"/>
  <c r="R230" i="4"/>
  <c r="T229" i="4"/>
  <c r="S229" i="4"/>
  <c r="R229" i="4"/>
  <c r="T228" i="4"/>
  <c r="S228" i="4"/>
  <c r="R228" i="4"/>
  <c r="T227" i="4"/>
  <c r="S227" i="4"/>
  <c r="R227" i="4"/>
  <c r="T226" i="4"/>
  <c r="S226" i="4"/>
  <c r="R226" i="4"/>
  <c r="T225" i="4"/>
  <c r="S225" i="4"/>
  <c r="R225" i="4"/>
  <c r="T224" i="4"/>
  <c r="S224" i="4"/>
  <c r="R224" i="4"/>
  <c r="T223" i="4"/>
  <c r="S223" i="4"/>
  <c r="R223" i="4"/>
  <c r="T222" i="4"/>
  <c r="S222" i="4"/>
  <c r="R222" i="4"/>
  <c r="T221" i="4"/>
  <c r="S221" i="4"/>
  <c r="R221" i="4"/>
  <c r="T220" i="4"/>
  <c r="S220" i="4"/>
  <c r="R220" i="4"/>
  <c r="T219" i="4"/>
  <c r="S219" i="4"/>
  <c r="R219" i="4"/>
  <c r="T218" i="4"/>
  <c r="S218" i="4"/>
  <c r="R218" i="4"/>
  <c r="T217" i="4"/>
  <c r="S217" i="4"/>
  <c r="R217" i="4"/>
  <c r="T216" i="4"/>
  <c r="S216" i="4"/>
  <c r="R216" i="4"/>
  <c r="T215" i="4"/>
  <c r="S215" i="4"/>
  <c r="R215" i="4"/>
  <c r="T214" i="4"/>
  <c r="S214" i="4"/>
  <c r="R214" i="4"/>
  <c r="T213" i="4"/>
  <c r="S213" i="4"/>
  <c r="R213" i="4"/>
  <c r="T212" i="4"/>
  <c r="S212" i="4"/>
  <c r="R212" i="4"/>
  <c r="T211" i="4"/>
  <c r="S211" i="4"/>
  <c r="R211" i="4"/>
  <c r="T210" i="4"/>
  <c r="S210" i="4"/>
  <c r="R210" i="4"/>
  <c r="T209" i="4"/>
  <c r="S209" i="4"/>
  <c r="R209" i="4"/>
  <c r="T208" i="4"/>
  <c r="S208" i="4"/>
  <c r="R208" i="4"/>
  <c r="T207" i="4"/>
  <c r="S207" i="4"/>
  <c r="R207" i="4"/>
  <c r="T206" i="4"/>
  <c r="S206" i="4"/>
  <c r="R206" i="4"/>
  <c r="T205" i="4"/>
  <c r="S205" i="4"/>
  <c r="R205" i="4"/>
  <c r="T204" i="4"/>
  <c r="S204" i="4"/>
  <c r="R204" i="4"/>
  <c r="T203" i="4"/>
  <c r="S203" i="4"/>
  <c r="R203" i="4"/>
  <c r="T202" i="4"/>
  <c r="S202" i="4"/>
  <c r="R202" i="4"/>
  <c r="T201" i="4"/>
  <c r="S201" i="4"/>
  <c r="R201" i="4"/>
  <c r="T200" i="4"/>
  <c r="S200" i="4"/>
  <c r="R200" i="4"/>
  <c r="T199" i="4"/>
  <c r="S199" i="4"/>
  <c r="R199" i="4"/>
  <c r="T198" i="4"/>
  <c r="S198" i="4"/>
  <c r="R198" i="4"/>
  <c r="T197" i="4"/>
  <c r="S197" i="4"/>
  <c r="R197" i="4"/>
  <c r="T196" i="4"/>
  <c r="S196" i="4"/>
  <c r="R196" i="4"/>
  <c r="T195" i="4"/>
  <c r="S195" i="4"/>
  <c r="R195" i="4"/>
  <c r="T194" i="4"/>
  <c r="S194" i="4"/>
  <c r="R194" i="4"/>
  <c r="T193" i="4"/>
  <c r="S193" i="4"/>
  <c r="R193" i="4"/>
  <c r="T192" i="4"/>
  <c r="S192" i="4"/>
  <c r="R192" i="4"/>
  <c r="T191" i="4"/>
  <c r="S191" i="4"/>
  <c r="R191" i="4"/>
  <c r="T190" i="4"/>
  <c r="S190" i="4"/>
  <c r="R190" i="4"/>
  <c r="T189" i="4"/>
  <c r="S189" i="4"/>
  <c r="R189" i="4"/>
  <c r="T188" i="4"/>
  <c r="S188" i="4"/>
  <c r="R188" i="4"/>
  <c r="T187" i="4"/>
  <c r="S187" i="4"/>
  <c r="R187" i="4"/>
  <c r="T186" i="4"/>
  <c r="S186" i="4"/>
  <c r="R186" i="4"/>
  <c r="T185" i="4"/>
  <c r="S185" i="4"/>
  <c r="R185" i="4"/>
  <c r="T184" i="4"/>
  <c r="S184" i="4"/>
  <c r="R184" i="4"/>
  <c r="T183" i="4"/>
  <c r="S183" i="4"/>
  <c r="R183" i="4"/>
  <c r="T182" i="4"/>
  <c r="S182" i="4"/>
  <c r="R182" i="4"/>
  <c r="T181" i="4"/>
  <c r="S181" i="4"/>
  <c r="R181" i="4"/>
  <c r="T180" i="4"/>
  <c r="S180" i="4"/>
  <c r="R180" i="4"/>
  <c r="T179" i="4"/>
  <c r="S179" i="4"/>
  <c r="R179" i="4"/>
  <c r="T178" i="4"/>
  <c r="S178" i="4"/>
  <c r="R178" i="4"/>
  <c r="T177" i="4"/>
  <c r="S177" i="4"/>
  <c r="R177" i="4"/>
  <c r="T176" i="4"/>
  <c r="S176" i="4"/>
  <c r="R176" i="4"/>
  <c r="T175" i="4"/>
  <c r="S175" i="4"/>
  <c r="R175" i="4"/>
  <c r="T174" i="4"/>
  <c r="S174" i="4"/>
  <c r="R174" i="4"/>
  <c r="T173" i="4"/>
  <c r="S173" i="4"/>
  <c r="R173" i="4"/>
  <c r="T172" i="4"/>
  <c r="S172" i="4"/>
  <c r="R172" i="4"/>
  <c r="T171" i="4"/>
  <c r="S171" i="4"/>
  <c r="R171" i="4"/>
  <c r="T170" i="4"/>
  <c r="S170" i="4"/>
  <c r="R170" i="4"/>
  <c r="T169" i="4"/>
  <c r="S169" i="4"/>
  <c r="R169" i="4"/>
  <c r="T168" i="4"/>
  <c r="S168" i="4"/>
  <c r="R168" i="4"/>
  <c r="T167" i="4"/>
  <c r="S167" i="4"/>
  <c r="R167" i="4"/>
  <c r="T166" i="4"/>
  <c r="S166" i="4"/>
  <c r="R166" i="4"/>
  <c r="T165" i="4"/>
  <c r="S165" i="4"/>
  <c r="R165" i="4"/>
  <c r="T164" i="4"/>
  <c r="S164" i="4"/>
  <c r="R164" i="4"/>
  <c r="T163" i="4"/>
  <c r="S163" i="4"/>
  <c r="R163" i="4"/>
  <c r="T162" i="4"/>
  <c r="S162" i="4"/>
  <c r="R162" i="4"/>
  <c r="T161" i="4"/>
  <c r="S161" i="4"/>
  <c r="R161" i="4"/>
  <c r="T160" i="4"/>
  <c r="S160" i="4"/>
  <c r="R160" i="4"/>
  <c r="T159" i="4"/>
  <c r="S159" i="4"/>
  <c r="R159" i="4"/>
  <c r="T158" i="4"/>
  <c r="S158" i="4"/>
  <c r="R158" i="4"/>
  <c r="T157" i="4"/>
  <c r="S157" i="4"/>
  <c r="R157" i="4"/>
  <c r="T156" i="4"/>
  <c r="S156" i="4"/>
  <c r="R156" i="4"/>
  <c r="T155" i="4"/>
  <c r="S155" i="4"/>
  <c r="R155" i="4"/>
  <c r="T154" i="4"/>
  <c r="S154" i="4"/>
  <c r="R154" i="4"/>
  <c r="T153" i="4"/>
  <c r="S153" i="4"/>
  <c r="R153" i="4"/>
  <c r="T152" i="4"/>
  <c r="S152" i="4"/>
  <c r="R152" i="4"/>
  <c r="T151" i="4"/>
  <c r="S151" i="4"/>
  <c r="R151" i="4"/>
  <c r="T150" i="4"/>
  <c r="S150" i="4"/>
  <c r="R150" i="4"/>
  <c r="T149" i="4"/>
  <c r="S149" i="4"/>
  <c r="R149" i="4"/>
  <c r="T148" i="4"/>
  <c r="S148" i="4"/>
  <c r="R148" i="4"/>
  <c r="T147" i="4"/>
  <c r="S147" i="4"/>
  <c r="R147" i="4"/>
  <c r="T146" i="4"/>
  <c r="S146" i="4"/>
  <c r="R146" i="4"/>
  <c r="T145" i="4"/>
  <c r="S145" i="4"/>
  <c r="R145" i="4"/>
  <c r="T144" i="4"/>
  <c r="S144" i="4"/>
  <c r="R144" i="4"/>
  <c r="T143" i="4"/>
  <c r="S143" i="4"/>
  <c r="R143" i="4"/>
  <c r="T142" i="4"/>
  <c r="S142" i="4"/>
  <c r="R142" i="4"/>
  <c r="T141" i="4"/>
  <c r="S141" i="4"/>
  <c r="R141" i="4"/>
  <c r="T140" i="4"/>
  <c r="S140" i="4"/>
  <c r="R140" i="4"/>
  <c r="T139" i="4"/>
  <c r="S139" i="4"/>
  <c r="R139" i="4"/>
  <c r="T138" i="4"/>
  <c r="S138" i="4"/>
  <c r="R138" i="4"/>
  <c r="T137" i="4"/>
  <c r="S137" i="4"/>
  <c r="R137" i="4"/>
  <c r="T136" i="4"/>
  <c r="S136" i="4"/>
  <c r="R136" i="4"/>
  <c r="T135" i="4"/>
  <c r="S135" i="4"/>
  <c r="R135" i="4"/>
  <c r="T134" i="4"/>
  <c r="S134" i="4"/>
  <c r="R134" i="4"/>
  <c r="T133" i="4"/>
  <c r="S133" i="4"/>
  <c r="R133" i="4"/>
  <c r="T132" i="4"/>
  <c r="S132" i="4"/>
  <c r="R132" i="4"/>
  <c r="T131" i="4"/>
  <c r="S131" i="4"/>
  <c r="R131" i="4"/>
  <c r="T130" i="4"/>
  <c r="S130" i="4"/>
  <c r="R130" i="4"/>
  <c r="T129" i="4"/>
  <c r="S129" i="4"/>
  <c r="R129" i="4"/>
  <c r="T128" i="4"/>
  <c r="S128" i="4"/>
  <c r="R128" i="4"/>
  <c r="T127" i="4"/>
  <c r="S127" i="4"/>
  <c r="R127" i="4"/>
  <c r="T126" i="4"/>
  <c r="S126" i="4"/>
  <c r="R126" i="4"/>
  <c r="T125" i="4"/>
  <c r="S125" i="4"/>
  <c r="R125" i="4"/>
  <c r="T124" i="4"/>
  <c r="S124" i="4"/>
  <c r="R124" i="4"/>
  <c r="T123" i="4"/>
  <c r="S123" i="4"/>
  <c r="R123" i="4"/>
  <c r="T122" i="4"/>
  <c r="S122" i="4"/>
  <c r="R122" i="4"/>
  <c r="T121" i="4"/>
  <c r="S121" i="4"/>
  <c r="R121" i="4"/>
  <c r="T120" i="4"/>
  <c r="S120" i="4"/>
  <c r="R120" i="4"/>
  <c r="T119" i="4"/>
  <c r="S119" i="4"/>
  <c r="R119" i="4"/>
  <c r="T118" i="4"/>
  <c r="S118" i="4"/>
  <c r="R118" i="4"/>
  <c r="T117" i="4"/>
  <c r="S117" i="4"/>
  <c r="R117" i="4"/>
  <c r="T116" i="4"/>
  <c r="S116" i="4"/>
  <c r="R116" i="4"/>
  <c r="T115" i="4"/>
  <c r="S115" i="4"/>
  <c r="R115" i="4"/>
  <c r="T114" i="4"/>
  <c r="S114" i="4"/>
  <c r="R114" i="4"/>
  <c r="T113" i="4"/>
  <c r="S113" i="4"/>
  <c r="R113" i="4"/>
  <c r="T112" i="4"/>
  <c r="G112" i="4" s="1"/>
  <c r="S112" i="4"/>
  <c r="R112" i="4"/>
  <c r="F112" i="4"/>
  <c r="T111" i="4"/>
  <c r="G111" i="4" s="1"/>
  <c r="S111" i="4"/>
  <c r="R111" i="4"/>
  <c r="F111" i="4"/>
  <c r="T110" i="4"/>
  <c r="G110" i="4" s="1"/>
  <c r="S110" i="4"/>
  <c r="R110" i="4"/>
  <c r="F110" i="4"/>
  <c r="T109" i="4"/>
  <c r="G109" i="4" s="1"/>
  <c r="S109" i="4"/>
  <c r="R109" i="4"/>
  <c r="F109" i="4"/>
  <c r="T108" i="4"/>
  <c r="G108" i="4" s="1"/>
  <c r="S108" i="4"/>
  <c r="R108" i="4"/>
  <c r="F108" i="4"/>
  <c r="T107" i="4"/>
  <c r="G107" i="4" s="1"/>
  <c r="S107" i="4"/>
  <c r="R107" i="4"/>
  <c r="F107" i="4"/>
  <c r="T106" i="4"/>
  <c r="G106" i="4" s="1"/>
  <c r="S106" i="4"/>
  <c r="R106" i="4"/>
  <c r="F106" i="4"/>
  <c r="T105" i="4"/>
  <c r="G105" i="4" s="1"/>
  <c r="S105" i="4"/>
  <c r="R105" i="4"/>
  <c r="F105" i="4"/>
  <c r="T104" i="4"/>
  <c r="G104" i="4" s="1"/>
  <c r="S104" i="4"/>
  <c r="R104" i="4"/>
  <c r="F104" i="4"/>
  <c r="T103" i="4"/>
  <c r="G103" i="4" s="1"/>
  <c r="S103" i="4"/>
  <c r="R103" i="4"/>
  <c r="F103" i="4"/>
  <c r="T102" i="4"/>
  <c r="G102" i="4" s="1"/>
  <c r="S102" i="4"/>
  <c r="R102" i="4"/>
  <c r="F102" i="4"/>
  <c r="T101" i="4"/>
  <c r="G101" i="4" s="1"/>
  <c r="S101" i="4"/>
  <c r="R101" i="4"/>
  <c r="F101" i="4"/>
  <c r="T100" i="4"/>
  <c r="G100" i="4" s="1"/>
  <c r="S100" i="4"/>
  <c r="R100" i="4"/>
  <c r="F100" i="4"/>
  <c r="T99" i="4"/>
  <c r="G99" i="4" s="1"/>
  <c r="S99" i="4"/>
  <c r="R99" i="4"/>
  <c r="F99" i="4"/>
  <c r="T98" i="4"/>
  <c r="G98" i="4" s="1"/>
  <c r="S98" i="4"/>
  <c r="R98" i="4"/>
  <c r="F98" i="4"/>
  <c r="T97" i="4"/>
  <c r="G97" i="4" s="1"/>
  <c r="S97" i="4"/>
  <c r="R97" i="4"/>
  <c r="F97" i="4"/>
  <c r="T96" i="4"/>
  <c r="G96" i="4" s="1"/>
  <c r="S96" i="4"/>
  <c r="R96" i="4"/>
  <c r="F96" i="4"/>
  <c r="T95" i="4"/>
  <c r="G95" i="4" s="1"/>
  <c r="S95" i="4"/>
  <c r="R95" i="4"/>
  <c r="F95" i="4"/>
  <c r="T94" i="4"/>
  <c r="G94" i="4" s="1"/>
  <c r="S94" i="4"/>
  <c r="R94" i="4"/>
  <c r="F94" i="4"/>
  <c r="T93" i="4"/>
  <c r="G93" i="4" s="1"/>
  <c r="S93" i="4"/>
  <c r="R93" i="4"/>
  <c r="F93" i="4"/>
  <c r="T92" i="4"/>
  <c r="G92" i="4" s="1"/>
  <c r="S92" i="4"/>
  <c r="R92" i="4"/>
  <c r="F92" i="4"/>
  <c r="T91" i="4"/>
  <c r="G91" i="4" s="1"/>
  <c r="S91" i="4"/>
  <c r="R91" i="4"/>
  <c r="F91" i="4"/>
  <c r="T90" i="4"/>
  <c r="G90" i="4" s="1"/>
  <c r="S90" i="4"/>
  <c r="R90" i="4"/>
  <c r="F90" i="4"/>
  <c r="T89" i="4"/>
  <c r="G89" i="4" s="1"/>
  <c r="S89" i="4"/>
  <c r="R89" i="4"/>
  <c r="F89" i="4"/>
  <c r="T88" i="4"/>
  <c r="G88" i="4" s="1"/>
  <c r="S88" i="4"/>
  <c r="R88" i="4"/>
  <c r="F88" i="4"/>
  <c r="T87" i="4"/>
  <c r="G87" i="4" s="1"/>
  <c r="S87" i="4"/>
  <c r="R87" i="4"/>
  <c r="F87" i="4"/>
  <c r="T86" i="4"/>
  <c r="G86" i="4" s="1"/>
  <c r="S86" i="4"/>
  <c r="R86" i="4"/>
  <c r="F86" i="4"/>
  <c r="T85" i="4"/>
  <c r="G85" i="4" s="1"/>
  <c r="S85" i="4"/>
  <c r="R85" i="4"/>
  <c r="F85" i="4"/>
  <c r="T84" i="4"/>
  <c r="G84" i="4" s="1"/>
  <c r="S84" i="4"/>
  <c r="R84" i="4"/>
  <c r="F84" i="4"/>
  <c r="T83" i="4"/>
  <c r="G83" i="4" s="1"/>
  <c r="S83" i="4"/>
  <c r="R83" i="4"/>
  <c r="F83" i="4"/>
  <c r="T82" i="4"/>
  <c r="G82" i="4" s="1"/>
  <c r="S82" i="4"/>
  <c r="R82" i="4"/>
  <c r="F82" i="4"/>
  <c r="T81" i="4"/>
  <c r="G81" i="4" s="1"/>
  <c r="S81" i="4"/>
  <c r="R81" i="4"/>
  <c r="F81" i="4"/>
  <c r="T80" i="4"/>
  <c r="G80" i="4" s="1"/>
  <c r="S80" i="4"/>
  <c r="R80" i="4"/>
  <c r="F80" i="4"/>
  <c r="T79" i="4"/>
  <c r="G79" i="4" s="1"/>
  <c r="S79" i="4"/>
  <c r="R79" i="4"/>
  <c r="F79" i="4"/>
  <c r="T78" i="4"/>
  <c r="G78" i="4" s="1"/>
  <c r="S78" i="4"/>
  <c r="R78" i="4"/>
  <c r="F78" i="4"/>
  <c r="T77" i="4"/>
  <c r="G77" i="4" s="1"/>
  <c r="S77" i="4"/>
  <c r="R77" i="4"/>
  <c r="F77" i="4"/>
  <c r="T76" i="4"/>
  <c r="G76" i="4" s="1"/>
  <c r="S76" i="4"/>
  <c r="R76" i="4"/>
  <c r="F76" i="4"/>
  <c r="T75" i="4"/>
  <c r="G75" i="4" s="1"/>
  <c r="S75" i="4"/>
  <c r="R75" i="4"/>
  <c r="F75" i="4"/>
  <c r="T74" i="4"/>
  <c r="G74" i="4" s="1"/>
  <c r="S74" i="4"/>
  <c r="R74" i="4"/>
  <c r="F74" i="4"/>
  <c r="T73" i="4"/>
  <c r="G73" i="4" s="1"/>
  <c r="S73" i="4"/>
  <c r="R73" i="4"/>
  <c r="F73" i="4"/>
  <c r="T72" i="4"/>
  <c r="G72" i="4" s="1"/>
  <c r="S72" i="4"/>
  <c r="R72" i="4"/>
  <c r="F72" i="4"/>
  <c r="T71" i="4"/>
  <c r="G71" i="4" s="1"/>
  <c r="S71" i="4"/>
  <c r="R71" i="4"/>
  <c r="F71" i="4"/>
  <c r="T70" i="4"/>
  <c r="G70" i="4" s="1"/>
  <c r="S70" i="4"/>
  <c r="R70" i="4"/>
  <c r="F70" i="4"/>
  <c r="T69" i="4"/>
  <c r="G69" i="4" s="1"/>
  <c r="S69" i="4"/>
  <c r="R69" i="4"/>
  <c r="F69" i="4"/>
  <c r="T68" i="4"/>
  <c r="G68" i="4" s="1"/>
  <c r="S68" i="4"/>
  <c r="R68" i="4"/>
  <c r="F68" i="4"/>
  <c r="T67" i="4"/>
  <c r="G67" i="4" s="1"/>
  <c r="S67" i="4"/>
  <c r="R67" i="4"/>
  <c r="F67" i="4"/>
  <c r="T66" i="4"/>
  <c r="G66" i="4" s="1"/>
  <c r="S66" i="4"/>
  <c r="R66" i="4"/>
  <c r="F66" i="4"/>
  <c r="T65" i="4"/>
  <c r="G65" i="4" s="1"/>
  <c r="S65" i="4"/>
  <c r="R65" i="4"/>
  <c r="F65" i="4"/>
  <c r="T64" i="4"/>
  <c r="G64" i="4" s="1"/>
  <c r="S64" i="4"/>
  <c r="R64" i="4"/>
  <c r="F64" i="4"/>
  <c r="T63" i="4"/>
  <c r="G63" i="4" s="1"/>
  <c r="S63" i="4"/>
  <c r="R63" i="4"/>
  <c r="F63" i="4"/>
  <c r="T62" i="4"/>
  <c r="G62" i="4" s="1"/>
  <c r="S62" i="4"/>
  <c r="R62" i="4"/>
  <c r="F62" i="4"/>
  <c r="T61" i="4"/>
  <c r="G61" i="4" s="1"/>
  <c r="S61" i="4"/>
  <c r="R61" i="4"/>
  <c r="F61" i="4"/>
  <c r="T60" i="4"/>
  <c r="G60" i="4" s="1"/>
  <c r="S60" i="4"/>
  <c r="R60" i="4"/>
  <c r="F60" i="4"/>
  <c r="T59" i="4"/>
  <c r="G59" i="4" s="1"/>
  <c r="S59" i="4"/>
  <c r="R59" i="4"/>
  <c r="F59" i="4"/>
  <c r="T58" i="4"/>
  <c r="G58" i="4" s="1"/>
  <c r="S58" i="4"/>
  <c r="R58" i="4"/>
  <c r="F58" i="4"/>
  <c r="T57" i="4"/>
  <c r="G57" i="4" s="1"/>
  <c r="S57" i="4"/>
  <c r="R57" i="4"/>
  <c r="F57" i="4"/>
  <c r="T56" i="4"/>
  <c r="G56" i="4" s="1"/>
  <c r="S56" i="4"/>
  <c r="R56" i="4"/>
  <c r="F56" i="4"/>
  <c r="T55" i="4"/>
  <c r="G55" i="4" s="1"/>
  <c r="S55" i="4"/>
  <c r="R55" i="4"/>
  <c r="F55" i="4"/>
  <c r="T54" i="4"/>
  <c r="G54" i="4" s="1"/>
  <c r="S54" i="4"/>
  <c r="R54" i="4"/>
  <c r="F54" i="4"/>
  <c r="T53" i="4"/>
  <c r="G53" i="4" s="1"/>
  <c r="S53" i="4"/>
  <c r="R53" i="4"/>
  <c r="F53" i="4"/>
  <c r="T52" i="4"/>
  <c r="G52" i="4" s="1"/>
  <c r="S52" i="4"/>
  <c r="R52" i="4"/>
  <c r="F52" i="4"/>
  <c r="T51" i="4"/>
  <c r="G51" i="4" s="1"/>
  <c r="S51" i="4"/>
  <c r="R51" i="4"/>
  <c r="F51" i="4"/>
  <c r="T50" i="4"/>
  <c r="G50" i="4" s="1"/>
  <c r="S50" i="4"/>
  <c r="R50" i="4"/>
  <c r="F50" i="4"/>
  <c r="T49" i="4"/>
  <c r="G49" i="4" s="1"/>
  <c r="S49" i="4"/>
  <c r="R49" i="4"/>
  <c r="F49" i="4"/>
  <c r="T48" i="4"/>
  <c r="G48" i="4" s="1"/>
  <c r="S48" i="4"/>
  <c r="R48" i="4"/>
  <c r="F48" i="4"/>
  <c r="T47" i="4"/>
  <c r="G47" i="4" s="1"/>
  <c r="S47" i="4"/>
  <c r="R47" i="4"/>
  <c r="F47" i="4"/>
  <c r="T46" i="4"/>
  <c r="G46" i="4" s="1"/>
  <c r="S46" i="4"/>
  <c r="R46" i="4"/>
  <c r="F46" i="4"/>
  <c r="T45" i="4"/>
  <c r="G45" i="4" s="1"/>
  <c r="S45" i="4"/>
  <c r="R45" i="4"/>
  <c r="F45" i="4"/>
  <c r="T44" i="4"/>
  <c r="G44" i="4" s="1"/>
  <c r="S44" i="4"/>
  <c r="R44" i="4"/>
  <c r="F44" i="4"/>
  <c r="T43" i="4"/>
  <c r="G43" i="4" s="1"/>
  <c r="S43" i="4"/>
  <c r="R43" i="4"/>
  <c r="F43" i="4"/>
  <c r="T42" i="4"/>
  <c r="G42" i="4" s="1"/>
  <c r="S42" i="4"/>
  <c r="R42" i="4"/>
  <c r="F42" i="4"/>
  <c r="T41" i="4"/>
  <c r="S41" i="4"/>
  <c r="R41" i="4"/>
  <c r="G41" i="4"/>
  <c r="F41" i="4"/>
  <c r="T40" i="4"/>
  <c r="G40" i="4" s="1"/>
  <c r="S40" i="4"/>
  <c r="R40" i="4"/>
  <c r="F40" i="4"/>
  <c r="T39" i="4"/>
  <c r="G39" i="4" s="1"/>
  <c r="S39" i="4"/>
  <c r="R39" i="4"/>
  <c r="F39" i="4"/>
  <c r="T38" i="4"/>
  <c r="G38" i="4" s="1"/>
  <c r="S38" i="4"/>
  <c r="R38" i="4"/>
  <c r="F38" i="4"/>
  <c r="T37" i="4"/>
  <c r="G37" i="4" s="1"/>
  <c r="S37" i="4"/>
  <c r="R37" i="4"/>
  <c r="F37" i="4"/>
  <c r="T36" i="4"/>
  <c r="G36" i="4" s="1"/>
  <c r="S36" i="4"/>
  <c r="R36" i="4"/>
  <c r="F36" i="4"/>
  <c r="T35" i="4"/>
  <c r="G35" i="4" s="1"/>
  <c r="S35" i="4"/>
  <c r="R35" i="4"/>
  <c r="F35" i="4"/>
  <c r="T34" i="4"/>
  <c r="G34" i="4" s="1"/>
  <c r="S34" i="4"/>
  <c r="R34" i="4"/>
  <c r="F34" i="4"/>
  <c r="T33" i="4"/>
  <c r="G33" i="4" s="1"/>
  <c r="S33" i="4"/>
  <c r="R33" i="4"/>
  <c r="F33" i="4"/>
  <c r="T32" i="4"/>
  <c r="G32" i="4" s="1"/>
  <c r="S32" i="4"/>
  <c r="R32" i="4"/>
  <c r="F32" i="4"/>
  <c r="T31" i="4"/>
  <c r="G31" i="4" s="1"/>
  <c r="S31" i="4"/>
  <c r="R31" i="4"/>
  <c r="F31" i="4"/>
  <c r="T30" i="4"/>
  <c r="G30" i="4" s="1"/>
  <c r="S30" i="4"/>
  <c r="R30" i="4"/>
  <c r="F30" i="4"/>
  <c r="T29" i="4"/>
  <c r="G29" i="4" s="1"/>
  <c r="S29" i="4"/>
  <c r="R29" i="4"/>
  <c r="F29" i="4"/>
  <c r="T28" i="4"/>
  <c r="G28" i="4" s="1"/>
  <c r="S28" i="4"/>
  <c r="R28" i="4"/>
  <c r="F28" i="4"/>
  <c r="T27" i="4"/>
  <c r="G27" i="4" s="1"/>
  <c r="S27" i="4"/>
  <c r="R27" i="4"/>
  <c r="F27" i="4"/>
  <c r="T26" i="4"/>
  <c r="G26" i="4" s="1"/>
  <c r="S26" i="4"/>
  <c r="R26" i="4"/>
  <c r="F26" i="4"/>
  <c r="T25" i="4"/>
  <c r="G25" i="4" s="1"/>
  <c r="S25" i="4"/>
  <c r="R25" i="4"/>
  <c r="F25" i="4"/>
  <c r="T24" i="4"/>
  <c r="G24" i="4" s="1"/>
  <c r="S24" i="4"/>
  <c r="R24" i="4"/>
  <c r="F24" i="4"/>
  <c r="T23" i="4"/>
  <c r="G23" i="4" s="1"/>
  <c r="S23" i="4"/>
  <c r="R23" i="4"/>
  <c r="F23" i="4"/>
  <c r="T22" i="4"/>
  <c r="G22" i="4" s="1"/>
  <c r="S22" i="4"/>
  <c r="R22" i="4"/>
  <c r="F22" i="4"/>
  <c r="T21" i="4"/>
  <c r="G21" i="4" s="1"/>
  <c r="S21" i="4"/>
  <c r="R21" i="4"/>
  <c r="F21" i="4"/>
  <c r="T20" i="4"/>
  <c r="G20" i="4" s="1"/>
  <c r="S20" i="4"/>
  <c r="R20" i="4"/>
  <c r="F20" i="4"/>
  <c r="T19" i="4"/>
  <c r="G19" i="4" s="1"/>
  <c r="S19" i="4"/>
  <c r="R19" i="4"/>
  <c r="F19" i="4"/>
  <c r="T18" i="4"/>
  <c r="G18" i="4" s="1"/>
  <c r="S18" i="4"/>
  <c r="R18" i="4"/>
  <c r="F18" i="4"/>
  <c r="T17" i="4"/>
  <c r="G17" i="4" s="1"/>
  <c r="S17" i="4"/>
  <c r="R17" i="4"/>
  <c r="F17" i="4"/>
  <c r="T16" i="4"/>
  <c r="G16" i="4" s="1"/>
  <c r="S16" i="4"/>
  <c r="R16" i="4"/>
  <c r="F16" i="4"/>
  <c r="T15" i="4"/>
  <c r="G15" i="4" s="1"/>
  <c r="S15" i="4"/>
  <c r="R15" i="4"/>
  <c r="F15" i="4"/>
  <c r="T14" i="4"/>
  <c r="G14" i="4" s="1"/>
  <c r="S14" i="4"/>
  <c r="R14" i="4"/>
  <c r="F14" i="4"/>
  <c r="T13" i="4"/>
  <c r="G13" i="4" s="1"/>
  <c r="S13" i="4"/>
  <c r="R13" i="4"/>
  <c r="F13" i="4"/>
  <c r="T12" i="4"/>
  <c r="G12" i="4" s="1"/>
  <c r="S12" i="4"/>
  <c r="R12" i="4"/>
  <c r="F12" i="4"/>
  <c r="T11" i="4"/>
  <c r="G11" i="4" s="1"/>
  <c r="S11" i="4"/>
  <c r="R11" i="4"/>
  <c r="F11" i="4"/>
  <c r="T10" i="4"/>
  <c r="G10" i="4" s="1"/>
  <c r="S10" i="4"/>
  <c r="R10" i="4"/>
  <c r="F10" i="4"/>
  <c r="T9" i="4"/>
  <c r="G9" i="4" s="1"/>
  <c r="S9" i="4"/>
  <c r="R9" i="4"/>
  <c r="F9" i="4"/>
  <c r="T8" i="4"/>
  <c r="G8" i="4" s="1"/>
  <c r="S8" i="4"/>
  <c r="R8" i="4"/>
  <c r="F8" i="4"/>
  <c r="T7" i="4"/>
  <c r="G7" i="4" s="1"/>
  <c r="S7" i="4"/>
  <c r="R7" i="4"/>
  <c r="F7" i="4"/>
  <c r="T6" i="4"/>
  <c r="G6" i="4" s="1"/>
  <c r="S6" i="4"/>
  <c r="R6" i="4"/>
  <c r="F6" i="4"/>
  <c r="T5" i="4"/>
  <c r="G5" i="4" s="1"/>
  <c r="S5" i="4"/>
  <c r="R5" i="4"/>
  <c r="F5" i="4"/>
  <c r="T4" i="4"/>
  <c r="G4" i="4" s="1"/>
  <c r="S4" i="4"/>
  <c r="R4" i="4"/>
  <c r="F4" i="4"/>
  <c r="T3" i="4"/>
  <c r="G3" i="4" s="1"/>
  <c r="S3" i="4"/>
  <c r="R3" i="4"/>
  <c r="F3" i="4"/>
  <c r="T2" i="4"/>
  <c r="G2" i="4" s="1"/>
  <c r="S2" i="4"/>
  <c r="R2" i="4"/>
  <c r="F2" i="4"/>
  <c r="U95" i="4" l="1"/>
  <c r="U107" i="4"/>
  <c r="U111" i="4"/>
  <c r="U121" i="4"/>
  <c r="V121" i="4" s="1"/>
  <c r="U137" i="4"/>
  <c r="V137" i="4" s="1"/>
  <c r="U153" i="4"/>
  <c r="V153" i="4" s="1"/>
  <c r="U169" i="4"/>
  <c r="V169" i="4" s="1"/>
  <c r="U185" i="4"/>
  <c r="V185" i="4" s="1"/>
  <c r="U201" i="4"/>
  <c r="V201" i="4" s="1"/>
  <c r="U217" i="4"/>
  <c r="V217" i="4" s="1"/>
  <c r="U233" i="4"/>
  <c r="V233" i="4" s="1"/>
  <c r="U79" i="4"/>
  <c r="U91" i="4"/>
  <c r="U48" i="4"/>
  <c r="U60" i="4"/>
  <c r="U64" i="4"/>
  <c r="V64" i="4" s="1"/>
  <c r="U113" i="4"/>
  <c r="V113" i="4" s="1"/>
  <c r="U129" i="4"/>
  <c r="V129" i="4" s="1"/>
  <c r="U145" i="4"/>
  <c r="V145" i="4" s="1"/>
  <c r="U161" i="4"/>
  <c r="V161" i="4" s="1"/>
  <c r="U177" i="4"/>
  <c r="V177" i="4" s="1"/>
  <c r="U193" i="4"/>
  <c r="V193" i="4" s="1"/>
  <c r="U209" i="4"/>
  <c r="V209" i="4" s="1"/>
  <c r="U225" i="4"/>
  <c r="V225" i="4" s="1"/>
  <c r="U241" i="4"/>
  <c r="V241" i="4" s="1"/>
  <c r="U28" i="4"/>
  <c r="V28" i="4" s="1"/>
  <c r="U32" i="4"/>
  <c r="U44" i="4"/>
  <c r="U75" i="4"/>
  <c r="V75" i="4" s="1"/>
  <c r="U125" i="4"/>
  <c r="V125" i="4" s="1"/>
  <c r="U141" i="4"/>
  <c r="V141" i="4" s="1"/>
  <c r="U157" i="4"/>
  <c r="V157" i="4" s="1"/>
  <c r="U173" i="4"/>
  <c r="V173" i="4" s="1"/>
  <c r="U189" i="4"/>
  <c r="V189" i="4" s="1"/>
  <c r="U205" i="4"/>
  <c r="V205" i="4" s="1"/>
  <c r="U221" i="4"/>
  <c r="V221" i="4" s="1"/>
  <c r="U237" i="4"/>
  <c r="V237" i="4" s="1"/>
  <c r="U37" i="4"/>
  <c r="V37" i="4" s="1"/>
  <c r="U53" i="4"/>
  <c r="V53" i="4" s="1"/>
  <c r="U84" i="4"/>
  <c r="V84" i="4" s="1"/>
  <c r="U69" i="4"/>
  <c r="V69" i="4" s="1"/>
  <c r="U100" i="4"/>
  <c r="V100" i="4" s="1"/>
  <c r="U117" i="4"/>
  <c r="V117" i="4" s="1"/>
  <c r="U133" i="4"/>
  <c r="V133" i="4" s="1"/>
  <c r="U149" i="4"/>
  <c r="V149" i="4" s="1"/>
  <c r="U165" i="4"/>
  <c r="V165" i="4" s="1"/>
  <c r="U181" i="4"/>
  <c r="V181" i="4" s="1"/>
  <c r="U197" i="4"/>
  <c r="V197" i="4" s="1"/>
  <c r="U213" i="4"/>
  <c r="V213" i="4" s="1"/>
  <c r="U229" i="4"/>
  <c r="V229" i="4" s="1"/>
  <c r="U77" i="4"/>
  <c r="V77" i="4" s="1"/>
  <c r="U41" i="4"/>
  <c r="V41" i="4" s="1"/>
  <c r="U57" i="4"/>
  <c r="V57" i="4" s="1"/>
  <c r="U104" i="4"/>
  <c r="V104" i="4" s="1"/>
  <c r="U122" i="4"/>
  <c r="V122" i="4" s="1"/>
  <c r="U126" i="4"/>
  <c r="V126" i="4" s="1"/>
  <c r="U29" i="4"/>
  <c r="V29" i="4" s="1"/>
  <c r="U36" i="4"/>
  <c r="U45" i="4"/>
  <c r="V45" i="4" s="1"/>
  <c r="U52" i="4"/>
  <c r="V52" i="4" s="1"/>
  <c r="U61" i="4"/>
  <c r="V61" i="4" s="1"/>
  <c r="U68" i="4"/>
  <c r="V68" i="4" s="1"/>
  <c r="U83" i="4"/>
  <c r="V83" i="4" s="1"/>
  <c r="U92" i="4"/>
  <c r="V92" i="4" s="1"/>
  <c r="U99" i="4"/>
  <c r="V99" i="4" s="1"/>
  <c r="U108" i="4"/>
  <c r="V108" i="4" s="1"/>
  <c r="U72" i="4"/>
  <c r="V72" i="4" s="1"/>
  <c r="U88" i="4"/>
  <c r="V88" i="4" s="1"/>
  <c r="U190" i="4"/>
  <c r="V190" i="4" s="1"/>
  <c r="U33" i="4"/>
  <c r="V33" i="4" s="1"/>
  <c r="U40" i="4"/>
  <c r="V40" i="4" s="1"/>
  <c r="U49" i="4"/>
  <c r="V49" i="4" s="1"/>
  <c r="U56" i="4"/>
  <c r="U65" i="4"/>
  <c r="V65" i="4" s="1"/>
  <c r="U71" i="4"/>
  <c r="V71" i="4" s="1"/>
  <c r="U80" i="4"/>
  <c r="V80" i="4" s="1"/>
  <c r="U87" i="4"/>
  <c r="V87" i="4" s="1"/>
  <c r="U96" i="4"/>
  <c r="V96" i="4" s="1"/>
  <c r="U103" i="4"/>
  <c r="V103" i="4" s="1"/>
  <c r="U115" i="4"/>
  <c r="V115" i="4" s="1"/>
  <c r="U119" i="4"/>
  <c r="V119" i="4" s="1"/>
  <c r="U120" i="4"/>
  <c r="V120" i="4" s="1"/>
  <c r="U123" i="4"/>
  <c r="V123" i="4" s="1"/>
  <c r="U124" i="4"/>
  <c r="V124" i="4" s="1"/>
  <c r="U127" i="4"/>
  <c r="V127" i="4" s="1"/>
  <c r="U128" i="4"/>
  <c r="V128" i="4" s="1"/>
  <c r="U131" i="4"/>
  <c r="V131" i="4" s="1"/>
  <c r="U135" i="4"/>
  <c r="V135" i="4" s="1"/>
  <c r="U139" i="4"/>
  <c r="V139" i="4" s="1"/>
  <c r="U143" i="4"/>
  <c r="V143" i="4" s="1"/>
  <c r="U147" i="4"/>
  <c r="V147" i="4" s="1"/>
  <c r="U151" i="4"/>
  <c r="V151" i="4" s="1"/>
  <c r="U155" i="4"/>
  <c r="V155" i="4" s="1"/>
  <c r="U159" i="4"/>
  <c r="V159" i="4" s="1"/>
  <c r="U163" i="4"/>
  <c r="V163" i="4" s="1"/>
  <c r="U167" i="4"/>
  <c r="V167" i="4" s="1"/>
  <c r="U171" i="4"/>
  <c r="V171" i="4" s="1"/>
  <c r="U175" i="4"/>
  <c r="V175" i="4" s="1"/>
  <c r="U179" i="4"/>
  <c r="V179" i="4" s="1"/>
  <c r="U183" i="4"/>
  <c r="V183" i="4" s="1"/>
  <c r="U187" i="4"/>
  <c r="V187" i="4" s="1"/>
  <c r="U191" i="4"/>
  <c r="V191" i="4" s="1"/>
  <c r="U192" i="4"/>
  <c r="V192" i="4" s="1"/>
  <c r="U195" i="4"/>
  <c r="V195" i="4" s="1"/>
  <c r="U199" i="4"/>
  <c r="V199" i="4" s="1"/>
  <c r="U203" i="4"/>
  <c r="V203" i="4" s="1"/>
  <c r="U207" i="4"/>
  <c r="V207" i="4" s="1"/>
  <c r="U211" i="4"/>
  <c r="V211" i="4" s="1"/>
  <c r="U215" i="4"/>
  <c r="V215" i="4" s="1"/>
  <c r="U219" i="4"/>
  <c r="V219" i="4" s="1"/>
  <c r="U223" i="4"/>
  <c r="V223" i="4" s="1"/>
  <c r="U227" i="4"/>
  <c r="V227" i="4" s="1"/>
  <c r="U231" i="4"/>
  <c r="V231" i="4" s="1"/>
  <c r="U235" i="4"/>
  <c r="V235" i="4" s="1"/>
  <c r="U239" i="4"/>
  <c r="V239" i="4" s="1"/>
  <c r="U73" i="4"/>
  <c r="V73" i="4" s="1"/>
  <c r="U74" i="4"/>
  <c r="V74" i="4" s="1"/>
  <c r="U20" i="4"/>
  <c r="V20" i="4" s="1"/>
  <c r="U21" i="4"/>
  <c r="V21" i="4" s="1"/>
  <c r="U30" i="4"/>
  <c r="V30" i="4" s="1"/>
  <c r="U31" i="4"/>
  <c r="V31" i="4" s="1"/>
  <c r="U34" i="4"/>
  <c r="V34" i="4" s="1"/>
  <c r="U35" i="4"/>
  <c r="V35" i="4" s="1"/>
  <c r="U38" i="4"/>
  <c r="V38" i="4" s="1"/>
  <c r="U39" i="4"/>
  <c r="V39" i="4" s="1"/>
  <c r="U42" i="4"/>
  <c r="V42" i="4" s="1"/>
  <c r="U43" i="4"/>
  <c r="V43" i="4" s="1"/>
  <c r="U46" i="4"/>
  <c r="V46" i="4" s="1"/>
  <c r="U47" i="4"/>
  <c r="V47" i="4" s="1"/>
  <c r="U50" i="4"/>
  <c r="V50" i="4" s="1"/>
  <c r="U51" i="4"/>
  <c r="V51" i="4" s="1"/>
  <c r="U54" i="4"/>
  <c r="V54" i="4" s="1"/>
  <c r="U55" i="4"/>
  <c r="V55" i="4" s="1"/>
  <c r="U58" i="4"/>
  <c r="V58" i="4" s="1"/>
  <c r="U59" i="4"/>
  <c r="V59" i="4" s="1"/>
  <c r="U62" i="4"/>
  <c r="V62" i="4" s="1"/>
  <c r="U63" i="4"/>
  <c r="V63" i="4" s="1"/>
  <c r="U66" i="4"/>
  <c r="V66" i="4" s="1"/>
  <c r="U67" i="4"/>
  <c r="V67" i="4" s="1"/>
  <c r="U70" i="4"/>
  <c r="V70" i="4" s="1"/>
  <c r="U76" i="4"/>
  <c r="V76" i="4" s="1"/>
  <c r="U78" i="4"/>
  <c r="V78" i="4" s="1"/>
  <c r="U81" i="4"/>
  <c r="V81" i="4" s="1"/>
  <c r="U82" i="4"/>
  <c r="V82" i="4" s="1"/>
  <c r="U85" i="4"/>
  <c r="U86" i="4"/>
  <c r="V86" i="4" s="1"/>
  <c r="U89" i="4"/>
  <c r="V89" i="4" s="1"/>
  <c r="U90" i="4"/>
  <c r="V90" i="4" s="1"/>
  <c r="U93" i="4"/>
  <c r="V93" i="4" s="1"/>
  <c r="U94" i="4"/>
  <c r="V94" i="4" s="1"/>
  <c r="U97" i="4"/>
  <c r="V97" i="4" s="1"/>
  <c r="U98" i="4"/>
  <c r="V98" i="4" s="1"/>
  <c r="U101" i="4"/>
  <c r="V101" i="4" s="1"/>
  <c r="U102" i="4"/>
  <c r="V102" i="4" s="1"/>
  <c r="U105" i="4"/>
  <c r="V105" i="4" s="1"/>
  <c r="U106" i="4"/>
  <c r="V106" i="4" s="1"/>
  <c r="U109" i="4"/>
  <c r="V109" i="4" s="1"/>
  <c r="U110" i="4"/>
  <c r="V110" i="4" s="1"/>
  <c r="U112" i="4"/>
  <c r="V112" i="4" s="1"/>
  <c r="U114" i="4"/>
  <c r="V114" i="4" s="1"/>
  <c r="U116" i="4"/>
  <c r="V116" i="4" s="1"/>
  <c r="U118" i="4"/>
  <c r="V118" i="4" s="1"/>
  <c r="U130" i="4"/>
  <c r="V130" i="4" s="1"/>
  <c r="U132" i="4"/>
  <c r="V132" i="4" s="1"/>
  <c r="U134" i="4"/>
  <c r="V134" i="4" s="1"/>
  <c r="U136" i="4"/>
  <c r="V136" i="4" s="1"/>
  <c r="U138" i="4"/>
  <c r="V138" i="4" s="1"/>
  <c r="U140" i="4"/>
  <c r="V140" i="4" s="1"/>
  <c r="U142" i="4"/>
  <c r="V142" i="4" s="1"/>
  <c r="U144" i="4"/>
  <c r="V144" i="4" s="1"/>
  <c r="U146" i="4"/>
  <c r="V146" i="4" s="1"/>
  <c r="U148" i="4"/>
  <c r="V148" i="4" s="1"/>
  <c r="U150" i="4"/>
  <c r="V150" i="4" s="1"/>
  <c r="U152" i="4"/>
  <c r="V152" i="4" s="1"/>
  <c r="U154" i="4"/>
  <c r="V154" i="4" s="1"/>
  <c r="U156" i="4"/>
  <c r="V156" i="4" s="1"/>
  <c r="U158" i="4"/>
  <c r="V158" i="4" s="1"/>
  <c r="U160" i="4"/>
  <c r="V160" i="4" s="1"/>
  <c r="U162" i="4"/>
  <c r="V162" i="4" s="1"/>
  <c r="U164" i="4"/>
  <c r="V164" i="4" s="1"/>
  <c r="U166" i="4"/>
  <c r="V166" i="4" s="1"/>
  <c r="U168" i="4"/>
  <c r="V168" i="4" s="1"/>
  <c r="U170" i="4"/>
  <c r="V170" i="4" s="1"/>
  <c r="U172" i="4"/>
  <c r="V172" i="4" s="1"/>
  <c r="U174" i="4"/>
  <c r="V174" i="4" s="1"/>
  <c r="U176" i="4"/>
  <c r="V176" i="4" s="1"/>
  <c r="U178" i="4"/>
  <c r="V178" i="4" s="1"/>
  <c r="U180" i="4"/>
  <c r="V180" i="4" s="1"/>
  <c r="U182" i="4"/>
  <c r="V182" i="4" s="1"/>
  <c r="U184" i="4"/>
  <c r="V184" i="4" s="1"/>
  <c r="U186" i="4"/>
  <c r="V186" i="4" s="1"/>
  <c r="U188" i="4"/>
  <c r="V188" i="4" s="1"/>
  <c r="U194" i="4"/>
  <c r="V194" i="4" s="1"/>
  <c r="U196" i="4"/>
  <c r="V196" i="4" s="1"/>
  <c r="U198" i="4"/>
  <c r="V198" i="4" s="1"/>
  <c r="U200" i="4"/>
  <c r="V200" i="4" s="1"/>
  <c r="U202" i="4"/>
  <c r="V202" i="4" s="1"/>
  <c r="U204" i="4"/>
  <c r="V204" i="4" s="1"/>
  <c r="U206" i="4"/>
  <c r="V206" i="4" s="1"/>
  <c r="U208" i="4"/>
  <c r="V208" i="4" s="1"/>
  <c r="U210" i="4"/>
  <c r="V210" i="4" s="1"/>
  <c r="U212" i="4"/>
  <c r="V212" i="4" s="1"/>
  <c r="U214" i="4"/>
  <c r="V214" i="4" s="1"/>
  <c r="U216" i="4"/>
  <c r="V216" i="4" s="1"/>
  <c r="U218" i="4"/>
  <c r="V218" i="4" s="1"/>
  <c r="U220" i="4"/>
  <c r="V220" i="4" s="1"/>
  <c r="U222" i="4"/>
  <c r="V222" i="4" s="1"/>
  <c r="U224" i="4"/>
  <c r="V224" i="4" s="1"/>
  <c r="U226" i="4"/>
  <c r="V226" i="4" s="1"/>
  <c r="U228" i="4"/>
  <c r="V228" i="4" s="1"/>
  <c r="U230" i="4"/>
  <c r="V230" i="4" s="1"/>
  <c r="U232" i="4"/>
  <c r="V232" i="4" s="1"/>
  <c r="U234" i="4"/>
  <c r="V234" i="4" s="1"/>
  <c r="U236" i="4"/>
  <c r="V236" i="4" s="1"/>
  <c r="U238" i="4"/>
  <c r="V238" i="4" s="1"/>
  <c r="U240" i="4"/>
  <c r="V240" i="4" s="1"/>
  <c r="U5" i="4"/>
  <c r="V5" i="4" s="1"/>
  <c r="U4" i="4"/>
  <c r="V4" i="4" s="1"/>
  <c r="U12" i="4"/>
  <c r="V12" i="4" s="1"/>
  <c r="U13" i="4"/>
  <c r="V13" i="4" s="1"/>
  <c r="U8" i="4"/>
  <c r="V8" i="4" s="1"/>
  <c r="U9" i="4"/>
  <c r="V9" i="4" s="1"/>
  <c r="U16" i="4"/>
  <c r="V16" i="4" s="1"/>
  <c r="U17" i="4"/>
  <c r="V17" i="4" s="1"/>
  <c r="U24" i="4"/>
  <c r="V24" i="4" s="1"/>
  <c r="U25" i="4"/>
  <c r="V25" i="4" s="1"/>
  <c r="U2" i="4"/>
  <c r="V2" i="4" s="1"/>
  <c r="U3" i="4"/>
  <c r="V3" i="4" s="1"/>
  <c r="U6" i="4"/>
  <c r="V6" i="4" s="1"/>
  <c r="U7" i="4"/>
  <c r="V7" i="4" s="1"/>
  <c r="U10" i="4"/>
  <c r="V10" i="4" s="1"/>
  <c r="U11" i="4"/>
  <c r="V11" i="4" s="1"/>
  <c r="U14" i="4"/>
  <c r="V14" i="4" s="1"/>
  <c r="U15" i="4"/>
  <c r="V15" i="4" s="1"/>
  <c r="U18" i="4"/>
  <c r="V18" i="4" s="1"/>
  <c r="U19" i="4"/>
  <c r="V19" i="4" s="1"/>
  <c r="U22" i="4"/>
  <c r="V22" i="4" s="1"/>
  <c r="U23" i="4"/>
  <c r="V23" i="4" s="1"/>
  <c r="U26" i="4"/>
  <c r="V26" i="4" s="1"/>
  <c r="U27" i="4"/>
  <c r="V27" i="4" s="1"/>
  <c r="V32" i="4"/>
  <c r="V36" i="4"/>
  <c r="V44" i="4"/>
  <c r="V48" i="4"/>
  <c r="V56" i="4"/>
  <c r="V60" i="4"/>
  <c r="V85" i="4"/>
  <c r="V79" i="4"/>
  <c r="V91" i="4"/>
  <c r="V95" i="4"/>
  <c r="V107" i="4"/>
  <c r="V111" i="4"/>
  <c r="I34" i="2"/>
  <c r="I33" i="2"/>
  <c r="I32" i="2"/>
  <c r="I31" i="2"/>
  <c r="I30" i="2"/>
  <c r="I29" i="2"/>
  <c r="G34" i="2"/>
  <c r="G33" i="2"/>
  <c r="G32" i="2"/>
  <c r="G31" i="2"/>
  <c r="G30" i="2"/>
  <c r="G29" i="2"/>
  <c r="N20" i="2"/>
  <c r="L20" i="2"/>
  <c r="J20" i="2"/>
  <c r="G36" i="2" l="1"/>
  <c r="I36" i="2"/>
  <c r="D35" i="1" s="1"/>
  <c r="D22" i="1"/>
  <c r="D31" i="1" s="1"/>
  <c r="H31" i="1" s="1"/>
  <c r="D26" i="1"/>
  <c r="R20" i="2"/>
  <c r="G20" i="2"/>
  <c r="H22" i="1" l="1"/>
  <c r="H26" i="1"/>
  <c r="D27" i="1"/>
  <c r="H27" i="1" s="1"/>
  <c r="H35" i="1"/>
  <c r="D17" i="1"/>
  <c r="H17" i="1" s="1"/>
  <c r="D14" i="1"/>
  <c r="H14" i="1" s="1"/>
  <c r="F49" i="1"/>
  <c r="F53" i="1" s="1"/>
  <c r="D39" i="1" l="1"/>
  <c r="H39" i="1" s="1"/>
  <c r="H49" i="1" s="1"/>
  <c r="H5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84" authorId="0" shapeId="0" xr:uid="{00000000-0006-0000-0500-000001000000}">
      <text>
        <r>
          <rPr>
            <b/>
            <sz val="8"/>
            <color indexed="81"/>
            <rFont val="Tahoma"/>
            <family val="2"/>
          </rPr>
          <t>Author:</t>
        </r>
        <r>
          <rPr>
            <sz val="8"/>
            <color indexed="81"/>
            <rFont val="Tahoma"/>
            <family val="2"/>
          </rPr>
          <t xml:space="preserve">
ASSUMED
</t>
        </r>
      </text>
    </comment>
    <comment ref="O84" authorId="0" shapeId="0" xr:uid="{00000000-0006-0000-0500-000002000000}">
      <text>
        <r>
          <rPr>
            <b/>
            <sz val="8"/>
            <color indexed="81"/>
            <rFont val="Tahoma"/>
            <family val="2"/>
          </rPr>
          <t>Author:</t>
        </r>
        <r>
          <rPr>
            <sz val="8"/>
            <color indexed="81"/>
            <rFont val="Tahoma"/>
            <family val="2"/>
          </rPr>
          <t xml:space="preserve">
ASSUMED
</t>
        </r>
      </text>
    </comment>
    <comment ref="F85" authorId="0" shapeId="0" xr:uid="{00000000-0006-0000-0500-000003000000}">
      <text>
        <r>
          <rPr>
            <b/>
            <sz val="8"/>
            <color indexed="81"/>
            <rFont val="Tahoma"/>
            <family val="2"/>
          </rPr>
          <t>Author:</t>
        </r>
        <r>
          <rPr>
            <sz val="8"/>
            <color indexed="81"/>
            <rFont val="Tahoma"/>
            <family val="2"/>
          </rPr>
          <t xml:space="preserve">
ASSUMED
</t>
        </r>
      </text>
    </comment>
    <comment ref="O85" authorId="0" shapeId="0" xr:uid="{00000000-0006-0000-0500-000004000000}">
      <text>
        <r>
          <rPr>
            <b/>
            <sz val="8"/>
            <color indexed="81"/>
            <rFont val="Tahoma"/>
            <family val="2"/>
          </rPr>
          <t>Author:</t>
        </r>
        <r>
          <rPr>
            <sz val="8"/>
            <color indexed="81"/>
            <rFont val="Tahoma"/>
            <family val="2"/>
          </rPr>
          <t xml:space="preserve">
ASSUMED
</t>
        </r>
      </text>
    </comment>
    <comment ref="F86" authorId="0" shapeId="0" xr:uid="{00000000-0006-0000-0500-000005000000}">
      <text>
        <r>
          <rPr>
            <b/>
            <sz val="8"/>
            <color indexed="81"/>
            <rFont val="Tahoma"/>
            <family val="2"/>
          </rPr>
          <t>Author:</t>
        </r>
        <r>
          <rPr>
            <sz val="8"/>
            <color indexed="81"/>
            <rFont val="Tahoma"/>
            <family val="2"/>
          </rPr>
          <t xml:space="preserve">
ASSUMED
</t>
        </r>
      </text>
    </comment>
    <comment ref="O86" authorId="0" shapeId="0" xr:uid="{00000000-0006-0000-0500-000006000000}">
      <text>
        <r>
          <rPr>
            <b/>
            <sz val="8"/>
            <color indexed="81"/>
            <rFont val="Tahoma"/>
            <family val="2"/>
          </rPr>
          <t>Author:</t>
        </r>
        <r>
          <rPr>
            <sz val="8"/>
            <color indexed="81"/>
            <rFont val="Tahoma"/>
            <family val="2"/>
          </rPr>
          <t xml:space="preserve">
ASSUMED
</t>
        </r>
      </text>
    </comment>
  </commentList>
</comments>
</file>

<file path=xl/sharedStrings.xml><?xml version="1.0" encoding="utf-8"?>
<sst xmlns="http://schemas.openxmlformats.org/spreadsheetml/2006/main" count="411" uniqueCount="248">
  <si>
    <t>CONTRACT NO:</t>
  </si>
  <si>
    <t>Item No.</t>
  </si>
  <si>
    <t>Description</t>
  </si>
  <si>
    <t>Unit</t>
  </si>
  <si>
    <t>Quantity</t>
  </si>
  <si>
    <t>R</t>
  </si>
  <si>
    <t>Note:</t>
  </si>
  <si>
    <t>Request:</t>
  </si>
  <si>
    <t>MEDUPI POWER STATION PROJECT</t>
  </si>
  <si>
    <t>Item</t>
  </si>
  <si>
    <t>Sub Total</t>
  </si>
  <si>
    <t>TOTAL ESTIMATED COST (EXCL VAT)</t>
  </si>
  <si>
    <t>Engr's rep assessed rates</t>
  </si>
  <si>
    <t>Contractor's Quotation</t>
  </si>
  <si>
    <t>Contractor's Rate</t>
  </si>
  <si>
    <t>Engr's rep estimated amounts</t>
  </si>
  <si>
    <r>
      <t>m</t>
    </r>
    <r>
      <rPr>
        <sz val="12"/>
        <rFont val="Calibri"/>
        <family val="2"/>
      </rPr>
      <t>³</t>
    </r>
  </si>
  <si>
    <r>
      <t>m</t>
    </r>
    <r>
      <rPr>
        <sz val="12"/>
        <rFont val="Calibri"/>
        <family val="2"/>
      </rPr>
      <t>²</t>
    </r>
  </si>
  <si>
    <t>35MPa /19mm  stone concrete to bases</t>
  </si>
  <si>
    <t>35MPa /19mm  stone concrete to plinths</t>
  </si>
  <si>
    <t>EARTHWORKS</t>
  </si>
  <si>
    <t>FORMWORK</t>
  </si>
  <si>
    <t>UN-REINFORCED CONCRETE</t>
  </si>
  <si>
    <t>REINFORCED CONCRETE</t>
  </si>
  <si>
    <t>REINFORCEMENT</t>
  </si>
  <si>
    <t>All bars</t>
  </si>
  <si>
    <t>ton</t>
  </si>
  <si>
    <t>P06 - WTP TANK FARM PIPE RACK</t>
  </si>
  <si>
    <t>STEEL WORK</t>
  </si>
  <si>
    <t>200 x 12mm cast in plate galvanised with 100 x 50 x 5mm fishtail lugs</t>
  </si>
  <si>
    <t>ORIGINATOR: N. Mashangu</t>
  </si>
  <si>
    <t>100 x 12mm cast in plate galvanised with 100 x 50 x 5mm fishtail lugs</t>
  </si>
  <si>
    <t>50mm blinding to bases cast against excavations</t>
  </si>
  <si>
    <r>
      <t xml:space="preserve">PROJECT CHANGE REQUEST: P06 - PCR </t>
    </r>
    <r>
      <rPr>
        <sz val="11"/>
        <color rgb="FFFF0000"/>
        <rFont val="Calibri"/>
        <family val="2"/>
        <scheme val="minor"/>
      </rPr>
      <t>???????????</t>
    </r>
  </si>
  <si>
    <t>Excv. For bases</t>
  </si>
  <si>
    <t>L</t>
  </si>
  <si>
    <t>B</t>
  </si>
  <si>
    <t>H</t>
  </si>
  <si>
    <t>Ref</t>
  </si>
  <si>
    <t>no.</t>
  </si>
  <si>
    <t>TOTAL</t>
  </si>
  <si>
    <t>Conc. To bases</t>
  </si>
  <si>
    <t>thk</t>
  </si>
  <si>
    <t>m3</t>
  </si>
  <si>
    <t xml:space="preserve">Blinding </t>
  </si>
  <si>
    <t>m2</t>
  </si>
  <si>
    <t>Fmwk to bases</t>
  </si>
  <si>
    <t>BASES</t>
  </si>
  <si>
    <t>PLINTHS</t>
  </si>
  <si>
    <t>Conc. To Plinths</t>
  </si>
  <si>
    <t>Fmwk to Plinths</t>
  </si>
  <si>
    <t>Backfill insitu material to excavations</t>
  </si>
  <si>
    <t>Backfill</t>
  </si>
  <si>
    <t>Plinths</t>
  </si>
  <si>
    <t>DWG</t>
  </si>
  <si>
    <t>REV</t>
  </si>
  <si>
    <t>TYPE</t>
  </si>
  <si>
    <t>LENGTH</t>
  </si>
  <si>
    <t>NO.</t>
  </si>
  <si>
    <t xml:space="preserve">  FACTOR</t>
  </si>
  <si>
    <t>RESULT</t>
  </si>
  <si>
    <t>REMARKS</t>
  </si>
  <si>
    <t>DIN NO</t>
  </si>
  <si>
    <t>D/NOTE</t>
  </si>
  <si>
    <t xml:space="preserve">VAR. </t>
  </si>
  <si>
    <t>BM 01</t>
  </si>
  <si>
    <t>GER09-41</t>
  </si>
  <si>
    <t>BM 02</t>
  </si>
  <si>
    <t>BM 03</t>
  </si>
  <si>
    <t>BM 04</t>
  </si>
  <si>
    <t>BM 05</t>
  </si>
  <si>
    <t>BM 06</t>
  </si>
  <si>
    <t>BM 07</t>
  </si>
  <si>
    <t>BM 09</t>
  </si>
  <si>
    <t>BM 12</t>
  </si>
  <si>
    <t>BM 13</t>
  </si>
  <si>
    <t>BM 14</t>
  </si>
  <si>
    <t>BM 15</t>
  </si>
  <si>
    <t>BM 16</t>
  </si>
  <si>
    <t>BM 17</t>
  </si>
  <si>
    <t>BM 18</t>
  </si>
  <si>
    <t>BM 19</t>
  </si>
  <si>
    <t>BM 20</t>
  </si>
  <si>
    <t>BM 21</t>
  </si>
  <si>
    <t>BM 22</t>
  </si>
  <si>
    <t>BM 23</t>
  </si>
  <si>
    <t>BM 24</t>
  </si>
  <si>
    <t>Y16</t>
  </si>
  <si>
    <t>BM 25</t>
  </si>
  <si>
    <t>BM 30</t>
  </si>
  <si>
    <t>BM 31</t>
  </si>
  <si>
    <t>BM 32</t>
  </si>
  <si>
    <t>BM 33</t>
  </si>
  <si>
    <t>kg</t>
  </si>
  <si>
    <t>REF</t>
  </si>
  <si>
    <t>PLATES</t>
  </si>
  <si>
    <t>LUGS</t>
  </si>
  <si>
    <t>ANCHOR PLATES</t>
  </si>
  <si>
    <t>invoice</t>
  </si>
  <si>
    <t>SI</t>
  </si>
  <si>
    <t>MEMO</t>
  </si>
  <si>
    <t>CVI</t>
  </si>
  <si>
    <t>NO</t>
  </si>
  <si>
    <t>DIM A</t>
  </si>
  <si>
    <t>DIM B</t>
  </si>
  <si>
    <t>DIM C</t>
  </si>
  <si>
    <t>FACTOR</t>
  </si>
  <si>
    <t>P 1 &amp; P2- DET G1</t>
  </si>
  <si>
    <t>P3, 4 &amp; 5-DET G2</t>
  </si>
  <si>
    <t xml:space="preserve">                   </t>
  </si>
  <si>
    <t xml:space="preserve">                                                                                </t>
  </si>
  <si>
    <t>SURFACE FINISHES</t>
  </si>
  <si>
    <t>Wood float finish</t>
  </si>
  <si>
    <t>Restricted excavation in all material</t>
  </si>
  <si>
    <t>Base date for the rates used is Aug 2008 for Medupi LP Services</t>
  </si>
  <si>
    <t>Rate</t>
  </si>
  <si>
    <t xml:space="preserve">Contractor's </t>
  </si>
  <si>
    <t>Employer's</t>
  </si>
  <si>
    <t>Value</t>
  </si>
  <si>
    <t>Overhead 10%</t>
  </si>
  <si>
    <t>TOTAL ASSESSED COST  (EXCLUDING VAT)</t>
  </si>
  <si>
    <t>DESCRIPTION: Plinth Point 49</t>
  </si>
  <si>
    <t>Formwork to sides of concrete plinth and bases</t>
  </si>
  <si>
    <t>Contigencies 15%</t>
  </si>
  <si>
    <t>Profit 15%</t>
  </si>
  <si>
    <t>Page 2 of 2</t>
  </si>
  <si>
    <t>r8</t>
  </si>
  <si>
    <t>Total</t>
  </si>
  <si>
    <t>Ovivo Aqua Africa - Schedule of Costs</t>
  </si>
  <si>
    <t>Sub Clause 13.3 - Request for Variation Proposal</t>
  </si>
  <si>
    <t>Supply of Water Treatment Plant Membranes</t>
  </si>
  <si>
    <t>Reference: PBP-AQE-P06-2148</t>
  </si>
  <si>
    <t>Rev 0</t>
  </si>
  <si>
    <t>Number</t>
  </si>
  <si>
    <t>Rate Per</t>
  </si>
  <si>
    <t>Rand Cost</t>
  </si>
  <si>
    <t>% Profit</t>
  </si>
  <si>
    <t>Total Sell</t>
  </si>
  <si>
    <t>Hours</t>
  </si>
  <si>
    <t>Hour</t>
  </si>
  <si>
    <t>Overhead</t>
  </si>
  <si>
    <t>Cost</t>
  </si>
  <si>
    <t>Profit</t>
  </si>
  <si>
    <t>Engineering Costs</t>
  </si>
  <si>
    <t>Mechanical/Structural Engineer</t>
  </si>
  <si>
    <t>Mechanical Engineering Costs</t>
  </si>
  <si>
    <t>Project Management</t>
  </si>
  <si>
    <t>Purchasing and Finance</t>
  </si>
  <si>
    <t>Procurement</t>
  </si>
  <si>
    <t>Project Finance</t>
  </si>
  <si>
    <t>Drawing Office</t>
  </si>
  <si>
    <t>QA/QC</t>
  </si>
  <si>
    <t>Site</t>
  </si>
  <si>
    <t>Total Section 1</t>
  </si>
  <si>
    <t>Cost Per</t>
  </si>
  <si>
    <t>Total Cost</t>
  </si>
  <si>
    <t>Off</t>
  </si>
  <si>
    <t>Material and Labour</t>
  </si>
  <si>
    <t>Supply</t>
  </si>
  <si>
    <t>2.1.1</t>
  </si>
  <si>
    <t>UF Membranes (ROCH Pentair Xiga 40)</t>
  </si>
  <si>
    <t>2.1.2</t>
  </si>
  <si>
    <t>RO Membranes ( DOW BW30XFR-400/34 i)</t>
  </si>
  <si>
    <t>2.1.3</t>
  </si>
  <si>
    <t>GTM Membranes (Memcon 14 x 28" Liqui-Cel)</t>
  </si>
  <si>
    <t>2.1.4</t>
  </si>
  <si>
    <t>CEDI Module (Evoqua IP-VNX55E-2)</t>
  </si>
  <si>
    <t>Freight</t>
  </si>
  <si>
    <t>Estimate Only</t>
  </si>
  <si>
    <t>Total Section 2</t>
  </si>
  <si>
    <t>6% Overhead</t>
  </si>
  <si>
    <t>Number Off</t>
  </si>
  <si>
    <t>Cost Per Item</t>
  </si>
  <si>
    <t>Amount</t>
  </si>
  <si>
    <t xml:space="preserve">Unit of Measure </t>
  </si>
  <si>
    <t>Sum</t>
  </si>
  <si>
    <t xml:space="preserve"> </t>
  </si>
  <si>
    <t>Travelling</t>
  </si>
  <si>
    <t>Each</t>
  </si>
  <si>
    <t>Calibration/refurbishment i.e. removal, installation, commissioning and calibration of Dew Point probe</t>
  </si>
  <si>
    <t>Supply install, commission and calibrate of PANAMETRICS GAS OX-5 STD PPM SENSOR, 0 TO 100 AND 1000 PPM</t>
  </si>
  <si>
    <t>Supply, install, commission and calibrate of Panametrics Gas XMTC-62-22-11-XMTC-CAL-A-1 (H2 In N2, 98-100%) in HyStat B</t>
  </si>
  <si>
    <t>Supply , install, commission and calibrate of new MICHEL TRANSMET I.S. Dew point probe</t>
  </si>
  <si>
    <t>Calibration/verification of XMTC required for HyStat A and metering panel</t>
  </si>
  <si>
    <t>Supply of  8m ½” stainless steel braided flexible hoses with cable reinforcing across the two ends, fitted with nitrogen regulators from rated 1,5 time max nitrogen MCP operating pressure and quick connector coupling to cennect to nitrogen panel.</t>
  </si>
  <si>
    <t>Supply of  8m ½” stainless steel braided flexible hoses with cable reinforcing across the two ends, fitted with hydrogen regulators from 20MPa hydrogen supply pressure with ¼” valve and quick connector for nitrogen purging.  Flexible hose end to be fitted with quick connector nipple to connect to Hydrogen MCP panel. Pressure rating 30MPa</t>
  </si>
  <si>
    <t>Supply, install, commission chiller 3-way valve actuator Siemens SAX61.03</t>
  </si>
  <si>
    <t xml:space="preserve">Supply H3 Data Books </t>
  </si>
  <si>
    <t xml:space="preserve">Supply CF Memory Cards to download and Back up Siemens Program SIMATIC S7, Micro Memory Card 2MB(6ES7953-8LL31-0AA0)   TRANSCEND CF180 4 GB, Industrial Grade </t>
  </si>
  <si>
    <t>Supply and install hydrogen vent stainless steel tube on the safety valve vent, venting 2m above the roof</t>
  </si>
  <si>
    <t>Supply, install and commission (leakage check) receiver flexible connections (inlet and outlet) with stainless steel braided reinforced flexible hoses rated 4,5MPa, 3/4".</t>
  </si>
  <si>
    <t>Supply, upload and commission of Hystst A program update: 1. to cater for a 4-20mA signal from the metering PLC to meet the receiver filling philosophy. 2. include XMTC H2 in Air settings on the HMI. Hystat A and B</t>
  </si>
  <si>
    <t>Supply, install and commission:
1.Three (3) DP-DP Couplers in each Hydrostat and Metering Station Panels to allow the communication between the three PLCs and the Employer’s Distributed Control System (ABB 800xA)
2.Profibus cabling between the Hydrostat PLCs and the Metering panel PLC.
3.The Contractor shall update the PLC software program in each of the Panels and the Virtual Signal List to be free issued to the Employers C&amp;I Contractor for configuration and mapping of signals transfer between the Hydrogen Plant PLCs to the DCS.</t>
  </si>
  <si>
    <t>Supply, Install and commission of a permanent potable water 10.0m x 25NB Threaded galvanised SANS62-1 piping to the chiller cooling water system together with an isolation valve and water pressure regulator set at 220kPa</t>
  </si>
  <si>
    <t xml:space="preserve">Supply, install and commission of KROHNE variable area flowmeter for Hystat B </t>
  </si>
  <si>
    <t xml:space="preserve">Removal and installation and commissioning of hydrogen leak detector, to be relocated inside the hystat for effective leak detection functionality. </t>
  </si>
  <si>
    <t>Commissioning of metering panel i.e. leakage test and full functionality test including receiver filling.</t>
  </si>
  <si>
    <t>Perform leakage test on entire plant, HySTAT A &amp;B, 4 x bulk storage and piping.</t>
  </si>
  <si>
    <t>Hydrogen connection repair</t>
  </si>
  <si>
    <t xml:space="preserve">Bulk storage hydrogen vessel 24Nm3 purge (Labour) </t>
  </si>
  <si>
    <t>Nitrogen supply for bulk storage purge, pressurisation to 2,7MPa and 12 hour pressure decay test &lt;0.5%, and vessel isolated at 510kPa. Nitrogen pressure.</t>
  </si>
  <si>
    <t>Nitrogen supply for hydrogen production plant commissioning</t>
  </si>
  <si>
    <t>Labour - technician</t>
  </si>
  <si>
    <t>Labour - artisans</t>
  </si>
  <si>
    <t>Remove, calibrate (with gaseous meduim) and reinstall safety valve</t>
  </si>
  <si>
    <t>Day</t>
  </si>
  <si>
    <t>Project:</t>
  </si>
  <si>
    <t>KUSILE POWER STATION PROJECT</t>
  </si>
  <si>
    <t>Enquiry No.</t>
  </si>
  <si>
    <t>Package Name:</t>
  </si>
  <si>
    <t>Tenderer's Name:</t>
  </si>
  <si>
    <t>READ ME</t>
  </si>
  <si>
    <t>Read these notes BEFORE you commence input or make any changes to this workbook</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</si>
  <si>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</si>
  <si>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</si>
  <si>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</si>
  <si>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</si>
  <si>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5.1 Tender Cover Sheet</t>
  </si>
  <si>
    <t>This is the cover sheet for Section 5.1 and provides the total tender price.  It is also the source of the package name, tenderer name etc for the other sheets.</t>
  </si>
  <si>
    <t>5.1.1 Preamble</t>
  </si>
  <si>
    <t>This sheet provides general guidelines for this section.</t>
  </si>
  <si>
    <t>This is where the total amounts of all the trades are shown</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</si>
  <si>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</si>
  <si>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</si>
  <si>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</si>
  <si>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</si>
  <si>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</si>
  <si>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</si>
  <si>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TENDER INFORMATION</t>
  </si>
  <si>
    <t>ENQUIRY No.</t>
  </si>
  <si>
    <t>NAME OF PACKAGE:</t>
  </si>
  <si>
    <t xml:space="preserve">Procurement/Servicing of the Nitrogen plant spares and equipment </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</si>
  <si>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</si>
  <si>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</si>
  <si>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</si>
  <si>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</si>
  <si>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</si>
  <si>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</si>
  <si>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</si>
  <si>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</si>
  <si>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</si>
  <si>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</si>
  <si>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</si>
  <si>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</si>
  <si>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</si>
  <si>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The Tenderer must provide a clear indication on the Cover Sheet as to whether the offer is "main" or "alternative" (and if there are several alternatives, to number them). There must be a separate Excel file for each offer if applicable</t>
  </si>
  <si>
    <r>
      <t xml:space="preserve">Pricing by the </t>
    </r>
    <r>
      <rPr>
        <i/>
        <sz val="12"/>
        <rFont val="Arial"/>
        <family val="2"/>
      </rPr>
      <t xml:space="preserve">Contractor </t>
    </r>
    <r>
      <rPr>
        <sz val="12"/>
        <rFont val="Arial"/>
        <family val="2"/>
      </rPr>
      <t xml:space="preserve"> to be done in conjunction with the scope of work document, specification, etc.</t>
    </r>
  </si>
  <si>
    <t>5.1.2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</si>
</sst>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R&quot;* #,##0.00_-;\-&quot;R&quot;* #,##0.00_-;_-&quot;R&quot;* &quot;-&quot;??_-;_-@_-"/>
    <numFmt numFmtId="164" formatCode="&quot;R&quot;\ #,##0;&quot;R&quot;\ \-#,##0"/>
    <numFmt numFmtId="165" formatCode="&quot;R&quot;\ #,##0;[Red]&quot;R&quot;\ \-#,##0"/>
    <numFmt numFmtId="166" formatCode="&quot;R&quot;\ #,##0.00;&quot;R&quot;\ \-#,##0.00"/>
    <numFmt numFmtId="167" formatCode="&quot;R&quot;\ #,##0.00;[Red]&quot;R&quot;\ \-#,##0.00"/>
    <numFmt numFmtId="168" formatCode="_ &quot;R&quot;\ * #,##0.00_ ;_ &quot;R&quot;\ * \-#,##0.00_ ;_ &quot;R&quot;\ * &quot;-&quot;??_ ;_ @_ "/>
    <numFmt numFmtId="169" formatCode="_ * #,##0.00_ ;_ * \-#,##0.00_ ;_ * &quot;-&quot;??_ ;_ @_ "/>
    <numFmt numFmtId="170" formatCode="&quot;R&quot;\ #,##0.00"/>
    <numFmt numFmtId="171" formatCode="0.000"/>
    <numFmt numFmtId="172" formatCode="_ [$R-1C09]\ * #,##0.00_ ;_ [$R-1C09]\ * \-#,##0.00_ ;_ [$R-1C09]\ * &quot;-&quot;??_ ;_ @_ "/>
    <numFmt numFmtId="173" formatCode="[$R-1C09]\ #,##0.00"/>
    <numFmt numFmtId="174" formatCode="_(* #,##0.00_);_(* \(#,##0.00\);_(* &quot;-&quot;??_);_(@_)"/>
    <numFmt numFmtId="175" formatCode="_(&quot;$&quot;* #,##0.00_);_(&quot;$&quot;* \(#,##0.00\);_(&quot;$&quot;* &quot;-&quot;??_);_(@_)"/>
    <numFmt numFmtId="176" formatCode="_-* #,##0\ &quot;DM&quot;_-;\-* #,##0\ &quot;DM&quot;_-;_-* &quot;-&quot;\ &quot;DM&quot;_-;_-@_-"/>
    <numFmt numFmtId="177" formatCode="_-* #,##0.00\ &quot;DM&quot;_-;\-* #,##0.00\ &quot;DM&quot;_-;_-* &quot;-&quot;??\ &quot;DM&quot;_-;_-@_-"/>
    <numFmt numFmtId="178" formatCode="_-* #,##0\ _D_M_-;\-* #,##0\ _D_M_-;_-* &quot;-&quot;\ _D_M_-;_-@_-"/>
    <numFmt numFmtId="179" formatCode="_-* #,##0.00\ _D_M_-;\-* #,##0.00\ _D_M_-;_-* &quot;-&quot;??\ _D_M_-;_-@_-"/>
    <numFmt numFmtId="180" formatCode="0.0"/>
    <numFmt numFmtId="181" formatCode="_(&quot;R&quot;* #,##0.00_);_(&quot;R&quot;* \(#,##0.00\);_(&quot;R&quot;* &quot;-&quot;??_);_(@_)"/>
    <numFmt numFmtId="182" formatCode="_(* #,##0_);_(* \(#,##0\);_(* &quot;-&quot;??_);_(@_)"/>
    <numFmt numFmtId="183" formatCode="\$#,##0\ ;\(\$#,##0\)"/>
    <numFmt numFmtId="184" formatCode="_ * #,##0_ ;_ * \-#,##0_ ;_ * &quot;-&quot;??_ ;_ @_ "/>
    <numFmt numFmtId="185" formatCode="_ * #,##0.0000000_ ;_ * \-#,##0.0000000_ ;_ * &quot;-&quot;??_ ;_ @_ "/>
    <numFmt numFmtId="186" formatCode="&quot;R&quot;#,##0.00_);\(&quot;R&quot;#,##0.00\)"/>
    <numFmt numFmtId="187" formatCode="_(* #,##0_);_(* \(#,##0\);_(* &quot;-&quot;???_);_(@_)"/>
    <numFmt numFmtId="188" formatCode="&quot;R&quot;#,##0_);\(&quot;R&quot;#,##0\)"/>
    <numFmt numFmtId="189" formatCode="_-[$R-1C09]* #,##0.00_-;\-[$R-1C09]* #,##0.00_-;_-[$R-1C09]* &quot;-&quot;??_-;_-@_-"/>
    <numFmt numFmtId="190" formatCode="###\ ###\ ##0\ \ &quot;RAND&quot;;\-###\ ###\ ##0\ &quot;RAND&quot;"/>
    <numFmt numFmtId="191" formatCode="&quot;R&quot;#,##0.00"/>
  </numFmts>
  <fonts count="74" x14ac:knownFonts="1">
    <font>
      <sz val="11"/>
      <color theme="1"/>
      <name val="Calibri"/>
      <family val="2"/>
      <scheme val="minor"/>
    </font>
    <font>
      <sz val="11"/>
      <color theme="1"/>
      <name val="Calibri"/>
      <family val="2"/>
      <scheme val="minor"/>
    </font>
    <font>
      <b/>
      <sz val="16"/>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2"/>
      <name val="Calibri"/>
      <family val="2"/>
      <scheme val="minor"/>
    </font>
    <font>
      <sz val="11"/>
      <color rgb="FFFF0000"/>
      <name val="Calibri"/>
      <family val="2"/>
      <scheme val="minor"/>
    </font>
    <font>
      <sz val="12"/>
      <name val="Calibri"/>
      <family val="2"/>
    </font>
    <font>
      <b/>
      <u/>
      <sz val="11"/>
      <color theme="1"/>
      <name val="Calibri"/>
      <family val="2"/>
      <scheme val="minor"/>
    </font>
    <font>
      <b/>
      <u/>
      <sz val="11"/>
      <name val="Calibri"/>
      <family val="2"/>
      <scheme val="minor"/>
    </font>
    <font>
      <u/>
      <sz val="11"/>
      <color theme="1"/>
      <name val="Calibri"/>
      <family val="2"/>
      <scheme val="minor"/>
    </font>
    <font>
      <sz val="10"/>
      <name val="Arial"/>
      <family val="2"/>
    </font>
    <font>
      <b/>
      <sz val="10"/>
      <name val="Arial"/>
      <family val="2"/>
    </font>
    <font>
      <sz val="10"/>
      <name val="Arial"/>
      <family val="2"/>
    </font>
    <font>
      <b/>
      <sz val="12"/>
      <name val="Arial"/>
      <family val="2"/>
    </font>
    <font>
      <sz val="12"/>
      <name val="Arial"/>
      <family val="2"/>
    </font>
    <font>
      <b/>
      <sz val="8"/>
      <color indexed="81"/>
      <name val="Tahoma"/>
      <family val="2"/>
    </font>
    <font>
      <sz val="8"/>
      <color indexed="81"/>
      <name val="Tahoma"/>
      <family val="2"/>
    </font>
    <font>
      <b/>
      <sz val="14"/>
      <name val="Calibri"/>
      <family val="2"/>
      <scheme val="minor"/>
    </font>
    <font>
      <b/>
      <sz val="12"/>
      <name val="Tahoma"/>
      <family val="2"/>
    </font>
    <font>
      <b/>
      <sz val="12"/>
      <color theme="1"/>
      <name val="Tahoma"/>
      <family val="2"/>
    </font>
    <font>
      <sz val="12"/>
      <color theme="1"/>
      <name val="Tahoma"/>
      <family val="2"/>
    </font>
    <font>
      <sz val="12"/>
      <name val="Tahoma"/>
      <family val="2"/>
    </font>
    <font>
      <b/>
      <sz val="14"/>
      <color theme="1"/>
      <name val="Tahoma"/>
      <family val="2"/>
    </font>
    <font>
      <b/>
      <sz val="10"/>
      <color theme="1"/>
      <name val="Tahoma"/>
      <family val="2"/>
    </font>
    <font>
      <sz val="10"/>
      <color theme="1"/>
      <name val="Tahoma"/>
      <family val="2"/>
    </font>
    <font>
      <sz val="11"/>
      <color indexed="8"/>
      <name val="Calibri"/>
      <family val="2"/>
    </font>
    <font>
      <sz val="10"/>
      <name val="MS Sans Serif"/>
      <family val="2"/>
    </font>
    <font>
      <sz val="12"/>
      <name val="Times New Roman"/>
      <family val="1"/>
    </font>
    <font>
      <sz val="12"/>
      <name val="바탕체"/>
      <family val="1"/>
      <charset val="129"/>
    </font>
    <font>
      <sz val="8"/>
      <name val="Arial"/>
      <family val="2"/>
    </font>
    <font>
      <sz val="11"/>
      <name val="돋움"/>
      <family val="3"/>
      <charset val="129"/>
    </font>
    <font>
      <b/>
      <sz val="18"/>
      <name val="Arial"/>
      <family val="2"/>
    </font>
    <font>
      <b/>
      <sz val="14"/>
      <color rgb="FFFF0000"/>
      <name val="Calibri"/>
      <family val="2"/>
      <scheme val="minor"/>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Times New Roman"/>
      <family val="1"/>
    </font>
    <font>
      <sz val="8"/>
      <color indexed="8"/>
      <name val="Arial"/>
      <family val="2"/>
    </font>
    <font>
      <sz val="8"/>
      <color theme="1"/>
      <name val="Arial"/>
      <family val="2"/>
    </font>
    <font>
      <sz val="10"/>
      <color rgb="FF000000"/>
      <name val="Times New Roman"/>
      <family val="1"/>
    </font>
    <font>
      <sz val="10"/>
      <name val="Helv"/>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1"/>
      <name val="Calibri"/>
      <family val="2"/>
      <scheme val="minor"/>
    </font>
    <font>
      <u/>
      <sz val="10"/>
      <color indexed="12"/>
      <name val="Arial"/>
      <family val="2"/>
    </font>
    <font>
      <sz val="10"/>
      <color theme="1"/>
      <name val="Arial"/>
      <family val="2"/>
    </font>
    <font>
      <sz val="11"/>
      <color rgb="FF000000"/>
      <name val="Calibri"/>
      <family val="2"/>
      <scheme val="minor"/>
    </font>
    <font>
      <b/>
      <sz val="14"/>
      <name val="Arial"/>
      <family val="2"/>
    </font>
    <font>
      <b/>
      <sz val="10"/>
      <color rgb="FFFF0000"/>
      <name val="Arial"/>
      <family val="2"/>
    </font>
    <font>
      <sz val="12"/>
      <color rgb="FFFF0000"/>
      <name val="Arial"/>
      <family val="2"/>
    </font>
    <font>
      <sz val="12"/>
      <color rgb="FF0000FF"/>
      <name val="Arial"/>
      <family val="2"/>
    </font>
    <font>
      <sz val="10"/>
      <color rgb="FF008000"/>
      <name val="Arial"/>
      <family val="2"/>
    </font>
    <font>
      <b/>
      <sz val="20"/>
      <name val="Arial"/>
      <family val="2"/>
    </font>
    <font>
      <sz val="26"/>
      <name val="Arial"/>
      <family val="2"/>
    </font>
    <font>
      <b/>
      <sz val="14"/>
      <color rgb="FFFF0000"/>
      <name val="Arial"/>
      <family val="2"/>
    </font>
    <font>
      <b/>
      <u/>
      <sz val="16"/>
      <name val="Arial"/>
      <family val="2"/>
    </font>
    <font>
      <b/>
      <sz val="16"/>
      <name val="Arial"/>
      <family val="2"/>
    </font>
    <font>
      <b/>
      <u/>
      <sz val="14"/>
      <color rgb="FFFF0000"/>
      <name val="Arial"/>
      <family val="2"/>
    </font>
    <font>
      <sz val="10"/>
      <name val="Arial"/>
    </font>
    <font>
      <b/>
      <sz val="11"/>
      <name val="Arial"/>
      <family val="2"/>
    </font>
    <font>
      <sz val="11"/>
      <name val="Arial"/>
      <family val="2"/>
    </font>
    <font>
      <i/>
      <sz val="12"/>
      <name val="Arial"/>
      <family val="2"/>
    </font>
  </fonts>
  <fills count="31">
    <fill>
      <patternFill patternType="none"/>
    </fill>
    <fill>
      <patternFill patternType="gray125"/>
    </fill>
    <fill>
      <patternFill patternType="solid">
        <fgColor indexed="41"/>
        <bgColor indexed="64"/>
      </patternFill>
    </fill>
    <fill>
      <patternFill patternType="solid">
        <fgColor rgb="FFFFFFCC"/>
      </patternFill>
    </fill>
    <fill>
      <patternFill patternType="solid">
        <fgColor rgb="FFFFC00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0C0C0"/>
        <bgColor rgb="FF000000"/>
      </patternFill>
    </fill>
    <fill>
      <patternFill patternType="solid">
        <fgColor rgb="FFCCFFCC"/>
        <bgColor rgb="FF000000"/>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top/>
      <bottom style="medium">
        <color indexed="64"/>
      </bottom>
      <diagonal/>
    </border>
    <border>
      <left style="double">
        <color indexed="64"/>
      </left>
      <right/>
      <top style="hair">
        <color indexed="64"/>
      </top>
      <bottom style="hair">
        <color indexed="64"/>
      </bottom>
      <diagonal/>
    </border>
    <border>
      <left style="double">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style="medium">
        <color auto="1"/>
      </top>
      <bottom/>
      <diagonal/>
    </border>
    <border>
      <left style="medium">
        <color indexed="64"/>
      </left>
      <right style="medium">
        <color indexed="64"/>
      </right>
      <top/>
      <bottom style="medium">
        <color indexed="64"/>
      </bottom>
      <diagonal/>
    </border>
    <border>
      <left style="medium">
        <color auto="1"/>
      </left>
      <right style="medium">
        <color auto="1"/>
      </right>
      <top/>
      <bottom/>
      <diagonal/>
    </border>
    <border>
      <left/>
      <right style="thin">
        <color indexed="64"/>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0007">
    <xf numFmtId="0" fontId="0" fillId="0" borderId="0"/>
    <xf numFmtId="169" fontId="1" fillId="0" borderId="0" applyFont="0" applyFill="0" applyBorder="0" applyAlignment="0" applyProtection="0"/>
    <xf numFmtId="168" fontId="1" fillId="0" borderId="0" applyFont="0" applyFill="0" applyBorder="0" applyAlignment="0" applyProtection="0"/>
    <xf numFmtId="0" fontId="13" fillId="0" borderId="0"/>
    <xf numFmtId="0" fontId="15" fillId="0" borderId="0"/>
    <xf numFmtId="169" fontId="28" fillId="0" borderId="0" applyFont="0" applyFill="0" applyBorder="0" applyAlignment="0" applyProtection="0"/>
    <xf numFmtId="174" fontId="15"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15" fillId="0" borderId="0" applyFont="0" applyFill="0" applyBorder="0" applyAlignment="0" applyProtection="0"/>
    <xf numFmtId="169" fontId="15" fillId="0" borderId="0" applyFont="0" applyFill="0" applyBorder="0" applyAlignment="0" applyProtection="0"/>
    <xf numFmtId="174" fontId="15" fillId="0" borderId="0" applyFont="0" applyFill="0" applyBorder="0" applyAlignment="0" applyProtection="0"/>
    <xf numFmtId="169" fontId="15" fillId="0" borderId="0" applyFont="0" applyFill="0" applyBorder="0" applyAlignment="0" applyProtection="0"/>
    <xf numFmtId="169" fontId="1" fillId="0" borderId="0" applyFont="0" applyFill="0" applyBorder="0" applyAlignment="0" applyProtection="0"/>
    <xf numFmtId="174" fontId="28"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5" fontId="15" fillId="0" borderId="0" applyFont="0" applyFill="0" applyBorder="0" applyAlignment="0" applyProtection="0"/>
    <xf numFmtId="40" fontId="29"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8" fillId="0" borderId="0"/>
    <xf numFmtId="0" fontId="15" fillId="0" borderId="0"/>
    <xf numFmtId="0" fontId="1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5" fillId="0" borderId="0"/>
    <xf numFmtId="0" fontId="28" fillId="0" borderId="0"/>
    <xf numFmtId="0" fontId="28" fillId="0" borderId="0"/>
    <xf numFmtId="0" fontId="28" fillId="0" borderId="0"/>
    <xf numFmtId="0" fontId="28" fillId="0" borderId="0"/>
    <xf numFmtId="0" fontId="15" fillId="0" borderId="0"/>
    <xf numFmtId="0" fontId="15" fillId="0" borderId="0"/>
    <xf numFmtId="0" fontId="28" fillId="3" borderId="44" applyNumberFormat="0" applyFont="0" applyAlignment="0" applyProtection="0"/>
    <xf numFmtId="9" fontId="2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0" fontId="29" fillId="0" borderId="0"/>
    <xf numFmtId="0" fontId="30" fillId="0" borderId="0"/>
    <xf numFmtId="176" fontId="15" fillId="0" borderId="0" applyFont="0" applyFill="0" applyBorder="0" applyAlignment="0" applyProtection="0"/>
    <xf numFmtId="177" fontId="15" fillId="0" borderId="0" applyFont="0" applyFill="0" applyBorder="0" applyAlignment="0" applyProtection="0"/>
    <xf numFmtId="0" fontId="31" fillId="0" borderId="0"/>
    <xf numFmtId="178" fontId="32" fillId="0" borderId="0" applyFont="0" applyFill="0" applyBorder="0" applyAlignment="0" applyProtection="0"/>
    <xf numFmtId="179" fontId="32" fillId="0" borderId="0" applyFont="0" applyFill="0" applyBorder="0" applyAlignment="0" applyProtection="0"/>
    <xf numFmtId="176" fontId="32" fillId="0" borderId="0" applyFont="0" applyFill="0" applyBorder="0" applyAlignment="0" applyProtection="0"/>
    <xf numFmtId="177" fontId="32" fillId="0" borderId="0" applyFont="0" applyFill="0" applyBorder="0" applyAlignment="0" applyProtection="0"/>
    <xf numFmtId="0" fontId="33" fillId="0" borderId="0"/>
    <xf numFmtId="0" fontId="36" fillId="0" borderId="0"/>
    <xf numFmtId="169" fontId="13" fillId="0" borderId="0" applyFont="0" applyFill="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172"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172"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172"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172"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8" fillId="11"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172"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8" fillId="14" borderId="0" applyNumberFormat="0" applyBorder="0" applyAlignment="0" applyProtection="0"/>
    <xf numFmtId="0" fontId="28" fillId="14"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28" fillId="9" borderId="0" applyNumberFormat="0" applyBorder="0" applyAlignment="0" applyProtection="0"/>
    <xf numFmtId="0" fontId="28" fillId="9"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172" fontId="28" fillId="12" borderId="0" applyNumberFormat="0" applyBorder="0" applyAlignment="0" applyProtection="0"/>
    <xf numFmtId="0" fontId="28" fillId="12"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8" fillId="15" borderId="0" applyNumberFormat="0" applyBorder="0" applyAlignment="0" applyProtection="0"/>
    <xf numFmtId="0" fontId="28" fillId="15"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2" fontId="37" fillId="16" borderId="0" applyNumberFormat="0" applyBorder="0" applyAlignment="0" applyProtection="0"/>
    <xf numFmtId="172" fontId="37" fillId="16"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2" fontId="37" fillId="13" borderId="0" applyNumberFormat="0" applyBorder="0" applyAlignment="0" applyProtection="0"/>
    <xf numFmtId="172" fontId="37" fillId="13"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172" fontId="37" fillId="14" borderId="0" applyNumberFormat="0" applyBorder="0" applyAlignment="0" applyProtection="0"/>
    <xf numFmtId="172" fontId="37" fillId="14"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2" fontId="37" fillId="19" borderId="0" applyNumberFormat="0" applyBorder="0" applyAlignment="0" applyProtection="0"/>
    <xf numFmtId="172" fontId="37" fillId="19"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172" fontId="37" fillId="20" borderId="0" applyNumberFormat="0" applyBorder="0" applyAlignment="0" applyProtection="0"/>
    <xf numFmtId="172" fontId="37" fillId="20"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2" fontId="37" fillId="21" borderId="0" applyNumberFormat="0" applyBorder="0" applyAlignment="0" applyProtection="0"/>
    <xf numFmtId="172" fontId="37" fillId="21"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172" fontId="37" fillId="22" borderId="0" applyNumberFormat="0" applyBorder="0" applyAlignment="0" applyProtection="0"/>
    <xf numFmtId="172" fontId="37" fillId="22"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2" fontId="37" fillId="17" borderId="0" applyNumberFormat="0" applyBorder="0" applyAlignment="0" applyProtection="0"/>
    <xf numFmtId="172" fontId="37" fillId="17"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2" fontId="37" fillId="18" borderId="0" applyNumberFormat="0" applyBorder="0" applyAlignment="0" applyProtection="0"/>
    <xf numFmtId="172" fontId="37" fillId="18"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2" fontId="37" fillId="23" borderId="0" applyNumberFormat="0" applyBorder="0" applyAlignment="0" applyProtection="0"/>
    <xf numFmtId="172" fontId="37" fillId="23"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2" fontId="38" fillId="7" borderId="0" applyNumberFormat="0" applyBorder="0" applyAlignment="0" applyProtection="0"/>
    <xf numFmtId="172" fontId="38" fillId="7" borderId="0" applyNumberFormat="0" applyBorder="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172"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39" fillId="24" borderId="49" applyNumberFormat="0" applyAlignment="0" applyProtection="0"/>
    <xf numFmtId="0"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0" fontId="40" fillId="25" borderId="50" applyNumberFormat="0" applyAlignment="0" applyProtection="0"/>
    <xf numFmtId="0" fontId="40" fillId="25" borderId="50" applyNumberFormat="0" applyAlignment="0" applyProtection="0"/>
    <xf numFmtId="172" fontId="40" fillId="25" borderId="50" applyNumberFormat="0" applyAlignment="0" applyProtection="0"/>
    <xf numFmtId="172" fontId="40" fillId="25" borderId="50" applyNumberFormat="0" applyAlignment="0" applyProtection="0"/>
    <xf numFmtId="17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70" fontId="28" fillId="0" borderId="0" applyFont="0" applyFill="0" applyBorder="0" applyAlignment="0" applyProtection="0"/>
    <xf numFmtId="170" fontId="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81"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81"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81" fontId="1" fillId="0" borderId="0" applyFont="0" applyFill="0" applyBorder="0" applyAlignment="0" applyProtection="0"/>
    <xf numFmtId="168"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81" fontId="1" fillId="0" borderId="0" applyFont="0" applyFill="0" applyBorder="0" applyAlignment="0" applyProtection="0"/>
    <xf numFmtId="168" fontId="1" fillId="0" borderId="0" applyFont="0" applyFill="0" applyBorder="0" applyAlignment="0" applyProtection="0"/>
    <xf numFmtId="179" fontId="13" fillId="0" borderId="0" applyFont="0" applyFill="0" applyBorder="0" applyAlignment="0" applyProtection="0"/>
    <xf numFmtId="169" fontId="41" fillId="0" borderId="0" applyFont="0" applyFill="0" applyBorder="0" applyAlignment="0" applyProtection="0"/>
    <xf numFmtId="175" fontId="42" fillId="0" borderId="0" applyFont="0" applyFill="0" applyBorder="0" applyAlignment="0" applyProtection="0"/>
    <xf numFmtId="175" fontId="43" fillId="0" borderId="0" applyFont="0" applyFill="0" applyBorder="0" applyAlignment="0" applyProtection="0"/>
    <xf numFmtId="174" fontId="44" fillId="0" borderId="0" applyFont="0" applyFill="0" applyBorder="0" applyAlignment="0" applyProtection="0"/>
    <xf numFmtId="169" fontId="44" fillId="0" borderId="0" applyFont="0" applyFill="0" applyBorder="0" applyAlignment="0" applyProtection="0"/>
    <xf numFmtId="170"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1" fillId="0" borderId="0" applyFont="0" applyFill="0" applyBorder="0" applyAlignment="0" applyProtection="0"/>
    <xf numFmtId="169" fontId="1" fillId="0" borderId="0" applyFont="0" applyFill="0" applyBorder="0" applyAlignment="0" applyProtection="0"/>
    <xf numFmtId="170" fontId="28" fillId="0" borderId="0" applyFont="0" applyFill="0" applyBorder="0" applyAlignment="0" applyProtection="0"/>
    <xf numFmtId="170" fontId="1"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80" fontId="13" fillId="0" borderId="0" applyFont="0" applyFill="0" applyBorder="0" applyAlignment="0" applyProtection="0"/>
    <xf numFmtId="182" fontId="13" fillId="0" borderId="0" applyFont="0" applyFill="0" applyBorder="0" applyAlignment="0" applyProtection="0"/>
    <xf numFmtId="183" fontId="13" fillId="0" borderId="0" applyFont="0" applyFill="0" applyBorder="0" applyAlignment="0" applyProtection="0"/>
    <xf numFmtId="18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28" fillId="0" borderId="0" applyFont="0" applyFill="0" applyBorder="0" applyAlignment="0" applyProtection="0"/>
    <xf numFmtId="169" fontId="1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74" fontId="13"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69"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74" fontId="28" fillId="0" borderId="0" applyFont="0" applyFill="0" applyBorder="0" applyAlignment="0" applyProtection="0"/>
    <xf numFmtId="18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69" fontId="13" fillId="0" borderId="0" applyFont="0" applyFill="0" applyBorder="0" applyAlignment="0" applyProtection="0"/>
    <xf numFmtId="169" fontId="28"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72" fontId="13" fillId="0" borderId="0" applyFont="0" applyFill="0" applyBorder="0" applyAlignment="0" applyProtection="0"/>
    <xf numFmtId="174" fontId="1"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182" fontId="13" fillId="0" borderId="0" applyFont="0" applyFill="0" applyBorder="0" applyAlignment="0" applyProtection="0"/>
    <xf numFmtId="176"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13" fillId="0" borderId="0" applyFont="0" applyFill="0" applyBorder="0" applyAlignment="0" applyProtection="0"/>
    <xf numFmtId="174" fontId="1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7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4" fontId="28" fillId="0" borderId="0" applyFont="0" applyFill="0" applyBorder="0" applyAlignment="0" applyProtection="0"/>
    <xf numFmtId="174" fontId="43"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7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1"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174" fontId="28" fillId="0" borderId="0" applyFont="0" applyFill="0" applyBorder="0" applyAlignment="0" applyProtection="0"/>
    <xf numFmtId="17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9" fontId="28" fillId="0" borderId="0" applyFont="0" applyFill="0" applyBorder="0" applyAlignment="0" applyProtection="0"/>
    <xf numFmtId="174" fontId="28" fillId="0" borderId="0" applyFont="0" applyFill="0" applyBorder="0" applyAlignment="0" applyProtection="0"/>
    <xf numFmtId="169" fontId="28" fillId="0" borderId="0" applyFont="0" applyFill="0" applyBorder="0" applyAlignment="0" applyProtection="0"/>
    <xf numFmtId="3" fontId="13" fillId="0" borderId="0" applyFont="0" applyFill="0" applyBorder="0" applyAlignment="0" applyProtection="0"/>
    <xf numFmtId="0" fontId="45" fillId="0" borderId="0"/>
    <xf numFmtId="172" fontId="45" fillId="0" borderId="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ont="0" applyFill="0" applyBorder="0" applyAlignment="0" applyProtection="0"/>
    <xf numFmtId="3" fontId="13" fillId="0" borderId="0" applyFill="0" applyBorder="0" applyAlignment="0" applyProtection="0"/>
    <xf numFmtId="0" fontId="45" fillId="0" borderId="0"/>
    <xf numFmtId="172" fontId="45" fillId="0" borderId="0"/>
    <xf numFmtId="0" fontId="45" fillId="0" borderId="0"/>
    <xf numFmtId="172" fontId="45" fillId="0" borderId="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8"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0"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75"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164" fontId="13" fillId="0" borderId="0" applyFont="0" applyFill="0" applyBorder="0" applyAlignment="0" applyProtection="0"/>
    <xf numFmtId="188"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72"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14" fontId="13" fillId="0" borderId="0" applyFon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2" fontId="13" fillId="0" borderId="0" applyFont="0" applyFill="0" applyBorder="0" applyAlignment="0" applyProtection="0"/>
    <xf numFmtId="0" fontId="45" fillId="0" borderId="0"/>
    <xf numFmtId="172" fontId="45" fillId="0" borderId="0"/>
    <xf numFmtId="0"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172" fontId="47" fillId="8" borderId="0" applyNumberFormat="0" applyBorder="0" applyAlignment="0" applyProtection="0"/>
    <xf numFmtId="172" fontId="47" fillId="8" borderId="0" applyNumberForma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Fill="0" applyAlignment="0" applyProtection="0"/>
    <xf numFmtId="172" fontId="34" fillId="0" borderId="0" applyNumberFormat="0" applyFont="0" applyFill="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172"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34"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Fill="0" applyAlignment="0" applyProtection="0"/>
    <xf numFmtId="172" fontId="16" fillId="0" borderId="0" applyNumberFormat="0" applyFont="0" applyFill="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172"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16" fillId="0" borderId="0" applyNumberFormat="0" applyFont="0" applyBorder="0" applyAlignment="0" applyProtection="0"/>
    <xf numFmtId="0"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48" fillId="0" borderId="51" applyNumberFormat="0" applyFill="0" applyAlignment="0" applyProtection="0"/>
    <xf numFmtId="172" fontId="48" fillId="0" borderId="51" applyNumberFormat="0" applyFill="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172"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49" fillId="11" borderId="49" applyNumberFormat="0" applyAlignment="0" applyProtection="0"/>
    <xf numFmtId="0"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172" fontId="50" fillId="0" borderId="52" applyNumberFormat="0" applyFill="0" applyAlignment="0" applyProtection="0"/>
    <xf numFmtId="172" fontId="50" fillId="0" borderId="52" applyNumberFormat="0" applyFill="0" applyAlignment="0" applyProtection="0"/>
    <xf numFmtId="0"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172" fontId="51" fillId="26" borderId="0" applyNumberFormat="0" applyBorder="0" applyAlignment="0" applyProtection="0"/>
    <xf numFmtId="172" fontId="51" fillId="26" borderId="0" applyNumberFormat="0" applyBorder="0" applyAlignment="0" applyProtection="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xf numFmtId="0" fontId="1" fillId="0" borderId="0"/>
    <xf numFmtId="0" fontId="1" fillId="0" borderId="0"/>
    <xf numFmtId="0" fontId="13" fillId="0" borderId="0"/>
    <xf numFmtId="172" fontId="13" fillId="0" borderId="0"/>
    <xf numFmtId="172" fontId="13" fillId="0" borderId="0"/>
    <xf numFmtId="172" fontId="13" fillId="0" borderId="0"/>
    <xf numFmtId="0" fontId="13" fillId="0" borderId="0">
      <alignment vertical="top"/>
    </xf>
    <xf numFmtId="0" fontId="13" fillId="0" borderId="0">
      <alignment vertical="top"/>
    </xf>
    <xf numFmtId="0" fontId="1" fillId="0" borderId="0"/>
    <xf numFmtId="0"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 fillId="0" borderId="0"/>
    <xf numFmtId="0" fontId="1" fillId="0" borderId="0"/>
    <xf numFmtId="0" fontId="1" fillId="0" borderId="0"/>
    <xf numFmtId="0" fontId="1" fillId="0" borderId="0"/>
    <xf numFmtId="172" fontId="1" fillId="0" borderId="0"/>
    <xf numFmtId="0" fontId="43"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 fillId="0" borderId="0"/>
    <xf numFmtId="172" fontId="1" fillId="0" borderId="0"/>
    <xf numFmtId="172" fontId="13" fillId="0" borderId="0"/>
    <xf numFmtId="172" fontId="13" fillId="0" borderId="0"/>
    <xf numFmtId="0"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44"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44"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43" fillId="0" borderId="0"/>
    <xf numFmtId="172" fontId="4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xf numFmtId="0" fontId="13" fillId="0" borderId="0"/>
    <xf numFmtId="172" fontId="13" fillId="0" borderId="0"/>
    <xf numFmtId="0" fontId="13" fillId="0" borderId="0"/>
    <xf numFmtId="172" fontId="13" fillId="0" borderId="0"/>
    <xf numFmtId="0" fontId="1"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13" fillId="0" borderId="0"/>
    <xf numFmtId="172" fontId="13" fillId="0" borderId="0"/>
    <xf numFmtId="0" fontId="1" fillId="0" borderId="0"/>
    <xf numFmtId="0" fontId="1" fillId="0" borderId="0"/>
    <xf numFmtId="172" fontId="13" fillId="0" borderId="0"/>
    <xf numFmtId="0" fontId="13" fillId="0" borderId="0"/>
    <xf numFmtId="172" fontId="1" fillId="0" borderId="0"/>
    <xf numFmtId="172" fontId="1" fillId="0" borderId="0"/>
    <xf numFmtId="172" fontId="1" fillId="0" borderId="0"/>
    <xf numFmtId="172" fontId="1" fillId="0" borderId="0"/>
    <xf numFmtId="172" fontId="1" fillId="0" borderId="0"/>
    <xf numFmtId="172" fontId="28" fillId="0" borderId="0"/>
    <xf numFmtId="172" fontId="28" fillId="0" borderId="0"/>
    <xf numFmtId="172" fontId="1" fillId="0" borderId="0"/>
    <xf numFmtId="0" fontId="28" fillId="0" borderId="0"/>
    <xf numFmtId="172" fontId="28" fillId="0" borderId="0"/>
    <xf numFmtId="0"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1" fillId="0" borderId="0"/>
    <xf numFmtId="172" fontId="1" fillId="0" borderId="0"/>
    <xf numFmtId="172" fontId="1" fillId="0" borderId="0"/>
    <xf numFmtId="172" fontId="1"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28" fillId="0" borderId="0"/>
    <xf numFmtId="0" fontId="28" fillId="0" borderId="0"/>
    <xf numFmtId="172" fontId="28" fillId="0" borderId="0"/>
    <xf numFmtId="172" fontId="13" fillId="0" borderId="0"/>
    <xf numFmtId="172" fontId="13" fillId="0" borderId="0"/>
    <xf numFmtId="172" fontId="13" fillId="0" borderId="0"/>
    <xf numFmtId="172" fontId="13"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0" fontId="28" fillId="0" borderId="0"/>
    <xf numFmtId="172" fontId="28" fillId="0" borderId="0"/>
    <xf numFmtId="0" fontId="28"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13" fillId="0" borderId="0"/>
    <xf numFmtId="0" fontId="1" fillId="0" borderId="0"/>
    <xf numFmtId="0" fontId="1" fillId="0" borderId="0"/>
    <xf numFmtId="0" fontId="1" fillId="0" borderId="0"/>
    <xf numFmtId="0" fontId="1" fillId="0" borderId="0"/>
    <xf numFmtId="172" fontId="13" fillId="0" borderId="0">
      <alignment vertical="top"/>
    </xf>
    <xf numFmtId="0" fontId="1" fillId="0" borderId="0"/>
    <xf numFmtId="0" fontId="1" fillId="0" borderId="0"/>
    <xf numFmtId="0" fontId="1" fillId="0" borderId="0"/>
    <xf numFmtId="172" fontId="13" fillId="0" borderId="0">
      <alignment vertical="top"/>
    </xf>
    <xf numFmtId="0" fontId="13" fillId="0" borderId="0"/>
    <xf numFmtId="0" fontId="13" fillId="0" borderId="0"/>
    <xf numFmtId="172" fontId="13" fillId="0" borderId="0">
      <alignment vertical="top"/>
    </xf>
    <xf numFmtId="0" fontId="1" fillId="0" borderId="0"/>
    <xf numFmtId="0" fontId="1" fillId="0" borderId="0"/>
    <xf numFmtId="172" fontId="13" fillId="0" borderId="0">
      <alignment vertical="top"/>
    </xf>
    <xf numFmtId="0" fontId="1" fillId="0" borderId="0"/>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0" fontId="28" fillId="0" borderId="0"/>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172" fontId="28" fillId="0" borderId="0"/>
    <xf numFmtId="0" fontId="28" fillId="0" borderId="0"/>
    <xf numFmtId="0" fontId="1" fillId="0" borderId="0"/>
    <xf numFmtId="0" fontId="1" fillId="0" borderId="0"/>
    <xf numFmtId="0" fontId="28"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172"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13" fillId="0" borderId="0"/>
    <xf numFmtId="172" fontId="13"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172" fontId="13" fillId="0" borderId="0">
      <alignment vertical="top"/>
    </xf>
    <xf numFmtId="0" fontId="28"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172" fontId="28" fillId="0" borderId="0"/>
    <xf numFmtId="0" fontId="28"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 fillId="0" borderId="0"/>
    <xf numFmtId="0" fontId="1" fillId="0" borderId="0"/>
    <xf numFmtId="0" fontId="1" fillId="0" borderId="0"/>
    <xf numFmtId="0"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0" fontId="13" fillId="0" borderId="0">
      <alignment vertical="top"/>
    </xf>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28" fillId="3" borderId="44" applyNumberFormat="0" applyFont="0" applyAlignment="0" applyProtection="0"/>
    <xf numFmtId="0" fontId="28" fillId="3" borderId="44" applyNumberFormat="0" applyFont="0" applyAlignment="0" applyProtection="0"/>
    <xf numFmtId="172" fontId="28" fillId="3" borderId="44"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172"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13" fillId="27" borderId="53" applyNumberFormat="0" applyFon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172"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0" fontId="52" fillId="24" borderId="54" applyNumberFormat="0" applyAlignment="0" applyProtection="0"/>
    <xf numFmtId="9" fontId="28"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10" fontId="13"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172" fontId="30" fillId="0" borderId="0"/>
    <xf numFmtId="0"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72" fontId="53" fillId="0" borderId="0" applyNumberFormat="0" applyFill="0" applyBorder="0" applyAlignment="0" applyProtection="0"/>
    <xf numFmtId="172" fontId="53" fillId="0" borderId="0" applyNumberFormat="0" applyFill="0" applyBorder="0" applyAlignment="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Border="0" applyAlignment="0" applyProtection="0"/>
    <xf numFmtId="172" fontId="13" fillId="0" borderId="55" applyNumberFormat="0" applyFont="0" applyBorder="0" applyAlignment="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172"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13" fillId="0" borderId="55" applyNumberFormat="0" applyFont="0" applyFill="0" applyBorder="0" applyProtection="0"/>
    <xf numFmtId="0"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72" fontId="54" fillId="0" borderId="0" applyNumberFormat="0" applyFill="0" applyBorder="0" applyAlignment="0" applyProtection="0"/>
    <xf numFmtId="172" fontId="54" fillId="0" borderId="0" applyNumberFormat="0" applyFill="0" applyBorder="0" applyAlignment="0" applyProtection="0"/>
    <xf numFmtId="172" fontId="31" fillId="0" borderId="0"/>
    <xf numFmtId="0" fontId="56" fillId="0" borderId="0" applyNumberFormat="0" applyFill="0" applyBorder="0" applyAlignment="0" applyProtection="0">
      <alignment vertical="top"/>
      <protection locked="0"/>
    </xf>
    <xf numFmtId="0" fontId="13" fillId="0" borderId="0"/>
    <xf numFmtId="169" fontId="1" fillId="0" borderId="0" applyFont="0" applyFill="0" applyBorder="0" applyAlignment="0" applyProtection="0"/>
    <xf numFmtId="0" fontId="1" fillId="0" borderId="0"/>
    <xf numFmtId="0" fontId="57" fillId="0" borderId="0"/>
    <xf numFmtId="0" fontId="70" fillId="0" borderId="0"/>
  </cellStyleXfs>
  <cellXfs count="281">
    <xf numFmtId="0" fontId="0" fillId="0" borderId="0" xfId="0"/>
    <xf numFmtId="169" fontId="0" fillId="0" borderId="0" xfId="1" applyFont="1"/>
    <xf numFmtId="0" fontId="0" fillId="0" borderId="2" xfId="0" applyBorder="1"/>
    <xf numFmtId="169" fontId="0" fillId="0" borderId="2" xfId="1" applyFont="1" applyBorder="1"/>
    <xf numFmtId="169" fontId="0" fillId="0" borderId="3" xfId="1" applyFont="1" applyBorder="1"/>
    <xf numFmtId="0" fontId="0" fillId="0" borderId="4" xfId="0" applyBorder="1"/>
    <xf numFmtId="0" fontId="0" fillId="0" borderId="0" xfId="0" applyBorder="1"/>
    <xf numFmtId="169" fontId="0" fillId="0" borderId="0" xfId="1" applyFont="1" applyBorder="1"/>
    <xf numFmtId="169" fontId="0" fillId="0" borderId="5" xfId="1" applyFont="1" applyBorder="1"/>
    <xf numFmtId="0" fontId="0" fillId="0" borderId="6" xfId="0" applyBorder="1"/>
    <xf numFmtId="0" fontId="0" fillId="0" borderId="7" xfId="0" applyBorder="1"/>
    <xf numFmtId="169" fontId="0" fillId="0" borderId="7" xfId="1" applyFont="1" applyBorder="1"/>
    <xf numFmtId="169" fontId="0" fillId="0" borderId="8" xfId="1" applyFont="1" applyBorder="1"/>
    <xf numFmtId="0" fontId="0" fillId="0" borderId="9" xfId="0" applyBorder="1"/>
    <xf numFmtId="0" fontId="0" fillId="0" borderId="11" xfId="0" applyBorder="1"/>
    <xf numFmtId="0" fontId="0" fillId="0" borderId="12" xfId="0" applyBorder="1"/>
    <xf numFmtId="0" fontId="0" fillId="0" borderId="13" xfId="0" applyBorder="1"/>
    <xf numFmtId="0" fontId="0" fillId="0" borderId="12" xfId="0" applyBorder="1" applyAlignment="1">
      <alignment horizontal="center"/>
    </xf>
    <xf numFmtId="169" fontId="0" fillId="0" borderId="12" xfId="1" applyFont="1" applyBorder="1"/>
    <xf numFmtId="169" fontId="0" fillId="0" borderId="12" xfId="1" applyFont="1" applyBorder="1" applyAlignment="1">
      <alignment horizontal="center"/>
    </xf>
    <xf numFmtId="169" fontId="0" fillId="0" borderId="13" xfId="1" applyFont="1" applyBorder="1"/>
    <xf numFmtId="169" fontId="2" fillId="0" borderId="0" xfId="1" applyFont="1" applyBorder="1"/>
    <xf numFmtId="0" fontId="3" fillId="0" borderId="1" xfId="0" applyFont="1" applyBorder="1"/>
    <xf numFmtId="0" fontId="0" fillId="0" borderId="0" xfId="0" applyFill="1" applyBorder="1"/>
    <xf numFmtId="0" fontId="0" fillId="0" borderId="4" xfId="0" applyBorder="1" applyAlignment="1">
      <alignment horizontal="center"/>
    </xf>
    <xf numFmtId="0" fontId="5" fillId="0" borderId="9" xfId="0" applyFont="1" applyBorder="1"/>
    <xf numFmtId="0" fontId="5" fillId="0" borderId="12" xfId="0" applyFont="1" applyBorder="1" applyAlignment="1">
      <alignment horizontal="center"/>
    </xf>
    <xf numFmtId="169" fontId="5" fillId="0" borderId="12" xfId="1" applyFont="1" applyBorder="1" applyAlignment="1">
      <alignment horizontal="right"/>
    </xf>
    <xf numFmtId="0" fontId="3" fillId="0" borderId="4" xfId="0" applyFont="1" applyBorder="1"/>
    <xf numFmtId="169" fontId="0" fillId="0" borderId="10" xfId="1" applyFont="1" applyBorder="1"/>
    <xf numFmtId="169" fontId="0" fillId="0" borderId="17" xfId="1" applyFont="1" applyBorder="1"/>
    <xf numFmtId="166" fontId="0" fillId="0" borderId="12" xfId="1" applyNumberFormat="1" applyFont="1" applyBorder="1" applyAlignment="1">
      <alignment horizontal="center"/>
    </xf>
    <xf numFmtId="0" fontId="6" fillId="0" borderId="18" xfId="0" applyFont="1" applyBorder="1"/>
    <xf numFmtId="2" fontId="7" fillId="0" borderId="16" xfId="2" applyNumberFormat="1" applyFont="1" applyBorder="1" applyAlignment="1">
      <alignment horizontal="center"/>
    </xf>
    <xf numFmtId="0" fontId="7" fillId="0" borderId="16" xfId="0" applyFont="1" applyBorder="1" applyAlignment="1">
      <alignment horizontal="center"/>
    </xf>
    <xf numFmtId="0" fontId="6" fillId="0" borderId="9" xfId="0" applyFont="1" applyBorder="1"/>
    <xf numFmtId="2" fontId="7" fillId="0" borderId="12" xfId="2" applyNumberFormat="1" applyFont="1" applyBorder="1" applyAlignment="1">
      <alignment horizontal="center"/>
    </xf>
    <xf numFmtId="169" fontId="0" fillId="0" borderId="19" xfId="1" applyFont="1" applyBorder="1"/>
    <xf numFmtId="169" fontId="0" fillId="0" borderId="20" xfId="1" applyFont="1" applyBorder="1"/>
    <xf numFmtId="0" fontId="0" fillId="0" borderId="21" xfId="0" applyBorder="1" applyAlignment="1">
      <alignment horizontal="center"/>
    </xf>
    <xf numFmtId="166" fontId="0" fillId="0" borderId="16" xfId="1" applyNumberFormat="1" applyFont="1" applyBorder="1" applyAlignment="1">
      <alignment horizontal="center"/>
    </xf>
    <xf numFmtId="166" fontId="0" fillId="0" borderId="22" xfId="1" applyNumberFormat="1" applyFont="1" applyBorder="1"/>
    <xf numFmtId="0" fontId="0" fillId="0" borderId="16" xfId="0" applyBorder="1" applyAlignment="1">
      <alignment horizontal="center"/>
    </xf>
    <xf numFmtId="169" fontId="0" fillId="0" borderId="22" xfId="1" applyFont="1" applyBorder="1"/>
    <xf numFmtId="0" fontId="0" fillId="0" borderId="18" xfId="0" applyBorder="1"/>
    <xf numFmtId="169" fontId="0" fillId="0" borderId="9" xfId="1" applyFont="1" applyBorder="1"/>
    <xf numFmtId="166" fontId="0" fillId="0" borderId="18" xfId="1" applyNumberFormat="1" applyFont="1" applyBorder="1"/>
    <xf numFmtId="166" fontId="0" fillId="0" borderId="9" xfId="1" applyNumberFormat="1" applyFont="1" applyBorder="1"/>
    <xf numFmtId="166" fontId="4" fillId="0" borderId="9" xfId="1" applyNumberFormat="1" applyFont="1" applyBorder="1"/>
    <xf numFmtId="166" fontId="5" fillId="0" borderId="9" xfId="1" applyNumberFormat="1" applyFont="1" applyBorder="1"/>
    <xf numFmtId="169" fontId="0" fillId="0" borderId="11" xfId="1" applyFont="1" applyBorder="1"/>
    <xf numFmtId="169" fontId="0" fillId="0" borderId="24" xfId="1" applyFont="1" applyBorder="1"/>
    <xf numFmtId="170" fontId="0" fillId="0" borderId="23" xfId="1" applyNumberFormat="1" applyFont="1" applyBorder="1" applyAlignment="1">
      <alignment horizontal="center"/>
    </xf>
    <xf numFmtId="170" fontId="0" fillId="0" borderId="25" xfId="1" applyNumberFormat="1" applyFont="1" applyBorder="1" applyAlignment="1">
      <alignment horizontal="center"/>
    </xf>
    <xf numFmtId="169" fontId="0" fillId="0" borderId="23" xfId="1" applyFont="1" applyBorder="1"/>
    <xf numFmtId="169" fontId="5" fillId="0" borderId="23" xfId="1" applyFont="1" applyBorder="1"/>
    <xf numFmtId="169" fontId="0" fillId="0" borderId="26" xfId="1" applyFont="1" applyBorder="1"/>
    <xf numFmtId="0" fontId="0" fillId="0" borderId="0" xfId="0" quotePrefix="1" applyBorder="1" applyAlignment="1">
      <alignment horizontal="left"/>
    </xf>
    <xf numFmtId="166" fontId="5" fillId="0" borderId="17" xfId="1" applyNumberFormat="1" applyFont="1" applyBorder="1"/>
    <xf numFmtId="166" fontId="4" fillId="0" borderId="17" xfId="1" applyNumberFormat="1" applyFont="1" applyBorder="1"/>
    <xf numFmtId="169" fontId="4" fillId="0" borderId="14" xfId="1" applyFont="1" applyBorder="1"/>
    <xf numFmtId="0" fontId="0" fillId="0" borderId="0" xfId="0" applyFont="1"/>
    <xf numFmtId="0" fontId="10" fillId="0" borderId="9" xfId="0" applyFont="1" applyBorder="1"/>
    <xf numFmtId="0" fontId="11" fillId="0" borderId="18" xfId="0" applyFont="1" applyBorder="1"/>
    <xf numFmtId="170" fontId="0" fillId="0" borderId="28" xfId="1" applyNumberFormat="1" applyFont="1" applyBorder="1" applyAlignment="1">
      <alignment horizontal="center"/>
    </xf>
    <xf numFmtId="166" fontId="0" fillId="0" borderId="17" xfId="1" applyNumberFormat="1" applyFont="1" applyBorder="1"/>
    <xf numFmtId="0" fontId="0" fillId="0" borderId="29" xfId="0" applyBorder="1"/>
    <xf numFmtId="0" fontId="0" fillId="0" borderId="30" xfId="0" applyBorder="1"/>
    <xf numFmtId="0" fontId="0" fillId="0" borderId="30" xfId="0" applyBorder="1" applyAlignment="1">
      <alignment horizontal="center"/>
    </xf>
    <xf numFmtId="169" fontId="0" fillId="0" borderId="30" xfId="1" applyFont="1" applyBorder="1" applyAlignment="1">
      <alignment horizontal="center" wrapText="1"/>
    </xf>
    <xf numFmtId="169" fontId="0" fillId="0" borderId="32" xfId="1" applyFont="1" applyBorder="1" applyAlignment="1">
      <alignment horizontal="center" wrapText="1"/>
    </xf>
    <xf numFmtId="169" fontId="0" fillId="0" borderId="33" xfId="1" applyFont="1" applyBorder="1" applyAlignment="1">
      <alignment horizontal="center" wrapText="1"/>
    </xf>
    <xf numFmtId="169" fontId="0" fillId="0" borderId="34" xfId="1" applyFont="1" applyBorder="1" applyAlignment="1">
      <alignment horizontal="center" wrapText="1"/>
    </xf>
    <xf numFmtId="0" fontId="10" fillId="0" borderId="18" xfId="0" applyFont="1" applyBorder="1"/>
    <xf numFmtId="169" fontId="0" fillId="0" borderId="16" xfId="1" applyFont="1" applyBorder="1" applyAlignment="1">
      <alignment horizontal="center"/>
    </xf>
    <xf numFmtId="169" fontId="0" fillId="0" borderId="18" xfId="1" applyFont="1" applyBorder="1"/>
    <xf numFmtId="169" fontId="0" fillId="0" borderId="27" xfId="1" applyFont="1" applyBorder="1"/>
    <xf numFmtId="0" fontId="0" fillId="0" borderId="18" xfId="0" applyFont="1" applyBorder="1"/>
    <xf numFmtId="0" fontId="4" fillId="0" borderId="0" xfId="0" applyFont="1"/>
    <xf numFmtId="0" fontId="10" fillId="0" borderId="0" xfId="0" applyFont="1"/>
    <xf numFmtId="0" fontId="12" fillId="0" borderId="0" xfId="0" applyFont="1"/>
    <xf numFmtId="2" fontId="0" fillId="0" borderId="2" xfId="0" applyNumberFormat="1" applyBorder="1"/>
    <xf numFmtId="2" fontId="0" fillId="0" borderId="0" xfId="0" applyNumberFormat="1" applyBorder="1"/>
    <xf numFmtId="2" fontId="0" fillId="0" borderId="7" xfId="0" applyNumberFormat="1" applyBorder="1"/>
    <xf numFmtId="2" fontId="0" fillId="0" borderId="31" xfId="0" applyNumberFormat="1" applyBorder="1" applyAlignment="1">
      <alignment horizontal="center"/>
    </xf>
    <xf numFmtId="2" fontId="0" fillId="0" borderId="15" xfId="0" applyNumberFormat="1" applyBorder="1" applyAlignment="1">
      <alignment horizontal="center"/>
    </xf>
    <xf numFmtId="2" fontId="0" fillId="0" borderId="0" xfId="0" applyNumberFormat="1" applyBorder="1" applyAlignment="1">
      <alignment horizontal="center"/>
    </xf>
    <xf numFmtId="2" fontId="5" fillId="0" borderId="0" xfId="0" applyNumberFormat="1" applyFont="1" applyBorder="1" applyAlignment="1">
      <alignment horizontal="right"/>
    </xf>
    <xf numFmtId="2" fontId="0" fillId="0" borderId="0" xfId="0" applyNumberFormat="1"/>
    <xf numFmtId="0" fontId="14" fillId="0" borderId="35" xfId="3" applyFont="1" applyBorder="1" applyAlignment="1">
      <alignment horizontal="left"/>
    </xf>
    <xf numFmtId="0" fontId="14" fillId="0" borderId="35" xfId="3" applyFont="1" applyBorder="1" applyAlignment="1">
      <alignment horizontal="center"/>
    </xf>
    <xf numFmtId="171" fontId="14" fillId="0" borderId="35" xfId="3" applyNumberFormat="1" applyFont="1" applyBorder="1" applyAlignment="1">
      <alignment horizontal="center"/>
    </xf>
    <xf numFmtId="0" fontId="14" fillId="0" borderId="35" xfId="3" applyFont="1" applyBorder="1"/>
    <xf numFmtId="0" fontId="14" fillId="2" borderId="35" xfId="3" quotePrefix="1" applyFont="1" applyFill="1" applyBorder="1"/>
    <xf numFmtId="0" fontId="14" fillId="2" borderId="35" xfId="3" applyFont="1" applyFill="1" applyBorder="1"/>
    <xf numFmtId="0" fontId="14" fillId="0" borderId="35" xfId="3" quotePrefix="1" applyFont="1" applyBorder="1"/>
    <xf numFmtId="0" fontId="14" fillId="0" borderId="35" xfId="3" applyFont="1" applyBorder="1" applyAlignment="1">
      <alignment horizontal="left" vertical="top"/>
    </xf>
    <xf numFmtId="171" fontId="14" fillId="2" borderId="35" xfId="3" applyNumberFormat="1" applyFont="1" applyFill="1" applyBorder="1"/>
    <xf numFmtId="0" fontId="14" fillId="0" borderId="36" xfId="3" applyFont="1" applyBorder="1"/>
    <xf numFmtId="0" fontId="14" fillId="0" borderId="37" xfId="3" applyFont="1" applyBorder="1"/>
    <xf numFmtId="0" fontId="14" fillId="0" borderId="0" xfId="3" applyFont="1"/>
    <xf numFmtId="0" fontId="15" fillId="0" borderId="38" xfId="3" applyFont="1" applyFill="1" applyBorder="1" applyAlignment="1">
      <alignment horizontal="left"/>
    </xf>
    <xf numFmtId="0" fontId="15" fillId="0" borderId="38" xfId="3" applyFont="1" applyBorder="1" applyAlignment="1">
      <alignment horizontal="center"/>
    </xf>
    <xf numFmtId="0" fontId="15" fillId="0" borderId="38" xfId="3" applyFont="1" applyBorder="1" applyAlignment="1">
      <alignment horizontal="left"/>
    </xf>
    <xf numFmtId="171" fontId="15" fillId="0" borderId="38" xfId="3" applyNumberFormat="1" applyFont="1" applyBorder="1" applyAlignment="1">
      <alignment horizontal="center"/>
    </xf>
    <xf numFmtId="0" fontId="15" fillId="0" borderId="38" xfId="3" applyFont="1" applyBorder="1"/>
    <xf numFmtId="0" fontId="15" fillId="2" borderId="38" xfId="3" applyFont="1" applyFill="1" applyBorder="1"/>
    <xf numFmtId="0" fontId="15" fillId="2" borderId="38" xfId="3" quotePrefix="1" applyFont="1" applyFill="1" applyBorder="1"/>
    <xf numFmtId="171" fontId="15" fillId="2" borderId="38" xfId="3" applyNumberFormat="1" applyFont="1" applyFill="1" applyBorder="1"/>
    <xf numFmtId="0" fontId="15" fillId="0" borderId="0" xfId="3" applyFont="1"/>
    <xf numFmtId="0" fontId="13" fillId="0" borderId="38" xfId="3" applyBorder="1"/>
    <xf numFmtId="0" fontId="13" fillId="0" borderId="0" xfId="3"/>
    <xf numFmtId="0" fontId="13" fillId="2" borderId="38" xfId="3" applyFill="1" applyBorder="1"/>
    <xf numFmtId="0" fontId="13" fillId="2" borderId="0" xfId="3" applyFill="1"/>
    <xf numFmtId="0" fontId="16" fillId="0" borderId="39" xfId="4" applyFont="1" applyBorder="1"/>
    <xf numFmtId="0" fontId="17" fillId="0" borderId="0" xfId="4" applyFont="1"/>
    <xf numFmtId="0" fontId="16" fillId="0" borderId="12" xfId="4" applyFont="1" applyBorder="1"/>
    <xf numFmtId="0" fontId="16" fillId="2" borderId="12" xfId="4" applyFont="1" applyFill="1" applyBorder="1"/>
    <xf numFmtId="0" fontId="17" fillId="0" borderId="38" xfId="4" applyFont="1" applyBorder="1"/>
    <xf numFmtId="0" fontId="17" fillId="2" borderId="38" xfId="4" applyFont="1" applyFill="1" applyBorder="1"/>
    <xf numFmtId="0" fontId="17" fillId="0" borderId="38" xfId="4" applyFont="1" applyBorder="1" applyAlignment="1">
      <alignment horizontal="left"/>
    </xf>
    <xf numFmtId="0" fontId="16" fillId="2" borderId="38" xfId="4" applyFont="1" applyFill="1" applyBorder="1"/>
    <xf numFmtId="0" fontId="17" fillId="0" borderId="40" xfId="4" applyFont="1" applyBorder="1"/>
    <xf numFmtId="0" fontId="17" fillId="2" borderId="40" xfId="4" applyFont="1" applyFill="1" applyBorder="1"/>
    <xf numFmtId="0" fontId="17" fillId="0" borderId="0" xfId="4" applyFont="1" applyAlignment="1">
      <alignment horizontal="left"/>
    </xf>
    <xf numFmtId="0" fontId="17" fillId="0" borderId="41" xfId="4" applyFont="1" applyBorder="1"/>
    <xf numFmtId="0" fontId="17" fillId="2" borderId="41" xfId="4" applyFont="1" applyFill="1" applyBorder="1"/>
    <xf numFmtId="0" fontId="15" fillId="0" borderId="0" xfId="4"/>
    <xf numFmtId="0" fontId="15" fillId="0" borderId="0" xfId="4" applyAlignment="1">
      <alignment horizontal="left"/>
    </xf>
    <xf numFmtId="0" fontId="7" fillId="0" borderId="42" xfId="0" applyFont="1" applyBorder="1" applyAlignment="1">
      <alignment horizontal="center"/>
    </xf>
    <xf numFmtId="166" fontId="0" fillId="0" borderId="43" xfId="1" applyNumberFormat="1" applyFont="1" applyBorder="1"/>
    <xf numFmtId="15" fontId="0" fillId="0" borderId="0" xfId="0" applyNumberFormat="1" applyAlignment="1">
      <alignment horizontal="left"/>
    </xf>
    <xf numFmtId="0" fontId="0" fillId="4" borderId="0" xfId="0" applyFill="1"/>
    <xf numFmtId="0" fontId="20" fillId="0" borderId="0" xfId="0" applyFont="1"/>
    <xf numFmtId="170" fontId="0" fillId="0" borderId="0" xfId="0" applyNumberFormat="1"/>
    <xf numFmtId="9" fontId="0" fillId="0" borderId="0" xfId="0" applyNumberFormat="1" applyAlignment="1">
      <alignment horizontal="center"/>
    </xf>
    <xf numFmtId="0" fontId="20" fillId="0" borderId="0" xfId="0" applyFont="1" applyAlignment="1">
      <alignment horizontal="left"/>
    </xf>
    <xf numFmtId="0" fontId="21" fillId="0" borderId="45" xfId="0" applyFont="1" applyBorder="1" applyAlignment="1">
      <alignment horizontal="center" wrapText="1"/>
    </xf>
    <xf numFmtId="0" fontId="21" fillId="0" borderId="45" xfId="0" applyFont="1" applyBorder="1" applyAlignment="1">
      <alignment horizontal="center"/>
    </xf>
    <xf numFmtId="170" fontId="21" fillId="0" borderId="45" xfId="0" applyNumberFormat="1" applyFont="1" applyBorder="1" applyAlignment="1">
      <alignment horizontal="center"/>
    </xf>
    <xf numFmtId="2" fontId="21" fillId="0" borderId="45" xfId="0" applyNumberFormat="1" applyFont="1" applyBorder="1" applyAlignment="1">
      <alignment horizontal="center"/>
    </xf>
    <xf numFmtId="0" fontId="22" fillId="0" borderId="45" xfId="0" applyFont="1" applyBorder="1" applyAlignment="1">
      <alignment horizontal="center"/>
    </xf>
    <xf numFmtId="0" fontId="21" fillId="0" borderId="46" xfId="0" applyFont="1" applyBorder="1" applyAlignment="1">
      <alignment horizontal="center" wrapText="1"/>
    </xf>
    <xf numFmtId="0" fontId="21" fillId="0" borderId="46" xfId="0" applyFont="1" applyBorder="1" applyAlignment="1">
      <alignment horizontal="center"/>
    </xf>
    <xf numFmtId="0" fontId="21" fillId="0" borderId="46" xfId="0" applyNumberFormat="1" applyFont="1" applyBorder="1" applyAlignment="1">
      <alignment horizontal="center"/>
    </xf>
    <xf numFmtId="170" fontId="21" fillId="0" borderId="46" xfId="1" applyNumberFormat="1" applyFont="1" applyBorder="1" applyAlignment="1">
      <alignment horizontal="center"/>
    </xf>
    <xf numFmtId="169" fontId="21" fillId="0" borderId="46" xfId="1" applyFont="1" applyBorder="1" applyAlignment="1">
      <alignment horizontal="center"/>
    </xf>
    <xf numFmtId="0" fontId="22" fillId="0" borderId="46" xfId="0" applyFont="1" applyBorder="1" applyAlignment="1">
      <alignment horizontal="center"/>
    </xf>
    <xf numFmtId="0" fontId="21" fillId="0" borderId="47" xfId="0" applyFont="1" applyBorder="1"/>
    <xf numFmtId="0" fontId="23" fillId="0" borderId="47" xfId="0" applyNumberFormat="1" applyFont="1" applyBorder="1" applyAlignment="1">
      <alignment horizontal="center"/>
    </xf>
    <xf numFmtId="172" fontId="23" fillId="0" borderId="47" xfId="0" applyNumberFormat="1" applyFont="1" applyBorder="1"/>
    <xf numFmtId="0" fontId="23" fillId="0" borderId="47" xfId="0" applyFont="1" applyBorder="1"/>
    <xf numFmtId="172" fontId="24" fillId="0" borderId="45" xfId="1" applyNumberFormat="1" applyFont="1" applyBorder="1"/>
    <xf numFmtId="172" fontId="23" fillId="0" borderId="45" xfId="0" applyNumberFormat="1" applyFont="1" applyBorder="1"/>
    <xf numFmtId="172" fontId="23" fillId="0" borderId="46" xfId="0" applyNumberFormat="1" applyFont="1" applyBorder="1"/>
    <xf numFmtId="0" fontId="21" fillId="0" borderId="46" xfId="0" applyFont="1" applyBorder="1"/>
    <xf numFmtId="0" fontId="23" fillId="0" borderId="46" xfId="0" applyFont="1" applyBorder="1"/>
    <xf numFmtId="170" fontId="23" fillId="0" borderId="46" xfId="0" applyNumberFormat="1" applyFont="1" applyBorder="1"/>
    <xf numFmtId="0" fontId="25" fillId="5" borderId="46" xfId="0" applyFont="1" applyFill="1" applyBorder="1"/>
    <xf numFmtId="0" fontId="26" fillId="5" borderId="46" xfId="0" applyFont="1" applyFill="1" applyBorder="1"/>
    <xf numFmtId="170" fontId="26" fillId="5" borderId="46" xfId="0" applyNumberFormat="1" applyFont="1" applyFill="1" applyBorder="1"/>
    <xf numFmtId="172" fontId="25" fillId="5" borderId="46" xfId="0" applyNumberFormat="1" applyFont="1" applyFill="1" applyBorder="1"/>
    <xf numFmtId="0" fontId="27" fillId="0" borderId="0" xfId="0" applyFont="1"/>
    <xf numFmtId="170" fontId="27" fillId="0" borderId="0" xfId="0" applyNumberFormat="1" applyFont="1"/>
    <xf numFmtId="2" fontId="27" fillId="0" borderId="0" xfId="0" applyNumberFormat="1" applyFont="1"/>
    <xf numFmtId="173" fontId="7" fillId="0" borderId="0" xfId="0" applyNumberFormat="1" applyFont="1" applyBorder="1" applyAlignment="1">
      <alignment horizontal="center"/>
    </xf>
    <xf numFmtId="9" fontId="27" fillId="0" borderId="0" xfId="0" applyNumberFormat="1" applyFont="1" applyAlignment="1">
      <alignment horizontal="center"/>
    </xf>
    <xf numFmtId="0" fontId="35" fillId="0" borderId="0" xfId="0" applyFont="1"/>
    <xf numFmtId="0" fontId="10" fillId="0" borderId="47" xfId="0" applyFont="1" applyBorder="1"/>
    <xf numFmtId="0" fontId="0" fillId="0" borderId="47" xfId="0" applyBorder="1"/>
    <xf numFmtId="0" fontId="6" fillId="0" borderId="47" xfId="0" applyFont="1" applyBorder="1"/>
    <xf numFmtId="2" fontId="7" fillId="0" borderId="47" xfId="2" applyNumberFormat="1" applyFont="1" applyBorder="1" applyAlignment="1">
      <alignment horizontal="center"/>
    </xf>
    <xf numFmtId="2" fontId="0" fillId="0" borderId="5" xfId="0" applyNumberFormat="1" applyBorder="1" applyAlignment="1">
      <alignment horizontal="center"/>
    </xf>
    <xf numFmtId="0" fontId="7" fillId="0" borderId="47" xfId="0" applyFont="1" applyBorder="1" applyAlignment="1">
      <alignment horizontal="center"/>
    </xf>
    <xf numFmtId="0" fontId="11" fillId="0" borderId="47" xfId="0" applyFont="1" applyBorder="1"/>
    <xf numFmtId="165" fontId="14" fillId="0" borderId="38" xfId="3" applyNumberFormat="1" applyFont="1" applyBorder="1" applyAlignment="1">
      <alignment horizontal="left"/>
    </xf>
    <xf numFmtId="4" fontId="0" fillId="0" borderId="0" xfId="0" applyNumberFormat="1"/>
    <xf numFmtId="15" fontId="0" fillId="0" borderId="0" xfId="0" applyNumberFormat="1"/>
    <xf numFmtId="9" fontId="0" fillId="0" borderId="0" xfId="0" applyNumberFormat="1"/>
    <xf numFmtId="167" fontId="0" fillId="0" borderId="0" xfId="0" applyNumberFormat="1"/>
    <xf numFmtId="3" fontId="0" fillId="0" borderId="0" xfId="0" applyNumberFormat="1"/>
    <xf numFmtId="0" fontId="4" fillId="0" borderId="35" xfId="0" applyFont="1" applyBorder="1" applyAlignment="1">
      <alignment vertical="center"/>
    </xf>
    <xf numFmtId="0" fontId="4" fillId="0" borderId="35" xfId="0" applyFont="1" applyBorder="1" applyAlignment="1">
      <alignment horizontal="center" vertical="center"/>
    </xf>
    <xf numFmtId="0" fontId="4" fillId="0" borderId="35" xfId="0" applyFont="1" applyBorder="1" applyAlignment="1">
      <alignment horizontal="center" vertical="center" wrapText="1"/>
    </xf>
    <xf numFmtId="0" fontId="55" fillId="0" borderId="35" xfId="0" applyFont="1" applyBorder="1" applyAlignment="1">
      <alignment horizontal="center" vertical="center" wrapText="1"/>
    </xf>
    <xf numFmtId="0" fontId="0" fillId="28" borderId="0" xfId="0" applyFill="1" applyAlignment="1">
      <alignment vertical="center"/>
    </xf>
    <xf numFmtId="0" fontId="0" fillId="0" borderId="0" xfId="0" applyAlignment="1">
      <alignment vertical="center"/>
    </xf>
    <xf numFmtId="0" fontId="4" fillId="5" borderId="56" xfId="0" applyFont="1" applyFill="1" applyBorder="1" applyAlignment="1">
      <alignment horizontal="center" vertical="center"/>
    </xf>
    <xf numFmtId="0" fontId="6" fillId="5" borderId="31" xfId="0" applyFont="1" applyFill="1" applyBorder="1" applyAlignment="1">
      <alignment vertical="center"/>
    </xf>
    <xf numFmtId="0" fontId="6" fillId="5" borderId="30" xfId="0" applyFont="1" applyFill="1" applyBorder="1" applyAlignment="1">
      <alignment vertical="center"/>
    </xf>
    <xf numFmtId="168" fontId="55" fillId="5" borderId="48" xfId="0" applyNumberFormat="1" applyFont="1" applyFill="1" applyBorder="1" applyAlignment="1">
      <alignment horizontal="right" vertical="center"/>
    </xf>
    <xf numFmtId="0" fontId="8" fillId="0" borderId="35" xfId="0" applyFont="1" applyBorder="1" applyAlignment="1">
      <alignment wrapText="1"/>
    </xf>
    <xf numFmtId="0" fontId="4" fillId="28" borderId="35" xfId="0" applyFont="1" applyFill="1" applyBorder="1" applyAlignment="1">
      <alignment horizontal="center" vertical="center"/>
    </xf>
    <xf numFmtId="0" fontId="6" fillId="28" borderId="35" xfId="0" applyFont="1" applyFill="1" applyBorder="1" applyAlignment="1">
      <alignment horizontal="center" vertical="center"/>
    </xf>
    <xf numFmtId="0" fontId="6" fillId="28" borderId="35" xfId="0" applyFont="1" applyFill="1" applyBorder="1" applyAlignment="1">
      <alignment vertical="center"/>
    </xf>
    <xf numFmtId="189" fontId="6" fillId="28" borderId="35" xfId="0" applyNumberFormat="1" applyFont="1" applyFill="1" applyBorder="1" applyAlignment="1">
      <alignment vertical="center"/>
    </xf>
    <xf numFmtId="168" fontId="6" fillId="28" borderId="35" xfId="0" applyNumberFormat="1" applyFont="1" applyFill="1" applyBorder="1" applyAlignment="1">
      <alignment horizontal="center" vertical="center"/>
    </xf>
    <xf numFmtId="0" fontId="0" fillId="28" borderId="35" xfId="0" applyFont="1" applyFill="1" applyBorder="1" applyAlignment="1">
      <alignment horizontal="center" vertical="center"/>
    </xf>
    <xf numFmtId="0" fontId="0" fillId="0" borderId="0" xfId="0" applyFont="1" applyAlignment="1">
      <alignment vertical="center"/>
    </xf>
    <xf numFmtId="0" fontId="0" fillId="0" borderId="35" xfId="0" applyFont="1" applyBorder="1"/>
    <xf numFmtId="0" fontId="58" fillId="0" borderId="57" xfId="0" applyFont="1" applyBorder="1" applyAlignment="1">
      <alignment horizontal="left" wrapText="1"/>
    </xf>
    <xf numFmtId="0" fontId="58" fillId="0" borderId="58" xfId="0" applyFont="1" applyBorder="1" applyAlignment="1">
      <alignment horizontal="left" wrapText="1"/>
    </xf>
    <xf numFmtId="0" fontId="58" fillId="0" borderId="0" xfId="0" applyFont="1" applyAlignment="1">
      <alignment vertical="center" wrapText="1"/>
    </xf>
    <xf numFmtId="44" fontId="0" fillId="0" borderId="0" xfId="0" applyNumberFormat="1" applyFont="1" applyAlignment="1">
      <alignment vertical="center"/>
    </xf>
    <xf numFmtId="0" fontId="16" fillId="0" borderId="0" xfId="13283" applyFont="1" applyAlignment="1">
      <alignment vertical="center"/>
    </xf>
    <xf numFmtId="0" fontId="16" fillId="0" borderId="0" xfId="13283" applyFont="1" applyAlignment="1">
      <alignment horizontal="left" vertical="center"/>
    </xf>
    <xf numFmtId="0" fontId="17" fillId="0" borderId="0" xfId="13283" applyFont="1" applyAlignment="1">
      <alignment vertical="center" shrinkToFit="1"/>
    </xf>
    <xf numFmtId="0" fontId="17" fillId="0" borderId="0" xfId="13283" applyFont="1" applyAlignment="1">
      <alignment vertical="center"/>
    </xf>
    <xf numFmtId="0" fontId="59" fillId="0" borderId="0" xfId="13283" applyFont="1" applyAlignment="1">
      <alignment vertical="center"/>
    </xf>
    <xf numFmtId="0" fontId="13" fillId="0" borderId="0" xfId="13283" applyAlignment="1">
      <alignment vertical="center"/>
    </xf>
    <xf numFmtId="0" fontId="13" fillId="0" borderId="0" xfId="13283" applyAlignment="1">
      <alignment vertical="center" shrinkToFit="1"/>
    </xf>
    <xf numFmtId="0" fontId="13" fillId="0" borderId="0" xfId="13283" applyAlignment="1">
      <alignment vertical="center" wrapText="1" shrinkToFit="1"/>
    </xf>
    <xf numFmtId="0" fontId="16" fillId="29" borderId="0" xfId="13283" applyFont="1" applyFill="1" applyAlignment="1">
      <alignment horizontal="center" vertical="center"/>
    </xf>
    <xf numFmtId="0" fontId="16" fillId="29" borderId="0" xfId="13283" applyFont="1" applyFill="1" applyAlignment="1">
      <alignment horizontal="left" vertical="center" wrapText="1"/>
    </xf>
    <xf numFmtId="0" fontId="17" fillId="29" borderId="0" xfId="13283" applyFont="1" applyFill="1" applyAlignment="1">
      <alignment horizontal="center" vertical="center" wrapText="1" shrinkToFit="1"/>
    </xf>
    <xf numFmtId="0" fontId="17" fillId="0" borderId="0" xfId="13283" applyFont="1" applyAlignment="1">
      <alignment horizontal="center" vertical="center" wrapText="1" shrinkToFit="1"/>
    </xf>
    <xf numFmtId="0" fontId="17" fillId="0" borderId="0" xfId="13283" applyFont="1" applyAlignment="1">
      <alignment horizontal="center" vertical="center"/>
    </xf>
    <xf numFmtId="0" fontId="17" fillId="0" borderId="0" xfId="13283" applyFont="1" applyAlignment="1">
      <alignment vertical="center" wrapText="1" shrinkToFit="1"/>
    </xf>
    <xf numFmtId="0" fontId="16" fillId="29" borderId="0" xfId="13283" applyFont="1" applyFill="1" applyAlignment="1">
      <alignment vertical="center"/>
    </xf>
    <xf numFmtId="0" fontId="61" fillId="30" borderId="0" xfId="13283" applyFont="1" applyFill="1" applyAlignment="1">
      <alignment horizontal="center" vertical="center"/>
    </xf>
    <xf numFmtId="0" fontId="62" fillId="0" borderId="0" xfId="13283" applyFont="1" applyAlignment="1">
      <alignment horizontal="center" vertical="center"/>
    </xf>
    <xf numFmtId="0" fontId="63" fillId="0" borderId="0" xfId="13283" applyFont="1" applyAlignment="1">
      <alignment horizontal="center" vertical="center"/>
    </xf>
    <xf numFmtId="0" fontId="13" fillId="0" borderId="0" xfId="13283" applyAlignment="1">
      <alignment horizontal="center" vertical="center"/>
    </xf>
    <xf numFmtId="0" fontId="13" fillId="0" borderId="1" xfId="13283" applyBorder="1" applyAlignment="1">
      <alignment vertical="center"/>
    </xf>
    <xf numFmtId="0" fontId="13" fillId="0" borderId="2" xfId="13283" applyBorder="1" applyAlignment="1">
      <alignment vertical="center"/>
    </xf>
    <xf numFmtId="0" fontId="13" fillId="0" borderId="3" xfId="13283" applyBorder="1" applyAlignment="1">
      <alignment vertical="center"/>
    </xf>
    <xf numFmtId="0" fontId="13" fillId="0" borderId="4" xfId="13283" applyBorder="1" applyAlignment="1">
      <alignment vertical="center"/>
    </xf>
    <xf numFmtId="0" fontId="64" fillId="0" borderId="5" xfId="13283" applyFont="1" applyBorder="1" applyAlignment="1">
      <alignment vertical="center"/>
    </xf>
    <xf numFmtId="0" fontId="13" fillId="0" borderId="5" xfId="13283" applyBorder="1" applyAlignment="1">
      <alignment vertical="center"/>
    </xf>
    <xf numFmtId="0" fontId="13" fillId="0" borderId="0" xfId="13283"/>
    <xf numFmtId="0" fontId="13" fillId="0" borderId="0" xfId="13283" applyAlignment="1">
      <alignment horizontal="left" vertical="center"/>
    </xf>
    <xf numFmtId="0" fontId="65" fillId="0" borderId="0" xfId="13283" applyFont="1" applyAlignment="1">
      <alignment horizontal="centerContinuous" vertical="center"/>
    </xf>
    <xf numFmtId="0" fontId="64" fillId="0" borderId="0" xfId="13283" applyFont="1" applyAlignment="1">
      <alignment horizontal="centerContinuous" vertical="center"/>
    </xf>
    <xf numFmtId="0" fontId="59" fillId="0" borderId="0" xfId="13283" applyFont="1" applyAlignment="1">
      <alignment horizontal="left" vertical="center"/>
    </xf>
    <xf numFmtId="0" fontId="66" fillId="30" borderId="0" xfId="13283" applyFont="1" applyFill="1" applyAlignment="1">
      <alignment horizontal="left" vertical="center"/>
    </xf>
    <xf numFmtId="0" fontId="14" fillId="0" borderId="0" xfId="13283" applyFont="1" applyAlignment="1">
      <alignment vertical="center"/>
    </xf>
    <xf numFmtId="0" fontId="67" fillId="0" borderId="0" xfId="13283" applyFont="1" applyAlignment="1">
      <alignment horizontal="centerContinuous" vertical="center" wrapText="1"/>
    </xf>
    <xf numFmtId="0" fontId="67" fillId="0" borderId="0" xfId="13283" applyFont="1" applyAlignment="1">
      <alignment horizontal="centerContinuous" vertical="center"/>
    </xf>
    <xf numFmtId="0" fontId="68" fillId="0" borderId="0" xfId="13283" applyFont="1" applyAlignment="1">
      <alignment horizontal="center" vertical="center"/>
    </xf>
    <xf numFmtId="0" fontId="68" fillId="0" borderId="0" xfId="13283" applyFont="1" applyAlignment="1">
      <alignment vertical="center"/>
    </xf>
    <xf numFmtId="0" fontId="59" fillId="0" borderId="0" xfId="13283" applyFont="1" applyAlignment="1">
      <alignment horizontal="center" vertical="center"/>
    </xf>
    <xf numFmtId="0" fontId="16" fillId="0" borderId="0" xfId="13283" applyFont="1" applyAlignment="1">
      <alignment vertical="top"/>
    </xf>
    <xf numFmtId="0" fontId="60" fillId="0" borderId="0" xfId="13283" applyFont="1" applyAlignment="1">
      <alignment horizontal="justify" vertical="center"/>
    </xf>
    <xf numFmtId="190" fontId="69" fillId="30" borderId="0" xfId="13283" applyNumberFormat="1" applyFont="1" applyFill="1" applyAlignment="1">
      <alignment horizontal="justify" vertical="center"/>
    </xf>
    <xf numFmtId="0" fontId="14" fillId="0" borderId="0" xfId="13283" applyFont="1" applyAlignment="1">
      <alignment horizontal="left" vertical="center"/>
    </xf>
    <xf numFmtId="0" fontId="60" fillId="30" borderId="0" xfId="13283" applyFont="1" applyFill="1" applyAlignment="1">
      <alignment horizontal="justify" vertical="center"/>
    </xf>
    <xf numFmtId="14" fontId="66" fillId="30" borderId="0" xfId="13283" applyNumberFormat="1" applyFont="1" applyFill="1" applyAlignment="1">
      <alignment horizontal="left" vertical="center"/>
    </xf>
    <xf numFmtId="0" fontId="66" fillId="0" borderId="0" xfId="13283" applyFont="1" applyAlignment="1">
      <alignment horizontal="left" vertical="center"/>
    </xf>
    <xf numFmtId="0" fontId="13" fillId="0" borderId="6" xfId="13283" applyBorder="1" applyAlignment="1">
      <alignment vertical="center"/>
    </xf>
    <xf numFmtId="0" fontId="13" fillId="0" borderId="7" xfId="13283" applyBorder="1" applyAlignment="1">
      <alignment vertical="center"/>
    </xf>
    <xf numFmtId="0" fontId="66" fillId="0" borderId="7" xfId="13283" applyFont="1" applyBorder="1" applyAlignment="1">
      <alignment horizontal="left" vertical="center"/>
    </xf>
    <xf numFmtId="0" fontId="13" fillId="0" borderId="8" xfId="13283" applyBorder="1" applyAlignment="1">
      <alignment vertical="center"/>
    </xf>
    <xf numFmtId="0" fontId="17" fillId="0" borderId="0" xfId="20006" applyFont="1" applyAlignment="1">
      <alignment vertical="center"/>
    </xf>
    <xf numFmtId="0" fontId="16" fillId="0" borderId="0" xfId="20006" applyFont="1" applyAlignment="1">
      <alignment horizontal="left" vertical="center"/>
    </xf>
    <xf numFmtId="0" fontId="17" fillId="0" borderId="0" xfId="20006" applyFont="1" applyAlignment="1">
      <alignment vertical="center" wrapText="1"/>
    </xf>
    <xf numFmtId="0" fontId="62" fillId="0" borderId="0" xfId="20006" applyFont="1" applyAlignment="1">
      <alignment vertical="center"/>
    </xf>
    <xf numFmtId="0" fontId="16" fillId="0" borderId="0" xfId="20006" applyFont="1" applyAlignment="1">
      <alignment vertical="center"/>
    </xf>
    <xf numFmtId="0" fontId="59" fillId="0" borderId="0" xfId="20006" applyFont="1" applyAlignment="1">
      <alignment vertical="center"/>
    </xf>
    <xf numFmtId="0" fontId="70" fillId="0" borderId="0" xfId="20006" applyAlignment="1">
      <alignment vertical="center"/>
    </xf>
    <xf numFmtId="0" fontId="71" fillId="0" borderId="0" xfId="20006" applyFont="1" applyAlignment="1">
      <alignment vertical="center"/>
    </xf>
    <xf numFmtId="0" fontId="71" fillId="0" borderId="0" xfId="20006" applyFont="1" applyAlignment="1">
      <alignment horizontal="right" vertical="center"/>
    </xf>
    <xf numFmtId="0" fontId="17" fillId="0" borderId="0" xfId="20006" applyFont="1" applyAlignment="1">
      <alignment horizontal="center" vertical="center"/>
    </xf>
    <xf numFmtId="0" fontId="70" fillId="0" borderId="0" xfId="20006" applyAlignment="1">
      <alignment horizontal="left" vertical="center"/>
    </xf>
    <xf numFmtId="0" fontId="16" fillId="0" borderId="0" xfId="20006" applyFont="1" applyAlignment="1">
      <alignment horizontal="justify" vertical="center"/>
    </xf>
    <xf numFmtId="0" fontId="13" fillId="0" borderId="0" xfId="20006" applyFont="1" applyAlignment="1">
      <alignment horizontal="left" vertical="center"/>
    </xf>
    <xf numFmtId="0" fontId="13" fillId="0" borderId="0" xfId="20006" applyFont="1" applyAlignment="1">
      <alignment vertical="center"/>
    </xf>
    <xf numFmtId="191" fontId="72" fillId="30" borderId="35" xfId="13283" applyNumberFormat="1" applyFont="1" applyFill="1" applyBorder="1" applyAlignment="1">
      <alignment horizontal="left" vertical="center"/>
    </xf>
    <xf numFmtId="0" fontId="0" fillId="0" borderId="4" xfId="0" applyBorder="1" applyAlignment="1">
      <alignment horizontal="left"/>
    </xf>
    <xf numFmtId="0" fontId="0" fillId="0" borderId="0" xfId="0" applyBorder="1" applyAlignment="1">
      <alignment horizontal="left"/>
    </xf>
    <xf numFmtId="0" fontId="8" fillId="0" borderId="4" xfId="0" applyFont="1" applyBorder="1" applyAlignment="1">
      <alignment horizontal="left"/>
    </xf>
    <xf numFmtId="0" fontId="8" fillId="0" borderId="0" xfId="0" applyFont="1" applyBorder="1" applyAlignment="1">
      <alignment horizontal="left"/>
    </xf>
    <xf numFmtId="0" fontId="0" fillId="0" borderId="0" xfId="0" applyAlignment="1">
      <alignment horizontal="center"/>
    </xf>
    <xf numFmtId="0" fontId="16" fillId="0" borderId="35" xfId="4" applyFont="1" applyBorder="1" applyAlignment="1">
      <alignment horizontal="center"/>
    </xf>
    <xf numFmtId="0" fontId="17" fillId="0" borderId="0" xfId="13283" applyFont="1" applyAlignment="1">
      <alignment vertical="center" wrapText="1"/>
    </xf>
    <xf numFmtId="0" fontId="13" fillId="0" borderId="0" xfId="13283" applyAlignment="1">
      <alignment vertical="center" wrapText="1"/>
    </xf>
    <xf numFmtId="0" fontId="16" fillId="0" borderId="0" xfId="13283" applyFont="1" applyAlignment="1">
      <alignment vertical="center" wrapText="1"/>
    </xf>
    <xf numFmtId="0" fontId="60" fillId="0" borderId="0" xfId="13283" applyFont="1" applyAlignment="1">
      <alignment horizontal="center" vertical="center" wrapText="1"/>
    </xf>
    <xf numFmtId="0" fontId="64" fillId="0" borderId="0" xfId="13283" applyFont="1" applyAlignment="1">
      <alignment horizontal="center" vertical="center"/>
    </xf>
    <xf numFmtId="0" fontId="17" fillId="0" borderId="0" xfId="20006" applyFont="1" applyAlignment="1">
      <alignment horizontal="left" vertical="center" wrapText="1"/>
    </xf>
    <xf numFmtId="0" fontId="72" fillId="0" borderId="0" xfId="20006" applyFont="1" applyAlignment="1">
      <alignment vertical="center" wrapText="1"/>
    </xf>
    <xf numFmtId="0" fontId="4" fillId="0" borderId="0" xfId="0" applyFont="1" applyAlignment="1">
      <alignment horizontal="center" vertical="center" wrapText="1"/>
    </xf>
  </cellXfs>
  <cellStyles count="20007">
    <cellStyle name="20% - Accent1 10" xfId="105" xr:uid="{00000000-0005-0000-0000-000000000000}"/>
    <cellStyle name="20% - Accent1 10 2" xfId="106" xr:uid="{00000000-0005-0000-0000-000001000000}"/>
    <cellStyle name="20% - Accent1 10 3" xfId="107" xr:uid="{00000000-0005-0000-0000-000002000000}"/>
    <cellStyle name="20% - Accent1 10 4" xfId="108" xr:uid="{00000000-0005-0000-0000-000003000000}"/>
    <cellStyle name="20% - Accent1 2" xfId="109" xr:uid="{00000000-0005-0000-0000-000004000000}"/>
    <cellStyle name="20% - Accent1 2 2" xfId="110" xr:uid="{00000000-0005-0000-0000-000005000000}"/>
    <cellStyle name="20% - Accent1 2 2 2" xfId="111" xr:uid="{00000000-0005-0000-0000-000006000000}"/>
    <cellStyle name="20% - Accent1 2 2 3" xfId="112" xr:uid="{00000000-0005-0000-0000-000007000000}"/>
    <cellStyle name="20% - Accent1 2 2 4" xfId="113" xr:uid="{00000000-0005-0000-0000-000008000000}"/>
    <cellStyle name="20% - Accent1 2 3" xfId="114" xr:uid="{00000000-0005-0000-0000-000009000000}"/>
    <cellStyle name="20% - Accent1 2 4" xfId="115" xr:uid="{00000000-0005-0000-0000-00000A000000}"/>
    <cellStyle name="20% - Accent1 2 5" xfId="116" xr:uid="{00000000-0005-0000-0000-00000B000000}"/>
    <cellStyle name="20% - Accent1 2_MEDUPI - MECHANICAL BOQ" xfId="117" xr:uid="{00000000-0005-0000-0000-00000C000000}"/>
    <cellStyle name="20% - Accent1 3" xfId="118" xr:uid="{00000000-0005-0000-0000-00000D000000}"/>
    <cellStyle name="20% - Accent1 3 2" xfId="119" xr:uid="{00000000-0005-0000-0000-00000E000000}"/>
    <cellStyle name="20% - Accent1 3 2 2" xfId="120" xr:uid="{00000000-0005-0000-0000-00000F000000}"/>
    <cellStyle name="20% - Accent1 3 2 3" xfId="121" xr:uid="{00000000-0005-0000-0000-000010000000}"/>
    <cellStyle name="20% - Accent1 3 2 4" xfId="122" xr:uid="{00000000-0005-0000-0000-000011000000}"/>
    <cellStyle name="20% - Accent1 3 3" xfId="123" xr:uid="{00000000-0005-0000-0000-000012000000}"/>
    <cellStyle name="20% - Accent1 3 4" xfId="124" xr:uid="{00000000-0005-0000-0000-000013000000}"/>
    <cellStyle name="20% - Accent1 3 5" xfId="125" xr:uid="{00000000-0005-0000-0000-000014000000}"/>
    <cellStyle name="20% - Accent1 3_MEDUPI - MECHANICAL BOQ" xfId="126" xr:uid="{00000000-0005-0000-0000-000015000000}"/>
    <cellStyle name="20% - Accent1 4" xfId="127" xr:uid="{00000000-0005-0000-0000-000016000000}"/>
    <cellStyle name="20% - Accent1 4 2" xfId="128" xr:uid="{00000000-0005-0000-0000-000017000000}"/>
    <cellStyle name="20% - Accent1 4 2 2" xfId="129" xr:uid="{00000000-0005-0000-0000-000018000000}"/>
    <cellStyle name="20% - Accent1 4 2 3" xfId="130" xr:uid="{00000000-0005-0000-0000-000019000000}"/>
    <cellStyle name="20% - Accent1 4 2 4" xfId="131" xr:uid="{00000000-0005-0000-0000-00001A000000}"/>
    <cellStyle name="20% - Accent1 4 3" xfId="132" xr:uid="{00000000-0005-0000-0000-00001B000000}"/>
    <cellStyle name="20% - Accent1 4 4" xfId="133" xr:uid="{00000000-0005-0000-0000-00001C000000}"/>
    <cellStyle name="20% - Accent1 4 5" xfId="134" xr:uid="{00000000-0005-0000-0000-00001D000000}"/>
    <cellStyle name="20% - Accent1 4_MEDUPI - MECHANICAL BOQ" xfId="135" xr:uid="{00000000-0005-0000-0000-00001E000000}"/>
    <cellStyle name="20% - Accent1 5" xfId="136" xr:uid="{00000000-0005-0000-0000-00001F000000}"/>
    <cellStyle name="20% - Accent1 5 2" xfId="137" xr:uid="{00000000-0005-0000-0000-000020000000}"/>
    <cellStyle name="20% - Accent1 5 2 2" xfId="138" xr:uid="{00000000-0005-0000-0000-000021000000}"/>
    <cellStyle name="20% - Accent1 5 2 3" xfId="139" xr:uid="{00000000-0005-0000-0000-000022000000}"/>
    <cellStyle name="20% - Accent1 5 2 4" xfId="140" xr:uid="{00000000-0005-0000-0000-000023000000}"/>
    <cellStyle name="20% - Accent1 5 3" xfId="141" xr:uid="{00000000-0005-0000-0000-000024000000}"/>
    <cellStyle name="20% - Accent1 5 4" xfId="142" xr:uid="{00000000-0005-0000-0000-000025000000}"/>
    <cellStyle name="20% - Accent1 5 5" xfId="143" xr:uid="{00000000-0005-0000-0000-000026000000}"/>
    <cellStyle name="20% - Accent1 5_MEDUPI - MECHANICAL BOQ" xfId="144" xr:uid="{00000000-0005-0000-0000-000027000000}"/>
    <cellStyle name="20% - Accent1 6" xfId="145" xr:uid="{00000000-0005-0000-0000-000028000000}"/>
    <cellStyle name="20% - Accent1 6 2" xfId="146" xr:uid="{00000000-0005-0000-0000-000029000000}"/>
    <cellStyle name="20% - Accent1 6 2 2" xfId="147" xr:uid="{00000000-0005-0000-0000-00002A000000}"/>
    <cellStyle name="20% - Accent1 6 2 3" xfId="148" xr:uid="{00000000-0005-0000-0000-00002B000000}"/>
    <cellStyle name="20% - Accent1 6 2 4" xfId="149" xr:uid="{00000000-0005-0000-0000-00002C000000}"/>
    <cellStyle name="20% - Accent1 6 3" xfId="150" xr:uid="{00000000-0005-0000-0000-00002D000000}"/>
    <cellStyle name="20% - Accent1 6 4" xfId="151" xr:uid="{00000000-0005-0000-0000-00002E000000}"/>
    <cellStyle name="20% - Accent1 6 5" xfId="152" xr:uid="{00000000-0005-0000-0000-00002F000000}"/>
    <cellStyle name="20% - Accent1 6_MEDUPI - MECHANICAL BOQ" xfId="153" xr:uid="{00000000-0005-0000-0000-000030000000}"/>
    <cellStyle name="20% - Accent1 7" xfId="154" xr:uid="{00000000-0005-0000-0000-000031000000}"/>
    <cellStyle name="20% - Accent1 7 2" xfId="155" xr:uid="{00000000-0005-0000-0000-000032000000}"/>
    <cellStyle name="20% - Accent1 7 2 2" xfId="156" xr:uid="{00000000-0005-0000-0000-000033000000}"/>
    <cellStyle name="20% - Accent1 7 2 3" xfId="157" xr:uid="{00000000-0005-0000-0000-000034000000}"/>
    <cellStyle name="20% - Accent1 7 2 4" xfId="158" xr:uid="{00000000-0005-0000-0000-000035000000}"/>
    <cellStyle name="20% - Accent1 7 3" xfId="159" xr:uid="{00000000-0005-0000-0000-000036000000}"/>
    <cellStyle name="20% - Accent1 7 4" xfId="160" xr:uid="{00000000-0005-0000-0000-000037000000}"/>
    <cellStyle name="20% - Accent1 7 5" xfId="161" xr:uid="{00000000-0005-0000-0000-000038000000}"/>
    <cellStyle name="20% - Accent1 7_MEDUPI - MECHANICAL BOQ" xfId="162" xr:uid="{00000000-0005-0000-0000-000039000000}"/>
    <cellStyle name="20% - Accent1 8" xfId="163" xr:uid="{00000000-0005-0000-0000-00003A000000}"/>
    <cellStyle name="20% - Accent1 8 2" xfId="164" xr:uid="{00000000-0005-0000-0000-00003B000000}"/>
    <cellStyle name="20% - Accent1 8 2 2" xfId="165" xr:uid="{00000000-0005-0000-0000-00003C000000}"/>
    <cellStyle name="20% - Accent1 8 2 3" xfId="166" xr:uid="{00000000-0005-0000-0000-00003D000000}"/>
    <cellStyle name="20% - Accent1 8 2 4" xfId="167" xr:uid="{00000000-0005-0000-0000-00003E000000}"/>
    <cellStyle name="20% - Accent1 8 3" xfId="168" xr:uid="{00000000-0005-0000-0000-00003F000000}"/>
    <cellStyle name="20% - Accent1 8 4" xfId="169" xr:uid="{00000000-0005-0000-0000-000040000000}"/>
    <cellStyle name="20% - Accent1 8 5" xfId="170" xr:uid="{00000000-0005-0000-0000-000041000000}"/>
    <cellStyle name="20% - Accent1 8_MEDUPI - MECHANICAL BOQ" xfId="171" xr:uid="{00000000-0005-0000-0000-000042000000}"/>
    <cellStyle name="20% - Accent1 9" xfId="172" xr:uid="{00000000-0005-0000-0000-000043000000}"/>
    <cellStyle name="20% - Accent1 9 2" xfId="173" xr:uid="{00000000-0005-0000-0000-000044000000}"/>
    <cellStyle name="20% - Accent1 9 2 2" xfId="174" xr:uid="{00000000-0005-0000-0000-000045000000}"/>
    <cellStyle name="20% - Accent1 9 2 3" xfId="175" xr:uid="{00000000-0005-0000-0000-000046000000}"/>
    <cellStyle name="20% - Accent1 9 2 4" xfId="176" xr:uid="{00000000-0005-0000-0000-000047000000}"/>
    <cellStyle name="20% - Accent1 9 3" xfId="177" xr:uid="{00000000-0005-0000-0000-000048000000}"/>
    <cellStyle name="20% - Accent1 9 4" xfId="178" xr:uid="{00000000-0005-0000-0000-000049000000}"/>
    <cellStyle name="20% - Accent1 9 5" xfId="179" xr:uid="{00000000-0005-0000-0000-00004A000000}"/>
    <cellStyle name="20% - Accent1 9_MEDUPI - MECHANICAL BOQ" xfId="180" xr:uid="{00000000-0005-0000-0000-00004B000000}"/>
    <cellStyle name="20% - Accent2 10" xfId="181" xr:uid="{00000000-0005-0000-0000-00004C000000}"/>
    <cellStyle name="20% - Accent2 10 2" xfId="182" xr:uid="{00000000-0005-0000-0000-00004D000000}"/>
    <cellStyle name="20% - Accent2 10 3" xfId="183" xr:uid="{00000000-0005-0000-0000-00004E000000}"/>
    <cellStyle name="20% - Accent2 10 4" xfId="184" xr:uid="{00000000-0005-0000-0000-00004F000000}"/>
    <cellStyle name="20% - Accent2 2" xfId="185" xr:uid="{00000000-0005-0000-0000-000050000000}"/>
    <cellStyle name="20% - Accent2 2 2" xfId="186" xr:uid="{00000000-0005-0000-0000-000051000000}"/>
    <cellStyle name="20% - Accent2 2 2 2" xfId="187" xr:uid="{00000000-0005-0000-0000-000052000000}"/>
    <cellStyle name="20% - Accent2 2 2 3" xfId="188" xr:uid="{00000000-0005-0000-0000-000053000000}"/>
    <cellStyle name="20% - Accent2 2 2 4" xfId="189" xr:uid="{00000000-0005-0000-0000-000054000000}"/>
    <cellStyle name="20% - Accent2 2 3" xfId="190" xr:uid="{00000000-0005-0000-0000-000055000000}"/>
    <cellStyle name="20% - Accent2 2 4" xfId="191" xr:uid="{00000000-0005-0000-0000-000056000000}"/>
    <cellStyle name="20% - Accent2 2 5" xfId="192" xr:uid="{00000000-0005-0000-0000-000057000000}"/>
    <cellStyle name="20% - Accent2 2_MEDUPI - MECHANICAL BOQ" xfId="193" xr:uid="{00000000-0005-0000-0000-000058000000}"/>
    <cellStyle name="20% - Accent2 3" xfId="194" xr:uid="{00000000-0005-0000-0000-000059000000}"/>
    <cellStyle name="20% - Accent2 3 2" xfId="195" xr:uid="{00000000-0005-0000-0000-00005A000000}"/>
    <cellStyle name="20% - Accent2 3 2 2" xfId="196" xr:uid="{00000000-0005-0000-0000-00005B000000}"/>
    <cellStyle name="20% - Accent2 3 2 3" xfId="197" xr:uid="{00000000-0005-0000-0000-00005C000000}"/>
    <cellStyle name="20% - Accent2 3 2 4" xfId="198" xr:uid="{00000000-0005-0000-0000-00005D000000}"/>
    <cellStyle name="20% - Accent2 3 3" xfId="199" xr:uid="{00000000-0005-0000-0000-00005E000000}"/>
    <cellStyle name="20% - Accent2 3 4" xfId="200" xr:uid="{00000000-0005-0000-0000-00005F000000}"/>
    <cellStyle name="20% - Accent2 3 5" xfId="201" xr:uid="{00000000-0005-0000-0000-000060000000}"/>
    <cellStyle name="20% - Accent2 3_MEDUPI - MECHANICAL BOQ" xfId="202" xr:uid="{00000000-0005-0000-0000-000061000000}"/>
    <cellStyle name="20% - Accent2 4" xfId="203" xr:uid="{00000000-0005-0000-0000-000062000000}"/>
    <cellStyle name="20% - Accent2 4 2" xfId="204" xr:uid="{00000000-0005-0000-0000-000063000000}"/>
    <cellStyle name="20% - Accent2 4 2 2" xfId="205" xr:uid="{00000000-0005-0000-0000-000064000000}"/>
    <cellStyle name="20% - Accent2 4 2 3" xfId="206" xr:uid="{00000000-0005-0000-0000-000065000000}"/>
    <cellStyle name="20% - Accent2 4 2 4" xfId="207" xr:uid="{00000000-0005-0000-0000-000066000000}"/>
    <cellStyle name="20% - Accent2 4 3" xfId="208" xr:uid="{00000000-0005-0000-0000-000067000000}"/>
    <cellStyle name="20% - Accent2 4 4" xfId="209" xr:uid="{00000000-0005-0000-0000-000068000000}"/>
    <cellStyle name="20% - Accent2 4 5" xfId="210" xr:uid="{00000000-0005-0000-0000-000069000000}"/>
    <cellStyle name="20% - Accent2 4_MEDUPI - MECHANICAL BOQ" xfId="211" xr:uid="{00000000-0005-0000-0000-00006A000000}"/>
    <cellStyle name="20% - Accent2 5" xfId="212" xr:uid="{00000000-0005-0000-0000-00006B000000}"/>
    <cellStyle name="20% - Accent2 5 2" xfId="213" xr:uid="{00000000-0005-0000-0000-00006C000000}"/>
    <cellStyle name="20% - Accent2 5 2 2" xfId="214" xr:uid="{00000000-0005-0000-0000-00006D000000}"/>
    <cellStyle name="20% - Accent2 5 2 3" xfId="215" xr:uid="{00000000-0005-0000-0000-00006E000000}"/>
    <cellStyle name="20% - Accent2 5 2 4" xfId="216" xr:uid="{00000000-0005-0000-0000-00006F000000}"/>
    <cellStyle name="20% - Accent2 5 3" xfId="217" xr:uid="{00000000-0005-0000-0000-000070000000}"/>
    <cellStyle name="20% - Accent2 5 4" xfId="218" xr:uid="{00000000-0005-0000-0000-000071000000}"/>
    <cellStyle name="20% - Accent2 5 5" xfId="219" xr:uid="{00000000-0005-0000-0000-000072000000}"/>
    <cellStyle name="20% - Accent2 5_MEDUPI - MECHANICAL BOQ" xfId="220" xr:uid="{00000000-0005-0000-0000-000073000000}"/>
    <cellStyle name="20% - Accent2 6" xfId="221" xr:uid="{00000000-0005-0000-0000-000074000000}"/>
    <cellStyle name="20% - Accent2 6 2" xfId="222" xr:uid="{00000000-0005-0000-0000-000075000000}"/>
    <cellStyle name="20% - Accent2 6 2 2" xfId="223" xr:uid="{00000000-0005-0000-0000-000076000000}"/>
    <cellStyle name="20% - Accent2 6 2 3" xfId="224" xr:uid="{00000000-0005-0000-0000-000077000000}"/>
    <cellStyle name="20% - Accent2 6 2 4" xfId="225" xr:uid="{00000000-0005-0000-0000-000078000000}"/>
    <cellStyle name="20% - Accent2 6 3" xfId="226" xr:uid="{00000000-0005-0000-0000-000079000000}"/>
    <cellStyle name="20% - Accent2 6 4" xfId="227" xr:uid="{00000000-0005-0000-0000-00007A000000}"/>
    <cellStyle name="20% - Accent2 6 5" xfId="228" xr:uid="{00000000-0005-0000-0000-00007B000000}"/>
    <cellStyle name="20% - Accent2 6_MEDUPI - MECHANICAL BOQ" xfId="229" xr:uid="{00000000-0005-0000-0000-00007C000000}"/>
    <cellStyle name="20% - Accent2 7" xfId="230" xr:uid="{00000000-0005-0000-0000-00007D000000}"/>
    <cellStyle name="20% - Accent2 7 2" xfId="231" xr:uid="{00000000-0005-0000-0000-00007E000000}"/>
    <cellStyle name="20% - Accent2 7 2 2" xfId="232" xr:uid="{00000000-0005-0000-0000-00007F000000}"/>
    <cellStyle name="20% - Accent2 7 2 3" xfId="233" xr:uid="{00000000-0005-0000-0000-000080000000}"/>
    <cellStyle name="20% - Accent2 7 2 4" xfId="234" xr:uid="{00000000-0005-0000-0000-000081000000}"/>
    <cellStyle name="20% - Accent2 7 3" xfId="235" xr:uid="{00000000-0005-0000-0000-000082000000}"/>
    <cellStyle name="20% - Accent2 7 4" xfId="236" xr:uid="{00000000-0005-0000-0000-000083000000}"/>
    <cellStyle name="20% - Accent2 7 5" xfId="237" xr:uid="{00000000-0005-0000-0000-000084000000}"/>
    <cellStyle name="20% - Accent2 7_MEDUPI - MECHANICAL BOQ" xfId="238" xr:uid="{00000000-0005-0000-0000-000085000000}"/>
    <cellStyle name="20% - Accent2 8" xfId="239" xr:uid="{00000000-0005-0000-0000-000086000000}"/>
    <cellStyle name="20% - Accent2 8 2" xfId="240" xr:uid="{00000000-0005-0000-0000-000087000000}"/>
    <cellStyle name="20% - Accent2 8 2 2" xfId="241" xr:uid="{00000000-0005-0000-0000-000088000000}"/>
    <cellStyle name="20% - Accent2 8 2 3" xfId="242" xr:uid="{00000000-0005-0000-0000-000089000000}"/>
    <cellStyle name="20% - Accent2 8 2 4" xfId="243" xr:uid="{00000000-0005-0000-0000-00008A000000}"/>
    <cellStyle name="20% - Accent2 8 3" xfId="244" xr:uid="{00000000-0005-0000-0000-00008B000000}"/>
    <cellStyle name="20% - Accent2 8 4" xfId="245" xr:uid="{00000000-0005-0000-0000-00008C000000}"/>
    <cellStyle name="20% - Accent2 8 5" xfId="246" xr:uid="{00000000-0005-0000-0000-00008D000000}"/>
    <cellStyle name="20% - Accent2 8_MEDUPI - MECHANICAL BOQ" xfId="247" xr:uid="{00000000-0005-0000-0000-00008E000000}"/>
    <cellStyle name="20% - Accent2 9" xfId="248" xr:uid="{00000000-0005-0000-0000-00008F000000}"/>
    <cellStyle name="20% - Accent2 9 2" xfId="249" xr:uid="{00000000-0005-0000-0000-000090000000}"/>
    <cellStyle name="20% - Accent2 9 2 2" xfId="250" xr:uid="{00000000-0005-0000-0000-000091000000}"/>
    <cellStyle name="20% - Accent2 9 2 3" xfId="251" xr:uid="{00000000-0005-0000-0000-000092000000}"/>
    <cellStyle name="20% - Accent2 9 2 4" xfId="252" xr:uid="{00000000-0005-0000-0000-000093000000}"/>
    <cellStyle name="20% - Accent2 9 3" xfId="253" xr:uid="{00000000-0005-0000-0000-000094000000}"/>
    <cellStyle name="20% - Accent2 9 4" xfId="254" xr:uid="{00000000-0005-0000-0000-000095000000}"/>
    <cellStyle name="20% - Accent2 9 5" xfId="255" xr:uid="{00000000-0005-0000-0000-000096000000}"/>
    <cellStyle name="20% - Accent2 9_MEDUPI - MECHANICAL BOQ" xfId="256" xr:uid="{00000000-0005-0000-0000-000097000000}"/>
    <cellStyle name="20% - Accent3 10" xfId="257" xr:uid="{00000000-0005-0000-0000-000098000000}"/>
    <cellStyle name="20% - Accent3 10 2" xfId="258" xr:uid="{00000000-0005-0000-0000-000099000000}"/>
    <cellStyle name="20% - Accent3 10 3" xfId="259" xr:uid="{00000000-0005-0000-0000-00009A000000}"/>
    <cellStyle name="20% - Accent3 10 4" xfId="260" xr:uid="{00000000-0005-0000-0000-00009B000000}"/>
    <cellStyle name="20% - Accent3 2" xfId="261" xr:uid="{00000000-0005-0000-0000-00009C000000}"/>
    <cellStyle name="20% - Accent3 2 2" xfId="262" xr:uid="{00000000-0005-0000-0000-00009D000000}"/>
    <cellStyle name="20% - Accent3 2 2 2" xfId="263" xr:uid="{00000000-0005-0000-0000-00009E000000}"/>
    <cellStyle name="20% - Accent3 2 2 3" xfId="264" xr:uid="{00000000-0005-0000-0000-00009F000000}"/>
    <cellStyle name="20% - Accent3 2 2 4" xfId="265" xr:uid="{00000000-0005-0000-0000-0000A0000000}"/>
    <cellStyle name="20% - Accent3 2 3" xfId="266" xr:uid="{00000000-0005-0000-0000-0000A1000000}"/>
    <cellStyle name="20% - Accent3 2 4" xfId="267" xr:uid="{00000000-0005-0000-0000-0000A2000000}"/>
    <cellStyle name="20% - Accent3 2 5" xfId="268" xr:uid="{00000000-0005-0000-0000-0000A3000000}"/>
    <cellStyle name="20% - Accent3 2_MEDUPI - MECHANICAL BOQ" xfId="269" xr:uid="{00000000-0005-0000-0000-0000A4000000}"/>
    <cellStyle name="20% - Accent3 3" xfId="270" xr:uid="{00000000-0005-0000-0000-0000A5000000}"/>
    <cellStyle name="20% - Accent3 3 2" xfId="271" xr:uid="{00000000-0005-0000-0000-0000A6000000}"/>
    <cellStyle name="20% - Accent3 3 2 2" xfId="272" xr:uid="{00000000-0005-0000-0000-0000A7000000}"/>
    <cellStyle name="20% - Accent3 3 2 3" xfId="273" xr:uid="{00000000-0005-0000-0000-0000A8000000}"/>
    <cellStyle name="20% - Accent3 3 2 4" xfId="274" xr:uid="{00000000-0005-0000-0000-0000A9000000}"/>
    <cellStyle name="20% - Accent3 3 3" xfId="275" xr:uid="{00000000-0005-0000-0000-0000AA000000}"/>
    <cellStyle name="20% - Accent3 3 4" xfId="276" xr:uid="{00000000-0005-0000-0000-0000AB000000}"/>
    <cellStyle name="20% - Accent3 3 5" xfId="277" xr:uid="{00000000-0005-0000-0000-0000AC000000}"/>
    <cellStyle name="20% - Accent3 3_MEDUPI - MECHANICAL BOQ" xfId="278" xr:uid="{00000000-0005-0000-0000-0000AD000000}"/>
    <cellStyle name="20% - Accent3 4" xfId="279" xr:uid="{00000000-0005-0000-0000-0000AE000000}"/>
    <cellStyle name="20% - Accent3 4 2" xfId="280" xr:uid="{00000000-0005-0000-0000-0000AF000000}"/>
    <cellStyle name="20% - Accent3 4 2 2" xfId="281" xr:uid="{00000000-0005-0000-0000-0000B0000000}"/>
    <cellStyle name="20% - Accent3 4 2 3" xfId="282" xr:uid="{00000000-0005-0000-0000-0000B1000000}"/>
    <cellStyle name="20% - Accent3 4 2 4" xfId="283" xr:uid="{00000000-0005-0000-0000-0000B2000000}"/>
    <cellStyle name="20% - Accent3 4 3" xfId="284" xr:uid="{00000000-0005-0000-0000-0000B3000000}"/>
    <cellStyle name="20% - Accent3 4 4" xfId="285" xr:uid="{00000000-0005-0000-0000-0000B4000000}"/>
    <cellStyle name="20% - Accent3 4 5" xfId="286" xr:uid="{00000000-0005-0000-0000-0000B5000000}"/>
    <cellStyle name="20% - Accent3 4_MEDUPI - MECHANICAL BOQ" xfId="287" xr:uid="{00000000-0005-0000-0000-0000B6000000}"/>
    <cellStyle name="20% - Accent3 5" xfId="288" xr:uid="{00000000-0005-0000-0000-0000B7000000}"/>
    <cellStyle name="20% - Accent3 5 2" xfId="289" xr:uid="{00000000-0005-0000-0000-0000B8000000}"/>
    <cellStyle name="20% - Accent3 5 2 2" xfId="290" xr:uid="{00000000-0005-0000-0000-0000B9000000}"/>
    <cellStyle name="20% - Accent3 5 2 3" xfId="291" xr:uid="{00000000-0005-0000-0000-0000BA000000}"/>
    <cellStyle name="20% - Accent3 5 2 4" xfId="292" xr:uid="{00000000-0005-0000-0000-0000BB000000}"/>
    <cellStyle name="20% - Accent3 5 3" xfId="293" xr:uid="{00000000-0005-0000-0000-0000BC000000}"/>
    <cellStyle name="20% - Accent3 5 4" xfId="294" xr:uid="{00000000-0005-0000-0000-0000BD000000}"/>
    <cellStyle name="20% - Accent3 5 5" xfId="295" xr:uid="{00000000-0005-0000-0000-0000BE000000}"/>
    <cellStyle name="20% - Accent3 5_MEDUPI - MECHANICAL BOQ" xfId="296" xr:uid="{00000000-0005-0000-0000-0000BF000000}"/>
    <cellStyle name="20% - Accent3 6" xfId="297" xr:uid="{00000000-0005-0000-0000-0000C0000000}"/>
    <cellStyle name="20% - Accent3 6 2" xfId="298" xr:uid="{00000000-0005-0000-0000-0000C1000000}"/>
    <cellStyle name="20% - Accent3 6 2 2" xfId="299" xr:uid="{00000000-0005-0000-0000-0000C2000000}"/>
    <cellStyle name="20% - Accent3 6 2 3" xfId="300" xr:uid="{00000000-0005-0000-0000-0000C3000000}"/>
    <cellStyle name="20% - Accent3 6 2 4" xfId="301" xr:uid="{00000000-0005-0000-0000-0000C4000000}"/>
    <cellStyle name="20% - Accent3 6 3" xfId="302" xr:uid="{00000000-0005-0000-0000-0000C5000000}"/>
    <cellStyle name="20% - Accent3 6 4" xfId="303" xr:uid="{00000000-0005-0000-0000-0000C6000000}"/>
    <cellStyle name="20% - Accent3 6 5" xfId="304" xr:uid="{00000000-0005-0000-0000-0000C7000000}"/>
    <cellStyle name="20% - Accent3 6_MEDUPI - MECHANICAL BOQ" xfId="305" xr:uid="{00000000-0005-0000-0000-0000C8000000}"/>
    <cellStyle name="20% - Accent3 7" xfId="306" xr:uid="{00000000-0005-0000-0000-0000C9000000}"/>
    <cellStyle name="20% - Accent3 7 2" xfId="307" xr:uid="{00000000-0005-0000-0000-0000CA000000}"/>
    <cellStyle name="20% - Accent3 7 2 2" xfId="308" xr:uid="{00000000-0005-0000-0000-0000CB000000}"/>
    <cellStyle name="20% - Accent3 7 2 3" xfId="309" xr:uid="{00000000-0005-0000-0000-0000CC000000}"/>
    <cellStyle name="20% - Accent3 7 2 4" xfId="310" xr:uid="{00000000-0005-0000-0000-0000CD000000}"/>
    <cellStyle name="20% - Accent3 7 3" xfId="311" xr:uid="{00000000-0005-0000-0000-0000CE000000}"/>
    <cellStyle name="20% - Accent3 7 4" xfId="312" xr:uid="{00000000-0005-0000-0000-0000CF000000}"/>
    <cellStyle name="20% - Accent3 7 5" xfId="313" xr:uid="{00000000-0005-0000-0000-0000D0000000}"/>
    <cellStyle name="20% - Accent3 7_MEDUPI - MECHANICAL BOQ" xfId="314" xr:uid="{00000000-0005-0000-0000-0000D1000000}"/>
    <cellStyle name="20% - Accent3 8" xfId="315" xr:uid="{00000000-0005-0000-0000-0000D2000000}"/>
    <cellStyle name="20% - Accent3 8 2" xfId="316" xr:uid="{00000000-0005-0000-0000-0000D3000000}"/>
    <cellStyle name="20% - Accent3 8 2 2" xfId="317" xr:uid="{00000000-0005-0000-0000-0000D4000000}"/>
    <cellStyle name="20% - Accent3 8 2 3" xfId="318" xr:uid="{00000000-0005-0000-0000-0000D5000000}"/>
    <cellStyle name="20% - Accent3 8 2 4" xfId="319" xr:uid="{00000000-0005-0000-0000-0000D6000000}"/>
    <cellStyle name="20% - Accent3 8 3" xfId="320" xr:uid="{00000000-0005-0000-0000-0000D7000000}"/>
    <cellStyle name="20% - Accent3 8 4" xfId="321" xr:uid="{00000000-0005-0000-0000-0000D8000000}"/>
    <cellStyle name="20% - Accent3 8 5" xfId="322" xr:uid="{00000000-0005-0000-0000-0000D9000000}"/>
    <cellStyle name="20% - Accent3 8_MEDUPI - MECHANICAL BOQ" xfId="323" xr:uid="{00000000-0005-0000-0000-0000DA000000}"/>
    <cellStyle name="20% - Accent3 9" xfId="324" xr:uid="{00000000-0005-0000-0000-0000DB000000}"/>
    <cellStyle name="20% - Accent3 9 2" xfId="325" xr:uid="{00000000-0005-0000-0000-0000DC000000}"/>
    <cellStyle name="20% - Accent3 9 2 2" xfId="326" xr:uid="{00000000-0005-0000-0000-0000DD000000}"/>
    <cellStyle name="20% - Accent3 9 2 3" xfId="327" xr:uid="{00000000-0005-0000-0000-0000DE000000}"/>
    <cellStyle name="20% - Accent3 9 2 4" xfId="328" xr:uid="{00000000-0005-0000-0000-0000DF000000}"/>
    <cellStyle name="20% - Accent3 9 3" xfId="329" xr:uid="{00000000-0005-0000-0000-0000E0000000}"/>
    <cellStyle name="20% - Accent3 9 4" xfId="330" xr:uid="{00000000-0005-0000-0000-0000E1000000}"/>
    <cellStyle name="20% - Accent3 9 5" xfId="331" xr:uid="{00000000-0005-0000-0000-0000E2000000}"/>
    <cellStyle name="20% - Accent3 9_MEDUPI - MECHANICAL BOQ" xfId="332" xr:uid="{00000000-0005-0000-0000-0000E3000000}"/>
    <cellStyle name="20% - Accent4 10" xfId="333" xr:uid="{00000000-0005-0000-0000-0000E4000000}"/>
    <cellStyle name="20% - Accent4 10 2" xfId="334" xr:uid="{00000000-0005-0000-0000-0000E5000000}"/>
    <cellStyle name="20% - Accent4 10 3" xfId="335" xr:uid="{00000000-0005-0000-0000-0000E6000000}"/>
    <cellStyle name="20% - Accent4 10 4" xfId="336" xr:uid="{00000000-0005-0000-0000-0000E7000000}"/>
    <cellStyle name="20% - Accent4 2" xfId="337" xr:uid="{00000000-0005-0000-0000-0000E8000000}"/>
    <cellStyle name="20% - Accent4 2 2" xfId="338" xr:uid="{00000000-0005-0000-0000-0000E9000000}"/>
    <cellStyle name="20% - Accent4 2 2 2" xfId="339" xr:uid="{00000000-0005-0000-0000-0000EA000000}"/>
    <cellStyle name="20% - Accent4 2 2 3" xfId="340" xr:uid="{00000000-0005-0000-0000-0000EB000000}"/>
    <cellStyle name="20% - Accent4 2 2 4" xfId="341" xr:uid="{00000000-0005-0000-0000-0000EC000000}"/>
    <cellStyle name="20% - Accent4 2 3" xfId="342" xr:uid="{00000000-0005-0000-0000-0000ED000000}"/>
    <cellStyle name="20% - Accent4 2 4" xfId="343" xr:uid="{00000000-0005-0000-0000-0000EE000000}"/>
    <cellStyle name="20% - Accent4 2 5" xfId="344" xr:uid="{00000000-0005-0000-0000-0000EF000000}"/>
    <cellStyle name="20% - Accent4 2_MEDUPI - MECHANICAL BOQ" xfId="345" xr:uid="{00000000-0005-0000-0000-0000F0000000}"/>
    <cellStyle name="20% - Accent4 3" xfId="346" xr:uid="{00000000-0005-0000-0000-0000F1000000}"/>
    <cellStyle name="20% - Accent4 3 2" xfId="347" xr:uid="{00000000-0005-0000-0000-0000F2000000}"/>
    <cellStyle name="20% - Accent4 3 2 2" xfId="348" xr:uid="{00000000-0005-0000-0000-0000F3000000}"/>
    <cellStyle name="20% - Accent4 3 2 3" xfId="349" xr:uid="{00000000-0005-0000-0000-0000F4000000}"/>
    <cellStyle name="20% - Accent4 3 2 4" xfId="350" xr:uid="{00000000-0005-0000-0000-0000F5000000}"/>
    <cellStyle name="20% - Accent4 3 3" xfId="351" xr:uid="{00000000-0005-0000-0000-0000F6000000}"/>
    <cellStyle name="20% - Accent4 3 4" xfId="352" xr:uid="{00000000-0005-0000-0000-0000F7000000}"/>
    <cellStyle name="20% - Accent4 3 5" xfId="353" xr:uid="{00000000-0005-0000-0000-0000F8000000}"/>
    <cellStyle name="20% - Accent4 3_MEDUPI - MECHANICAL BOQ" xfId="354" xr:uid="{00000000-0005-0000-0000-0000F9000000}"/>
    <cellStyle name="20% - Accent4 4" xfId="355" xr:uid="{00000000-0005-0000-0000-0000FA000000}"/>
    <cellStyle name="20% - Accent4 4 2" xfId="356" xr:uid="{00000000-0005-0000-0000-0000FB000000}"/>
    <cellStyle name="20% - Accent4 4 2 2" xfId="357" xr:uid="{00000000-0005-0000-0000-0000FC000000}"/>
    <cellStyle name="20% - Accent4 4 2 3" xfId="358" xr:uid="{00000000-0005-0000-0000-0000FD000000}"/>
    <cellStyle name="20% - Accent4 4 2 4" xfId="359" xr:uid="{00000000-0005-0000-0000-0000FE000000}"/>
    <cellStyle name="20% - Accent4 4 3" xfId="360" xr:uid="{00000000-0005-0000-0000-0000FF000000}"/>
    <cellStyle name="20% - Accent4 4 4" xfId="361" xr:uid="{00000000-0005-0000-0000-000000010000}"/>
    <cellStyle name="20% - Accent4 4 5" xfId="362" xr:uid="{00000000-0005-0000-0000-000001010000}"/>
    <cellStyle name="20% - Accent4 4_MEDUPI - MECHANICAL BOQ" xfId="363" xr:uid="{00000000-0005-0000-0000-000002010000}"/>
    <cellStyle name="20% - Accent4 5" xfId="364" xr:uid="{00000000-0005-0000-0000-000003010000}"/>
    <cellStyle name="20% - Accent4 5 2" xfId="365" xr:uid="{00000000-0005-0000-0000-000004010000}"/>
    <cellStyle name="20% - Accent4 5 2 2" xfId="366" xr:uid="{00000000-0005-0000-0000-000005010000}"/>
    <cellStyle name="20% - Accent4 5 2 3" xfId="367" xr:uid="{00000000-0005-0000-0000-000006010000}"/>
    <cellStyle name="20% - Accent4 5 2 4" xfId="368" xr:uid="{00000000-0005-0000-0000-000007010000}"/>
    <cellStyle name="20% - Accent4 5 3" xfId="369" xr:uid="{00000000-0005-0000-0000-000008010000}"/>
    <cellStyle name="20% - Accent4 5 4" xfId="370" xr:uid="{00000000-0005-0000-0000-000009010000}"/>
    <cellStyle name="20% - Accent4 5 5" xfId="371" xr:uid="{00000000-0005-0000-0000-00000A010000}"/>
    <cellStyle name="20% - Accent4 5_MEDUPI - MECHANICAL BOQ" xfId="372" xr:uid="{00000000-0005-0000-0000-00000B010000}"/>
    <cellStyle name="20% - Accent4 6" xfId="373" xr:uid="{00000000-0005-0000-0000-00000C010000}"/>
    <cellStyle name="20% - Accent4 6 2" xfId="374" xr:uid="{00000000-0005-0000-0000-00000D010000}"/>
    <cellStyle name="20% - Accent4 6 2 2" xfId="375" xr:uid="{00000000-0005-0000-0000-00000E010000}"/>
    <cellStyle name="20% - Accent4 6 2 3" xfId="376" xr:uid="{00000000-0005-0000-0000-00000F010000}"/>
    <cellStyle name="20% - Accent4 6 2 4" xfId="377" xr:uid="{00000000-0005-0000-0000-000010010000}"/>
    <cellStyle name="20% - Accent4 6 3" xfId="378" xr:uid="{00000000-0005-0000-0000-000011010000}"/>
    <cellStyle name="20% - Accent4 6 4" xfId="379" xr:uid="{00000000-0005-0000-0000-000012010000}"/>
    <cellStyle name="20% - Accent4 6 5" xfId="380" xr:uid="{00000000-0005-0000-0000-000013010000}"/>
    <cellStyle name="20% - Accent4 6_MEDUPI - MECHANICAL BOQ" xfId="381" xr:uid="{00000000-0005-0000-0000-000014010000}"/>
    <cellStyle name="20% - Accent4 7" xfId="382" xr:uid="{00000000-0005-0000-0000-000015010000}"/>
    <cellStyle name="20% - Accent4 7 2" xfId="383" xr:uid="{00000000-0005-0000-0000-000016010000}"/>
    <cellStyle name="20% - Accent4 7 2 2" xfId="384" xr:uid="{00000000-0005-0000-0000-000017010000}"/>
    <cellStyle name="20% - Accent4 7 2 3" xfId="385" xr:uid="{00000000-0005-0000-0000-000018010000}"/>
    <cellStyle name="20% - Accent4 7 2 4" xfId="386" xr:uid="{00000000-0005-0000-0000-000019010000}"/>
    <cellStyle name="20% - Accent4 7 3" xfId="387" xr:uid="{00000000-0005-0000-0000-00001A010000}"/>
    <cellStyle name="20% - Accent4 7 4" xfId="388" xr:uid="{00000000-0005-0000-0000-00001B010000}"/>
    <cellStyle name="20% - Accent4 7 5" xfId="389" xr:uid="{00000000-0005-0000-0000-00001C010000}"/>
    <cellStyle name="20% - Accent4 7_MEDUPI - MECHANICAL BOQ" xfId="390" xr:uid="{00000000-0005-0000-0000-00001D010000}"/>
    <cellStyle name="20% - Accent4 8" xfId="391" xr:uid="{00000000-0005-0000-0000-00001E010000}"/>
    <cellStyle name="20% - Accent4 8 2" xfId="392" xr:uid="{00000000-0005-0000-0000-00001F010000}"/>
    <cellStyle name="20% - Accent4 8 2 2" xfId="393" xr:uid="{00000000-0005-0000-0000-000020010000}"/>
    <cellStyle name="20% - Accent4 8 2 3" xfId="394" xr:uid="{00000000-0005-0000-0000-000021010000}"/>
    <cellStyle name="20% - Accent4 8 2 4" xfId="395" xr:uid="{00000000-0005-0000-0000-000022010000}"/>
    <cellStyle name="20% - Accent4 8 3" xfId="396" xr:uid="{00000000-0005-0000-0000-000023010000}"/>
    <cellStyle name="20% - Accent4 8 4" xfId="397" xr:uid="{00000000-0005-0000-0000-000024010000}"/>
    <cellStyle name="20% - Accent4 8 5" xfId="398" xr:uid="{00000000-0005-0000-0000-000025010000}"/>
    <cellStyle name="20% - Accent4 8_MEDUPI - MECHANICAL BOQ" xfId="399" xr:uid="{00000000-0005-0000-0000-000026010000}"/>
    <cellStyle name="20% - Accent4 9" xfId="400" xr:uid="{00000000-0005-0000-0000-000027010000}"/>
    <cellStyle name="20% - Accent4 9 2" xfId="401" xr:uid="{00000000-0005-0000-0000-000028010000}"/>
    <cellStyle name="20% - Accent4 9 2 2" xfId="402" xr:uid="{00000000-0005-0000-0000-000029010000}"/>
    <cellStyle name="20% - Accent4 9 2 3" xfId="403" xr:uid="{00000000-0005-0000-0000-00002A010000}"/>
    <cellStyle name="20% - Accent4 9 2 4" xfId="404" xr:uid="{00000000-0005-0000-0000-00002B010000}"/>
    <cellStyle name="20% - Accent4 9 3" xfId="405" xr:uid="{00000000-0005-0000-0000-00002C010000}"/>
    <cellStyle name="20% - Accent4 9 4" xfId="406" xr:uid="{00000000-0005-0000-0000-00002D010000}"/>
    <cellStyle name="20% - Accent4 9 5" xfId="407" xr:uid="{00000000-0005-0000-0000-00002E010000}"/>
    <cellStyle name="20% - Accent4 9_MEDUPI - MECHANICAL BOQ" xfId="408" xr:uid="{00000000-0005-0000-0000-00002F010000}"/>
    <cellStyle name="20% - Accent5 10" xfId="409" xr:uid="{00000000-0005-0000-0000-000030010000}"/>
    <cellStyle name="20% - Accent5 10 2" xfId="410" xr:uid="{00000000-0005-0000-0000-000031010000}"/>
    <cellStyle name="20% - Accent5 10 3" xfId="411" xr:uid="{00000000-0005-0000-0000-000032010000}"/>
    <cellStyle name="20% - Accent5 10 4" xfId="412" xr:uid="{00000000-0005-0000-0000-000033010000}"/>
    <cellStyle name="20% - Accent5 2" xfId="413" xr:uid="{00000000-0005-0000-0000-000034010000}"/>
    <cellStyle name="20% - Accent5 2 2" xfId="414" xr:uid="{00000000-0005-0000-0000-000035010000}"/>
    <cellStyle name="20% - Accent5 2 2 2" xfId="415" xr:uid="{00000000-0005-0000-0000-000036010000}"/>
    <cellStyle name="20% - Accent5 2 2 3" xfId="416" xr:uid="{00000000-0005-0000-0000-000037010000}"/>
    <cellStyle name="20% - Accent5 2 2 4" xfId="417" xr:uid="{00000000-0005-0000-0000-000038010000}"/>
    <cellStyle name="20% - Accent5 2 3" xfId="418" xr:uid="{00000000-0005-0000-0000-000039010000}"/>
    <cellStyle name="20% - Accent5 2 4" xfId="419" xr:uid="{00000000-0005-0000-0000-00003A010000}"/>
    <cellStyle name="20% - Accent5 2 5" xfId="420" xr:uid="{00000000-0005-0000-0000-00003B010000}"/>
    <cellStyle name="20% - Accent5 2_MEDUPI - MECHANICAL BOQ" xfId="421" xr:uid="{00000000-0005-0000-0000-00003C010000}"/>
    <cellStyle name="20% - Accent5 3" xfId="422" xr:uid="{00000000-0005-0000-0000-00003D010000}"/>
    <cellStyle name="20% - Accent5 3 2" xfId="423" xr:uid="{00000000-0005-0000-0000-00003E010000}"/>
    <cellStyle name="20% - Accent5 3 2 2" xfId="424" xr:uid="{00000000-0005-0000-0000-00003F010000}"/>
    <cellStyle name="20% - Accent5 3 2 3" xfId="425" xr:uid="{00000000-0005-0000-0000-000040010000}"/>
    <cellStyle name="20% - Accent5 3 2 4" xfId="426" xr:uid="{00000000-0005-0000-0000-000041010000}"/>
    <cellStyle name="20% - Accent5 3 3" xfId="427" xr:uid="{00000000-0005-0000-0000-000042010000}"/>
    <cellStyle name="20% - Accent5 3 4" xfId="428" xr:uid="{00000000-0005-0000-0000-000043010000}"/>
    <cellStyle name="20% - Accent5 3 5" xfId="429" xr:uid="{00000000-0005-0000-0000-000044010000}"/>
    <cellStyle name="20% - Accent5 3_MEDUPI - MECHANICAL BOQ" xfId="430" xr:uid="{00000000-0005-0000-0000-000045010000}"/>
    <cellStyle name="20% - Accent5 4" xfId="431" xr:uid="{00000000-0005-0000-0000-000046010000}"/>
    <cellStyle name="20% - Accent5 4 2" xfId="432" xr:uid="{00000000-0005-0000-0000-000047010000}"/>
    <cellStyle name="20% - Accent5 4 2 2" xfId="433" xr:uid="{00000000-0005-0000-0000-000048010000}"/>
    <cellStyle name="20% - Accent5 4 2 3" xfId="434" xr:uid="{00000000-0005-0000-0000-000049010000}"/>
    <cellStyle name="20% - Accent5 4 2 4" xfId="435" xr:uid="{00000000-0005-0000-0000-00004A010000}"/>
    <cellStyle name="20% - Accent5 4 3" xfId="436" xr:uid="{00000000-0005-0000-0000-00004B010000}"/>
    <cellStyle name="20% - Accent5 4 4" xfId="437" xr:uid="{00000000-0005-0000-0000-00004C010000}"/>
    <cellStyle name="20% - Accent5 4 5" xfId="438" xr:uid="{00000000-0005-0000-0000-00004D010000}"/>
    <cellStyle name="20% - Accent5 4_MEDUPI - MECHANICAL BOQ" xfId="439" xr:uid="{00000000-0005-0000-0000-00004E010000}"/>
    <cellStyle name="20% - Accent5 5" xfId="440" xr:uid="{00000000-0005-0000-0000-00004F010000}"/>
    <cellStyle name="20% - Accent5 5 2" xfId="441" xr:uid="{00000000-0005-0000-0000-000050010000}"/>
    <cellStyle name="20% - Accent5 5 2 2" xfId="442" xr:uid="{00000000-0005-0000-0000-000051010000}"/>
    <cellStyle name="20% - Accent5 5 2 3" xfId="443" xr:uid="{00000000-0005-0000-0000-000052010000}"/>
    <cellStyle name="20% - Accent5 5 2 4" xfId="444" xr:uid="{00000000-0005-0000-0000-000053010000}"/>
    <cellStyle name="20% - Accent5 5 3" xfId="445" xr:uid="{00000000-0005-0000-0000-000054010000}"/>
    <cellStyle name="20% - Accent5 5 4" xfId="446" xr:uid="{00000000-0005-0000-0000-000055010000}"/>
    <cellStyle name="20% - Accent5 5 5" xfId="447" xr:uid="{00000000-0005-0000-0000-000056010000}"/>
    <cellStyle name="20% - Accent5 5_MEDUPI - MECHANICAL BOQ" xfId="448" xr:uid="{00000000-0005-0000-0000-000057010000}"/>
    <cellStyle name="20% - Accent5 6" xfId="449" xr:uid="{00000000-0005-0000-0000-000058010000}"/>
    <cellStyle name="20% - Accent5 6 2" xfId="450" xr:uid="{00000000-0005-0000-0000-000059010000}"/>
    <cellStyle name="20% - Accent5 6 2 2" xfId="451" xr:uid="{00000000-0005-0000-0000-00005A010000}"/>
    <cellStyle name="20% - Accent5 6 2 3" xfId="452" xr:uid="{00000000-0005-0000-0000-00005B010000}"/>
    <cellStyle name="20% - Accent5 6 2 4" xfId="453" xr:uid="{00000000-0005-0000-0000-00005C010000}"/>
    <cellStyle name="20% - Accent5 6 3" xfId="454" xr:uid="{00000000-0005-0000-0000-00005D010000}"/>
    <cellStyle name="20% - Accent5 6 4" xfId="455" xr:uid="{00000000-0005-0000-0000-00005E010000}"/>
    <cellStyle name="20% - Accent5 6 5" xfId="456" xr:uid="{00000000-0005-0000-0000-00005F010000}"/>
    <cellStyle name="20% - Accent5 6_MEDUPI - MECHANICAL BOQ" xfId="457" xr:uid="{00000000-0005-0000-0000-000060010000}"/>
    <cellStyle name="20% - Accent5 7" xfId="458" xr:uid="{00000000-0005-0000-0000-000061010000}"/>
    <cellStyle name="20% - Accent5 7 2" xfId="459" xr:uid="{00000000-0005-0000-0000-000062010000}"/>
    <cellStyle name="20% - Accent5 7 2 2" xfId="460" xr:uid="{00000000-0005-0000-0000-000063010000}"/>
    <cellStyle name="20% - Accent5 7 2 3" xfId="461" xr:uid="{00000000-0005-0000-0000-000064010000}"/>
    <cellStyle name="20% - Accent5 7 2 4" xfId="462" xr:uid="{00000000-0005-0000-0000-000065010000}"/>
    <cellStyle name="20% - Accent5 7 3" xfId="463" xr:uid="{00000000-0005-0000-0000-000066010000}"/>
    <cellStyle name="20% - Accent5 7 4" xfId="464" xr:uid="{00000000-0005-0000-0000-000067010000}"/>
    <cellStyle name="20% - Accent5 7 5" xfId="465" xr:uid="{00000000-0005-0000-0000-000068010000}"/>
    <cellStyle name="20% - Accent5 7_MEDUPI - MECHANICAL BOQ" xfId="466" xr:uid="{00000000-0005-0000-0000-000069010000}"/>
    <cellStyle name="20% - Accent5 8" xfId="467" xr:uid="{00000000-0005-0000-0000-00006A010000}"/>
    <cellStyle name="20% - Accent5 8 2" xfId="468" xr:uid="{00000000-0005-0000-0000-00006B010000}"/>
    <cellStyle name="20% - Accent5 8 2 2" xfId="469" xr:uid="{00000000-0005-0000-0000-00006C010000}"/>
    <cellStyle name="20% - Accent5 8 2 3" xfId="470" xr:uid="{00000000-0005-0000-0000-00006D010000}"/>
    <cellStyle name="20% - Accent5 8 2 4" xfId="471" xr:uid="{00000000-0005-0000-0000-00006E010000}"/>
    <cellStyle name="20% - Accent5 8 3" xfId="472" xr:uid="{00000000-0005-0000-0000-00006F010000}"/>
    <cellStyle name="20% - Accent5 8 4" xfId="473" xr:uid="{00000000-0005-0000-0000-000070010000}"/>
    <cellStyle name="20% - Accent5 8 5" xfId="474" xr:uid="{00000000-0005-0000-0000-000071010000}"/>
    <cellStyle name="20% - Accent5 8_MEDUPI - MECHANICAL BOQ" xfId="475" xr:uid="{00000000-0005-0000-0000-000072010000}"/>
    <cellStyle name="20% - Accent5 9" xfId="476" xr:uid="{00000000-0005-0000-0000-000073010000}"/>
    <cellStyle name="20% - Accent5 9 2" xfId="477" xr:uid="{00000000-0005-0000-0000-000074010000}"/>
    <cellStyle name="20% - Accent5 9 2 2" xfId="478" xr:uid="{00000000-0005-0000-0000-000075010000}"/>
    <cellStyle name="20% - Accent5 9 2 3" xfId="479" xr:uid="{00000000-0005-0000-0000-000076010000}"/>
    <cellStyle name="20% - Accent5 9 2 4" xfId="480" xr:uid="{00000000-0005-0000-0000-000077010000}"/>
    <cellStyle name="20% - Accent5 9 3" xfId="481" xr:uid="{00000000-0005-0000-0000-000078010000}"/>
    <cellStyle name="20% - Accent5 9 4" xfId="482" xr:uid="{00000000-0005-0000-0000-000079010000}"/>
    <cellStyle name="20% - Accent5 9 5" xfId="483" xr:uid="{00000000-0005-0000-0000-00007A010000}"/>
    <cellStyle name="20% - Accent5 9_MEDUPI - MECHANICAL BOQ" xfId="484" xr:uid="{00000000-0005-0000-0000-00007B010000}"/>
    <cellStyle name="20% - Accent6 10" xfId="485" xr:uid="{00000000-0005-0000-0000-00007C010000}"/>
    <cellStyle name="20% - Accent6 10 2" xfId="486" xr:uid="{00000000-0005-0000-0000-00007D010000}"/>
    <cellStyle name="20% - Accent6 10 3" xfId="487" xr:uid="{00000000-0005-0000-0000-00007E010000}"/>
    <cellStyle name="20% - Accent6 10 4" xfId="488" xr:uid="{00000000-0005-0000-0000-00007F010000}"/>
    <cellStyle name="20% - Accent6 2" xfId="489" xr:uid="{00000000-0005-0000-0000-000080010000}"/>
    <cellStyle name="20% - Accent6 2 2" xfId="490" xr:uid="{00000000-0005-0000-0000-000081010000}"/>
    <cellStyle name="20% - Accent6 2 2 2" xfId="491" xr:uid="{00000000-0005-0000-0000-000082010000}"/>
    <cellStyle name="20% - Accent6 2 2 3" xfId="492" xr:uid="{00000000-0005-0000-0000-000083010000}"/>
    <cellStyle name="20% - Accent6 2 2 4" xfId="493" xr:uid="{00000000-0005-0000-0000-000084010000}"/>
    <cellStyle name="20% - Accent6 2 3" xfId="494" xr:uid="{00000000-0005-0000-0000-000085010000}"/>
    <cellStyle name="20% - Accent6 2 4" xfId="495" xr:uid="{00000000-0005-0000-0000-000086010000}"/>
    <cellStyle name="20% - Accent6 2 5" xfId="496" xr:uid="{00000000-0005-0000-0000-000087010000}"/>
    <cellStyle name="20% - Accent6 2_MEDUPI - MECHANICAL BOQ" xfId="497" xr:uid="{00000000-0005-0000-0000-000088010000}"/>
    <cellStyle name="20% - Accent6 3" xfId="498" xr:uid="{00000000-0005-0000-0000-000089010000}"/>
    <cellStyle name="20% - Accent6 3 2" xfId="499" xr:uid="{00000000-0005-0000-0000-00008A010000}"/>
    <cellStyle name="20% - Accent6 3 2 2" xfId="500" xr:uid="{00000000-0005-0000-0000-00008B010000}"/>
    <cellStyle name="20% - Accent6 3 2 3" xfId="501" xr:uid="{00000000-0005-0000-0000-00008C010000}"/>
    <cellStyle name="20% - Accent6 3 2 4" xfId="502" xr:uid="{00000000-0005-0000-0000-00008D010000}"/>
    <cellStyle name="20% - Accent6 3 3" xfId="503" xr:uid="{00000000-0005-0000-0000-00008E010000}"/>
    <cellStyle name="20% - Accent6 3 4" xfId="504" xr:uid="{00000000-0005-0000-0000-00008F010000}"/>
    <cellStyle name="20% - Accent6 3 5" xfId="505" xr:uid="{00000000-0005-0000-0000-000090010000}"/>
    <cellStyle name="20% - Accent6 3_MEDUPI - MECHANICAL BOQ" xfId="506" xr:uid="{00000000-0005-0000-0000-000091010000}"/>
    <cellStyle name="20% - Accent6 4" xfId="507" xr:uid="{00000000-0005-0000-0000-000092010000}"/>
    <cellStyle name="20% - Accent6 4 2" xfId="508" xr:uid="{00000000-0005-0000-0000-000093010000}"/>
    <cellStyle name="20% - Accent6 4 2 2" xfId="509" xr:uid="{00000000-0005-0000-0000-000094010000}"/>
    <cellStyle name="20% - Accent6 4 2 3" xfId="510" xr:uid="{00000000-0005-0000-0000-000095010000}"/>
    <cellStyle name="20% - Accent6 4 2 4" xfId="511" xr:uid="{00000000-0005-0000-0000-000096010000}"/>
    <cellStyle name="20% - Accent6 4 3" xfId="512" xr:uid="{00000000-0005-0000-0000-000097010000}"/>
    <cellStyle name="20% - Accent6 4 4" xfId="513" xr:uid="{00000000-0005-0000-0000-000098010000}"/>
    <cellStyle name="20% - Accent6 4 5" xfId="514" xr:uid="{00000000-0005-0000-0000-000099010000}"/>
    <cellStyle name="20% - Accent6 4_MEDUPI - MECHANICAL BOQ" xfId="515" xr:uid="{00000000-0005-0000-0000-00009A010000}"/>
    <cellStyle name="20% - Accent6 5" xfId="516" xr:uid="{00000000-0005-0000-0000-00009B010000}"/>
    <cellStyle name="20% - Accent6 5 2" xfId="517" xr:uid="{00000000-0005-0000-0000-00009C010000}"/>
    <cellStyle name="20% - Accent6 5 2 2" xfId="518" xr:uid="{00000000-0005-0000-0000-00009D010000}"/>
    <cellStyle name="20% - Accent6 5 2 3" xfId="519" xr:uid="{00000000-0005-0000-0000-00009E010000}"/>
    <cellStyle name="20% - Accent6 5 2 4" xfId="520" xr:uid="{00000000-0005-0000-0000-00009F010000}"/>
    <cellStyle name="20% - Accent6 5 3" xfId="521" xr:uid="{00000000-0005-0000-0000-0000A0010000}"/>
    <cellStyle name="20% - Accent6 5 4" xfId="522" xr:uid="{00000000-0005-0000-0000-0000A1010000}"/>
    <cellStyle name="20% - Accent6 5 5" xfId="523" xr:uid="{00000000-0005-0000-0000-0000A2010000}"/>
    <cellStyle name="20% - Accent6 5_MEDUPI - MECHANICAL BOQ" xfId="524" xr:uid="{00000000-0005-0000-0000-0000A3010000}"/>
    <cellStyle name="20% - Accent6 6" xfId="525" xr:uid="{00000000-0005-0000-0000-0000A4010000}"/>
    <cellStyle name="20% - Accent6 6 2" xfId="526" xr:uid="{00000000-0005-0000-0000-0000A5010000}"/>
    <cellStyle name="20% - Accent6 6 2 2" xfId="527" xr:uid="{00000000-0005-0000-0000-0000A6010000}"/>
    <cellStyle name="20% - Accent6 6 2 3" xfId="528" xr:uid="{00000000-0005-0000-0000-0000A7010000}"/>
    <cellStyle name="20% - Accent6 6 2 4" xfId="529" xr:uid="{00000000-0005-0000-0000-0000A8010000}"/>
    <cellStyle name="20% - Accent6 6 3" xfId="530" xr:uid="{00000000-0005-0000-0000-0000A9010000}"/>
    <cellStyle name="20% - Accent6 6 4" xfId="531" xr:uid="{00000000-0005-0000-0000-0000AA010000}"/>
    <cellStyle name="20% - Accent6 6 5" xfId="532" xr:uid="{00000000-0005-0000-0000-0000AB010000}"/>
    <cellStyle name="20% - Accent6 6_MEDUPI - MECHANICAL BOQ" xfId="533" xr:uid="{00000000-0005-0000-0000-0000AC010000}"/>
    <cellStyle name="20% - Accent6 7" xfId="534" xr:uid="{00000000-0005-0000-0000-0000AD010000}"/>
    <cellStyle name="20% - Accent6 7 2" xfId="535" xr:uid="{00000000-0005-0000-0000-0000AE010000}"/>
    <cellStyle name="20% - Accent6 7 2 2" xfId="536" xr:uid="{00000000-0005-0000-0000-0000AF010000}"/>
    <cellStyle name="20% - Accent6 7 2 3" xfId="537" xr:uid="{00000000-0005-0000-0000-0000B0010000}"/>
    <cellStyle name="20% - Accent6 7 2 4" xfId="538" xr:uid="{00000000-0005-0000-0000-0000B1010000}"/>
    <cellStyle name="20% - Accent6 7 3" xfId="539" xr:uid="{00000000-0005-0000-0000-0000B2010000}"/>
    <cellStyle name="20% - Accent6 7 4" xfId="540" xr:uid="{00000000-0005-0000-0000-0000B3010000}"/>
    <cellStyle name="20% - Accent6 7 5" xfId="541" xr:uid="{00000000-0005-0000-0000-0000B4010000}"/>
    <cellStyle name="20% - Accent6 7_MEDUPI - MECHANICAL BOQ" xfId="542" xr:uid="{00000000-0005-0000-0000-0000B5010000}"/>
    <cellStyle name="20% - Accent6 8" xfId="543" xr:uid="{00000000-0005-0000-0000-0000B6010000}"/>
    <cellStyle name="20% - Accent6 8 2" xfId="544" xr:uid="{00000000-0005-0000-0000-0000B7010000}"/>
    <cellStyle name="20% - Accent6 8 2 2" xfId="545" xr:uid="{00000000-0005-0000-0000-0000B8010000}"/>
    <cellStyle name="20% - Accent6 8 2 3" xfId="546" xr:uid="{00000000-0005-0000-0000-0000B9010000}"/>
    <cellStyle name="20% - Accent6 8 2 4" xfId="547" xr:uid="{00000000-0005-0000-0000-0000BA010000}"/>
    <cellStyle name="20% - Accent6 8 3" xfId="548" xr:uid="{00000000-0005-0000-0000-0000BB010000}"/>
    <cellStyle name="20% - Accent6 8 4" xfId="549" xr:uid="{00000000-0005-0000-0000-0000BC010000}"/>
    <cellStyle name="20% - Accent6 8 5" xfId="550" xr:uid="{00000000-0005-0000-0000-0000BD010000}"/>
    <cellStyle name="20% - Accent6 8_MEDUPI - MECHANICAL BOQ" xfId="551" xr:uid="{00000000-0005-0000-0000-0000BE010000}"/>
    <cellStyle name="20% - Accent6 9" xfId="552" xr:uid="{00000000-0005-0000-0000-0000BF010000}"/>
    <cellStyle name="20% - Accent6 9 2" xfId="553" xr:uid="{00000000-0005-0000-0000-0000C0010000}"/>
    <cellStyle name="20% - Accent6 9 2 2" xfId="554" xr:uid="{00000000-0005-0000-0000-0000C1010000}"/>
    <cellStyle name="20% - Accent6 9 2 3" xfId="555" xr:uid="{00000000-0005-0000-0000-0000C2010000}"/>
    <cellStyle name="20% - Accent6 9 2 4" xfId="556" xr:uid="{00000000-0005-0000-0000-0000C3010000}"/>
    <cellStyle name="20% - Accent6 9 3" xfId="557" xr:uid="{00000000-0005-0000-0000-0000C4010000}"/>
    <cellStyle name="20% - Accent6 9 4" xfId="558" xr:uid="{00000000-0005-0000-0000-0000C5010000}"/>
    <cellStyle name="20% - Accent6 9 5" xfId="559" xr:uid="{00000000-0005-0000-0000-0000C6010000}"/>
    <cellStyle name="20% - Accent6 9_MEDUPI - MECHANICAL BOQ" xfId="560" xr:uid="{00000000-0005-0000-0000-0000C7010000}"/>
    <cellStyle name="40% - Accent1 10" xfId="561" xr:uid="{00000000-0005-0000-0000-0000C8010000}"/>
    <cellStyle name="40% - Accent1 10 2" xfId="562" xr:uid="{00000000-0005-0000-0000-0000C9010000}"/>
    <cellStyle name="40% - Accent1 10 3" xfId="563" xr:uid="{00000000-0005-0000-0000-0000CA010000}"/>
    <cellStyle name="40% - Accent1 10 4" xfId="564" xr:uid="{00000000-0005-0000-0000-0000CB010000}"/>
    <cellStyle name="40% - Accent1 2" xfId="565" xr:uid="{00000000-0005-0000-0000-0000CC010000}"/>
    <cellStyle name="40% - Accent1 2 2" xfId="566" xr:uid="{00000000-0005-0000-0000-0000CD010000}"/>
    <cellStyle name="40% - Accent1 2 2 2" xfId="567" xr:uid="{00000000-0005-0000-0000-0000CE010000}"/>
    <cellStyle name="40% - Accent1 2 2 3" xfId="568" xr:uid="{00000000-0005-0000-0000-0000CF010000}"/>
    <cellStyle name="40% - Accent1 2 2 4" xfId="569" xr:uid="{00000000-0005-0000-0000-0000D0010000}"/>
    <cellStyle name="40% - Accent1 2 3" xfId="570" xr:uid="{00000000-0005-0000-0000-0000D1010000}"/>
    <cellStyle name="40% - Accent1 2 4" xfId="571" xr:uid="{00000000-0005-0000-0000-0000D2010000}"/>
    <cellStyle name="40% - Accent1 2 5" xfId="572" xr:uid="{00000000-0005-0000-0000-0000D3010000}"/>
    <cellStyle name="40% - Accent1 2_MEDUPI - MECHANICAL BOQ" xfId="573" xr:uid="{00000000-0005-0000-0000-0000D4010000}"/>
    <cellStyle name="40% - Accent1 3" xfId="574" xr:uid="{00000000-0005-0000-0000-0000D5010000}"/>
    <cellStyle name="40% - Accent1 3 2" xfId="575" xr:uid="{00000000-0005-0000-0000-0000D6010000}"/>
    <cellStyle name="40% - Accent1 3 2 2" xfId="576" xr:uid="{00000000-0005-0000-0000-0000D7010000}"/>
    <cellStyle name="40% - Accent1 3 2 3" xfId="577" xr:uid="{00000000-0005-0000-0000-0000D8010000}"/>
    <cellStyle name="40% - Accent1 3 2 4" xfId="578" xr:uid="{00000000-0005-0000-0000-0000D9010000}"/>
    <cellStyle name="40% - Accent1 3 3" xfId="579" xr:uid="{00000000-0005-0000-0000-0000DA010000}"/>
    <cellStyle name="40% - Accent1 3 4" xfId="580" xr:uid="{00000000-0005-0000-0000-0000DB010000}"/>
    <cellStyle name="40% - Accent1 3 5" xfId="581" xr:uid="{00000000-0005-0000-0000-0000DC010000}"/>
    <cellStyle name="40% - Accent1 3_MEDUPI - MECHANICAL BOQ" xfId="582" xr:uid="{00000000-0005-0000-0000-0000DD010000}"/>
    <cellStyle name="40% - Accent1 4" xfId="583" xr:uid="{00000000-0005-0000-0000-0000DE010000}"/>
    <cellStyle name="40% - Accent1 4 2" xfId="584" xr:uid="{00000000-0005-0000-0000-0000DF010000}"/>
    <cellStyle name="40% - Accent1 4 2 2" xfId="585" xr:uid="{00000000-0005-0000-0000-0000E0010000}"/>
    <cellStyle name="40% - Accent1 4 2 3" xfId="586" xr:uid="{00000000-0005-0000-0000-0000E1010000}"/>
    <cellStyle name="40% - Accent1 4 2 4" xfId="587" xr:uid="{00000000-0005-0000-0000-0000E2010000}"/>
    <cellStyle name="40% - Accent1 4 3" xfId="588" xr:uid="{00000000-0005-0000-0000-0000E3010000}"/>
    <cellStyle name="40% - Accent1 4 4" xfId="589" xr:uid="{00000000-0005-0000-0000-0000E4010000}"/>
    <cellStyle name="40% - Accent1 4 5" xfId="590" xr:uid="{00000000-0005-0000-0000-0000E5010000}"/>
    <cellStyle name="40% - Accent1 4_MEDUPI - MECHANICAL BOQ" xfId="591" xr:uid="{00000000-0005-0000-0000-0000E6010000}"/>
    <cellStyle name="40% - Accent1 5" xfId="592" xr:uid="{00000000-0005-0000-0000-0000E7010000}"/>
    <cellStyle name="40% - Accent1 5 2" xfId="593" xr:uid="{00000000-0005-0000-0000-0000E8010000}"/>
    <cellStyle name="40% - Accent1 5 2 2" xfId="594" xr:uid="{00000000-0005-0000-0000-0000E9010000}"/>
    <cellStyle name="40% - Accent1 5 2 3" xfId="595" xr:uid="{00000000-0005-0000-0000-0000EA010000}"/>
    <cellStyle name="40% - Accent1 5 2 4" xfId="596" xr:uid="{00000000-0005-0000-0000-0000EB010000}"/>
    <cellStyle name="40% - Accent1 5 3" xfId="597" xr:uid="{00000000-0005-0000-0000-0000EC010000}"/>
    <cellStyle name="40% - Accent1 5 4" xfId="598" xr:uid="{00000000-0005-0000-0000-0000ED010000}"/>
    <cellStyle name="40% - Accent1 5 5" xfId="599" xr:uid="{00000000-0005-0000-0000-0000EE010000}"/>
    <cellStyle name="40% - Accent1 5_MEDUPI - MECHANICAL BOQ" xfId="600" xr:uid="{00000000-0005-0000-0000-0000EF010000}"/>
    <cellStyle name="40% - Accent1 6" xfId="601" xr:uid="{00000000-0005-0000-0000-0000F0010000}"/>
    <cellStyle name="40% - Accent1 6 2" xfId="602" xr:uid="{00000000-0005-0000-0000-0000F1010000}"/>
    <cellStyle name="40% - Accent1 6 2 2" xfId="603" xr:uid="{00000000-0005-0000-0000-0000F2010000}"/>
    <cellStyle name="40% - Accent1 6 2 3" xfId="604" xr:uid="{00000000-0005-0000-0000-0000F3010000}"/>
    <cellStyle name="40% - Accent1 6 2 4" xfId="605" xr:uid="{00000000-0005-0000-0000-0000F4010000}"/>
    <cellStyle name="40% - Accent1 6 3" xfId="606" xr:uid="{00000000-0005-0000-0000-0000F5010000}"/>
    <cellStyle name="40% - Accent1 6 4" xfId="607" xr:uid="{00000000-0005-0000-0000-0000F6010000}"/>
    <cellStyle name="40% - Accent1 6 5" xfId="608" xr:uid="{00000000-0005-0000-0000-0000F7010000}"/>
    <cellStyle name="40% - Accent1 6_MEDUPI - MECHANICAL BOQ" xfId="609" xr:uid="{00000000-0005-0000-0000-0000F8010000}"/>
    <cellStyle name="40% - Accent1 7" xfId="610" xr:uid="{00000000-0005-0000-0000-0000F9010000}"/>
    <cellStyle name="40% - Accent1 7 2" xfId="611" xr:uid="{00000000-0005-0000-0000-0000FA010000}"/>
    <cellStyle name="40% - Accent1 7 2 2" xfId="612" xr:uid="{00000000-0005-0000-0000-0000FB010000}"/>
    <cellStyle name="40% - Accent1 7 2 3" xfId="613" xr:uid="{00000000-0005-0000-0000-0000FC010000}"/>
    <cellStyle name="40% - Accent1 7 2 4" xfId="614" xr:uid="{00000000-0005-0000-0000-0000FD010000}"/>
    <cellStyle name="40% - Accent1 7 3" xfId="615" xr:uid="{00000000-0005-0000-0000-0000FE010000}"/>
    <cellStyle name="40% - Accent1 7 4" xfId="616" xr:uid="{00000000-0005-0000-0000-0000FF010000}"/>
    <cellStyle name="40% - Accent1 7 5" xfId="617" xr:uid="{00000000-0005-0000-0000-000000020000}"/>
    <cellStyle name="40% - Accent1 7_MEDUPI - MECHANICAL BOQ" xfId="618" xr:uid="{00000000-0005-0000-0000-000001020000}"/>
    <cellStyle name="40% - Accent1 8" xfId="619" xr:uid="{00000000-0005-0000-0000-000002020000}"/>
    <cellStyle name="40% - Accent1 8 2" xfId="620" xr:uid="{00000000-0005-0000-0000-000003020000}"/>
    <cellStyle name="40% - Accent1 8 2 2" xfId="621" xr:uid="{00000000-0005-0000-0000-000004020000}"/>
    <cellStyle name="40% - Accent1 8 2 3" xfId="622" xr:uid="{00000000-0005-0000-0000-000005020000}"/>
    <cellStyle name="40% - Accent1 8 2 4" xfId="623" xr:uid="{00000000-0005-0000-0000-000006020000}"/>
    <cellStyle name="40% - Accent1 8 3" xfId="624" xr:uid="{00000000-0005-0000-0000-000007020000}"/>
    <cellStyle name="40% - Accent1 8 4" xfId="625" xr:uid="{00000000-0005-0000-0000-000008020000}"/>
    <cellStyle name="40% - Accent1 8 5" xfId="626" xr:uid="{00000000-0005-0000-0000-000009020000}"/>
    <cellStyle name="40% - Accent1 8_MEDUPI - MECHANICAL BOQ" xfId="627" xr:uid="{00000000-0005-0000-0000-00000A020000}"/>
    <cellStyle name="40% - Accent1 9" xfId="628" xr:uid="{00000000-0005-0000-0000-00000B020000}"/>
    <cellStyle name="40% - Accent1 9 2" xfId="629" xr:uid="{00000000-0005-0000-0000-00000C020000}"/>
    <cellStyle name="40% - Accent1 9 2 2" xfId="630" xr:uid="{00000000-0005-0000-0000-00000D020000}"/>
    <cellStyle name="40% - Accent1 9 2 3" xfId="631" xr:uid="{00000000-0005-0000-0000-00000E020000}"/>
    <cellStyle name="40% - Accent1 9 2 4" xfId="632" xr:uid="{00000000-0005-0000-0000-00000F020000}"/>
    <cellStyle name="40% - Accent1 9 3" xfId="633" xr:uid="{00000000-0005-0000-0000-000010020000}"/>
    <cellStyle name="40% - Accent1 9 4" xfId="634" xr:uid="{00000000-0005-0000-0000-000011020000}"/>
    <cellStyle name="40% - Accent1 9 5" xfId="635" xr:uid="{00000000-0005-0000-0000-000012020000}"/>
    <cellStyle name="40% - Accent1 9_MEDUPI - MECHANICAL BOQ" xfId="636" xr:uid="{00000000-0005-0000-0000-000013020000}"/>
    <cellStyle name="40% - Accent2 10" xfId="637" xr:uid="{00000000-0005-0000-0000-000014020000}"/>
    <cellStyle name="40% - Accent2 10 2" xfId="638" xr:uid="{00000000-0005-0000-0000-000015020000}"/>
    <cellStyle name="40% - Accent2 10 3" xfId="639" xr:uid="{00000000-0005-0000-0000-000016020000}"/>
    <cellStyle name="40% - Accent2 10 4" xfId="640" xr:uid="{00000000-0005-0000-0000-000017020000}"/>
    <cellStyle name="40% - Accent2 2" xfId="641" xr:uid="{00000000-0005-0000-0000-000018020000}"/>
    <cellStyle name="40% - Accent2 2 2" xfId="642" xr:uid="{00000000-0005-0000-0000-000019020000}"/>
    <cellStyle name="40% - Accent2 2 2 2" xfId="643" xr:uid="{00000000-0005-0000-0000-00001A020000}"/>
    <cellStyle name="40% - Accent2 2 2 3" xfId="644" xr:uid="{00000000-0005-0000-0000-00001B020000}"/>
    <cellStyle name="40% - Accent2 2 2 4" xfId="645" xr:uid="{00000000-0005-0000-0000-00001C020000}"/>
    <cellStyle name="40% - Accent2 2 3" xfId="646" xr:uid="{00000000-0005-0000-0000-00001D020000}"/>
    <cellStyle name="40% - Accent2 2 4" xfId="647" xr:uid="{00000000-0005-0000-0000-00001E020000}"/>
    <cellStyle name="40% - Accent2 2 5" xfId="648" xr:uid="{00000000-0005-0000-0000-00001F020000}"/>
    <cellStyle name="40% - Accent2 2_MEDUPI - MECHANICAL BOQ" xfId="649" xr:uid="{00000000-0005-0000-0000-000020020000}"/>
    <cellStyle name="40% - Accent2 3" xfId="650" xr:uid="{00000000-0005-0000-0000-000021020000}"/>
    <cellStyle name="40% - Accent2 3 2" xfId="651" xr:uid="{00000000-0005-0000-0000-000022020000}"/>
    <cellStyle name="40% - Accent2 3 2 2" xfId="652" xr:uid="{00000000-0005-0000-0000-000023020000}"/>
    <cellStyle name="40% - Accent2 3 2 3" xfId="653" xr:uid="{00000000-0005-0000-0000-000024020000}"/>
    <cellStyle name="40% - Accent2 3 2 4" xfId="654" xr:uid="{00000000-0005-0000-0000-000025020000}"/>
    <cellStyle name="40% - Accent2 3 3" xfId="655" xr:uid="{00000000-0005-0000-0000-000026020000}"/>
    <cellStyle name="40% - Accent2 3 4" xfId="656" xr:uid="{00000000-0005-0000-0000-000027020000}"/>
    <cellStyle name="40% - Accent2 3 5" xfId="657" xr:uid="{00000000-0005-0000-0000-000028020000}"/>
    <cellStyle name="40% - Accent2 3_MEDUPI - MECHANICAL BOQ" xfId="658" xr:uid="{00000000-0005-0000-0000-000029020000}"/>
    <cellStyle name="40% - Accent2 4" xfId="659" xr:uid="{00000000-0005-0000-0000-00002A020000}"/>
    <cellStyle name="40% - Accent2 4 2" xfId="660" xr:uid="{00000000-0005-0000-0000-00002B020000}"/>
    <cellStyle name="40% - Accent2 4 2 2" xfId="661" xr:uid="{00000000-0005-0000-0000-00002C020000}"/>
    <cellStyle name="40% - Accent2 4 2 3" xfId="662" xr:uid="{00000000-0005-0000-0000-00002D020000}"/>
    <cellStyle name="40% - Accent2 4 2 4" xfId="663" xr:uid="{00000000-0005-0000-0000-00002E020000}"/>
    <cellStyle name="40% - Accent2 4 3" xfId="664" xr:uid="{00000000-0005-0000-0000-00002F020000}"/>
    <cellStyle name="40% - Accent2 4 4" xfId="665" xr:uid="{00000000-0005-0000-0000-000030020000}"/>
    <cellStyle name="40% - Accent2 4 5" xfId="666" xr:uid="{00000000-0005-0000-0000-000031020000}"/>
    <cellStyle name="40% - Accent2 4_MEDUPI - MECHANICAL BOQ" xfId="667" xr:uid="{00000000-0005-0000-0000-000032020000}"/>
    <cellStyle name="40% - Accent2 5" xfId="668" xr:uid="{00000000-0005-0000-0000-000033020000}"/>
    <cellStyle name="40% - Accent2 5 2" xfId="669" xr:uid="{00000000-0005-0000-0000-000034020000}"/>
    <cellStyle name="40% - Accent2 5 2 2" xfId="670" xr:uid="{00000000-0005-0000-0000-000035020000}"/>
    <cellStyle name="40% - Accent2 5 2 3" xfId="671" xr:uid="{00000000-0005-0000-0000-000036020000}"/>
    <cellStyle name="40% - Accent2 5 2 4" xfId="672" xr:uid="{00000000-0005-0000-0000-000037020000}"/>
    <cellStyle name="40% - Accent2 5 3" xfId="673" xr:uid="{00000000-0005-0000-0000-000038020000}"/>
    <cellStyle name="40% - Accent2 5 4" xfId="674" xr:uid="{00000000-0005-0000-0000-000039020000}"/>
    <cellStyle name="40% - Accent2 5 5" xfId="675" xr:uid="{00000000-0005-0000-0000-00003A020000}"/>
    <cellStyle name="40% - Accent2 5_MEDUPI - MECHANICAL BOQ" xfId="676" xr:uid="{00000000-0005-0000-0000-00003B020000}"/>
    <cellStyle name="40% - Accent2 6" xfId="677" xr:uid="{00000000-0005-0000-0000-00003C020000}"/>
    <cellStyle name="40% - Accent2 6 2" xfId="678" xr:uid="{00000000-0005-0000-0000-00003D020000}"/>
    <cellStyle name="40% - Accent2 6 2 2" xfId="679" xr:uid="{00000000-0005-0000-0000-00003E020000}"/>
    <cellStyle name="40% - Accent2 6 2 3" xfId="680" xr:uid="{00000000-0005-0000-0000-00003F020000}"/>
    <cellStyle name="40% - Accent2 6 2 4" xfId="681" xr:uid="{00000000-0005-0000-0000-000040020000}"/>
    <cellStyle name="40% - Accent2 6 3" xfId="682" xr:uid="{00000000-0005-0000-0000-000041020000}"/>
    <cellStyle name="40% - Accent2 6 4" xfId="683" xr:uid="{00000000-0005-0000-0000-000042020000}"/>
    <cellStyle name="40% - Accent2 6 5" xfId="684" xr:uid="{00000000-0005-0000-0000-000043020000}"/>
    <cellStyle name="40% - Accent2 6_MEDUPI - MECHANICAL BOQ" xfId="685" xr:uid="{00000000-0005-0000-0000-000044020000}"/>
    <cellStyle name="40% - Accent2 7" xfId="686" xr:uid="{00000000-0005-0000-0000-000045020000}"/>
    <cellStyle name="40% - Accent2 7 2" xfId="687" xr:uid="{00000000-0005-0000-0000-000046020000}"/>
    <cellStyle name="40% - Accent2 7 2 2" xfId="688" xr:uid="{00000000-0005-0000-0000-000047020000}"/>
    <cellStyle name="40% - Accent2 7 2 3" xfId="689" xr:uid="{00000000-0005-0000-0000-000048020000}"/>
    <cellStyle name="40% - Accent2 7 2 4" xfId="690" xr:uid="{00000000-0005-0000-0000-000049020000}"/>
    <cellStyle name="40% - Accent2 7 3" xfId="691" xr:uid="{00000000-0005-0000-0000-00004A020000}"/>
    <cellStyle name="40% - Accent2 7 4" xfId="692" xr:uid="{00000000-0005-0000-0000-00004B020000}"/>
    <cellStyle name="40% - Accent2 7 5" xfId="693" xr:uid="{00000000-0005-0000-0000-00004C020000}"/>
    <cellStyle name="40% - Accent2 7_MEDUPI - MECHANICAL BOQ" xfId="694" xr:uid="{00000000-0005-0000-0000-00004D020000}"/>
    <cellStyle name="40% - Accent2 8" xfId="695" xr:uid="{00000000-0005-0000-0000-00004E020000}"/>
    <cellStyle name="40% - Accent2 8 2" xfId="696" xr:uid="{00000000-0005-0000-0000-00004F020000}"/>
    <cellStyle name="40% - Accent2 8 2 2" xfId="697" xr:uid="{00000000-0005-0000-0000-000050020000}"/>
    <cellStyle name="40% - Accent2 8 2 3" xfId="698" xr:uid="{00000000-0005-0000-0000-000051020000}"/>
    <cellStyle name="40% - Accent2 8 2 4" xfId="699" xr:uid="{00000000-0005-0000-0000-000052020000}"/>
    <cellStyle name="40% - Accent2 8 3" xfId="700" xr:uid="{00000000-0005-0000-0000-000053020000}"/>
    <cellStyle name="40% - Accent2 8 4" xfId="701" xr:uid="{00000000-0005-0000-0000-000054020000}"/>
    <cellStyle name="40% - Accent2 8 5" xfId="702" xr:uid="{00000000-0005-0000-0000-000055020000}"/>
    <cellStyle name="40% - Accent2 8_MEDUPI - MECHANICAL BOQ" xfId="703" xr:uid="{00000000-0005-0000-0000-000056020000}"/>
    <cellStyle name="40% - Accent2 9" xfId="704" xr:uid="{00000000-0005-0000-0000-000057020000}"/>
    <cellStyle name="40% - Accent2 9 2" xfId="705" xr:uid="{00000000-0005-0000-0000-000058020000}"/>
    <cellStyle name="40% - Accent2 9 2 2" xfId="706" xr:uid="{00000000-0005-0000-0000-000059020000}"/>
    <cellStyle name="40% - Accent2 9 2 3" xfId="707" xr:uid="{00000000-0005-0000-0000-00005A020000}"/>
    <cellStyle name="40% - Accent2 9 2 4" xfId="708" xr:uid="{00000000-0005-0000-0000-00005B020000}"/>
    <cellStyle name="40% - Accent2 9 3" xfId="709" xr:uid="{00000000-0005-0000-0000-00005C020000}"/>
    <cellStyle name="40% - Accent2 9 4" xfId="710" xr:uid="{00000000-0005-0000-0000-00005D020000}"/>
    <cellStyle name="40% - Accent2 9 5" xfId="711" xr:uid="{00000000-0005-0000-0000-00005E020000}"/>
    <cellStyle name="40% - Accent2 9_MEDUPI - MECHANICAL BOQ" xfId="712" xr:uid="{00000000-0005-0000-0000-00005F020000}"/>
    <cellStyle name="40% - Accent3 10" xfId="713" xr:uid="{00000000-0005-0000-0000-000060020000}"/>
    <cellStyle name="40% - Accent3 10 2" xfId="714" xr:uid="{00000000-0005-0000-0000-000061020000}"/>
    <cellStyle name="40% - Accent3 10 3" xfId="715" xr:uid="{00000000-0005-0000-0000-000062020000}"/>
    <cellStyle name="40% - Accent3 10 4" xfId="716" xr:uid="{00000000-0005-0000-0000-000063020000}"/>
    <cellStyle name="40% - Accent3 2" xfId="717" xr:uid="{00000000-0005-0000-0000-000064020000}"/>
    <cellStyle name="40% - Accent3 2 2" xfId="718" xr:uid="{00000000-0005-0000-0000-000065020000}"/>
    <cellStyle name="40% - Accent3 2 2 2" xfId="719" xr:uid="{00000000-0005-0000-0000-000066020000}"/>
    <cellStyle name="40% - Accent3 2 2 3" xfId="720" xr:uid="{00000000-0005-0000-0000-000067020000}"/>
    <cellStyle name="40% - Accent3 2 2 4" xfId="721" xr:uid="{00000000-0005-0000-0000-000068020000}"/>
    <cellStyle name="40% - Accent3 2 3" xfId="722" xr:uid="{00000000-0005-0000-0000-000069020000}"/>
    <cellStyle name="40% - Accent3 2 4" xfId="723" xr:uid="{00000000-0005-0000-0000-00006A020000}"/>
    <cellStyle name="40% - Accent3 2 5" xfId="724" xr:uid="{00000000-0005-0000-0000-00006B020000}"/>
    <cellStyle name="40% - Accent3 2_MEDUPI - MECHANICAL BOQ" xfId="725" xr:uid="{00000000-0005-0000-0000-00006C020000}"/>
    <cellStyle name="40% - Accent3 3" xfId="726" xr:uid="{00000000-0005-0000-0000-00006D020000}"/>
    <cellStyle name="40% - Accent3 3 2" xfId="727" xr:uid="{00000000-0005-0000-0000-00006E020000}"/>
    <cellStyle name="40% - Accent3 3 2 2" xfId="728" xr:uid="{00000000-0005-0000-0000-00006F020000}"/>
    <cellStyle name="40% - Accent3 3 2 3" xfId="729" xr:uid="{00000000-0005-0000-0000-000070020000}"/>
    <cellStyle name="40% - Accent3 3 2 4" xfId="730" xr:uid="{00000000-0005-0000-0000-000071020000}"/>
    <cellStyle name="40% - Accent3 3 3" xfId="731" xr:uid="{00000000-0005-0000-0000-000072020000}"/>
    <cellStyle name="40% - Accent3 3 4" xfId="732" xr:uid="{00000000-0005-0000-0000-000073020000}"/>
    <cellStyle name="40% - Accent3 3 5" xfId="733" xr:uid="{00000000-0005-0000-0000-000074020000}"/>
    <cellStyle name="40% - Accent3 3_MEDUPI - MECHANICAL BOQ" xfId="734" xr:uid="{00000000-0005-0000-0000-000075020000}"/>
    <cellStyle name="40% - Accent3 4" xfId="735" xr:uid="{00000000-0005-0000-0000-000076020000}"/>
    <cellStyle name="40% - Accent3 4 2" xfId="736" xr:uid="{00000000-0005-0000-0000-000077020000}"/>
    <cellStyle name="40% - Accent3 4 2 2" xfId="737" xr:uid="{00000000-0005-0000-0000-000078020000}"/>
    <cellStyle name="40% - Accent3 4 2 3" xfId="738" xr:uid="{00000000-0005-0000-0000-000079020000}"/>
    <cellStyle name="40% - Accent3 4 2 4" xfId="739" xr:uid="{00000000-0005-0000-0000-00007A020000}"/>
    <cellStyle name="40% - Accent3 4 3" xfId="740" xr:uid="{00000000-0005-0000-0000-00007B020000}"/>
    <cellStyle name="40% - Accent3 4 4" xfId="741" xr:uid="{00000000-0005-0000-0000-00007C020000}"/>
    <cellStyle name="40% - Accent3 4 5" xfId="742" xr:uid="{00000000-0005-0000-0000-00007D020000}"/>
    <cellStyle name="40% - Accent3 4_MEDUPI - MECHANICAL BOQ" xfId="743" xr:uid="{00000000-0005-0000-0000-00007E020000}"/>
    <cellStyle name="40% - Accent3 5" xfId="744" xr:uid="{00000000-0005-0000-0000-00007F020000}"/>
    <cellStyle name="40% - Accent3 5 2" xfId="745" xr:uid="{00000000-0005-0000-0000-000080020000}"/>
    <cellStyle name="40% - Accent3 5 2 2" xfId="746" xr:uid="{00000000-0005-0000-0000-000081020000}"/>
    <cellStyle name="40% - Accent3 5 2 3" xfId="747" xr:uid="{00000000-0005-0000-0000-000082020000}"/>
    <cellStyle name="40% - Accent3 5 2 4" xfId="748" xr:uid="{00000000-0005-0000-0000-000083020000}"/>
    <cellStyle name="40% - Accent3 5 3" xfId="749" xr:uid="{00000000-0005-0000-0000-000084020000}"/>
    <cellStyle name="40% - Accent3 5 4" xfId="750" xr:uid="{00000000-0005-0000-0000-000085020000}"/>
    <cellStyle name="40% - Accent3 5 5" xfId="751" xr:uid="{00000000-0005-0000-0000-000086020000}"/>
    <cellStyle name="40% - Accent3 5_MEDUPI - MECHANICAL BOQ" xfId="752" xr:uid="{00000000-0005-0000-0000-000087020000}"/>
    <cellStyle name="40% - Accent3 6" xfId="753" xr:uid="{00000000-0005-0000-0000-000088020000}"/>
    <cellStyle name="40% - Accent3 6 2" xfId="754" xr:uid="{00000000-0005-0000-0000-000089020000}"/>
    <cellStyle name="40% - Accent3 6 2 2" xfId="755" xr:uid="{00000000-0005-0000-0000-00008A020000}"/>
    <cellStyle name="40% - Accent3 6 2 3" xfId="756" xr:uid="{00000000-0005-0000-0000-00008B020000}"/>
    <cellStyle name="40% - Accent3 6 2 4" xfId="757" xr:uid="{00000000-0005-0000-0000-00008C020000}"/>
    <cellStyle name="40% - Accent3 6 3" xfId="758" xr:uid="{00000000-0005-0000-0000-00008D020000}"/>
    <cellStyle name="40% - Accent3 6 4" xfId="759" xr:uid="{00000000-0005-0000-0000-00008E020000}"/>
    <cellStyle name="40% - Accent3 6 5" xfId="760" xr:uid="{00000000-0005-0000-0000-00008F020000}"/>
    <cellStyle name="40% - Accent3 6_MEDUPI - MECHANICAL BOQ" xfId="761" xr:uid="{00000000-0005-0000-0000-000090020000}"/>
    <cellStyle name="40% - Accent3 7" xfId="762" xr:uid="{00000000-0005-0000-0000-000091020000}"/>
    <cellStyle name="40% - Accent3 7 2" xfId="763" xr:uid="{00000000-0005-0000-0000-000092020000}"/>
    <cellStyle name="40% - Accent3 7 2 2" xfId="764" xr:uid="{00000000-0005-0000-0000-000093020000}"/>
    <cellStyle name="40% - Accent3 7 2 3" xfId="765" xr:uid="{00000000-0005-0000-0000-000094020000}"/>
    <cellStyle name="40% - Accent3 7 2 4" xfId="766" xr:uid="{00000000-0005-0000-0000-000095020000}"/>
    <cellStyle name="40% - Accent3 7 3" xfId="767" xr:uid="{00000000-0005-0000-0000-000096020000}"/>
    <cellStyle name="40% - Accent3 7 4" xfId="768" xr:uid="{00000000-0005-0000-0000-000097020000}"/>
    <cellStyle name="40% - Accent3 7 5" xfId="769" xr:uid="{00000000-0005-0000-0000-000098020000}"/>
    <cellStyle name="40% - Accent3 7_MEDUPI - MECHANICAL BOQ" xfId="770" xr:uid="{00000000-0005-0000-0000-000099020000}"/>
    <cellStyle name="40% - Accent3 8" xfId="771" xr:uid="{00000000-0005-0000-0000-00009A020000}"/>
    <cellStyle name="40% - Accent3 8 2" xfId="772" xr:uid="{00000000-0005-0000-0000-00009B020000}"/>
    <cellStyle name="40% - Accent3 8 2 2" xfId="773" xr:uid="{00000000-0005-0000-0000-00009C020000}"/>
    <cellStyle name="40% - Accent3 8 2 3" xfId="774" xr:uid="{00000000-0005-0000-0000-00009D020000}"/>
    <cellStyle name="40% - Accent3 8 2 4" xfId="775" xr:uid="{00000000-0005-0000-0000-00009E020000}"/>
    <cellStyle name="40% - Accent3 8 3" xfId="776" xr:uid="{00000000-0005-0000-0000-00009F020000}"/>
    <cellStyle name="40% - Accent3 8 4" xfId="777" xr:uid="{00000000-0005-0000-0000-0000A0020000}"/>
    <cellStyle name="40% - Accent3 8 5" xfId="778" xr:uid="{00000000-0005-0000-0000-0000A1020000}"/>
    <cellStyle name="40% - Accent3 8_MEDUPI - MECHANICAL BOQ" xfId="779" xr:uid="{00000000-0005-0000-0000-0000A2020000}"/>
    <cellStyle name="40% - Accent3 9" xfId="780" xr:uid="{00000000-0005-0000-0000-0000A3020000}"/>
    <cellStyle name="40% - Accent3 9 2" xfId="781" xr:uid="{00000000-0005-0000-0000-0000A4020000}"/>
    <cellStyle name="40% - Accent3 9 2 2" xfId="782" xr:uid="{00000000-0005-0000-0000-0000A5020000}"/>
    <cellStyle name="40% - Accent3 9 2 3" xfId="783" xr:uid="{00000000-0005-0000-0000-0000A6020000}"/>
    <cellStyle name="40% - Accent3 9 2 4" xfId="784" xr:uid="{00000000-0005-0000-0000-0000A7020000}"/>
    <cellStyle name="40% - Accent3 9 3" xfId="785" xr:uid="{00000000-0005-0000-0000-0000A8020000}"/>
    <cellStyle name="40% - Accent3 9 4" xfId="786" xr:uid="{00000000-0005-0000-0000-0000A9020000}"/>
    <cellStyle name="40% - Accent3 9 5" xfId="787" xr:uid="{00000000-0005-0000-0000-0000AA020000}"/>
    <cellStyle name="40% - Accent3 9_MEDUPI - MECHANICAL BOQ" xfId="788" xr:uid="{00000000-0005-0000-0000-0000AB020000}"/>
    <cellStyle name="40% - Accent4 10" xfId="789" xr:uid="{00000000-0005-0000-0000-0000AC020000}"/>
    <cellStyle name="40% - Accent4 10 2" xfId="790" xr:uid="{00000000-0005-0000-0000-0000AD020000}"/>
    <cellStyle name="40% - Accent4 10 3" xfId="791" xr:uid="{00000000-0005-0000-0000-0000AE020000}"/>
    <cellStyle name="40% - Accent4 10 4" xfId="792" xr:uid="{00000000-0005-0000-0000-0000AF020000}"/>
    <cellStyle name="40% - Accent4 2" xfId="793" xr:uid="{00000000-0005-0000-0000-0000B0020000}"/>
    <cellStyle name="40% - Accent4 2 2" xfId="794" xr:uid="{00000000-0005-0000-0000-0000B1020000}"/>
    <cellStyle name="40% - Accent4 2 2 2" xfId="795" xr:uid="{00000000-0005-0000-0000-0000B2020000}"/>
    <cellStyle name="40% - Accent4 2 2 3" xfId="796" xr:uid="{00000000-0005-0000-0000-0000B3020000}"/>
    <cellStyle name="40% - Accent4 2 2 4" xfId="797" xr:uid="{00000000-0005-0000-0000-0000B4020000}"/>
    <cellStyle name="40% - Accent4 2 3" xfId="798" xr:uid="{00000000-0005-0000-0000-0000B5020000}"/>
    <cellStyle name="40% - Accent4 2 4" xfId="799" xr:uid="{00000000-0005-0000-0000-0000B6020000}"/>
    <cellStyle name="40% - Accent4 2 5" xfId="800" xr:uid="{00000000-0005-0000-0000-0000B7020000}"/>
    <cellStyle name="40% - Accent4 2_MEDUPI - MECHANICAL BOQ" xfId="801" xr:uid="{00000000-0005-0000-0000-0000B8020000}"/>
    <cellStyle name="40% - Accent4 3" xfId="802" xr:uid="{00000000-0005-0000-0000-0000B9020000}"/>
    <cellStyle name="40% - Accent4 3 2" xfId="803" xr:uid="{00000000-0005-0000-0000-0000BA020000}"/>
    <cellStyle name="40% - Accent4 3 2 2" xfId="804" xr:uid="{00000000-0005-0000-0000-0000BB020000}"/>
    <cellStyle name="40% - Accent4 3 2 3" xfId="805" xr:uid="{00000000-0005-0000-0000-0000BC020000}"/>
    <cellStyle name="40% - Accent4 3 2 4" xfId="806" xr:uid="{00000000-0005-0000-0000-0000BD020000}"/>
    <cellStyle name="40% - Accent4 3 3" xfId="807" xr:uid="{00000000-0005-0000-0000-0000BE020000}"/>
    <cellStyle name="40% - Accent4 3 4" xfId="808" xr:uid="{00000000-0005-0000-0000-0000BF020000}"/>
    <cellStyle name="40% - Accent4 3 5" xfId="809" xr:uid="{00000000-0005-0000-0000-0000C0020000}"/>
    <cellStyle name="40% - Accent4 3_MEDUPI - MECHANICAL BOQ" xfId="810" xr:uid="{00000000-0005-0000-0000-0000C1020000}"/>
    <cellStyle name="40% - Accent4 4" xfId="811" xr:uid="{00000000-0005-0000-0000-0000C2020000}"/>
    <cellStyle name="40% - Accent4 4 2" xfId="812" xr:uid="{00000000-0005-0000-0000-0000C3020000}"/>
    <cellStyle name="40% - Accent4 4 2 2" xfId="813" xr:uid="{00000000-0005-0000-0000-0000C4020000}"/>
    <cellStyle name="40% - Accent4 4 2 3" xfId="814" xr:uid="{00000000-0005-0000-0000-0000C5020000}"/>
    <cellStyle name="40% - Accent4 4 2 4" xfId="815" xr:uid="{00000000-0005-0000-0000-0000C6020000}"/>
    <cellStyle name="40% - Accent4 4 3" xfId="816" xr:uid="{00000000-0005-0000-0000-0000C7020000}"/>
    <cellStyle name="40% - Accent4 4 4" xfId="817" xr:uid="{00000000-0005-0000-0000-0000C8020000}"/>
    <cellStyle name="40% - Accent4 4 5" xfId="818" xr:uid="{00000000-0005-0000-0000-0000C9020000}"/>
    <cellStyle name="40% - Accent4 4_MEDUPI - MECHANICAL BOQ" xfId="819" xr:uid="{00000000-0005-0000-0000-0000CA020000}"/>
    <cellStyle name="40% - Accent4 5" xfId="820" xr:uid="{00000000-0005-0000-0000-0000CB020000}"/>
    <cellStyle name="40% - Accent4 5 2" xfId="821" xr:uid="{00000000-0005-0000-0000-0000CC020000}"/>
    <cellStyle name="40% - Accent4 5 2 2" xfId="822" xr:uid="{00000000-0005-0000-0000-0000CD020000}"/>
    <cellStyle name="40% - Accent4 5 2 3" xfId="823" xr:uid="{00000000-0005-0000-0000-0000CE020000}"/>
    <cellStyle name="40% - Accent4 5 2 4" xfId="824" xr:uid="{00000000-0005-0000-0000-0000CF020000}"/>
    <cellStyle name="40% - Accent4 5 3" xfId="825" xr:uid="{00000000-0005-0000-0000-0000D0020000}"/>
    <cellStyle name="40% - Accent4 5 4" xfId="826" xr:uid="{00000000-0005-0000-0000-0000D1020000}"/>
    <cellStyle name="40% - Accent4 5 5" xfId="827" xr:uid="{00000000-0005-0000-0000-0000D2020000}"/>
    <cellStyle name="40% - Accent4 5_MEDUPI - MECHANICAL BOQ" xfId="828" xr:uid="{00000000-0005-0000-0000-0000D3020000}"/>
    <cellStyle name="40% - Accent4 6" xfId="829" xr:uid="{00000000-0005-0000-0000-0000D4020000}"/>
    <cellStyle name="40% - Accent4 6 2" xfId="830" xr:uid="{00000000-0005-0000-0000-0000D5020000}"/>
    <cellStyle name="40% - Accent4 6 2 2" xfId="831" xr:uid="{00000000-0005-0000-0000-0000D6020000}"/>
    <cellStyle name="40% - Accent4 6 2 3" xfId="832" xr:uid="{00000000-0005-0000-0000-0000D7020000}"/>
    <cellStyle name="40% - Accent4 6 2 4" xfId="833" xr:uid="{00000000-0005-0000-0000-0000D8020000}"/>
    <cellStyle name="40% - Accent4 6 3" xfId="834" xr:uid="{00000000-0005-0000-0000-0000D9020000}"/>
    <cellStyle name="40% - Accent4 6 4" xfId="835" xr:uid="{00000000-0005-0000-0000-0000DA020000}"/>
    <cellStyle name="40% - Accent4 6 5" xfId="836" xr:uid="{00000000-0005-0000-0000-0000DB020000}"/>
    <cellStyle name="40% - Accent4 6_MEDUPI - MECHANICAL BOQ" xfId="837" xr:uid="{00000000-0005-0000-0000-0000DC020000}"/>
    <cellStyle name="40% - Accent4 7" xfId="838" xr:uid="{00000000-0005-0000-0000-0000DD020000}"/>
    <cellStyle name="40% - Accent4 7 2" xfId="839" xr:uid="{00000000-0005-0000-0000-0000DE020000}"/>
    <cellStyle name="40% - Accent4 7 2 2" xfId="840" xr:uid="{00000000-0005-0000-0000-0000DF020000}"/>
    <cellStyle name="40% - Accent4 7 2 3" xfId="841" xr:uid="{00000000-0005-0000-0000-0000E0020000}"/>
    <cellStyle name="40% - Accent4 7 2 4" xfId="842" xr:uid="{00000000-0005-0000-0000-0000E1020000}"/>
    <cellStyle name="40% - Accent4 7 3" xfId="843" xr:uid="{00000000-0005-0000-0000-0000E2020000}"/>
    <cellStyle name="40% - Accent4 7 4" xfId="844" xr:uid="{00000000-0005-0000-0000-0000E3020000}"/>
    <cellStyle name="40% - Accent4 7 5" xfId="845" xr:uid="{00000000-0005-0000-0000-0000E4020000}"/>
    <cellStyle name="40% - Accent4 7_MEDUPI - MECHANICAL BOQ" xfId="846" xr:uid="{00000000-0005-0000-0000-0000E5020000}"/>
    <cellStyle name="40% - Accent4 8" xfId="847" xr:uid="{00000000-0005-0000-0000-0000E6020000}"/>
    <cellStyle name="40% - Accent4 8 2" xfId="848" xr:uid="{00000000-0005-0000-0000-0000E7020000}"/>
    <cellStyle name="40% - Accent4 8 2 2" xfId="849" xr:uid="{00000000-0005-0000-0000-0000E8020000}"/>
    <cellStyle name="40% - Accent4 8 2 3" xfId="850" xr:uid="{00000000-0005-0000-0000-0000E9020000}"/>
    <cellStyle name="40% - Accent4 8 2 4" xfId="851" xr:uid="{00000000-0005-0000-0000-0000EA020000}"/>
    <cellStyle name="40% - Accent4 8 3" xfId="852" xr:uid="{00000000-0005-0000-0000-0000EB020000}"/>
    <cellStyle name="40% - Accent4 8 4" xfId="853" xr:uid="{00000000-0005-0000-0000-0000EC020000}"/>
    <cellStyle name="40% - Accent4 8 5" xfId="854" xr:uid="{00000000-0005-0000-0000-0000ED020000}"/>
    <cellStyle name="40% - Accent4 8_MEDUPI - MECHANICAL BOQ" xfId="855" xr:uid="{00000000-0005-0000-0000-0000EE020000}"/>
    <cellStyle name="40% - Accent4 9" xfId="856" xr:uid="{00000000-0005-0000-0000-0000EF020000}"/>
    <cellStyle name="40% - Accent4 9 2" xfId="857" xr:uid="{00000000-0005-0000-0000-0000F0020000}"/>
    <cellStyle name="40% - Accent4 9 2 2" xfId="858" xr:uid="{00000000-0005-0000-0000-0000F1020000}"/>
    <cellStyle name="40% - Accent4 9 2 3" xfId="859" xr:uid="{00000000-0005-0000-0000-0000F2020000}"/>
    <cellStyle name="40% - Accent4 9 2 4" xfId="860" xr:uid="{00000000-0005-0000-0000-0000F3020000}"/>
    <cellStyle name="40% - Accent4 9 3" xfId="861" xr:uid="{00000000-0005-0000-0000-0000F4020000}"/>
    <cellStyle name="40% - Accent4 9 4" xfId="862" xr:uid="{00000000-0005-0000-0000-0000F5020000}"/>
    <cellStyle name="40% - Accent4 9 5" xfId="863" xr:uid="{00000000-0005-0000-0000-0000F6020000}"/>
    <cellStyle name="40% - Accent4 9_MEDUPI - MECHANICAL BOQ" xfId="864" xr:uid="{00000000-0005-0000-0000-0000F7020000}"/>
    <cellStyle name="40% - Accent5 10" xfId="865" xr:uid="{00000000-0005-0000-0000-0000F8020000}"/>
    <cellStyle name="40% - Accent5 10 2" xfId="866" xr:uid="{00000000-0005-0000-0000-0000F9020000}"/>
    <cellStyle name="40% - Accent5 10 3" xfId="867" xr:uid="{00000000-0005-0000-0000-0000FA020000}"/>
    <cellStyle name="40% - Accent5 10 4" xfId="868" xr:uid="{00000000-0005-0000-0000-0000FB020000}"/>
    <cellStyle name="40% - Accent5 2" xfId="869" xr:uid="{00000000-0005-0000-0000-0000FC020000}"/>
    <cellStyle name="40% - Accent5 2 2" xfId="870" xr:uid="{00000000-0005-0000-0000-0000FD020000}"/>
    <cellStyle name="40% - Accent5 2 2 2" xfId="871" xr:uid="{00000000-0005-0000-0000-0000FE020000}"/>
    <cellStyle name="40% - Accent5 2 2 3" xfId="872" xr:uid="{00000000-0005-0000-0000-0000FF020000}"/>
    <cellStyle name="40% - Accent5 2 2 4" xfId="873" xr:uid="{00000000-0005-0000-0000-000000030000}"/>
    <cellStyle name="40% - Accent5 2 3" xfId="874" xr:uid="{00000000-0005-0000-0000-000001030000}"/>
    <cellStyle name="40% - Accent5 2 4" xfId="875" xr:uid="{00000000-0005-0000-0000-000002030000}"/>
    <cellStyle name="40% - Accent5 2 5" xfId="876" xr:uid="{00000000-0005-0000-0000-000003030000}"/>
    <cellStyle name="40% - Accent5 2_MEDUPI - MECHANICAL BOQ" xfId="877" xr:uid="{00000000-0005-0000-0000-000004030000}"/>
    <cellStyle name="40% - Accent5 3" xfId="878" xr:uid="{00000000-0005-0000-0000-000005030000}"/>
    <cellStyle name="40% - Accent5 3 2" xfId="879" xr:uid="{00000000-0005-0000-0000-000006030000}"/>
    <cellStyle name="40% - Accent5 3 2 2" xfId="880" xr:uid="{00000000-0005-0000-0000-000007030000}"/>
    <cellStyle name="40% - Accent5 3 2 3" xfId="881" xr:uid="{00000000-0005-0000-0000-000008030000}"/>
    <cellStyle name="40% - Accent5 3 2 4" xfId="882" xr:uid="{00000000-0005-0000-0000-000009030000}"/>
    <cellStyle name="40% - Accent5 3 3" xfId="883" xr:uid="{00000000-0005-0000-0000-00000A030000}"/>
    <cellStyle name="40% - Accent5 3 4" xfId="884" xr:uid="{00000000-0005-0000-0000-00000B030000}"/>
    <cellStyle name="40% - Accent5 3 5" xfId="885" xr:uid="{00000000-0005-0000-0000-00000C030000}"/>
    <cellStyle name="40% - Accent5 3_MEDUPI - MECHANICAL BOQ" xfId="886" xr:uid="{00000000-0005-0000-0000-00000D030000}"/>
    <cellStyle name="40% - Accent5 4" xfId="887" xr:uid="{00000000-0005-0000-0000-00000E030000}"/>
    <cellStyle name="40% - Accent5 4 2" xfId="888" xr:uid="{00000000-0005-0000-0000-00000F030000}"/>
    <cellStyle name="40% - Accent5 4 2 2" xfId="889" xr:uid="{00000000-0005-0000-0000-000010030000}"/>
    <cellStyle name="40% - Accent5 4 2 3" xfId="890" xr:uid="{00000000-0005-0000-0000-000011030000}"/>
    <cellStyle name="40% - Accent5 4 2 4" xfId="891" xr:uid="{00000000-0005-0000-0000-000012030000}"/>
    <cellStyle name="40% - Accent5 4 3" xfId="892" xr:uid="{00000000-0005-0000-0000-000013030000}"/>
    <cellStyle name="40% - Accent5 4 4" xfId="893" xr:uid="{00000000-0005-0000-0000-000014030000}"/>
    <cellStyle name="40% - Accent5 4 5" xfId="894" xr:uid="{00000000-0005-0000-0000-000015030000}"/>
    <cellStyle name="40% - Accent5 4_MEDUPI - MECHANICAL BOQ" xfId="895" xr:uid="{00000000-0005-0000-0000-000016030000}"/>
    <cellStyle name="40% - Accent5 5" xfId="896" xr:uid="{00000000-0005-0000-0000-000017030000}"/>
    <cellStyle name="40% - Accent5 5 2" xfId="897" xr:uid="{00000000-0005-0000-0000-000018030000}"/>
    <cellStyle name="40% - Accent5 5 2 2" xfId="898" xr:uid="{00000000-0005-0000-0000-000019030000}"/>
    <cellStyle name="40% - Accent5 5 2 3" xfId="899" xr:uid="{00000000-0005-0000-0000-00001A030000}"/>
    <cellStyle name="40% - Accent5 5 2 4" xfId="900" xr:uid="{00000000-0005-0000-0000-00001B030000}"/>
    <cellStyle name="40% - Accent5 5 3" xfId="901" xr:uid="{00000000-0005-0000-0000-00001C030000}"/>
    <cellStyle name="40% - Accent5 5 4" xfId="902" xr:uid="{00000000-0005-0000-0000-00001D030000}"/>
    <cellStyle name="40% - Accent5 5 5" xfId="903" xr:uid="{00000000-0005-0000-0000-00001E030000}"/>
    <cellStyle name="40% - Accent5 5_MEDUPI - MECHANICAL BOQ" xfId="904" xr:uid="{00000000-0005-0000-0000-00001F030000}"/>
    <cellStyle name="40% - Accent5 6" xfId="905" xr:uid="{00000000-0005-0000-0000-000020030000}"/>
    <cellStyle name="40% - Accent5 6 2" xfId="906" xr:uid="{00000000-0005-0000-0000-000021030000}"/>
    <cellStyle name="40% - Accent5 6 2 2" xfId="907" xr:uid="{00000000-0005-0000-0000-000022030000}"/>
    <cellStyle name="40% - Accent5 6 2 3" xfId="908" xr:uid="{00000000-0005-0000-0000-000023030000}"/>
    <cellStyle name="40% - Accent5 6 2 4" xfId="909" xr:uid="{00000000-0005-0000-0000-000024030000}"/>
    <cellStyle name="40% - Accent5 6 3" xfId="910" xr:uid="{00000000-0005-0000-0000-000025030000}"/>
    <cellStyle name="40% - Accent5 6 4" xfId="911" xr:uid="{00000000-0005-0000-0000-000026030000}"/>
    <cellStyle name="40% - Accent5 6 5" xfId="912" xr:uid="{00000000-0005-0000-0000-000027030000}"/>
    <cellStyle name="40% - Accent5 6_MEDUPI - MECHANICAL BOQ" xfId="913" xr:uid="{00000000-0005-0000-0000-000028030000}"/>
    <cellStyle name="40% - Accent5 7" xfId="914" xr:uid="{00000000-0005-0000-0000-000029030000}"/>
    <cellStyle name="40% - Accent5 7 2" xfId="915" xr:uid="{00000000-0005-0000-0000-00002A030000}"/>
    <cellStyle name="40% - Accent5 7 2 2" xfId="916" xr:uid="{00000000-0005-0000-0000-00002B030000}"/>
    <cellStyle name="40% - Accent5 7 2 3" xfId="917" xr:uid="{00000000-0005-0000-0000-00002C030000}"/>
    <cellStyle name="40% - Accent5 7 2 4" xfId="918" xr:uid="{00000000-0005-0000-0000-00002D030000}"/>
    <cellStyle name="40% - Accent5 7 3" xfId="919" xr:uid="{00000000-0005-0000-0000-00002E030000}"/>
    <cellStyle name="40% - Accent5 7 4" xfId="920" xr:uid="{00000000-0005-0000-0000-00002F030000}"/>
    <cellStyle name="40% - Accent5 7 5" xfId="921" xr:uid="{00000000-0005-0000-0000-000030030000}"/>
    <cellStyle name="40% - Accent5 7_MEDUPI - MECHANICAL BOQ" xfId="922" xr:uid="{00000000-0005-0000-0000-000031030000}"/>
    <cellStyle name="40% - Accent5 8" xfId="923" xr:uid="{00000000-0005-0000-0000-000032030000}"/>
    <cellStyle name="40% - Accent5 8 2" xfId="924" xr:uid="{00000000-0005-0000-0000-000033030000}"/>
    <cellStyle name="40% - Accent5 8 2 2" xfId="925" xr:uid="{00000000-0005-0000-0000-000034030000}"/>
    <cellStyle name="40% - Accent5 8 2 3" xfId="926" xr:uid="{00000000-0005-0000-0000-000035030000}"/>
    <cellStyle name="40% - Accent5 8 2 4" xfId="927" xr:uid="{00000000-0005-0000-0000-000036030000}"/>
    <cellStyle name="40% - Accent5 8 3" xfId="928" xr:uid="{00000000-0005-0000-0000-000037030000}"/>
    <cellStyle name="40% - Accent5 8 4" xfId="929" xr:uid="{00000000-0005-0000-0000-000038030000}"/>
    <cellStyle name="40% - Accent5 8 5" xfId="930" xr:uid="{00000000-0005-0000-0000-000039030000}"/>
    <cellStyle name="40% - Accent5 8_MEDUPI - MECHANICAL BOQ" xfId="931" xr:uid="{00000000-0005-0000-0000-00003A030000}"/>
    <cellStyle name="40% - Accent5 9" xfId="932" xr:uid="{00000000-0005-0000-0000-00003B030000}"/>
    <cellStyle name="40% - Accent5 9 2" xfId="933" xr:uid="{00000000-0005-0000-0000-00003C030000}"/>
    <cellStyle name="40% - Accent5 9 2 2" xfId="934" xr:uid="{00000000-0005-0000-0000-00003D030000}"/>
    <cellStyle name="40% - Accent5 9 2 3" xfId="935" xr:uid="{00000000-0005-0000-0000-00003E030000}"/>
    <cellStyle name="40% - Accent5 9 2 4" xfId="936" xr:uid="{00000000-0005-0000-0000-00003F030000}"/>
    <cellStyle name="40% - Accent5 9 3" xfId="937" xr:uid="{00000000-0005-0000-0000-000040030000}"/>
    <cellStyle name="40% - Accent5 9 4" xfId="938" xr:uid="{00000000-0005-0000-0000-000041030000}"/>
    <cellStyle name="40% - Accent5 9 5" xfId="939" xr:uid="{00000000-0005-0000-0000-000042030000}"/>
    <cellStyle name="40% - Accent5 9_MEDUPI - MECHANICAL BOQ" xfId="940" xr:uid="{00000000-0005-0000-0000-000043030000}"/>
    <cellStyle name="40% - Accent6 10" xfId="941" xr:uid="{00000000-0005-0000-0000-000044030000}"/>
    <cellStyle name="40% - Accent6 10 2" xfId="942" xr:uid="{00000000-0005-0000-0000-000045030000}"/>
    <cellStyle name="40% - Accent6 10 3" xfId="943" xr:uid="{00000000-0005-0000-0000-000046030000}"/>
    <cellStyle name="40% - Accent6 10 4" xfId="944" xr:uid="{00000000-0005-0000-0000-000047030000}"/>
    <cellStyle name="40% - Accent6 2" xfId="945" xr:uid="{00000000-0005-0000-0000-000048030000}"/>
    <cellStyle name="40% - Accent6 2 2" xfId="946" xr:uid="{00000000-0005-0000-0000-000049030000}"/>
    <cellStyle name="40% - Accent6 2 2 2" xfId="947" xr:uid="{00000000-0005-0000-0000-00004A030000}"/>
    <cellStyle name="40% - Accent6 2 2 3" xfId="948" xr:uid="{00000000-0005-0000-0000-00004B030000}"/>
    <cellStyle name="40% - Accent6 2 2 4" xfId="949" xr:uid="{00000000-0005-0000-0000-00004C030000}"/>
    <cellStyle name="40% - Accent6 2 3" xfId="950" xr:uid="{00000000-0005-0000-0000-00004D030000}"/>
    <cellStyle name="40% - Accent6 2 4" xfId="951" xr:uid="{00000000-0005-0000-0000-00004E030000}"/>
    <cellStyle name="40% - Accent6 2 5" xfId="952" xr:uid="{00000000-0005-0000-0000-00004F030000}"/>
    <cellStyle name="40% - Accent6 2_MEDUPI - MECHANICAL BOQ" xfId="953" xr:uid="{00000000-0005-0000-0000-000050030000}"/>
    <cellStyle name="40% - Accent6 3" xfId="954" xr:uid="{00000000-0005-0000-0000-000051030000}"/>
    <cellStyle name="40% - Accent6 3 2" xfId="955" xr:uid="{00000000-0005-0000-0000-000052030000}"/>
    <cellStyle name="40% - Accent6 3 2 2" xfId="956" xr:uid="{00000000-0005-0000-0000-000053030000}"/>
    <cellStyle name="40% - Accent6 3 2 3" xfId="957" xr:uid="{00000000-0005-0000-0000-000054030000}"/>
    <cellStyle name="40% - Accent6 3 2 4" xfId="958" xr:uid="{00000000-0005-0000-0000-000055030000}"/>
    <cellStyle name="40% - Accent6 3 3" xfId="959" xr:uid="{00000000-0005-0000-0000-000056030000}"/>
    <cellStyle name="40% - Accent6 3 4" xfId="960" xr:uid="{00000000-0005-0000-0000-000057030000}"/>
    <cellStyle name="40% - Accent6 3 5" xfId="961" xr:uid="{00000000-0005-0000-0000-000058030000}"/>
    <cellStyle name="40% - Accent6 3_MEDUPI - MECHANICAL BOQ" xfId="962" xr:uid="{00000000-0005-0000-0000-000059030000}"/>
    <cellStyle name="40% - Accent6 4" xfId="963" xr:uid="{00000000-0005-0000-0000-00005A030000}"/>
    <cellStyle name="40% - Accent6 4 2" xfId="964" xr:uid="{00000000-0005-0000-0000-00005B030000}"/>
    <cellStyle name="40% - Accent6 4 2 2" xfId="965" xr:uid="{00000000-0005-0000-0000-00005C030000}"/>
    <cellStyle name="40% - Accent6 4 2 3" xfId="966" xr:uid="{00000000-0005-0000-0000-00005D030000}"/>
    <cellStyle name="40% - Accent6 4 2 4" xfId="967" xr:uid="{00000000-0005-0000-0000-00005E030000}"/>
    <cellStyle name="40% - Accent6 4 3" xfId="968" xr:uid="{00000000-0005-0000-0000-00005F030000}"/>
    <cellStyle name="40% - Accent6 4 4" xfId="969" xr:uid="{00000000-0005-0000-0000-000060030000}"/>
    <cellStyle name="40% - Accent6 4 5" xfId="970" xr:uid="{00000000-0005-0000-0000-000061030000}"/>
    <cellStyle name="40% - Accent6 4_MEDUPI - MECHANICAL BOQ" xfId="971" xr:uid="{00000000-0005-0000-0000-000062030000}"/>
    <cellStyle name="40% - Accent6 5" xfId="972" xr:uid="{00000000-0005-0000-0000-000063030000}"/>
    <cellStyle name="40% - Accent6 5 2" xfId="973" xr:uid="{00000000-0005-0000-0000-000064030000}"/>
    <cellStyle name="40% - Accent6 5 2 2" xfId="974" xr:uid="{00000000-0005-0000-0000-000065030000}"/>
    <cellStyle name="40% - Accent6 5 2 3" xfId="975" xr:uid="{00000000-0005-0000-0000-000066030000}"/>
    <cellStyle name="40% - Accent6 5 2 4" xfId="976" xr:uid="{00000000-0005-0000-0000-000067030000}"/>
    <cellStyle name="40% - Accent6 5 3" xfId="977" xr:uid="{00000000-0005-0000-0000-000068030000}"/>
    <cellStyle name="40% - Accent6 5 4" xfId="978" xr:uid="{00000000-0005-0000-0000-000069030000}"/>
    <cellStyle name="40% - Accent6 5 5" xfId="979" xr:uid="{00000000-0005-0000-0000-00006A030000}"/>
    <cellStyle name="40% - Accent6 5_MEDUPI - MECHANICAL BOQ" xfId="980" xr:uid="{00000000-0005-0000-0000-00006B030000}"/>
    <cellStyle name="40% - Accent6 6" xfId="981" xr:uid="{00000000-0005-0000-0000-00006C030000}"/>
    <cellStyle name="40% - Accent6 6 2" xfId="982" xr:uid="{00000000-0005-0000-0000-00006D030000}"/>
    <cellStyle name="40% - Accent6 6 2 2" xfId="983" xr:uid="{00000000-0005-0000-0000-00006E030000}"/>
    <cellStyle name="40% - Accent6 6 2 3" xfId="984" xr:uid="{00000000-0005-0000-0000-00006F030000}"/>
    <cellStyle name="40% - Accent6 6 2 4" xfId="985" xr:uid="{00000000-0005-0000-0000-000070030000}"/>
    <cellStyle name="40% - Accent6 6 3" xfId="986" xr:uid="{00000000-0005-0000-0000-000071030000}"/>
    <cellStyle name="40% - Accent6 6 4" xfId="987" xr:uid="{00000000-0005-0000-0000-000072030000}"/>
    <cellStyle name="40% - Accent6 6 5" xfId="988" xr:uid="{00000000-0005-0000-0000-000073030000}"/>
    <cellStyle name="40% - Accent6 6_MEDUPI - MECHANICAL BOQ" xfId="989" xr:uid="{00000000-0005-0000-0000-000074030000}"/>
    <cellStyle name="40% - Accent6 7" xfId="990" xr:uid="{00000000-0005-0000-0000-000075030000}"/>
    <cellStyle name="40% - Accent6 7 2" xfId="991" xr:uid="{00000000-0005-0000-0000-000076030000}"/>
    <cellStyle name="40% - Accent6 7 2 2" xfId="992" xr:uid="{00000000-0005-0000-0000-000077030000}"/>
    <cellStyle name="40% - Accent6 7 2 3" xfId="993" xr:uid="{00000000-0005-0000-0000-000078030000}"/>
    <cellStyle name="40% - Accent6 7 2 4" xfId="994" xr:uid="{00000000-0005-0000-0000-000079030000}"/>
    <cellStyle name="40% - Accent6 7 3" xfId="995" xr:uid="{00000000-0005-0000-0000-00007A030000}"/>
    <cellStyle name="40% - Accent6 7 4" xfId="996" xr:uid="{00000000-0005-0000-0000-00007B030000}"/>
    <cellStyle name="40% - Accent6 7 5" xfId="997" xr:uid="{00000000-0005-0000-0000-00007C030000}"/>
    <cellStyle name="40% - Accent6 7_MEDUPI - MECHANICAL BOQ" xfId="998" xr:uid="{00000000-0005-0000-0000-00007D030000}"/>
    <cellStyle name="40% - Accent6 8" xfId="999" xr:uid="{00000000-0005-0000-0000-00007E030000}"/>
    <cellStyle name="40% - Accent6 8 2" xfId="1000" xr:uid="{00000000-0005-0000-0000-00007F030000}"/>
    <cellStyle name="40% - Accent6 8 2 2" xfId="1001" xr:uid="{00000000-0005-0000-0000-000080030000}"/>
    <cellStyle name="40% - Accent6 8 2 3" xfId="1002" xr:uid="{00000000-0005-0000-0000-000081030000}"/>
    <cellStyle name="40% - Accent6 8 2 4" xfId="1003" xr:uid="{00000000-0005-0000-0000-000082030000}"/>
    <cellStyle name="40% - Accent6 8 3" xfId="1004" xr:uid="{00000000-0005-0000-0000-000083030000}"/>
    <cellStyle name="40% - Accent6 8 4" xfId="1005" xr:uid="{00000000-0005-0000-0000-000084030000}"/>
    <cellStyle name="40% - Accent6 8 5" xfId="1006" xr:uid="{00000000-0005-0000-0000-000085030000}"/>
    <cellStyle name="40% - Accent6 8_MEDUPI - MECHANICAL BOQ" xfId="1007" xr:uid="{00000000-0005-0000-0000-000086030000}"/>
    <cellStyle name="40% - Accent6 9" xfId="1008" xr:uid="{00000000-0005-0000-0000-000087030000}"/>
    <cellStyle name="40% - Accent6 9 2" xfId="1009" xr:uid="{00000000-0005-0000-0000-000088030000}"/>
    <cellStyle name="40% - Accent6 9 2 2" xfId="1010" xr:uid="{00000000-0005-0000-0000-000089030000}"/>
    <cellStyle name="40% - Accent6 9 2 3" xfId="1011" xr:uid="{00000000-0005-0000-0000-00008A030000}"/>
    <cellStyle name="40% - Accent6 9 2 4" xfId="1012" xr:uid="{00000000-0005-0000-0000-00008B030000}"/>
    <cellStyle name="40% - Accent6 9 3" xfId="1013" xr:uid="{00000000-0005-0000-0000-00008C030000}"/>
    <cellStyle name="40% - Accent6 9 4" xfId="1014" xr:uid="{00000000-0005-0000-0000-00008D030000}"/>
    <cellStyle name="40% - Accent6 9 5" xfId="1015" xr:uid="{00000000-0005-0000-0000-00008E030000}"/>
    <cellStyle name="40% - Accent6 9_MEDUPI - MECHANICAL BOQ" xfId="1016" xr:uid="{00000000-0005-0000-0000-00008F030000}"/>
    <cellStyle name="60% - Accent1 10" xfId="1017" xr:uid="{00000000-0005-0000-0000-000090030000}"/>
    <cellStyle name="60% - Accent1 10 2" xfId="1018" xr:uid="{00000000-0005-0000-0000-000091030000}"/>
    <cellStyle name="60% - Accent1 2" xfId="1019" xr:uid="{00000000-0005-0000-0000-000092030000}"/>
    <cellStyle name="60% - Accent1 2 2" xfId="1020" xr:uid="{00000000-0005-0000-0000-000093030000}"/>
    <cellStyle name="60% - Accent1 2 2 2" xfId="1021" xr:uid="{00000000-0005-0000-0000-000094030000}"/>
    <cellStyle name="60% - Accent1 2 3" xfId="1022" xr:uid="{00000000-0005-0000-0000-000095030000}"/>
    <cellStyle name="60% - Accent1 3" xfId="1023" xr:uid="{00000000-0005-0000-0000-000096030000}"/>
    <cellStyle name="60% - Accent1 3 2" xfId="1024" xr:uid="{00000000-0005-0000-0000-000097030000}"/>
    <cellStyle name="60% - Accent1 3 2 2" xfId="1025" xr:uid="{00000000-0005-0000-0000-000098030000}"/>
    <cellStyle name="60% - Accent1 3 3" xfId="1026" xr:uid="{00000000-0005-0000-0000-000099030000}"/>
    <cellStyle name="60% - Accent1 4" xfId="1027" xr:uid="{00000000-0005-0000-0000-00009A030000}"/>
    <cellStyle name="60% - Accent1 4 2" xfId="1028" xr:uid="{00000000-0005-0000-0000-00009B030000}"/>
    <cellStyle name="60% - Accent1 4 2 2" xfId="1029" xr:uid="{00000000-0005-0000-0000-00009C030000}"/>
    <cellStyle name="60% - Accent1 4 3" xfId="1030" xr:uid="{00000000-0005-0000-0000-00009D030000}"/>
    <cellStyle name="60% - Accent1 5" xfId="1031" xr:uid="{00000000-0005-0000-0000-00009E030000}"/>
    <cellStyle name="60% - Accent1 5 2" xfId="1032" xr:uid="{00000000-0005-0000-0000-00009F030000}"/>
    <cellStyle name="60% - Accent1 5 2 2" xfId="1033" xr:uid="{00000000-0005-0000-0000-0000A0030000}"/>
    <cellStyle name="60% - Accent1 5 3" xfId="1034" xr:uid="{00000000-0005-0000-0000-0000A1030000}"/>
    <cellStyle name="60% - Accent1 6" xfId="1035" xr:uid="{00000000-0005-0000-0000-0000A2030000}"/>
    <cellStyle name="60% - Accent1 6 2" xfId="1036" xr:uid="{00000000-0005-0000-0000-0000A3030000}"/>
    <cellStyle name="60% - Accent1 6 2 2" xfId="1037" xr:uid="{00000000-0005-0000-0000-0000A4030000}"/>
    <cellStyle name="60% - Accent1 6 3" xfId="1038" xr:uid="{00000000-0005-0000-0000-0000A5030000}"/>
    <cellStyle name="60% - Accent1 7" xfId="1039" xr:uid="{00000000-0005-0000-0000-0000A6030000}"/>
    <cellStyle name="60% - Accent1 7 2" xfId="1040" xr:uid="{00000000-0005-0000-0000-0000A7030000}"/>
    <cellStyle name="60% - Accent1 7 2 2" xfId="1041" xr:uid="{00000000-0005-0000-0000-0000A8030000}"/>
    <cellStyle name="60% - Accent1 7 3" xfId="1042" xr:uid="{00000000-0005-0000-0000-0000A9030000}"/>
    <cellStyle name="60% - Accent1 8" xfId="1043" xr:uid="{00000000-0005-0000-0000-0000AA030000}"/>
    <cellStyle name="60% - Accent1 8 2" xfId="1044" xr:uid="{00000000-0005-0000-0000-0000AB030000}"/>
    <cellStyle name="60% - Accent1 8 2 2" xfId="1045" xr:uid="{00000000-0005-0000-0000-0000AC030000}"/>
    <cellStyle name="60% - Accent1 8 3" xfId="1046" xr:uid="{00000000-0005-0000-0000-0000AD030000}"/>
    <cellStyle name="60% - Accent1 9" xfId="1047" xr:uid="{00000000-0005-0000-0000-0000AE030000}"/>
    <cellStyle name="60% - Accent1 9 2" xfId="1048" xr:uid="{00000000-0005-0000-0000-0000AF030000}"/>
    <cellStyle name="60% - Accent1 9 2 2" xfId="1049" xr:uid="{00000000-0005-0000-0000-0000B0030000}"/>
    <cellStyle name="60% - Accent1 9 3" xfId="1050" xr:uid="{00000000-0005-0000-0000-0000B1030000}"/>
    <cellStyle name="60% - Accent2 10" xfId="1051" xr:uid="{00000000-0005-0000-0000-0000B2030000}"/>
    <cellStyle name="60% - Accent2 10 2" xfId="1052" xr:uid="{00000000-0005-0000-0000-0000B3030000}"/>
    <cellStyle name="60% - Accent2 2" xfId="1053" xr:uid="{00000000-0005-0000-0000-0000B4030000}"/>
    <cellStyle name="60% - Accent2 2 2" xfId="1054" xr:uid="{00000000-0005-0000-0000-0000B5030000}"/>
    <cellStyle name="60% - Accent2 2 2 2" xfId="1055" xr:uid="{00000000-0005-0000-0000-0000B6030000}"/>
    <cellStyle name="60% - Accent2 2 3" xfId="1056" xr:uid="{00000000-0005-0000-0000-0000B7030000}"/>
    <cellStyle name="60% - Accent2 3" xfId="1057" xr:uid="{00000000-0005-0000-0000-0000B8030000}"/>
    <cellStyle name="60% - Accent2 3 2" xfId="1058" xr:uid="{00000000-0005-0000-0000-0000B9030000}"/>
    <cellStyle name="60% - Accent2 3 2 2" xfId="1059" xr:uid="{00000000-0005-0000-0000-0000BA030000}"/>
    <cellStyle name="60% - Accent2 3 3" xfId="1060" xr:uid="{00000000-0005-0000-0000-0000BB030000}"/>
    <cellStyle name="60% - Accent2 4" xfId="1061" xr:uid="{00000000-0005-0000-0000-0000BC030000}"/>
    <cellStyle name="60% - Accent2 4 2" xfId="1062" xr:uid="{00000000-0005-0000-0000-0000BD030000}"/>
    <cellStyle name="60% - Accent2 4 2 2" xfId="1063" xr:uid="{00000000-0005-0000-0000-0000BE030000}"/>
    <cellStyle name="60% - Accent2 4 3" xfId="1064" xr:uid="{00000000-0005-0000-0000-0000BF030000}"/>
    <cellStyle name="60% - Accent2 5" xfId="1065" xr:uid="{00000000-0005-0000-0000-0000C0030000}"/>
    <cellStyle name="60% - Accent2 5 2" xfId="1066" xr:uid="{00000000-0005-0000-0000-0000C1030000}"/>
    <cellStyle name="60% - Accent2 5 2 2" xfId="1067" xr:uid="{00000000-0005-0000-0000-0000C2030000}"/>
    <cellStyle name="60% - Accent2 5 3" xfId="1068" xr:uid="{00000000-0005-0000-0000-0000C3030000}"/>
    <cellStyle name="60% - Accent2 6" xfId="1069" xr:uid="{00000000-0005-0000-0000-0000C4030000}"/>
    <cellStyle name="60% - Accent2 6 2" xfId="1070" xr:uid="{00000000-0005-0000-0000-0000C5030000}"/>
    <cellStyle name="60% - Accent2 6 2 2" xfId="1071" xr:uid="{00000000-0005-0000-0000-0000C6030000}"/>
    <cellStyle name="60% - Accent2 6 3" xfId="1072" xr:uid="{00000000-0005-0000-0000-0000C7030000}"/>
    <cellStyle name="60% - Accent2 7" xfId="1073" xr:uid="{00000000-0005-0000-0000-0000C8030000}"/>
    <cellStyle name="60% - Accent2 7 2" xfId="1074" xr:uid="{00000000-0005-0000-0000-0000C9030000}"/>
    <cellStyle name="60% - Accent2 7 2 2" xfId="1075" xr:uid="{00000000-0005-0000-0000-0000CA030000}"/>
    <cellStyle name="60% - Accent2 7 3" xfId="1076" xr:uid="{00000000-0005-0000-0000-0000CB030000}"/>
    <cellStyle name="60% - Accent2 8" xfId="1077" xr:uid="{00000000-0005-0000-0000-0000CC030000}"/>
    <cellStyle name="60% - Accent2 8 2" xfId="1078" xr:uid="{00000000-0005-0000-0000-0000CD030000}"/>
    <cellStyle name="60% - Accent2 8 2 2" xfId="1079" xr:uid="{00000000-0005-0000-0000-0000CE030000}"/>
    <cellStyle name="60% - Accent2 8 3" xfId="1080" xr:uid="{00000000-0005-0000-0000-0000CF030000}"/>
    <cellStyle name="60% - Accent2 9" xfId="1081" xr:uid="{00000000-0005-0000-0000-0000D0030000}"/>
    <cellStyle name="60% - Accent2 9 2" xfId="1082" xr:uid="{00000000-0005-0000-0000-0000D1030000}"/>
    <cellStyle name="60% - Accent2 9 2 2" xfId="1083" xr:uid="{00000000-0005-0000-0000-0000D2030000}"/>
    <cellStyle name="60% - Accent2 9 3" xfId="1084" xr:uid="{00000000-0005-0000-0000-0000D3030000}"/>
    <cellStyle name="60% - Accent3 10" xfId="1085" xr:uid="{00000000-0005-0000-0000-0000D4030000}"/>
    <cellStyle name="60% - Accent3 10 2" xfId="1086" xr:uid="{00000000-0005-0000-0000-0000D5030000}"/>
    <cellStyle name="60% - Accent3 2" xfId="1087" xr:uid="{00000000-0005-0000-0000-0000D6030000}"/>
    <cellStyle name="60% - Accent3 2 2" xfId="1088" xr:uid="{00000000-0005-0000-0000-0000D7030000}"/>
    <cellStyle name="60% - Accent3 2 2 2" xfId="1089" xr:uid="{00000000-0005-0000-0000-0000D8030000}"/>
    <cellStyle name="60% - Accent3 2 3" xfId="1090" xr:uid="{00000000-0005-0000-0000-0000D9030000}"/>
    <cellStyle name="60% - Accent3 3" xfId="1091" xr:uid="{00000000-0005-0000-0000-0000DA030000}"/>
    <cellStyle name="60% - Accent3 3 2" xfId="1092" xr:uid="{00000000-0005-0000-0000-0000DB030000}"/>
    <cellStyle name="60% - Accent3 3 2 2" xfId="1093" xr:uid="{00000000-0005-0000-0000-0000DC030000}"/>
    <cellStyle name="60% - Accent3 3 3" xfId="1094" xr:uid="{00000000-0005-0000-0000-0000DD030000}"/>
    <cellStyle name="60% - Accent3 4" xfId="1095" xr:uid="{00000000-0005-0000-0000-0000DE030000}"/>
    <cellStyle name="60% - Accent3 4 2" xfId="1096" xr:uid="{00000000-0005-0000-0000-0000DF030000}"/>
    <cellStyle name="60% - Accent3 4 2 2" xfId="1097" xr:uid="{00000000-0005-0000-0000-0000E0030000}"/>
    <cellStyle name="60% - Accent3 4 3" xfId="1098" xr:uid="{00000000-0005-0000-0000-0000E1030000}"/>
    <cellStyle name="60% - Accent3 5" xfId="1099" xr:uid="{00000000-0005-0000-0000-0000E2030000}"/>
    <cellStyle name="60% - Accent3 5 2" xfId="1100" xr:uid="{00000000-0005-0000-0000-0000E3030000}"/>
    <cellStyle name="60% - Accent3 5 2 2" xfId="1101" xr:uid="{00000000-0005-0000-0000-0000E4030000}"/>
    <cellStyle name="60% - Accent3 5 3" xfId="1102" xr:uid="{00000000-0005-0000-0000-0000E5030000}"/>
    <cellStyle name="60% - Accent3 6" xfId="1103" xr:uid="{00000000-0005-0000-0000-0000E6030000}"/>
    <cellStyle name="60% - Accent3 6 2" xfId="1104" xr:uid="{00000000-0005-0000-0000-0000E7030000}"/>
    <cellStyle name="60% - Accent3 6 2 2" xfId="1105" xr:uid="{00000000-0005-0000-0000-0000E8030000}"/>
    <cellStyle name="60% - Accent3 6 3" xfId="1106" xr:uid="{00000000-0005-0000-0000-0000E9030000}"/>
    <cellStyle name="60% - Accent3 7" xfId="1107" xr:uid="{00000000-0005-0000-0000-0000EA030000}"/>
    <cellStyle name="60% - Accent3 7 2" xfId="1108" xr:uid="{00000000-0005-0000-0000-0000EB030000}"/>
    <cellStyle name="60% - Accent3 7 2 2" xfId="1109" xr:uid="{00000000-0005-0000-0000-0000EC030000}"/>
    <cellStyle name="60% - Accent3 7 3" xfId="1110" xr:uid="{00000000-0005-0000-0000-0000ED030000}"/>
    <cellStyle name="60% - Accent3 8" xfId="1111" xr:uid="{00000000-0005-0000-0000-0000EE030000}"/>
    <cellStyle name="60% - Accent3 8 2" xfId="1112" xr:uid="{00000000-0005-0000-0000-0000EF030000}"/>
    <cellStyle name="60% - Accent3 8 2 2" xfId="1113" xr:uid="{00000000-0005-0000-0000-0000F0030000}"/>
    <cellStyle name="60% - Accent3 8 3" xfId="1114" xr:uid="{00000000-0005-0000-0000-0000F1030000}"/>
    <cellStyle name="60% - Accent3 9" xfId="1115" xr:uid="{00000000-0005-0000-0000-0000F2030000}"/>
    <cellStyle name="60% - Accent3 9 2" xfId="1116" xr:uid="{00000000-0005-0000-0000-0000F3030000}"/>
    <cellStyle name="60% - Accent3 9 2 2" xfId="1117" xr:uid="{00000000-0005-0000-0000-0000F4030000}"/>
    <cellStyle name="60% - Accent3 9 3" xfId="1118" xr:uid="{00000000-0005-0000-0000-0000F5030000}"/>
    <cellStyle name="60% - Accent4 10" xfId="1119" xr:uid="{00000000-0005-0000-0000-0000F6030000}"/>
    <cellStyle name="60% - Accent4 10 2" xfId="1120" xr:uid="{00000000-0005-0000-0000-0000F7030000}"/>
    <cellStyle name="60% - Accent4 2" xfId="1121" xr:uid="{00000000-0005-0000-0000-0000F8030000}"/>
    <cellStyle name="60% - Accent4 2 2" xfId="1122" xr:uid="{00000000-0005-0000-0000-0000F9030000}"/>
    <cellStyle name="60% - Accent4 2 2 2" xfId="1123" xr:uid="{00000000-0005-0000-0000-0000FA030000}"/>
    <cellStyle name="60% - Accent4 2 3" xfId="1124" xr:uid="{00000000-0005-0000-0000-0000FB030000}"/>
    <cellStyle name="60% - Accent4 3" xfId="1125" xr:uid="{00000000-0005-0000-0000-0000FC030000}"/>
    <cellStyle name="60% - Accent4 3 2" xfId="1126" xr:uid="{00000000-0005-0000-0000-0000FD030000}"/>
    <cellStyle name="60% - Accent4 3 2 2" xfId="1127" xr:uid="{00000000-0005-0000-0000-0000FE030000}"/>
    <cellStyle name="60% - Accent4 3 3" xfId="1128" xr:uid="{00000000-0005-0000-0000-0000FF030000}"/>
    <cellStyle name="60% - Accent4 4" xfId="1129" xr:uid="{00000000-0005-0000-0000-000000040000}"/>
    <cellStyle name="60% - Accent4 4 2" xfId="1130" xr:uid="{00000000-0005-0000-0000-000001040000}"/>
    <cellStyle name="60% - Accent4 4 2 2" xfId="1131" xr:uid="{00000000-0005-0000-0000-000002040000}"/>
    <cellStyle name="60% - Accent4 4 3" xfId="1132" xr:uid="{00000000-0005-0000-0000-000003040000}"/>
    <cellStyle name="60% - Accent4 5" xfId="1133" xr:uid="{00000000-0005-0000-0000-000004040000}"/>
    <cellStyle name="60% - Accent4 5 2" xfId="1134" xr:uid="{00000000-0005-0000-0000-000005040000}"/>
    <cellStyle name="60% - Accent4 5 2 2" xfId="1135" xr:uid="{00000000-0005-0000-0000-000006040000}"/>
    <cellStyle name="60% - Accent4 5 3" xfId="1136" xr:uid="{00000000-0005-0000-0000-000007040000}"/>
    <cellStyle name="60% - Accent4 6" xfId="1137" xr:uid="{00000000-0005-0000-0000-000008040000}"/>
    <cellStyle name="60% - Accent4 6 2" xfId="1138" xr:uid="{00000000-0005-0000-0000-000009040000}"/>
    <cellStyle name="60% - Accent4 6 2 2" xfId="1139" xr:uid="{00000000-0005-0000-0000-00000A040000}"/>
    <cellStyle name="60% - Accent4 6 3" xfId="1140" xr:uid="{00000000-0005-0000-0000-00000B040000}"/>
    <cellStyle name="60% - Accent4 7" xfId="1141" xr:uid="{00000000-0005-0000-0000-00000C040000}"/>
    <cellStyle name="60% - Accent4 7 2" xfId="1142" xr:uid="{00000000-0005-0000-0000-00000D040000}"/>
    <cellStyle name="60% - Accent4 7 2 2" xfId="1143" xr:uid="{00000000-0005-0000-0000-00000E040000}"/>
    <cellStyle name="60% - Accent4 7 3" xfId="1144" xr:uid="{00000000-0005-0000-0000-00000F040000}"/>
    <cellStyle name="60% - Accent4 8" xfId="1145" xr:uid="{00000000-0005-0000-0000-000010040000}"/>
    <cellStyle name="60% - Accent4 8 2" xfId="1146" xr:uid="{00000000-0005-0000-0000-000011040000}"/>
    <cellStyle name="60% - Accent4 8 2 2" xfId="1147" xr:uid="{00000000-0005-0000-0000-000012040000}"/>
    <cellStyle name="60% - Accent4 8 3" xfId="1148" xr:uid="{00000000-0005-0000-0000-000013040000}"/>
    <cellStyle name="60% - Accent4 9" xfId="1149" xr:uid="{00000000-0005-0000-0000-000014040000}"/>
    <cellStyle name="60% - Accent4 9 2" xfId="1150" xr:uid="{00000000-0005-0000-0000-000015040000}"/>
    <cellStyle name="60% - Accent4 9 2 2" xfId="1151" xr:uid="{00000000-0005-0000-0000-000016040000}"/>
    <cellStyle name="60% - Accent4 9 3" xfId="1152" xr:uid="{00000000-0005-0000-0000-000017040000}"/>
    <cellStyle name="60% - Accent5 10" xfId="1153" xr:uid="{00000000-0005-0000-0000-000018040000}"/>
    <cellStyle name="60% - Accent5 10 2" xfId="1154" xr:uid="{00000000-0005-0000-0000-000019040000}"/>
    <cellStyle name="60% - Accent5 2" xfId="1155" xr:uid="{00000000-0005-0000-0000-00001A040000}"/>
    <cellStyle name="60% - Accent5 2 2" xfId="1156" xr:uid="{00000000-0005-0000-0000-00001B040000}"/>
    <cellStyle name="60% - Accent5 2 2 2" xfId="1157" xr:uid="{00000000-0005-0000-0000-00001C040000}"/>
    <cellStyle name="60% - Accent5 2 3" xfId="1158" xr:uid="{00000000-0005-0000-0000-00001D040000}"/>
    <cellStyle name="60% - Accent5 3" xfId="1159" xr:uid="{00000000-0005-0000-0000-00001E040000}"/>
    <cellStyle name="60% - Accent5 3 2" xfId="1160" xr:uid="{00000000-0005-0000-0000-00001F040000}"/>
    <cellStyle name="60% - Accent5 3 2 2" xfId="1161" xr:uid="{00000000-0005-0000-0000-000020040000}"/>
    <cellStyle name="60% - Accent5 3 3" xfId="1162" xr:uid="{00000000-0005-0000-0000-000021040000}"/>
    <cellStyle name="60% - Accent5 4" xfId="1163" xr:uid="{00000000-0005-0000-0000-000022040000}"/>
    <cellStyle name="60% - Accent5 4 2" xfId="1164" xr:uid="{00000000-0005-0000-0000-000023040000}"/>
    <cellStyle name="60% - Accent5 4 2 2" xfId="1165" xr:uid="{00000000-0005-0000-0000-000024040000}"/>
    <cellStyle name="60% - Accent5 4 3" xfId="1166" xr:uid="{00000000-0005-0000-0000-000025040000}"/>
    <cellStyle name="60% - Accent5 5" xfId="1167" xr:uid="{00000000-0005-0000-0000-000026040000}"/>
    <cellStyle name="60% - Accent5 5 2" xfId="1168" xr:uid="{00000000-0005-0000-0000-000027040000}"/>
    <cellStyle name="60% - Accent5 5 2 2" xfId="1169" xr:uid="{00000000-0005-0000-0000-000028040000}"/>
    <cellStyle name="60% - Accent5 5 3" xfId="1170" xr:uid="{00000000-0005-0000-0000-000029040000}"/>
    <cellStyle name="60% - Accent5 6" xfId="1171" xr:uid="{00000000-0005-0000-0000-00002A040000}"/>
    <cellStyle name="60% - Accent5 6 2" xfId="1172" xr:uid="{00000000-0005-0000-0000-00002B040000}"/>
    <cellStyle name="60% - Accent5 6 2 2" xfId="1173" xr:uid="{00000000-0005-0000-0000-00002C040000}"/>
    <cellStyle name="60% - Accent5 6 3" xfId="1174" xr:uid="{00000000-0005-0000-0000-00002D040000}"/>
    <cellStyle name="60% - Accent5 7" xfId="1175" xr:uid="{00000000-0005-0000-0000-00002E040000}"/>
    <cellStyle name="60% - Accent5 7 2" xfId="1176" xr:uid="{00000000-0005-0000-0000-00002F040000}"/>
    <cellStyle name="60% - Accent5 7 2 2" xfId="1177" xr:uid="{00000000-0005-0000-0000-000030040000}"/>
    <cellStyle name="60% - Accent5 7 3" xfId="1178" xr:uid="{00000000-0005-0000-0000-000031040000}"/>
    <cellStyle name="60% - Accent5 8" xfId="1179" xr:uid="{00000000-0005-0000-0000-000032040000}"/>
    <cellStyle name="60% - Accent5 8 2" xfId="1180" xr:uid="{00000000-0005-0000-0000-000033040000}"/>
    <cellStyle name="60% - Accent5 8 2 2" xfId="1181" xr:uid="{00000000-0005-0000-0000-000034040000}"/>
    <cellStyle name="60% - Accent5 8 3" xfId="1182" xr:uid="{00000000-0005-0000-0000-000035040000}"/>
    <cellStyle name="60% - Accent5 9" xfId="1183" xr:uid="{00000000-0005-0000-0000-000036040000}"/>
    <cellStyle name="60% - Accent5 9 2" xfId="1184" xr:uid="{00000000-0005-0000-0000-000037040000}"/>
    <cellStyle name="60% - Accent5 9 2 2" xfId="1185" xr:uid="{00000000-0005-0000-0000-000038040000}"/>
    <cellStyle name="60% - Accent5 9 3" xfId="1186" xr:uid="{00000000-0005-0000-0000-000039040000}"/>
    <cellStyle name="60% - Accent6 10" xfId="1187" xr:uid="{00000000-0005-0000-0000-00003A040000}"/>
    <cellStyle name="60% - Accent6 10 2" xfId="1188" xr:uid="{00000000-0005-0000-0000-00003B040000}"/>
    <cellStyle name="60% - Accent6 2" xfId="1189" xr:uid="{00000000-0005-0000-0000-00003C040000}"/>
    <cellStyle name="60% - Accent6 2 2" xfId="1190" xr:uid="{00000000-0005-0000-0000-00003D040000}"/>
    <cellStyle name="60% - Accent6 2 2 2" xfId="1191" xr:uid="{00000000-0005-0000-0000-00003E040000}"/>
    <cellStyle name="60% - Accent6 2 3" xfId="1192" xr:uid="{00000000-0005-0000-0000-00003F040000}"/>
    <cellStyle name="60% - Accent6 3" xfId="1193" xr:uid="{00000000-0005-0000-0000-000040040000}"/>
    <cellStyle name="60% - Accent6 3 2" xfId="1194" xr:uid="{00000000-0005-0000-0000-000041040000}"/>
    <cellStyle name="60% - Accent6 3 2 2" xfId="1195" xr:uid="{00000000-0005-0000-0000-000042040000}"/>
    <cellStyle name="60% - Accent6 3 3" xfId="1196" xr:uid="{00000000-0005-0000-0000-000043040000}"/>
    <cellStyle name="60% - Accent6 4" xfId="1197" xr:uid="{00000000-0005-0000-0000-000044040000}"/>
    <cellStyle name="60% - Accent6 4 2" xfId="1198" xr:uid="{00000000-0005-0000-0000-000045040000}"/>
    <cellStyle name="60% - Accent6 4 2 2" xfId="1199" xr:uid="{00000000-0005-0000-0000-000046040000}"/>
    <cellStyle name="60% - Accent6 4 3" xfId="1200" xr:uid="{00000000-0005-0000-0000-000047040000}"/>
    <cellStyle name="60% - Accent6 5" xfId="1201" xr:uid="{00000000-0005-0000-0000-000048040000}"/>
    <cellStyle name="60% - Accent6 5 2" xfId="1202" xr:uid="{00000000-0005-0000-0000-000049040000}"/>
    <cellStyle name="60% - Accent6 5 2 2" xfId="1203" xr:uid="{00000000-0005-0000-0000-00004A040000}"/>
    <cellStyle name="60% - Accent6 5 3" xfId="1204" xr:uid="{00000000-0005-0000-0000-00004B040000}"/>
    <cellStyle name="60% - Accent6 6" xfId="1205" xr:uid="{00000000-0005-0000-0000-00004C040000}"/>
    <cellStyle name="60% - Accent6 6 2" xfId="1206" xr:uid="{00000000-0005-0000-0000-00004D040000}"/>
    <cellStyle name="60% - Accent6 6 2 2" xfId="1207" xr:uid="{00000000-0005-0000-0000-00004E040000}"/>
    <cellStyle name="60% - Accent6 6 3" xfId="1208" xr:uid="{00000000-0005-0000-0000-00004F040000}"/>
    <cellStyle name="60% - Accent6 7" xfId="1209" xr:uid="{00000000-0005-0000-0000-000050040000}"/>
    <cellStyle name="60% - Accent6 7 2" xfId="1210" xr:uid="{00000000-0005-0000-0000-000051040000}"/>
    <cellStyle name="60% - Accent6 7 2 2" xfId="1211" xr:uid="{00000000-0005-0000-0000-000052040000}"/>
    <cellStyle name="60% - Accent6 7 3" xfId="1212" xr:uid="{00000000-0005-0000-0000-000053040000}"/>
    <cellStyle name="60% - Accent6 8" xfId="1213" xr:uid="{00000000-0005-0000-0000-000054040000}"/>
    <cellStyle name="60% - Accent6 8 2" xfId="1214" xr:uid="{00000000-0005-0000-0000-000055040000}"/>
    <cellStyle name="60% - Accent6 8 2 2" xfId="1215" xr:uid="{00000000-0005-0000-0000-000056040000}"/>
    <cellStyle name="60% - Accent6 8 3" xfId="1216" xr:uid="{00000000-0005-0000-0000-000057040000}"/>
    <cellStyle name="60% - Accent6 9" xfId="1217" xr:uid="{00000000-0005-0000-0000-000058040000}"/>
    <cellStyle name="60% - Accent6 9 2" xfId="1218" xr:uid="{00000000-0005-0000-0000-000059040000}"/>
    <cellStyle name="60% - Accent6 9 2 2" xfId="1219" xr:uid="{00000000-0005-0000-0000-00005A040000}"/>
    <cellStyle name="60% - Accent6 9 3" xfId="1220" xr:uid="{00000000-0005-0000-0000-00005B040000}"/>
    <cellStyle name="Accent1 10" xfId="1221" xr:uid="{00000000-0005-0000-0000-00005C040000}"/>
    <cellStyle name="Accent1 10 2" xfId="1222" xr:uid="{00000000-0005-0000-0000-00005D040000}"/>
    <cellStyle name="Accent1 2" xfId="1223" xr:uid="{00000000-0005-0000-0000-00005E040000}"/>
    <cellStyle name="Accent1 2 2" xfId="1224" xr:uid="{00000000-0005-0000-0000-00005F040000}"/>
    <cellStyle name="Accent1 2 2 2" xfId="1225" xr:uid="{00000000-0005-0000-0000-000060040000}"/>
    <cellStyle name="Accent1 2 3" xfId="1226" xr:uid="{00000000-0005-0000-0000-000061040000}"/>
    <cellStyle name="Accent1 3" xfId="1227" xr:uid="{00000000-0005-0000-0000-000062040000}"/>
    <cellStyle name="Accent1 3 2" xfId="1228" xr:uid="{00000000-0005-0000-0000-000063040000}"/>
    <cellStyle name="Accent1 3 2 2" xfId="1229" xr:uid="{00000000-0005-0000-0000-000064040000}"/>
    <cellStyle name="Accent1 3 3" xfId="1230" xr:uid="{00000000-0005-0000-0000-000065040000}"/>
    <cellStyle name="Accent1 4" xfId="1231" xr:uid="{00000000-0005-0000-0000-000066040000}"/>
    <cellStyle name="Accent1 4 2" xfId="1232" xr:uid="{00000000-0005-0000-0000-000067040000}"/>
    <cellStyle name="Accent1 4 2 2" xfId="1233" xr:uid="{00000000-0005-0000-0000-000068040000}"/>
    <cellStyle name="Accent1 4 3" xfId="1234" xr:uid="{00000000-0005-0000-0000-000069040000}"/>
    <cellStyle name="Accent1 5" xfId="1235" xr:uid="{00000000-0005-0000-0000-00006A040000}"/>
    <cellStyle name="Accent1 5 2" xfId="1236" xr:uid="{00000000-0005-0000-0000-00006B040000}"/>
    <cellStyle name="Accent1 5 2 2" xfId="1237" xr:uid="{00000000-0005-0000-0000-00006C040000}"/>
    <cellStyle name="Accent1 5 3" xfId="1238" xr:uid="{00000000-0005-0000-0000-00006D040000}"/>
    <cellStyle name="Accent1 6" xfId="1239" xr:uid="{00000000-0005-0000-0000-00006E040000}"/>
    <cellStyle name="Accent1 6 2" xfId="1240" xr:uid="{00000000-0005-0000-0000-00006F040000}"/>
    <cellStyle name="Accent1 6 2 2" xfId="1241" xr:uid="{00000000-0005-0000-0000-000070040000}"/>
    <cellStyle name="Accent1 6 3" xfId="1242" xr:uid="{00000000-0005-0000-0000-000071040000}"/>
    <cellStyle name="Accent1 7" xfId="1243" xr:uid="{00000000-0005-0000-0000-000072040000}"/>
    <cellStyle name="Accent1 7 2" xfId="1244" xr:uid="{00000000-0005-0000-0000-000073040000}"/>
    <cellStyle name="Accent1 7 2 2" xfId="1245" xr:uid="{00000000-0005-0000-0000-000074040000}"/>
    <cellStyle name="Accent1 7 3" xfId="1246" xr:uid="{00000000-0005-0000-0000-000075040000}"/>
    <cellStyle name="Accent1 8" xfId="1247" xr:uid="{00000000-0005-0000-0000-000076040000}"/>
    <cellStyle name="Accent1 8 2" xfId="1248" xr:uid="{00000000-0005-0000-0000-000077040000}"/>
    <cellStyle name="Accent1 8 2 2" xfId="1249" xr:uid="{00000000-0005-0000-0000-000078040000}"/>
    <cellStyle name="Accent1 8 3" xfId="1250" xr:uid="{00000000-0005-0000-0000-000079040000}"/>
    <cellStyle name="Accent1 9" xfId="1251" xr:uid="{00000000-0005-0000-0000-00007A040000}"/>
    <cellStyle name="Accent1 9 2" xfId="1252" xr:uid="{00000000-0005-0000-0000-00007B040000}"/>
    <cellStyle name="Accent1 9 2 2" xfId="1253" xr:uid="{00000000-0005-0000-0000-00007C040000}"/>
    <cellStyle name="Accent1 9 3" xfId="1254" xr:uid="{00000000-0005-0000-0000-00007D040000}"/>
    <cellStyle name="Accent2 10" xfId="1255" xr:uid="{00000000-0005-0000-0000-00007E040000}"/>
    <cellStyle name="Accent2 10 2" xfId="1256" xr:uid="{00000000-0005-0000-0000-00007F040000}"/>
    <cellStyle name="Accent2 2" xfId="1257" xr:uid="{00000000-0005-0000-0000-000080040000}"/>
    <cellStyle name="Accent2 2 2" xfId="1258" xr:uid="{00000000-0005-0000-0000-000081040000}"/>
    <cellStyle name="Accent2 2 2 2" xfId="1259" xr:uid="{00000000-0005-0000-0000-000082040000}"/>
    <cellStyle name="Accent2 2 3" xfId="1260" xr:uid="{00000000-0005-0000-0000-000083040000}"/>
    <cellStyle name="Accent2 3" xfId="1261" xr:uid="{00000000-0005-0000-0000-000084040000}"/>
    <cellStyle name="Accent2 3 2" xfId="1262" xr:uid="{00000000-0005-0000-0000-000085040000}"/>
    <cellStyle name="Accent2 3 2 2" xfId="1263" xr:uid="{00000000-0005-0000-0000-000086040000}"/>
    <cellStyle name="Accent2 3 3" xfId="1264" xr:uid="{00000000-0005-0000-0000-000087040000}"/>
    <cellStyle name="Accent2 4" xfId="1265" xr:uid="{00000000-0005-0000-0000-000088040000}"/>
    <cellStyle name="Accent2 4 2" xfId="1266" xr:uid="{00000000-0005-0000-0000-000089040000}"/>
    <cellStyle name="Accent2 4 2 2" xfId="1267" xr:uid="{00000000-0005-0000-0000-00008A040000}"/>
    <cellStyle name="Accent2 4 3" xfId="1268" xr:uid="{00000000-0005-0000-0000-00008B040000}"/>
    <cellStyle name="Accent2 5" xfId="1269" xr:uid="{00000000-0005-0000-0000-00008C040000}"/>
    <cellStyle name="Accent2 5 2" xfId="1270" xr:uid="{00000000-0005-0000-0000-00008D040000}"/>
    <cellStyle name="Accent2 5 2 2" xfId="1271" xr:uid="{00000000-0005-0000-0000-00008E040000}"/>
    <cellStyle name="Accent2 5 3" xfId="1272" xr:uid="{00000000-0005-0000-0000-00008F040000}"/>
    <cellStyle name="Accent2 6" xfId="1273" xr:uid="{00000000-0005-0000-0000-000090040000}"/>
    <cellStyle name="Accent2 6 2" xfId="1274" xr:uid="{00000000-0005-0000-0000-000091040000}"/>
    <cellStyle name="Accent2 6 2 2" xfId="1275" xr:uid="{00000000-0005-0000-0000-000092040000}"/>
    <cellStyle name="Accent2 6 3" xfId="1276" xr:uid="{00000000-0005-0000-0000-000093040000}"/>
    <cellStyle name="Accent2 7" xfId="1277" xr:uid="{00000000-0005-0000-0000-000094040000}"/>
    <cellStyle name="Accent2 7 2" xfId="1278" xr:uid="{00000000-0005-0000-0000-000095040000}"/>
    <cellStyle name="Accent2 7 2 2" xfId="1279" xr:uid="{00000000-0005-0000-0000-000096040000}"/>
    <cellStyle name="Accent2 7 3" xfId="1280" xr:uid="{00000000-0005-0000-0000-000097040000}"/>
    <cellStyle name="Accent2 8" xfId="1281" xr:uid="{00000000-0005-0000-0000-000098040000}"/>
    <cellStyle name="Accent2 8 2" xfId="1282" xr:uid="{00000000-0005-0000-0000-000099040000}"/>
    <cellStyle name="Accent2 8 2 2" xfId="1283" xr:uid="{00000000-0005-0000-0000-00009A040000}"/>
    <cellStyle name="Accent2 8 3" xfId="1284" xr:uid="{00000000-0005-0000-0000-00009B040000}"/>
    <cellStyle name="Accent2 9" xfId="1285" xr:uid="{00000000-0005-0000-0000-00009C040000}"/>
    <cellStyle name="Accent2 9 2" xfId="1286" xr:uid="{00000000-0005-0000-0000-00009D040000}"/>
    <cellStyle name="Accent2 9 2 2" xfId="1287" xr:uid="{00000000-0005-0000-0000-00009E040000}"/>
    <cellStyle name="Accent2 9 3" xfId="1288" xr:uid="{00000000-0005-0000-0000-00009F040000}"/>
    <cellStyle name="Accent3 10" xfId="1289" xr:uid="{00000000-0005-0000-0000-0000A0040000}"/>
    <cellStyle name="Accent3 10 2" xfId="1290" xr:uid="{00000000-0005-0000-0000-0000A1040000}"/>
    <cellStyle name="Accent3 2" xfId="1291" xr:uid="{00000000-0005-0000-0000-0000A2040000}"/>
    <cellStyle name="Accent3 2 2" xfId="1292" xr:uid="{00000000-0005-0000-0000-0000A3040000}"/>
    <cellStyle name="Accent3 2 2 2" xfId="1293" xr:uid="{00000000-0005-0000-0000-0000A4040000}"/>
    <cellStyle name="Accent3 2 3" xfId="1294" xr:uid="{00000000-0005-0000-0000-0000A5040000}"/>
    <cellStyle name="Accent3 3" xfId="1295" xr:uid="{00000000-0005-0000-0000-0000A6040000}"/>
    <cellStyle name="Accent3 3 2" xfId="1296" xr:uid="{00000000-0005-0000-0000-0000A7040000}"/>
    <cellStyle name="Accent3 3 2 2" xfId="1297" xr:uid="{00000000-0005-0000-0000-0000A8040000}"/>
    <cellStyle name="Accent3 3 3" xfId="1298" xr:uid="{00000000-0005-0000-0000-0000A9040000}"/>
    <cellStyle name="Accent3 4" xfId="1299" xr:uid="{00000000-0005-0000-0000-0000AA040000}"/>
    <cellStyle name="Accent3 4 2" xfId="1300" xr:uid="{00000000-0005-0000-0000-0000AB040000}"/>
    <cellStyle name="Accent3 4 2 2" xfId="1301" xr:uid="{00000000-0005-0000-0000-0000AC040000}"/>
    <cellStyle name="Accent3 4 3" xfId="1302" xr:uid="{00000000-0005-0000-0000-0000AD040000}"/>
    <cellStyle name="Accent3 5" xfId="1303" xr:uid="{00000000-0005-0000-0000-0000AE040000}"/>
    <cellStyle name="Accent3 5 2" xfId="1304" xr:uid="{00000000-0005-0000-0000-0000AF040000}"/>
    <cellStyle name="Accent3 5 2 2" xfId="1305" xr:uid="{00000000-0005-0000-0000-0000B0040000}"/>
    <cellStyle name="Accent3 5 3" xfId="1306" xr:uid="{00000000-0005-0000-0000-0000B1040000}"/>
    <cellStyle name="Accent3 6" xfId="1307" xr:uid="{00000000-0005-0000-0000-0000B2040000}"/>
    <cellStyle name="Accent3 6 2" xfId="1308" xr:uid="{00000000-0005-0000-0000-0000B3040000}"/>
    <cellStyle name="Accent3 6 2 2" xfId="1309" xr:uid="{00000000-0005-0000-0000-0000B4040000}"/>
    <cellStyle name="Accent3 6 3" xfId="1310" xr:uid="{00000000-0005-0000-0000-0000B5040000}"/>
    <cellStyle name="Accent3 7" xfId="1311" xr:uid="{00000000-0005-0000-0000-0000B6040000}"/>
    <cellStyle name="Accent3 7 2" xfId="1312" xr:uid="{00000000-0005-0000-0000-0000B7040000}"/>
    <cellStyle name="Accent3 7 2 2" xfId="1313" xr:uid="{00000000-0005-0000-0000-0000B8040000}"/>
    <cellStyle name="Accent3 7 3" xfId="1314" xr:uid="{00000000-0005-0000-0000-0000B9040000}"/>
    <cellStyle name="Accent3 8" xfId="1315" xr:uid="{00000000-0005-0000-0000-0000BA040000}"/>
    <cellStyle name="Accent3 8 2" xfId="1316" xr:uid="{00000000-0005-0000-0000-0000BB040000}"/>
    <cellStyle name="Accent3 8 2 2" xfId="1317" xr:uid="{00000000-0005-0000-0000-0000BC040000}"/>
    <cellStyle name="Accent3 8 3" xfId="1318" xr:uid="{00000000-0005-0000-0000-0000BD040000}"/>
    <cellStyle name="Accent3 9" xfId="1319" xr:uid="{00000000-0005-0000-0000-0000BE040000}"/>
    <cellStyle name="Accent3 9 2" xfId="1320" xr:uid="{00000000-0005-0000-0000-0000BF040000}"/>
    <cellStyle name="Accent3 9 2 2" xfId="1321" xr:uid="{00000000-0005-0000-0000-0000C0040000}"/>
    <cellStyle name="Accent3 9 3" xfId="1322" xr:uid="{00000000-0005-0000-0000-0000C1040000}"/>
    <cellStyle name="Accent4 10" xfId="1323" xr:uid="{00000000-0005-0000-0000-0000C2040000}"/>
    <cellStyle name="Accent4 10 2" xfId="1324" xr:uid="{00000000-0005-0000-0000-0000C3040000}"/>
    <cellStyle name="Accent4 2" xfId="1325" xr:uid="{00000000-0005-0000-0000-0000C4040000}"/>
    <cellStyle name="Accent4 2 2" xfId="1326" xr:uid="{00000000-0005-0000-0000-0000C5040000}"/>
    <cellStyle name="Accent4 2 2 2" xfId="1327" xr:uid="{00000000-0005-0000-0000-0000C6040000}"/>
    <cellStyle name="Accent4 2 3" xfId="1328" xr:uid="{00000000-0005-0000-0000-0000C7040000}"/>
    <cellStyle name="Accent4 3" xfId="1329" xr:uid="{00000000-0005-0000-0000-0000C8040000}"/>
    <cellStyle name="Accent4 3 2" xfId="1330" xr:uid="{00000000-0005-0000-0000-0000C9040000}"/>
    <cellStyle name="Accent4 3 2 2" xfId="1331" xr:uid="{00000000-0005-0000-0000-0000CA040000}"/>
    <cellStyle name="Accent4 3 3" xfId="1332" xr:uid="{00000000-0005-0000-0000-0000CB040000}"/>
    <cellStyle name="Accent4 4" xfId="1333" xr:uid="{00000000-0005-0000-0000-0000CC040000}"/>
    <cellStyle name="Accent4 4 2" xfId="1334" xr:uid="{00000000-0005-0000-0000-0000CD040000}"/>
    <cellStyle name="Accent4 4 2 2" xfId="1335" xr:uid="{00000000-0005-0000-0000-0000CE040000}"/>
    <cellStyle name="Accent4 4 3" xfId="1336" xr:uid="{00000000-0005-0000-0000-0000CF040000}"/>
    <cellStyle name="Accent4 5" xfId="1337" xr:uid="{00000000-0005-0000-0000-0000D0040000}"/>
    <cellStyle name="Accent4 5 2" xfId="1338" xr:uid="{00000000-0005-0000-0000-0000D1040000}"/>
    <cellStyle name="Accent4 5 2 2" xfId="1339" xr:uid="{00000000-0005-0000-0000-0000D2040000}"/>
    <cellStyle name="Accent4 5 3" xfId="1340" xr:uid="{00000000-0005-0000-0000-0000D3040000}"/>
    <cellStyle name="Accent4 6" xfId="1341" xr:uid="{00000000-0005-0000-0000-0000D4040000}"/>
    <cellStyle name="Accent4 6 2" xfId="1342" xr:uid="{00000000-0005-0000-0000-0000D5040000}"/>
    <cellStyle name="Accent4 6 2 2" xfId="1343" xr:uid="{00000000-0005-0000-0000-0000D6040000}"/>
    <cellStyle name="Accent4 6 3" xfId="1344" xr:uid="{00000000-0005-0000-0000-0000D7040000}"/>
    <cellStyle name="Accent4 7" xfId="1345" xr:uid="{00000000-0005-0000-0000-0000D8040000}"/>
    <cellStyle name="Accent4 7 2" xfId="1346" xr:uid="{00000000-0005-0000-0000-0000D9040000}"/>
    <cellStyle name="Accent4 7 2 2" xfId="1347" xr:uid="{00000000-0005-0000-0000-0000DA040000}"/>
    <cellStyle name="Accent4 7 3" xfId="1348" xr:uid="{00000000-0005-0000-0000-0000DB040000}"/>
    <cellStyle name="Accent4 8" xfId="1349" xr:uid="{00000000-0005-0000-0000-0000DC040000}"/>
    <cellStyle name="Accent4 8 2" xfId="1350" xr:uid="{00000000-0005-0000-0000-0000DD040000}"/>
    <cellStyle name="Accent4 8 2 2" xfId="1351" xr:uid="{00000000-0005-0000-0000-0000DE040000}"/>
    <cellStyle name="Accent4 8 3" xfId="1352" xr:uid="{00000000-0005-0000-0000-0000DF040000}"/>
    <cellStyle name="Accent4 9" xfId="1353" xr:uid="{00000000-0005-0000-0000-0000E0040000}"/>
    <cellStyle name="Accent4 9 2" xfId="1354" xr:uid="{00000000-0005-0000-0000-0000E1040000}"/>
    <cellStyle name="Accent4 9 2 2" xfId="1355" xr:uid="{00000000-0005-0000-0000-0000E2040000}"/>
    <cellStyle name="Accent4 9 3" xfId="1356" xr:uid="{00000000-0005-0000-0000-0000E3040000}"/>
    <cellStyle name="Accent5 10" xfId="1357" xr:uid="{00000000-0005-0000-0000-0000E4040000}"/>
    <cellStyle name="Accent5 10 2" xfId="1358" xr:uid="{00000000-0005-0000-0000-0000E5040000}"/>
    <cellStyle name="Accent5 2" xfId="1359" xr:uid="{00000000-0005-0000-0000-0000E6040000}"/>
    <cellStyle name="Accent5 2 2" xfId="1360" xr:uid="{00000000-0005-0000-0000-0000E7040000}"/>
    <cellStyle name="Accent5 2 2 2" xfId="1361" xr:uid="{00000000-0005-0000-0000-0000E8040000}"/>
    <cellStyle name="Accent5 2 3" xfId="1362" xr:uid="{00000000-0005-0000-0000-0000E9040000}"/>
    <cellStyle name="Accent5 3" xfId="1363" xr:uid="{00000000-0005-0000-0000-0000EA040000}"/>
    <cellStyle name="Accent5 3 2" xfId="1364" xr:uid="{00000000-0005-0000-0000-0000EB040000}"/>
    <cellStyle name="Accent5 3 2 2" xfId="1365" xr:uid="{00000000-0005-0000-0000-0000EC040000}"/>
    <cellStyle name="Accent5 3 3" xfId="1366" xr:uid="{00000000-0005-0000-0000-0000ED040000}"/>
    <cellStyle name="Accent5 4" xfId="1367" xr:uid="{00000000-0005-0000-0000-0000EE040000}"/>
    <cellStyle name="Accent5 4 2" xfId="1368" xr:uid="{00000000-0005-0000-0000-0000EF040000}"/>
    <cellStyle name="Accent5 4 2 2" xfId="1369" xr:uid="{00000000-0005-0000-0000-0000F0040000}"/>
    <cellStyle name="Accent5 4 3" xfId="1370" xr:uid="{00000000-0005-0000-0000-0000F1040000}"/>
    <cellStyle name="Accent5 5" xfId="1371" xr:uid="{00000000-0005-0000-0000-0000F2040000}"/>
    <cellStyle name="Accent5 5 2" xfId="1372" xr:uid="{00000000-0005-0000-0000-0000F3040000}"/>
    <cellStyle name="Accent5 5 2 2" xfId="1373" xr:uid="{00000000-0005-0000-0000-0000F4040000}"/>
    <cellStyle name="Accent5 5 3" xfId="1374" xr:uid="{00000000-0005-0000-0000-0000F5040000}"/>
    <cellStyle name="Accent5 6" xfId="1375" xr:uid="{00000000-0005-0000-0000-0000F6040000}"/>
    <cellStyle name="Accent5 6 2" xfId="1376" xr:uid="{00000000-0005-0000-0000-0000F7040000}"/>
    <cellStyle name="Accent5 6 2 2" xfId="1377" xr:uid="{00000000-0005-0000-0000-0000F8040000}"/>
    <cellStyle name="Accent5 6 3" xfId="1378" xr:uid="{00000000-0005-0000-0000-0000F9040000}"/>
    <cellStyle name="Accent5 7" xfId="1379" xr:uid="{00000000-0005-0000-0000-0000FA040000}"/>
    <cellStyle name="Accent5 7 2" xfId="1380" xr:uid="{00000000-0005-0000-0000-0000FB040000}"/>
    <cellStyle name="Accent5 7 2 2" xfId="1381" xr:uid="{00000000-0005-0000-0000-0000FC040000}"/>
    <cellStyle name="Accent5 7 3" xfId="1382" xr:uid="{00000000-0005-0000-0000-0000FD040000}"/>
    <cellStyle name="Accent5 8" xfId="1383" xr:uid="{00000000-0005-0000-0000-0000FE040000}"/>
    <cellStyle name="Accent5 8 2" xfId="1384" xr:uid="{00000000-0005-0000-0000-0000FF040000}"/>
    <cellStyle name="Accent5 8 2 2" xfId="1385" xr:uid="{00000000-0005-0000-0000-000000050000}"/>
    <cellStyle name="Accent5 8 3" xfId="1386" xr:uid="{00000000-0005-0000-0000-000001050000}"/>
    <cellStyle name="Accent5 9" xfId="1387" xr:uid="{00000000-0005-0000-0000-000002050000}"/>
    <cellStyle name="Accent5 9 2" xfId="1388" xr:uid="{00000000-0005-0000-0000-000003050000}"/>
    <cellStyle name="Accent5 9 2 2" xfId="1389" xr:uid="{00000000-0005-0000-0000-000004050000}"/>
    <cellStyle name="Accent5 9 3" xfId="1390" xr:uid="{00000000-0005-0000-0000-000005050000}"/>
    <cellStyle name="Accent6 10" xfId="1391" xr:uid="{00000000-0005-0000-0000-000006050000}"/>
    <cellStyle name="Accent6 10 2" xfId="1392" xr:uid="{00000000-0005-0000-0000-000007050000}"/>
    <cellStyle name="Accent6 2" xfId="1393" xr:uid="{00000000-0005-0000-0000-000008050000}"/>
    <cellStyle name="Accent6 2 2" xfId="1394" xr:uid="{00000000-0005-0000-0000-000009050000}"/>
    <cellStyle name="Accent6 2 2 2" xfId="1395" xr:uid="{00000000-0005-0000-0000-00000A050000}"/>
    <cellStyle name="Accent6 2 3" xfId="1396" xr:uid="{00000000-0005-0000-0000-00000B050000}"/>
    <cellStyle name="Accent6 3" xfId="1397" xr:uid="{00000000-0005-0000-0000-00000C050000}"/>
    <cellStyle name="Accent6 3 2" xfId="1398" xr:uid="{00000000-0005-0000-0000-00000D050000}"/>
    <cellStyle name="Accent6 3 2 2" xfId="1399" xr:uid="{00000000-0005-0000-0000-00000E050000}"/>
    <cellStyle name="Accent6 3 3" xfId="1400" xr:uid="{00000000-0005-0000-0000-00000F050000}"/>
    <cellStyle name="Accent6 4" xfId="1401" xr:uid="{00000000-0005-0000-0000-000010050000}"/>
    <cellStyle name="Accent6 4 2" xfId="1402" xr:uid="{00000000-0005-0000-0000-000011050000}"/>
    <cellStyle name="Accent6 4 2 2" xfId="1403" xr:uid="{00000000-0005-0000-0000-000012050000}"/>
    <cellStyle name="Accent6 4 3" xfId="1404" xr:uid="{00000000-0005-0000-0000-000013050000}"/>
    <cellStyle name="Accent6 5" xfId="1405" xr:uid="{00000000-0005-0000-0000-000014050000}"/>
    <cellStyle name="Accent6 5 2" xfId="1406" xr:uid="{00000000-0005-0000-0000-000015050000}"/>
    <cellStyle name="Accent6 5 2 2" xfId="1407" xr:uid="{00000000-0005-0000-0000-000016050000}"/>
    <cellStyle name="Accent6 5 3" xfId="1408" xr:uid="{00000000-0005-0000-0000-000017050000}"/>
    <cellStyle name="Accent6 6" xfId="1409" xr:uid="{00000000-0005-0000-0000-000018050000}"/>
    <cellStyle name="Accent6 6 2" xfId="1410" xr:uid="{00000000-0005-0000-0000-000019050000}"/>
    <cellStyle name="Accent6 6 2 2" xfId="1411" xr:uid="{00000000-0005-0000-0000-00001A050000}"/>
    <cellStyle name="Accent6 6 3" xfId="1412" xr:uid="{00000000-0005-0000-0000-00001B050000}"/>
    <cellStyle name="Accent6 7" xfId="1413" xr:uid="{00000000-0005-0000-0000-00001C050000}"/>
    <cellStyle name="Accent6 7 2" xfId="1414" xr:uid="{00000000-0005-0000-0000-00001D050000}"/>
    <cellStyle name="Accent6 7 2 2" xfId="1415" xr:uid="{00000000-0005-0000-0000-00001E050000}"/>
    <cellStyle name="Accent6 7 3" xfId="1416" xr:uid="{00000000-0005-0000-0000-00001F050000}"/>
    <cellStyle name="Accent6 8" xfId="1417" xr:uid="{00000000-0005-0000-0000-000020050000}"/>
    <cellStyle name="Accent6 8 2" xfId="1418" xr:uid="{00000000-0005-0000-0000-000021050000}"/>
    <cellStyle name="Accent6 8 2 2" xfId="1419" xr:uid="{00000000-0005-0000-0000-000022050000}"/>
    <cellStyle name="Accent6 8 3" xfId="1420" xr:uid="{00000000-0005-0000-0000-000023050000}"/>
    <cellStyle name="Accent6 9" xfId="1421" xr:uid="{00000000-0005-0000-0000-000024050000}"/>
    <cellStyle name="Accent6 9 2" xfId="1422" xr:uid="{00000000-0005-0000-0000-000025050000}"/>
    <cellStyle name="Accent6 9 2 2" xfId="1423" xr:uid="{00000000-0005-0000-0000-000026050000}"/>
    <cellStyle name="Accent6 9 3" xfId="1424" xr:uid="{00000000-0005-0000-0000-000027050000}"/>
    <cellStyle name="Bad 10" xfId="1425" xr:uid="{00000000-0005-0000-0000-000028050000}"/>
    <cellStyle name="Bad 10 2" xfId="1426" xr:uid="{00000000-0005-0000-0000-000029050000}"/>
    <cellStyle name="Bad 2" xfId="1427" xr:uid="{00000000-0005-0000-0000-00002A050000}"/>
    <cellStyle name="Bad 2 2" xfId="1428" xr:uid="{00000000-0005-0000-0000-00002B050000}"/>
    <cellStyle name="Bad 2 2 2" xfId="1429" xr:uid="{00000000-0005-0000-0000-00002C050000}"/>
    <cellStyle name="Bad 2 3" xfId="1430" xr:uid="{00000000-0005-0000-0000-00002D050000}"/>
    <cellStyle name="Bad 3" xfId="1431" xr:uid="{00000000-0005-0000-0000-00002E050000}"/>
    <cellStyle name="Bad 3 2" xfId="1432" xr:uid="{00000000-0005-0000-0000-00002F050000}"/>
    <cellStyle name="Bad 3 2 2" xfId="1433" xr:uid="{00000000-0005-0000-0000-000030050000}"/>
    <cellStyle name="Bad 3 3" xfId="1434" xr:uid="{00000000-0005-0000-0000-000031050000}"/>
    <cellStyle name="Bad 4" xfId="1435" xr:uid="{00000000-0005-0000-0000-000032050000}"/>
    <cellStyle name="Bad 4 2" xfId="1436" xr:uid="{00000000-0005-0000-0000-000033050000}"/>
    <cellStyle name="Bad 4 2 2" xfId="1437" xr:uid="{00000000-0005-0000-0000-000034050000}"/>
    <cellStyle name="Bad 4 3" xfId="1438" xr:uid="{00000000-0005-0000-0000-000035050000}"/>
    <cellStyle name="Bad 5" xfId="1439" xr:uid="{00000000-0005-0000-0000-000036050000}"/>
    <cellStyle name="Bad 5 2" xfId="1440" xr:uid="{00000000-0005-0000-0000-000037050000}"/>
    <cellStyle name="Bad 5 2 2" xfId="1441" xr:uid="{00000000-0005-0000-0000-000038050000}"/>
    <cellStyle name="Bad 5 3" xfId="1442" xr:uid="{00000000-0005-0000-0000-000039050000}"/>
    <cellStyle name="Bad 6" xfId="1443" xr:uid="{00000000-0005-0000-0000-00003A050000}"/>
    <cellStyle name="Bad 6 2" xfId="1444" xr:uid="{00000000-0005-0000-0000-00003B050000}"/>
    <cellStyle name="Bad 6 2 2" xfId="1445" xr:uid="{00000000-0005-0000-0000-00003C050000}"/>
    <cellStyle name="Bad 6 3" xfId="1446" xr:uid="{00000000-0005-0000-0000-00003D050000}"/>
    <cellStyle name="Bad 7" xfId="1447" xr:uid="{00000000-0005-0000-0000-00003E050000}"/>
    <cellStyle name="Bad 7 2" xfId="1448" xr:uid="{00000000-0005-0000-0000-00003F050000}"/>
    <cellStyle name="Bad 7 2 2" xfId="1449" xr:uid="{00000000-0005-0000-0000-000040050000}"/>
    <cellStyle name="Bad 7 3" xfId="1450" xr:uid="{00000000-0005-0000-0000-000041050000}"/>
    <cellStyle name="Bad 8" xfId="1451" xr:uid="{00000000-0005-0000-0000-000042050000}"/>
    <cellStyle name="Bad 8 2" xfId="1452" xr:uid="{00000000-0005-0000-0000-000043050000}"/>
    <cellStyle name="Bad 8 2 2" xfId="1453" xr:uid="{00000000-0005-0000-0000-000044050000}"/>
    <cellStyle name="Bad 8 3" xfId="1454" xr:uid="{00000000-0005-0000-0000-000045050000}"/>
    <cellStyle name="Bad 9" xfId="1455" xr:uid="{00000000-0005-0000-0000-000046050000}"/>
    <cellStyle name="Bad 9 2" xfId="1456" xr:uid="{00000000-0005-0000-0000-000047050000}"/>
    <cellStyle name="Bad 9 2 2" xfId="1457" xr:uid="{00000000-0005-0000-0000-000048050000}"/>
    <cellStyle name="Bad 9 3" xfId="1458" xr:uid="{00000000-0005-0000-0000-000049050000}"/>
    <cellStyle name="Calculation 10" xfId="1459" xr:uid="{00000000-0005-0000-0000-00004A050000}"/>
    <cellStyle name="Calculation 10 10" xfId="1460" xr:uid="{00000000-0005-0000-0000-00004B050000}"/>
    <cellStyle name="Calculation 10 10 2" xfId="1461" xr:uid="{00000000-0005-0000-0000-00004C050000}"/>
    <cellStyle name="Calculation 10 10 3" xfId="1462" xr:uid="{00000000-0005-0000-0000-00004D050000}"/>
    <cellStyle name="Calculation 10 10 4" xfId="1463" xr:uid="{00000000-0005-0000-0000-00004E050000}"/>
    <cellStyle name="Calculation 10 11" xfId="1464" xr:uid="{00000000-0005-0000-0000-00004F050000}"/>
    <cellStyle name="Calculation 10 11 2" xfId="1465" xr:uid="{00000000-0005-0000-0000-000050050000}"/>
    <cellStyle name="Calculation 10 11 3" xfId="1466" xr:uid="{00000000-0005-0000-0000-000051050000}"/>
    <cellStyle name="Calculation 10 11 4" xfId="1467" xr:uid="{00000000-0005-0000-0000-000052050000}"/>
    <cellStyle name="Calculation 10 12" xfId="1468" xr:uid="{00000000-0005-0000-0000-000053050000}"/>
    <cellStyle name="Calculation 10 2" xfId="1469" xr:uid="{00000000-0005-0000-0000-000054050000}"/>
    <cellStyle name="Calculation 10 2 2" xfId="1470" xr:uid="{00000000-0005-0000-0000-000055050000}"/>
    <cellStyle name="Calculation 10 2 2 2" xfId="1471" xr:uid="{00000000-0005-0000-0000-000056050000}"/>
    <cellStyle name="Calculation 10 2 2 3" xfId="1472" xr:uid="{00000000-0005-0000-0000-000057050000}"/>
    <cellStyle name="Calculation 10 2 2 4" xfId="1473" xr:uid="{00000000-0005-0000-0000-000058050000}"/>
    <cellStyle name="Calculation 10 2 3" xfId="1474" xr:uid="{00000000-0005-0000-0000-000059050000}"/>
    <cellStyle name="Calculation 10 2 3 2" xfId="1475" xr:uid="{00000000-0005-0000-0000-00005A050000}"/>
    <cellStyle name="Calculation 10 2 4" xfId="1476" xr:uid="{00000000-0005-0000-0000-00005B050000}"/>
    <cellStyle name="Calculation 10 2 5" xfId="1477" xr:uid="{00000000-0005-0000-0000-00005C050000}"/>
    <cellStyle name="Calculation 10 2 6" xfId="1478" xr:uid="{00000000-0005-0000-0000-00005D050000}"/>
    <cellStyle name="Calculation 10 3" xfId="1479" xr:uid="{00000000-0005-0000-0000-00005E050000}"/>
    <cellStyle name="Calculation 10 3 2" xfId="1480" xr:uid="{00000000-0005-0000-0000-00005F050000}"/>
    <cellStyle name="Calculation 10 3 2 2" xfId="1481" xr:uid="{00000000-0005-0000-0000-000060050000}"/>
    <cellStyle name="Calculation 10 3 2 3" xfId="1482" xr:uid="{00000000-0005-0000-0000-000061050000}"/>
    <cellStyle name="Calculation 10 3 2 4" xfId="1483" xr:uid="{00000000-0005-0000-0000-000062050000}"/>
    <cellStyle name="Calculation 10 3 3" xfId="1484" xr:uid="{00000000-0005-0000-0000-000063050000}"/>
    <cellStyle name="Calculation 10 3 4" xfId="1485" xr:uid="{00000000-0005-0000-0000-000064050000}"/>
    <cellStyle name="Calculation 10 3 5" xfId="1486" xr:uid="{00000000-0005-0000-0000-000065050000}"/>
    <cellStyle name="Calculation 10 4" xfId="1487" xr:uid="{00000000-0005-0000-0000-000066050000}"/>
    <cellStyle name="Calculation 10 4 2" xfId="1488" xr:uid="{00000000-0005-0000-0000-000067050000}"/>
    <cellStyle name="Calculation 10 4 2 2" xfId="1489" xr:uid="{00000000-0005-0000-0000-000068050000}"/>
    <cellStyle name="Calculation 10 4 2 3" xfId="1490" xr:uid="{00000000-0005-0000-0000-000069050000}"/>
    <cellStyle name="Calculation 10 4 2 4" xfId="1491" xr:uid="{00000000-0005-0000-0000-00006A050000}"/>
    <cellStyle name="Calculation 10 4 3" xfId="1492" xr:uid="{00000000-0005-0000-0000-00006B050000}"/>
    <cellStyle name="Calculation 10 4 4" xfId="1493" xr:uid="{00000000-0005-0000-0000-00006C050000}"/>
    <cellStyle name="Calculation 10 4 5" xfId="1494" xr:uid="{00000000-0005-0000-0000-00006D050000}"/>
    <cellStyle name="Calculation 10 5" xfId="1495" xr:uid="{00000000-0005-0000-0000-00006E050000}"/>
    <cellStyle name="Calculation 10 5 2" xfId="1496" xr:uid="{00000000-0005-0000-0000-00006F050000}"/>
    <cellStyle name="Calculation 10 5 2 2" xfId="1497" xr:uid="{00000000-0005-0000-0000-000070050000}"/>
    <cellStyle name="Calculation 10 5 2 3" xfId="1498" xr:uid="{00000000-0005-0000-0000-000071050000}"/>
    <cellStyle name="Calculation 10 5 2 4" xfId="1499" xr:uid="{00000000-0005-0000-0000-000072050000}"/>
    <cellStyle name="Calculation 10 5 3" xfId="1500" xr:uid="{00000000-0005-0000-0000-000073050000}"/>
    <cellStyle name="Calculation 10 5 4" xfId="1501" xr:uid="{00000000-0005-0000-0000-000074050000}"/>
    <cellStyle name="Calculation 10 5 5" xfId="1502" xr:uid="{00000000-0005-0000-0000-000075050000}"/>
    <cellStyle name="Calculation 10 6" xfId="1503" xr:uid="{00000000-0005-0000-0000-000076050000}"/>
    <cellStyle name="Calculation 10 6 2" xfId="1504" xr:uid="{00000000-0005-0000-0000-000077050000}"/>
    <cellStyle name="Calculation 10 6 2 2" xfId="1505" xr:uid="{00000000-0005-0000-0000-000078050000}"/>
    <cellStyle name="Calculation 10 6 2 3" xfId="1506" xr:uid="{00000000-0005-0000-0000-000079050000}"/>
    <cellStyle name="Calculation 10 6 2 4" xfId="1507" xr:uid="{00000000-0005-0000-0000-00007A050000}"/>
    <cellStyle name="Calculation 10 6 3" xfId="1508" xr:uid="{00000000-0005-0000-0000-00007B050000}"/>
    <cellStyle name="Calculation 10 6 4" xfId="1509" xr:uid="{00000000-0005-0000-0000-00007C050000}"/>
    <cellStyle name="Calculation 10 6 5" xfId="1510" xr:uid="{00000000-0005-0000-0000-00007D050000}"/>
    <cellStyle name="Calculation 10 7" xfId="1511" xr:uid="{00000000-0005-0000-0000-00007E050000}"/>
    <cellStyle name="Calculation 10 7 2" xfId="1512" xr:uid="{00000000-0005-0000-0000-00007F050000}"/>
    <cellStyle name="Calculation 10 7 2 2" xfId="1513" xr:uid="{00000000-0005-0000-0000-000080050000}"/>
    <cellStyle name="Calculation 10 7 2 3" xfId="1514" xr:uid="{00000000-0005-0000-0000-000081050000}"/>
    <cellStyle name="Calculation 10 7 2 4" xfId="1515" xr:uid="{00000000-0005-0000-0000-000082050000}"/>
    <cellStyle name="Calculation 10 7 3" xfId="1516" xr:uid="{00000000-0005-0000-0000-000083050000}"/>
    <cellStyle name="Calculation 10 7 4" xfId="1517" xr:uid="{00000000-0005-0000-0000-000084050000}"/>
    <cellStyle name="Calculation 10 7 5" xfId="1518" xr:uid="{00000000-0005-0000-0000-000085050000}"/>
    <cellStyle name="Calculation 10 8" xfId="1519" xr:uid="{00000000-0005-0000-0000-000086050000}"/>
    <cellStyle name="Calculation 10 8 2" xfId="1520" xr:uid="{00000000-0005-0000-0000-000087050000}"/>
    <cellStyle name="Calculation 10 8 2 2" xfId="1521" xr:uid="{00000000-0005-0000-0000-000088050000}"/>
    <cellStyle name="Calculation 10 8 2 3" xfId="1522" xr:uid="{00000000-0005-0000-0000-000089050000}"/>
    <cellStyle name="Calculation 10 8 2 4" xfId="1523" xr:uid="{00000000-0005-0000-0000-00008A050000}"/>
    <cellStyle name="Calculation 10 8 3" xfId="1524" xr:uid="{00000000-0005-0000-0000-00008B050000}"/>
    <cellStyle name="Calculation 10 8 4" xfId="1525" xr:uid="{00000000-0005-0000-0000-00008C050000}"/>
    <cellStyle name="Calculation 10 8 5" xfId="1526" xr:uid="{00000000-0005-0000-0000-00008D050000}"/>
    <cellStyle name="Calculation 10 9" xfId="1527" xr:uid="{00000000-0005-0000-0000-00008E050000}"/>
    <cellStyle name="Calculation 10 9 2" xfId="1528" xr:uid="{00000000-0005-0000-0000-00008F050000}"/>
    <cellStyle name="Calculation 10 9 2 2" xfId="1529" xr:uid="{00000000-0005-0000-0000-000090050000}"/>
    <cellStyle name="Calculation 10 9 2 3" xfId="1530" xr:uid="{00000000-0005-0000-0000-000091050000}"/>
    <cellStyle name="Calculation 10 9 2 4" xfId="1531" xr:uid="{00000000-0005-0000-0000-000092050000}"/>
    <cellStyle name="Calculation 10 9 3" xfId="1532" xr:uid="{00000000-0005-0000-0000-000093050000}"/>
    <cellStyle name="Calculation 10 9 4" xfId="1533" xr:uid="{00000000-0005-0000-0000-000094050000}"/>
    <cellStyle name="Calculation 10 9 5" xfId="1534" xr:uid="{00000000-0005-0000-0000-000095050000}"/>
    <cellStyle name="Calculation 2" xfId="1535" xr:uid="{00000000-0005-0000-0000-000096050000}"/>
    <cellStyle name="Calculation 2 10" xfId="1536" xr:uid="{00000000-0005-0000-0000-000097050000}"/>
    <cellStyle name="Calculation 2 10 2" xfId="1537" xr:uid="{00000000-0005-0000-0000-000098050000}"/>
    <cellStyle name="Calculation 2 10 2 2" xfId="1538" xr:uid="{00000000-0005-0000-0000-000099050000}"/>
    <cellStyle name="Calculation 2 10 2 3" xfId="1539" xr:uid="{00000000-0005-0000-0000-00009A050000}"/>
    <cellStyle name="Calculation 2 10 2 4" xfId="1540" xr:uid="{00000000-0005-0000-0000-00009B050000}"/>
    <cellStyle name="Calculation 2 10 3" xfId="1541" xr:uid="{00000000-0005-0000-0000-00009C050000}"/>
    <cellStyle name="Calculation 2 10 4" xfId="1542" xr:uid="{00000000-0005-0000-0000-00009D050000}"/>
    <cellStyle name="Calculation 2 10 5" xfId="1543" xr:uid="{00000000-0005-0000-0000-00009E050000}"/>
    <cellStyle name="Calculation 2 11" xfId="1544" xr:uid="{00000000-0005-0000-0000-00009F050000}"/>
    <cellStyle name="Calculation 2 11 2" xfId="1545" xr:uid="{00000000-0005-0000-0000-0000A0050000}"/>
    <cellStyle name="Calculation 2 11 3" xfId="1546" xr:uid="{00000000-0005-0000-0000-0000A1050000}"/>
    <cellStyle name="Calculation 2 11 4" xfId="1547" xr:uid="{00000000-0005-0000-0000-0000A2050000}"/>
    <cellStyle name="Calculation 2 12" xfId="1548" xr:uid="{00000000-0005-0000-0000-0000A3050000}"/>
    <cellStyle name="Calculation 2 12 2" xfId="1549" xr:uid="{00000000-0005-0000-0000-0000A4050000}"/>
    <cellStyle name="Calculation 2 12 3" xfId="1550" xr:uid="{00000000-0005-0000-0000-0000A5050000}"/>
    <cellStyle name="Calculation 2 12 4" xfId="1551" xr:uid="{00000000-0005-0000-0000-0000A6050000}"/>
    <cellStyle name="Calculation 2 13" xfId="1552" xr:uid="{00000000-0005-0000-0000-0000A7050000}"/>
    <cellStyle name="Calculation 2 2" xfId="1553" xr:uid="{00000000-0005-0000-0000-0000A8050000}"/>
    <cellStyle name="Calculation 2 2 10" xfId="1554" xr:uid="{00000000-0005-0000-0000-0000A9050000}"/>
    <cellStyle name="Calculation 2 2 10 2" xfId="1555" xr:uid="{00000000-0005-0000-0000-0000AA050000}"/>
    <cellStyle name="Calculation 2 2 10 3" xfId="1556" xr:uid="{00000000-0005-0000-0000-0000AB050000}"/>
    <cellStyle name="Calculation 2 2 10 4" xfId="1557" xr:uid="{00000000-0005-0000-0000-0000AC050000}"/>
    <cellStyle name="Calculation 2 2 11" xfId="1558" xr:uid="{00000000-0005-0000-0000-0000AD050000}"/>
    <cellStyle name="Calculation 2 2 11 2" xfId="1559" xr:uid="{00000000-0005-0000-0000-0000AE050000}"/>
    <cellStyle name="Calculation 2 2 11 3" xfId="1560" xr:uid="{00000000-0005-0000-0000-0000AF050000}"/>
    <cellStyle name="Calculation 2 2 11 4" xfId="1561" xr:uid="{00000000-0005-0000-0000-0000B0050000}"/>
    <cellStyle name="Calculation 2 2 12" xfId="1562" xr:uid="{00000000-0005-0000-0000-0000B1050000}"/>
    <cellStyle name="Calculation 2 2 2" xfId="1563" xr:uid="{00000000-0005-0000-0000-0000B2050000}"/>
    <cellStyle name="Calculation 2 2 2 2" xfId="1564" xr:uid="{00000000-0005-0000-0000-0000B3050000}"/>
    <cellStyle name="Calculation 2 2 2 2 2" xfId="1565" xr:uid="{00000000-0005-0000-0000-0000B4050000}"/>
    <cellStyle name="Calculation 2 2 2 2 3" xfId="1566" xr:uid="{00000000-0005-0000-0000-0000B5050000}"/>
    <cellStyle name="Calculation 2 2 2 2 4" xfId="1567" xr:uid="{00000000-0005-0000-0000-0000B6050000}"/>
    <cellStyle name="Calculation 2 2 2 3" xfId="1568" xr:uid="{00000000-0005-0000-0000-0000B7050000}"/>
    <cellStyle name="Calculation 2 2 2 3 2" xfId="1569" xr:uid="{00000000-0005-0000-0000-0000B8050000}"/>
    <cellStyle name="Calculation 2 2 2 4" xfId="1570" xr:uid="{00000000-0005-0000-0000-0000B9050000}"/>
    <cellStyle name="Calculation 2 2 2 5" xfId="1571" xr:uid="{00000000-0005-0000-0000-0000BA050000}"/>
    <cellStyle name="Calculation 2 2 2 6" xfId="1572" xr:uid="{00000000-0005-0000-0000-0000BB050000}"/>
    <cellStyle name="Calculation 2 2 3" xfId="1573" xr:uid="{00000000-0005-0000-0000-0000BC050000}"/>
    <cellStyle name="Calculation 2 2 3 2" xfId="1574" xr:uid="{00000000-0005-0000-0000-0000BD050000}"/>
    <cellStyle name="Calculation 2 2 3 2 2" xfId="1575" xr:uid="{00000000-0005-0000-0000-0000BE050000}"/>
    <cellStyle name="Calculation 2 2 3 2 3" xfId="1576" xr:uid="{00000000-0005-0000-0000-0000BF050000}"/>
    <cellStyle name="Calculation 2 2 3 2 4" xfId="1577" xr:uid="{00000000-0005-0000-0000-0000C0050000}"/>
    <cellStyle name="Calculation 2 2 3 3" xfId="1578" xr:uid="{00000000-0005-0000-0000-0000C1050000}"/>
    <cellStyle name="Calculation 2 2 3 4" xfId="1579" xr:uid="{00000000-0005-0000-0000-0000C2050000}"/>
    <cellStyle name="Calculation 2 2 3 5" xfId="1580" xr:uid="{00000000-0005-0000-0000-0000C3050000}"/>
    <cellStyle name="Calculation 2 2 4" xfId="1581" xr:uid="{00000000-0005-0000-0000-0000C4050000}"/>
    <cellStyle name="Calculation 2 2 4 2" xfId="1582" xr:uid="{00000000-0005-0000-0000-0000C5050000}"/>
    <cellStyle name="Calculation 2 2 4 2 2" xfId="1583" xr:uid="{00000000-0005-0000-0000-0000C6050000}"/>
    <cellStyle name="Calculation 2 2 4 2 3" xfId="1584" xr:uid="{00000000-0005-0000-0000-0000C7050000}"/>
    <cellStyle name="Calculation 2 2 4 2 4" xfId="1585" xr:uid="{00000000-0005-0000-0000-0000C8050000}"/>
    <cellStyle name="Calculation 2 2 4 3" xfId="1586" xr:uid="{00000000-0005-0000-0000-0000C9050000}"/>
    <cellStyle name="Calculation 2 2 4 4" xfId="1587" xr:uid="{00000000-0005-0000-0000-0000CA050000}"/>
    <cellStyle name="Calculation 2 2 4 5" xfId="1588" xr:uid="{00000000-0005-0000-0000-0000CB050000}"/>
    <cellStyle name="Calculation 2 2 5" xfId="1589" xr:uid="{00000000-0005-0000-0000-0000CC050000}"/>
    <cellStyle name="Calculation 2 2 5 2" xfId="1590" xr:uid="{00000000-0005-0000-0000-0000CD050000}"/>
    <cellStyle name="Calculation 2 2 5 2 2" xfId="1591" xr:uid="{00000000-0005-0000-0000-0000CE050000}"/>
    <cellStyle name="Calculation 2 2 5 2 3" xfId="1592" xr:uid="{00000000-0005-0000-0000-0000CF050000}"/>
    <cellStyle name="Calculation 2 2 5 2 4" xfId="1593" xr:uid="{00000000-0005-0000-0000-0000D0050000}"/>
    <cellStyle name="Calculation 2 2 5 3" xfId="1594" xr:uid="{00000000-0005-0000-0000-0000D1050000}"/>
    <cellStyle name="Calculation 2 2 5 4" xfId="1595" xr:uid="{00000000-0005-0000-0000-0000D2050000}"/>
    <cellStyle name="Calculation 2 2 5 5" xfId="1596" xr:uid="{00000000-0005-0000-0000-0000D3050000}"/>
    <cellStyle name="Calculation 2 2 6" xfId="1597" xr:uid="{00000000-0005-0000-0000-0000D4050000}"/>
    <cellStyle name="Calculation 2 2 6 2" xfId="1598" xr:uid="{00000000-0005-0000-0000-0000D5050000}"/>
    <cellStyle name="Calculation 2 2 6 2 2" xfId="1599" xr:uid="{00000000-0005-0000-0000-0000D6050000}"/>
    <cellStyle name="Calculation 2 2 6 2 3" xfId="1600" xr:uid="{00000000-0005-0000-0000-0000D7050000}"/>
    <cellStyle name="Calculation 2 2 6 2 4" xfId="1601" xr:uid="{00000000-0005-0000-0000-0000D8050000}"/>
    <cellStyle name="Calculation 2 2 6 3" xfId="1602" xr:uid="{00000000-0005-0000-0000-0000D9050000}"/>
    <cellStyle name="Calculation 2 2 6 4" xfId="1603" xr:uid="{00000000-0005-0000-0000-0000DA050000}"/>
    <cellStyle name="Calculation 2 2 6 5" xfId="1604" xr:uid="{00000000-0005-0000-0000-0000DB050000}"/>
    <cellStyle name="Calculation 2 2 7" xfId="1605" xr:uid="{00000000-0005-0000-0000-0000DC050000}"/>
    <cellStyle name="Calculation 2 2 7 2" xfId="1606" xr:uid="{00000000-0005-0000-0000-0000DD050000}"/>
    <cellStyle name="Calculation 2 2 7 2 2" xfId="1607" xr:uid="{00000000-0005-0000-0000-0000DE050000}"/>
    <cellStyle name="Calculation 2 2 7 2 3" xfId="1608" xr:uid="{00000000-0005-0000-0000-0000DF050000}"/>
    <cellStyle name="Calculation 2 2 7 2 4" xfId="1609" xr:uid="{00000000-0005-0000-0000-0000E0050000}"/>
    <cellStyle name="Calculation 2 2 7 3" xfId="1610" xr:uid="{00000000-0005-0000-0000-0000E1050000}"/>
    <cellStyle name="Calculation 2 2 7 4" xfId="1611" xr:uid="{00000000-0005-0000-0000-0000E2050000}"/>
    <cellStyle name="Calculation 2 2 7 5" xfId="1612" xr:uid="{00000000-0005-0000-0000-0000E3050000}"/>
    <cellStyle name="Calculation 2 2 8" xfId="1613" xr:uid="{00000000-0005-0000-0000-0000E4050000}"/>
    <cellStyle name="Calculation 2 2 8 2" xfId="1614" xr:uid="{00000000-0005-0000-0000-0000E5050000}"/>
    <cellStyle name="Calculation 2 2 8 2 2" xfId="1615" xr:uid="{00000000-0005-0000-0000-0000E6050000}"/>
    <cellStyle name="Calculation 2 2 8 2 3" xfId="1616" xr:uid="{00000000-0005-0000-0000-0000E7050000}"/>
    <cellStyle name="Calculation 2 2 8 2 4" xfId="1617" xr:uid="{00000000-0005-0000-0000-0000E8050000}"/>
    <cellStyle name="Calculation 2 2 8 3" xfId="1618" xr:uid="{00000000-0005-0000-0000-0000E9050000}"/>
    <cellStyle name="Calculation 2 2 8 4" xfId="1619" xr:uid="{00000000-0005-0000-0000-0000EA050000}"/>
    <cellStyle name="Calculation 2 2 8 5" xfId="1620" xr:uid="{00000000-0005-0000-0000-0000EB050000}"/>
    <cellStyle name="Calculation 2 2 9" xfId="1621" xr:uid="{00000000-0005-0000-0000-0000EC050000}"/>
    <cellStyle name="Calculation 2 2 9 2" xfId="1622" xr:uid="{00000000-0005-0000-0000-0000ED050000}"/>
    <cellStyle name="Calculation 2 2 9 2 2" xfId="1623" xr:uid="{00000000-0005-0000-0000-0000EE050000}"/>
    <cellStyle name="Calculation 2 2 9 2 3" xfId="1624" xr:uid="{00000000-0005-0000-0000-0000EF050000}"/>
    <cellStyle name="Calculation 2 2 9 2 4" xfId="1625" xr:uid="{00000000-0005-0000-0000-0000F0050000}"/>
    <cellStyle name="Calculation 2 2 9 3" xfId="1626" xr:uid="{00000000-0005-0000-0000-0000F1050000}"/>
    <cellStyle name="Calculation 2 2 9 4" xfId="1627" xr:uid="{00000000-0005-0000-0000-0000F2050000}"/>
    <cellStyle name="Calculation 2 2 9 5" xfId="1628" xr:uid="{00000000-0005-0000-0000-0000F3050000}"/>
    <cellStyle name="Calculation 2 3" xfId="1629" xr:uid="{00000000-0005-0000-0000-0000F4050000}"/>
    <cellStyle name="Calculation 2 3 2" xfId="1630" xr:uid="{00000000-0005-0000-0000-0000F5050000}"/>
    <cellStyle name="Calculation 2 3 2 2" xfId="1631" xr:uid="{00000000-0005-0000-0000-0000F6050000}"/>
    <cellStyle name="Calculation 2 3 2 3" xfId="1632" xr:uid="{00000000-0005-0000-0000-0000F7050000}"/>
    <cellStyle name="Calculation 2 3 2 4" xfId="1633" xr:uid="{00000000-0005-0000-0000-0000F8050000}"/>
    <cellStyle name="Calculation 2 3 3" xfId="1634" xr:uid="{00000000-0005-0000-0000-0000F9050000}"/>
    <cellStyle name="Calculation 2 3 3 2" xfId="1635" xr:uid="{00000000-0005-0000-0000-0000FA050000}"/>
    <cellStyle name="Calculation 2 3 4" xfId="1636" xr:uid="{00000000-0005-0000-0000-0000FB050000}"/>
    <cellStyle name="Calculation 2 3 5" xfId="1637" xr:uid="{00000000-0005-0000-0000-0000FC050000}"/>
    <cellStyle name="Calculation 2 3 6" xfId="1638" xr:uid="{00000000-0005-0000-0000-0000FD050000}"/>
    <cellStyle name="Calculation 2 4" xfId="1639" xr:uid="{00000000-0005-0000-0000-0000FE050000}"/>
    <cellStyle name="Calculation 2 4 2" xfId="1640" xr:uid="{00000000-0005-0000-0000-0000FF050000}"/>
    <cellStyle name="Calculation 2 4 2 2" xfId="1641" xr:uid="{00000000-0005-0000-0000-000000060000}"/>
    <cellStyle name="Calculation 2 4 2 3" xfId="1642" xr:uid="{00000000-0005-0000-0000-000001060000}"/>
    <cellStyle name="Calculation 2 4 2 4" xfId="1643" xr:uid="{00000000-0005-0000-0000-000002060000}"/>
    <cellStyle name="Calculation 2 4 3" xfId="1644" xr:uid="{00000000-0005-0000-0000-000003060000}"/>
    <cellStyle name="Calculation 2 4 4" xfId="1645" xr:uid="{00000000-0005-0000-0000-000004060000}"/>
    <cellStyle name="Calculation 2 4 5" xfId="1646" xr:uid="{00000000-0005-0000-0000-000005060000}"/>
    <cellStyle name="Calculation 2 5" xfId="1647" xr:uid="{00000000-0005-0000-0000-000006060000}"/>
    <cellStyle name="Calculation 2 5 2" xfId="1648" xr:uid="{00000000-0005-0000-0000-000007060000}"/>
    <cellStyle name="Calculation 2 5 2 2" xfId="1649" xr:uid="{00000000-0005-0000-0000-000008060000}"/>
    <cellStyle name="Calculation 2 5 2 3" xfId="1650" xr:uid="{00000000-0005-0000-0000-000009060000}"/>
    <cellStyle name="Calculation 2 5 2 4" xfId="1651" xr:uid="{00000000-0005-0000-0000-00000A060000}"/>
    <cellStyle name="Calculation 2 5 3" xfId="1652" xr:uid="{00000000-0005-0000-0000-00000B060000}"/>
    <cellStyle name="Calculation 2 5 4" xfId="1653" xr:uid="{00000000-0005-0000-0000-00000C060000}"/>
    <cellStyle name="Calculation 2 5 5" xfId="1654" xr:uid="{00000000-0005-0000-0000-00000D060000}"/>
    <cellStyle name="Calculation 2 6" xfId="1655" xr:uid="{00000000-0005-0000-0000-00000E060000}"/>
    <cellStyle name="Calculation 2 6 2" xfId="1656" xr:uid="{00000000-0005-0000-0000-00000F060000}"/>
    <cellStyle name="Calculation 2 6 2 2" xfId="1657" xr:uid="{00000000-0005-0000-0000-000010060000}"/>
    <cellStyle name="Calculation 2 6 2 3" xfId="1658" xr:uid="{00000000-0005-0000-0000-000011060000}"/>
    <cellStyle name="Calculation 2 6 2 4" xfId="1659" xr:uid="{00000000-0005-0000-0000-000012060000}"/>
    <cellStyle name="Calculation 2 6 3" xfId="1660" xr:uid="{00000000-0005-0000-0000-000013060000}"/>
    <cellStyle name="Calculation 2 6 4" xfId="1661" xr:uid="{00000000-0005-0000-0000-000014060000}"/>
    <cellStyle name="Calculation 2 6 5" xfId="1662" xr:uid="{00000000-0005-0000-0000-000015060000}"/>
    <cellStyle name="Calculation 2 7" xfId="1663" xr:uid="{00000000-0005-0000-0000-000016060000}"/>
    <cellStyle name="Calculation 2 7 2" xfId="1664" xr:uid="{00000000-0005-0000-0000-000017060000}"/>
    <cellStyle name="Calculation 2 7 2 2" xfId="1665" xr:uid="{00000000-0005-0000-0000-000018060000}"/>
    <cellStyle name="Calculation 2 7 2 3" xfId="1666" xr:uid="{00000000-0005-0000-0000-000019060000}"/>
    <cellStyle name="Calculation 2 7 2 4" xfId="1667" xr:uid="{00000000-0005-0000-0000-00001A060000}"/>
    <cellStyle name="Calculation 2 7 3" xfId="1668" xr:uid="{00000000-0005-0000-0000-00001B060000}"/>
    <cellStyle name="Calculation 2 7 4" xfId="1669" xr:uid="{00000000-0005-0000-0000-00001C060000}"/>
    <cellStyle name="Calculation 2 7 5" xfId="1670" xr:uid="{00000000-0005-0000-0000-00001D060000}"/>
    <cellStyle name="Calculation 2 8" xfId="1671" xr:uid="{00000000-0005-0000-0000-00001E060000}"/>
    <cellStyle name="Calculation 2 8 2" xfId="1672" xr:uid="{00000000-0005-0000-0000-00001F060000}"/>
    <cellStyle name="Calculation 2 8 2 2" xfId="1673" xr:uid="{00000000-0005-0000-0000-000020060000}"/>
    <cellStyle name="Calculation 2 8 2 3" xfId="1674" xr:uid="{00000000-0005-0000-0000-000021060000}"/>
    <cellStyle name="Calculation 2 8 2 4" xfId="1675" xr:uid="{00000000-0005-0000-0000-000022060000}"/>
    <cellStyle name="Calculation 2 8 3" xfId="1676" xr:uid="{00000000-0005-0000-0000-000023060000}"/>
    <cellStyle name="Calculation 2 8 4" xfId="1677" xr:uid="{00000000-0005-0000-0000-000024060000}"/>
    <cellStyle name="Calculation 2 8 5" xfId="1678" xr:uid="{00000000-0005-0000-0000-000025060000}"/>
    <cellStyle name="Calculation 2 9" xfId="1679" xr:uid="{00000000-0005-0000-0000-000026060000}"/>
    <cellStyle name="Calculation 2 9 2" xfId="1680" xr:uid="{00000000-0005-0000-0000-000027060000}"/>
    <cellStyle name="Calculation 2 9 2 2" xfId="1681" xr:uid="{00000000-0005-0000-0000-000028060000}"/>
    <cellStyle name="Calculation 2 9 2 3" xfId="1682" xr:uid="{00000000-0005-0000-0000-000029060000}"/>
    <cellStyle name="Calculation 2 9 2 4" xfId="1683" xr:uid="{00000000-0005-0000-0000-00002A060000}"/>
    <cellStyle name="Calculation 2 9 3" xfId="1684" xr:uid="{00000000-0005-0000-0000-00002B060000}"/>
    <cellStyle name="Calculation 2 9 4" xfId="1685" xr:uid="{00000000-0005-0000-0000-00002C060000}"/>
    <cellStyle name="Calculation 2 9 5" xfId="1686" xr:uid="{00000000-0005-0000-0000-00002D060000}"/>
    <cellStyle name="Calculation 3" xfId="1687" xr:uid="{00000000-0005-0000-0000-00002E060000}"/>
    <cellStyle name="Calculation 3 10" xfId="1688" xr:uid="{00000000-0005-0000-0000-00002F060000}"/>
    <cellStyle name="Calculation 3 10 2" xfId="1689" xr:uid="{00000000-0005-0000-0000-000030060000}"/>
    <cellStyle name="Calculation 3 10 2 2" xfId="1690" xr:uid="{00000000-0005-0000-0000-000031060000}"/>
    <cellStyle name="Calculation 3 10 2 3" xfId="1691" xr:uid="{00000000-0005-0000-0000-000032060000}"/>
    <cellStyle name="Calculation 3 10 2 4" xfId="1692" xr:uid="{00000000-0005-0000-0000-000033060000}"/>
    <cellStyle name="Calculation 3 10 3" xfId="1693" xr:uid="{00000000-0005-0000-0000-000034060000}"/>
    <cellStyle name="Calculation 3 10 4" xfId="1694" xr:uid="{00000000-0005-0000-0000-000035060000}"/>
    <cellStyle name="Calculation 3 10 5" xfId="1695" xr:uid="{00000000-0005-0000-0000-000036060000}"/>
    <cellStyle name="Calculation 3 11" xfId="1696" xr:uid="{00000000-0005-0000-0000-000037060000}"/>
    <cellStyle name="Calculation 3 11 2" xfId="1697" xr:uid="{00000000-0005-0000-0000-000038060000}"/>
    <cellStyle name="Calculation 3 11 3" xfId="1698" xr:uid="{00000000-0005-0000-0000-000039060000}"/>
    <cellStyle name="Calculation 3 11 4" xfId="1699" xr:uid="{00000000-0005-0000-0000-00003A060000}"/>
    <cellStyle name="Calculation 3 12" xfId="1700" xr:uid="{00000000-0005-0000-0000-00003B060000}"/>
    <cellStyle name="Calculation 3 12 2" xfId="1701" xr:uid="{00000000-0005-0000-0000-00003C060000}"/>
    <cellStyle name="Calculation 3 12 3" xfId="1702" xr:uid="{00000000-0005-0000-0000-00003D060000}"/>
    <cellStyle name="Calculation 3 12 4" xfId="1703" xr:uid="{00000000-0005-0000-0000-00003E060000}"/>
    <cellStyle name="Calculation 3 13" xfId="1704" xr:uid="{00000000-0005-0000-0000-00003F060000}"/>
    <cellStyle name="Calculation 3 2" xfId="1705" xr:uid="{00000000-0005-0000-0000-000040060000}"/>
    <cellStyle name="Calculation 3 2 10" xfId="1706" xr:uid="{00000000-0005-0000-0000-000041060000}"/>
    <cellStyle name="Calculation 3 2 10 2" xfId="1707" xr:uid="{00000000-0005-0000-0000-000042060000}"/>
    <cellStyle name="Calculation 3 2 10 3" xfId="1708" xr:uid="{00000000-0005-0000-0000-000043060000}"/>
    <cellStyle name="Calculation 3 2 10 4" xfId="1709" xr:uid="{00000000-0005-0000-0000-000044060000}"/>
    <cellStyle name="Calculation 3 2 11" xfId="1710" xr:uid="{00000000-0005-0000-0000-000045060000}"/>
    <cellStyle name="Calculation 3 2 11 2" xfId="1711" xr:uid="{00000000-0005-0000-0000-000046060000}"/>
    <cellStyle name="Calculation 3 2 11 3" xfId="1712" xr:uid="{00000000-0005-0000-0000-000047060000}"/>
    <cellStyle name="Calculation 3 2 11 4" xfId="1713" xr:uid="{00000000-0005-0000-0000-000048060000}"/>
    <cellStyle name="Calculation 3 2 12" xfId="1714" xr:uid="{00000000-0005-0000-0000-000049060000}"/>
    <cellStyle name="Calculation 3 2 2" xfId="1715" xr:uid="{00000000-0005-0000-0000-00004A060000}"/>
    <cellStyle name="Calculation 3 2 2 2" xfId="1716" xr:uid="{00000000-0005-0000-0000-00004B060000}"/>
    <cellStyle name="Calculation 3 2 2 2 2" xfId="1717" xr:uid="{00000000-0005-0000-0000-00004C060000}"/>
    <cellStyle name="Calculation 3 2 2 2 3" xfId="1718" xr:uid="{00000000-0005-0000-0000-00004D060000}"/>
    <cellStyle name="Calculation 3 2 2 2 4" xfId="1719" xr:uid="{00000000-0005-0000-0000-00004E060000}"/>
    <cellStyle name="Calculation 3 2 2 3" xfId="1720" xr:uid="{00000000-0005-0000-0000-00004F060000}"/>
    <cellStyle name="Calculation 3 2 2 3 2" xfId="1721" xr:uid="{00000000-0005-0000-0000-000050060000}"/>
    <cellStyle name="Calculation 3 2 2 4" xfId="1722" xr:uid="{00000000-0005-0000-0000-000051060000}"/>
    <cellStyle name="Calculation 3 2 2 5" xfId="1723" xr:uid="{00000000-0005-0000-0000-000052060000}"/>
    <cellStyle name="Calculation 3 2 2 6" xfId="1724" xr:uid="{00000000-0005-0000-0000-000053060000}"/>
    <cellStyle name="Calculation 3 2 3" xfId="1725" xr:uid="{00000000-0005-0000-0000-000054060000}"/>
    <cellStyle name="Calculation 3 2 3 2" xfId="1726" xr:uid="{00000000-0005-0000-0000-000055060000}"/>
    <cellStyle name="Calculation 3 2 3 2 2" xfId="1727" xr:uid="{00000000-0005-0000-0000-000056060000}"/>
    <cellStyle name="Calculation 3 2 3 2 3" xfId="1728" xr:uid="{00000000-0005-0000-0000-000057060000}"/>
    <cellStyle name="Calculation 3 2 3 2 4" xfId="1729" xr:uid="{00000000-0005-0000-0000-000058060000}"/>
    <cellStyle name="Calculation 3 2 3 3" xfId="1730" xr:uid="{00000000-0005-0000-0000-000059060000}"/>
    <cellStyle name="Calculation 3 2 3 4" xfId="1731" xr:uid="{00000000-0005-0000-0000-00005A060000}"/>
    <cellStyle name="Calculation 3 2 3 5" xfId="1732" xr:uid="{00000000-0005-0000-0000-00005B060000}"/>
    <cellStyle name="Calculation 3 2 4" xfId="1733" xr:uid="{00000000-0005-0000-0000-00005C060000}"/>
    <cellStyle name="Calculation 3 2 4 2" xfId="1734" xr:uid="{00000000-0005-0000-0000-00005D060000}"/>
    <cellStyle name="Calculation 3 2 4 2 2" xfId="1735" xr:uid="{00000000-0005-0000-0000-00005E060000}"/>
    <cellStyle name="Calculation 3 2 4 2 3" xfId="1736" xr:uid="{00000000-0005-0000-0000-00005F060000}"/>
    <cellStyle name="Calculation 3 2 4 2 4" xfId="1737" xr:uid="{00000000-0005-0000-0000-000060060000}"/>
    <cellStyle name="Calculation 3 2 4 3" xfId="1738" xr:uid="{00000000-0005-0000-0000-000061060000}"/>
    <cellStyle name="Calculation 3 2 4 4" xfId="1739" xr:uid="{00000000-0005-0000-0000-000062060000}"/>
    <cellStyle name="Calculation 3 2 4 5" xfId="1740" xr:uid="{00000000-0005-0000-0000-000063060000}"/>
    <cellStyle name="Calculation 3 2 5" xfId="1741" xr:uid="{00000000-0005-0000-0000-000064060000}"/>
    <cellStyle name="Calculation 3 2 5 2" xfId="1742" xr:uid="{00000000-0005-0000-0000-000065060000}"/>
    <cellStyle name="Calculation 3 2 5 2 2" xfId="1743" xr:uid="{00000000-0005-0000-0000-000066060000}"/>
    <cellStyle name="Calculation 3 2 5 2 3" xfId="1744" xr:uid="{00000000-0005-0000-0000-000067060000}"/>
    <cellStyle name="Calculation 3 2 5 2 4" xfId="1745" xr:uid="{00000000-0005-0000-0000-000068060000}"/>
    <cellStyle name="Calculation 3 2 5 3" xfId="1746" xr:uid="{00000000-0005-0000-0000-000069060000}"/>
    <cellStyle name="Calculation 3 2 5 4" xfId="1747" xr:uid="{00000000-0005-0000-0000-00006A060000}"/>
    <cellStyle name="Calculation 3 2 5 5" xfId="1748" xr:uid="{00000000-0005-0000-0000-00006B060000}"/>
    <cellStyle name="Calculation 3 2 6" xfId="1749" xr:uid="{00000000-0005-0000-0000-00006C060000}"/>
    <cellStyle name="Calculation 3 2 6 2" xfId="1750" xr:uid="{00000000-0005-0000-0000-00006D060000}"/>
    <cellStyle name="Calculation 3 2 6 2 2" xfId="1751" xr:uid="{00000000-0005-0000-0000-00006E060000}"/>
    <cellStyle name="Calculation 3 2 6 2 3" xfId="1752" xr:uid="{00000000-0005-0000-0000-00006F060000}"/>
    <cellStyle name="Calculation 3 2 6 2 4" xfId="1753" xr:uid="{00000000-0005-0000-0000-000070060000}"/>
    <cellStyle name="Calculation 3 2 6 3" xfId="1754" xr:uid="{00000000-0005-0000-0000-000071060000}"/>
    <cellStyle name="Calculation 3 2 6 4" xfId="1755" xr:uid="{00000000-0005-0000-0000-000072060000}"/>
    <cellStyle name="Calculation 3 2 6 5" xfId="1756" xr:uid="{00000000-0005-0000-0000-000073060000}"/>
    <cellStyle name="Calculation 3 2 7" xfId="1757" xr:uid="{00000000-0005-0000-0000-000074060000}"/>
    <cellStyle name="Calculation 3 2 7 2" xfId="1758" xr:uid="{00000000-0005-0000-0000-000075060000}"/>
    <cellStyle name="Calculation 3 2 7 2 2" xfId="1759" xr:uid="{00000000-0005-0000-0000-000076060000}"/>
    <cellStyle name="Calculation 3 2 7 2 3" xfId="1760" xr:uid="{00000000-0005-0000-0000-000077060000}"/>
    <cellStyle name="Calculation 3 2 7 2 4" xfId="1761" xr:uid="{00000000-0005-0000-0000-000078060000}"/>
    <cellStyle name="Calculation 3 2 7 3" xfId="1762" xr:uid="{00000000-0005-0000-0000-000079060000}"/>
    <cellStyle name="Calculation 3 2 7 4" xfId="1763" xr:uid="{00000000-0005-0000-0000-00007A060000}"/>
    <cellStyle name="Calculation 3 2 7 5" xfId="1764" xr:uid="{00000000-0005-0000-0000-00007B060000}"/>
    <cellStyle name="Calculation 3 2 8" xfId="1765" xr:uid="{00000000-0005-0000-0000-00007C060000}"/>
    <cellStyle name="Calculation 3 2 8 2" xfId="1766" xr:uid="{00000000-0005-0000-0000-00007D060000}"/>
    <cellStyle name="Calculation 3 2 8 2 2" xfId="1767" xr:uid="{00000000-0005-0000-0000-00007E060000}"/>
    <cellStyle name="Calculation 3 2 8 2 3" xfId="1768" xr:uid="{00000000-0005-0000-0000-00007F060000}"/>
    <cellStyle name="Calculation 3 2 8 2 4" xfId="1769" xr:uid="{00000000-0005-0000-0000-000080060000}"/>
    <cellStyle name="Calculation 3 2 8 3" xfId="1770" xr:uid="{00000000-0005-0000-0000-000081060000}"/>
    <cellStyle name="Calculation 3 2 8 4" xfId="1771" xr:uid="{00000000-0005-0000-0000-000082060000}"/>
    <cellStyle name="Calculation 3 2 8 5" xfId="1772" xr:uid="{00000000-0005-0000-0000-000083060000}"/>
    <cellStyle name="Calculation 3 2 9" xfId="1773" xr:uid="{00000000-0005-0000-0000-000084060000}"/>
    <cellStyle name="Calculation 3 2 9 2" xfId="1774" xr:uid="{00000000-0005-0000-0000-000085060000}"/>
    <cellStyle name="Calculation 3 2 9 2 2" xfId="1775" xr:uid="{00000000-0005-0000-0000-000086060000}"/>
    <cellStyle name="Calculation 3 2 9 2 3" xfId="1776" xr:uid="{00000000-0005-0000-0000-000087060000}"/>
    <cellStyle name="Calculation 3 2 9 2 4" xfId="1777" xr:uid="{00000000-0005-0000-0000-000088060000}"/>
    <cellStyle name="Calculation 3 2 9 3" xfId="1778" xr:uid="{00000000-0005-0000-0000-000089060000}"/>
    <cellStyle name="Calculation 3 2 9 4" xfId="1779" xr:uid="{00000000-0005-0000-0000-00008A060000}"/>
    <cellStyle name="Calculation 3 2 9 5" xfId="1780" xr:uid="{00000000-0005-0000-0000-00008B060000}"/>
    <cellStyle name="Calculation 3 3" xfId="1781" xr:uid="{00000000-0005-0000-0000-00008C060000}"/>
    <cellStyle name="Calculation 3 3 2" xfId="1782" xr:uid="{00000000-0005-0000-0000-00008D060000}"/>
    <cellStyle name="Calculation 3 3 2 2" xfId="1783" xr:uid="{00000000-0005-0000-0000-00008E060000}"/>
    <cellStyle name="Calculation 3 3 2 3" xfId="1784" xr:uid="{00000000-0005-0000-0000-00008F060000}"/>
    <cellStyle name="Calculation 3 3 2 4" xfId="1785" xr:uid="{00000000-0005-0000-0000-000090060000}"/>
    <cellStyle name="Calculation 3 3 3" xfId="1786" xr:uid="{00000000-0005-0000-0000-000091060000}"/>
    <cellStyle name="Calculation 3 3 3 2" xfId="1787" xr:uid="{00000000-0005-0000-0000-000092060000}"/>
    <cellStyle name="Calculation 3 3 4" xfId="1788" xr:uid="{00000000-0005-0000-0000-000093060000}"/>
    <cellStyle name="Calculation 3 3 5" xfId="1789" xr:uid="{00000000-0005-0000-0000-000094060000}"/>
    <cellStyle name="Calculation 3 3 6" xfId="1790" xr:uid="{00000000-0005-0000-0000-000095060000}"/>
    <cellStyle name="Calculation 3 4" xfId="1791" xr:uid="{00000000-0005-0000-0000-000096060000}"/>
    <cellStyle name="Calculation 3 4 2" xfId="1792" xr:uid="{00000000-0005-0000-0000-000097060000}"/>
    <cellStyle name="Calculation 3 4 2 2" xfId="1793" xr:uid="{00000000-0005-0000-0000-000098060000}"/>
    <cellStyle name="Calculation 3 4 2 3" xfId="1794" xr:uid="{00000000-0005-0000-0000-000099060000}"/>
    <cellStyle name="Calculation 3 4 2 4" xfId="1795" xr:uid="{00000000-0005-0000-0000-00009A060000}"/>
    <cellStyle name="Calculation 3 4 3" xfId="1796" xr:uid="{00000000-0005-0000-0000-00009B060000}"/>
    <cellStyle name="Calculation 3 4 4" xfId="1797" xr:uid="{00000000-0005-0000-0000-00009C060000}"/>
    <cellStyle name="Calculation 3 4 5" xfId="1798" xr:uid="{00000000-0005-0000-0000-00009D060000}"/>
    <cellStyle name="Calculation 3 5" xfId="1799" xr:uid="{00000000-0005-0000-0000-00009E060000}"/>
    <cellStyle name="Calculation 3 5 2" xfId="1800" xr:uid="{00000000-0005-0000-0000-00009F060000}"/>
    <cellStyle name="Calculation 3 5 2 2" xfId="1801" xr:uid="{00000000-0005-0000-0000-0000A0060000}"/>
    <cellStyle name="Calculation 3 5 2 3" xfId="1802" xr:uid="{00000000-0005-0000-0000-0000A1060000}"/>
    <cellStyle name="Calculation 3 5 2 4" xfId="1803" xr:uid="{00000000-0005-0000-0000-0000A2060000}"/>
    <cellStyle name="Calculation 3 5 3" xfId="1804" xr:uid="{00000000-0005-0000-0000-0000A3060000}"/>
    <cellStyle name="Calculation 3 5 4" xfId="1805" xr:uid="{00000000-0005-0000-0000-0000A4060000}"/>
    <cellStyle name="Calculation 3 5 5" xfId="1806" xr:uid="{00000000-0005-0000-0000-0000A5060000}"/>
    <cellStyle name="Calculation 3 6" xfId="1807" xr:uid="{00000000-0005-0000-0000-0000A6060000}"/>
    <cellStyle name="Calculation 3 6 2" xfId="1808" xr:uid="{00000000-0005-0000-0000-0000A7060000}"/>
    <cellStyle name="Calculation 3 6 2 2" xfId="1809" xr:uid="{00000000-0005-0000-0000-0000A8060000}"/>
    <cellStyle name="Calculation 3 6 2 3" xfId="1810" xr:uid="{00000000-0005-0000-0000-0000A9060000}"/>
    <cellStyle name="Calculation 3 6 2 4" xfId="1811" xr:uid="{00000000-0005-0000-0000-0000AA060000}"/>
    <cellStyle name="Calculation 3 6 3" xfId="1812" xr:uid="{00000000-0005-0000-0000-0000AB060000}"/>
    <cellStyle name="Calculation 3 6 4" xfId="1813" xr:uid="{00000000-0005-0000-0000-0000AC060000}"/>
    <cellStyle name="Calculation 3 6 5" xfId="1814" xr:uid="{00000000-0005-0000-0000-0000AD060000}"/>
    <cellStyle name="Calculation 3 7" xfId="1815" xr:uid="{00000000-0005-0000-0000-0000AE060000}"/>
    <cellStyle name="Calculation 3 7 2" xfId="1816" xr:uid="{00000000-0005-0000-0000-0000AF060000}"/>
    <cellStyle name="Calculation 3 7 2 2" xfId="1817" xr:uid="{00000000-0005-0000-0000-0000B0060000}"/>
    <cellStyle name="Calculation 3 7 2 3" xfId="1818" xr:uid="{00000000-0005-0000-0000-0000B1060000}"/>
    <cellStyle name="Calculation 3 7 2 4" xfId="1819" xr:uid="{00000000-0005-0000-0000-0000B2060000}"/>
    <cellStyle name="Calculation 3 7 3" xfId="1820" xr:uid="{00000000-0005-0000-0000-0000B3060000}"/>
    <cellStyle name="Calculation 3 7 4" xfId="1821" xr:uid="{00000000-0005-0000-0000-0000B4060000}"/>
    <cellStyle name="Calculation 3 7 5" xfId="1822" xr:uid="{00000000-0005-0000-0000-0000B5060000}"/>
    <cellStyle name="Calculation 3 8" xfId="1823" xr:uid="{00000000-0005-0000-0000-0000B6060000}"/>
    <cellStyle name="Calculation 3 8 2" xfId="1824" xr:uid="{00000000-0005-0000-0000-0000B7060000}"/>
    <cellStyle name="Calculation 3 8 2 2" xfId="1825" xr:uid="{00000000-0005-0000-0000-0000B8060000}"/>
    <cellStyle name="Calculation 3 8 2 3" xfId="1826" xr:uid="{00000000-0005-0000-0000-0000B9060000}"/>
    <cellStyle name="Calculation 3 8 2 4" xfId="1827" xr:uid="{00000000-0005-0000-0000-0000BA060000}"/>
    <cellStyle name="Calculation 3 8 3" xfId="1828" xr:uid="{00000000-0005-0000-0000-0000BB060000}"/>
    <cellStyle name="Calculation 3 8 4" xfId="1829" xr:uid="{00000000-0005-0000-0000-0000BC060000}"/>
    <cellStyle name="Calculation 3 8 5" xfId="1830" xr:uid="{00000000-0005-0000-0000-0000BD060000}"/>
    <cellStyle name="Calculation 3 9" xfId="1831" xr:uid="{00000000-0005-0000-0000-0000BE060000}"/>
    <cellStyle name="Calculation 3 9 2" xfId="1832" xr:uid="{00000000-0005-0000-0000-0000BF060000}"/>
    <cellStyle name="Calculation 3 9 2 2" xfId="1833" xr:uid="{00000000-0005-0000-0000-0000C0060000}"/>
    <cellStyle name="Calculation 3 9 2 3" xfId="1834" xr:uid="{00000000-0005-0000-0000-0000C1060000}"/>
    <cellStyle name="Calculation 3 9 2 4" xfId="1835" xr:uid="{00000000-0005-0000-0000-0000C2060000}"/>
    <cellStyle name="Calculation 3 9 3" xfId="1836" xr:uid="{00000000-0005-0000-0000-0000C3060000}"/>
    <cellStyle name="Calculation 3 9 4" xfId="1837" xr:uid="{00000000-0005-0000-0000-0000C4060000}"/>
    <cellStyle name="Calculation 3 9 5" xfId="1838" xr:uid="{00000000-0005-0000-0000-0000C5060000}"/>
    <cellStyle name="Calculation 4" xfId="1839" xr:uid="{00000000-0005-0000-0000-0000C6060000}"/>
    <cellStyle name="Calculation 4 10" xfId="1840" xr:uid="{00000000-0005-0000-0000-0000C7060000}"/>
    <cellStyle name="Calculation 4 10 2" xfId="1841" xr:uid="{00000000-0005-0000-0000-0000C8060000}"/>
    <cellStyle name="Calculation 4 10 2 2" xfId="1842" xr:uid="{00000000-0005-0000-0000-0000C9060000}"/>
    <cellStyle name="Calculation 4 10 2 3" xfId="1843" xr:uid="{00000000-0005-0000-0000-0000CA060000}"/>
    <cellStyle name="Calculation 4 10 2 4" xfId="1844" xr:uid="{00000000-0005-0000-0000-0000CB060000}"/>
    <cellStyle name="Calculation 4 10 3" xfId="1845" xr:uid="{00000000-0005-0000-0000-0000CC060000}"/>
    <cellStyle name="Calculation 4 10 4" xfId="1846" xr:uid="{00000000-0005-0000-0000-0000CD060000}"/>
    <cellStyle name="Calculation 4 10 5" xfId="1847" xr:uid="{00000000-0005-0000-0000-0000CE060000}"/>
    <cellStyle name="Calculation 4 11" xfId="1848" xr:uid="{00000000-0005-0000-0000-0000CF060000}"/>
    <cellStyle name="Calculation 4 11 2" xfId="1849" xr:uid="{00000000-0005-0000-0000-0000D0060000}"/>
    <cellStyle name="Calculation 4 11 3" xfId="1850" xr:uid="{00000000-0005-0000-0000-0000D1060000}"/>
    <cellStyle name="Calculation 4 11 4" xfId="1851" xr:uid="{00000000-0005-0000-0000-0000D2060000}"/>
    <cellStyle name="Calculation 4 12" xfId="1852" xr:uid="{00000000-0005-0000-0000-0000D3060000}"/>
    <cellStyle name="Calculation 4 12 2" xfId="1853" xr:uid="{00000000-0005-0000-0000-0000D4060000}"/>
    <cellStyle name="Calculation 4 12 3" xfId="1854" xr:uid="{00000000-0005-0000-0000-0000D5060000}"/>
    <cellStyle name="Calculation 4 12 4" xfId="1855" xr:uid="{00000000-0005-0000-0000-0000D6060000}"/>
    <cellStyle name="Calculation 4 13" xfId="1856" xr:uid="{00000000-0005-0000-0000-0000D7060000}"/>
    <cellStyle name="Calculation 4 2" xfId="1857" xr:uid="{00000000-0005-0000-0000-0000D8060000}"/>
    <cellStyle name="Calculation 4 2 10" xfId="1858" xr:uid="{00000000-0005-0000-0000-0000D9060000}"/>
    <cellStyle name="Calculation 4 2 10 2" xfId="1859" xr:uid="{00000000-0005-0000-0000-0000DA060000}"/>
    <cellStyle name="Calculation 4 2 10 3" xfId="1860" xr:uid="{00000000-0005-0000-0000-0000DB060000}"/>
    <cellStyle name="Calculation 4 2 10 4" xfId="1861" xr:uid="{00000000-0005-0000-0000-0000DC060000}"/>
    <cellStyle name="Calculation 4 2 11" xfId="1862" xr:uid="{00000000-0005-0000-0000-0000DD060000}"/>
    <cellStyle name="Calculation 4 2 11 2" xfId="1863" xr:uid="{00000000-0005-0000-0000-0000DE060000}"/>
    <cellStyle name="Calculation 4 2 11 3" xfId="1864" xr:uid="{00000000-0005-0000-0000-0000DF060000}"/>
    <cellStyle name="Calculation 4 2 11 4" xfId="1865" xr:uid="{00000000-0005-0000-0000-0000E0060000}"/>
    <cellStyle name="Calculation 4 2 12" xfId="1866" xr:uid="{00000000-0005-0000-0000-0000E1060000}"/>
    <cellStyle name="Calculation 4 2 2" xfId="1867" xr:uid="{00000000-0005-0000-0000-0000E2060000}"/>
    <cellStyle name="Calculation 4 2 2 2" xfId="1868" xr:uid="{00000000-0005-0000-0000-0000E3060000}"/>
    <cellStyle name="Calculation 4 2 2 2 2" xfId="1869" xr:uid="{00000000-0005-0000-0000-0000E4060000}"/>
    <cellStyle name="Calculation 4 2 2 2 3" xfId="1870" xr:uid="{00000000-0005-0000-0000-0000E5060000}"/>
    <cellStyle name="Calculation 4 2 2 2 4" xfId="1871" xr:uid="{00000000-0005-0000-0000-0000E6060000}"/>
    <cellStyle name="Calculation 4 2 2 3" xfId="1872" xr:uid="{00000000-0005-0000-0000-0000E7060000}"/>
    <cellStyle name="Calculation 4 2 2 3 2" xfId="1873" xr:uid="{00000000-0005-0000-0000-0000E8060000}"/>
    <cellStyle name="Calculation 4 2 2 4" xfId="1874" xr:uid="{00000000-0005-0000-0000-0000E9060000}"/>
    <cellStyle name="Calculation 4 2 2 5" xfId="1875" xr:uid="{00000000-0005-0000-0000-0000EA060000}"/>
    <cellStyle name="Calculation 4 2 2 6" xfId="1876" xr:uid="{00000000-0005-0000-0000-0000EB060000}"/>
    <cellStyle name="Calculation 4 2 3" xfId="1877" xr:uid="{00000000-0005-0000-0000-0000EC060000}"/>
    <cellStyle name="Calculation 4 2 3 2" xfId="1878" xr:uid="{00000000-0005-0000-0000-0000ED060000}"/>
    <cellStyle name="Calculation 4 2 3 2 2" xfId="1879" xr:uid="{00000000-0005-0000-0000-0000EE060000}"/>
    <cellStyle name="Calculation 4 2 3 2 3" xfId="1880" xr:uid="{00000000-0005-0000-0000-0000EF060000}"/>
    <cellStyle name="Calculation 4 2 3 2 4" xfId="1881" xr:uid="{00000000-0005-0000-0000-0000F0060000}"/>
    <cellStyle name="Calculation 4 2 3 3" xfId="1882" xr:uid="{00000000-0005-0000-0000-0000F1060000}"/>
    <cellStyle name="Calculation 4 2 3 4" xfId="1883" xr:uid="{00000000-0005-0000-0000-0000F2060000}"/>
    <cellStyle name="Calculation 4 2 3 5" xfId="1884" xr:uid="{00000000-0005-0000-0000-0000F3060000}"/>
    <cellStyle name="Calculation 4 2 4" xfId="1885" xr:uid="{00000000-0005-0000-0000-0000F4060000}"/>
    <cellStyle name="Calculation 4 2 4 2" xfId="1886" xr:uid="{00000000-0005-0000-0000-0000F5060000}"/>
    <cellStyle name="Calculation 4 2 4 2 2" xfId="1887" xr:uid="{00000000-0005-0000-0000-0000F6060000}"/>
    <cellStyle name="Calculation 4 2 4 2 3" xfId="1888" xr:uid="{00000000-0005-0000-0000-0000F7060000}"/>
    <cellStyle name="Calculation 4 2 4 2 4" xfId="1889" xr:uid="{00000000-0005-0000-0000-0000F8060000}"/>
    <cellStyle name="Calculation 4 2 4 3" xfId="1890" xr:uid="{00000000-0005-0000-0000-0000F9060000}"/>
    <cellStyle name="Calculation 4 2 4 4" xfId="1891" xr:uid="{00000000-0005-0000-0000-0000FA060000}"/>
    <cellStyle name="Calculation 4 2 4 5" xfId="1892" xr:uid="{00000000-0005-0000-0000-0000FB060000}"/>
    <cellStyle name="Calculation 4 2 5" xfId="1893" xr:uid="{00000000-0005-0000-0000-0000FC060000}"/>
    <cellStyle name="Calculation 4 2 5 2" xfId="1894" xr:uid="{00000000-0005-0000-0000-0000FD060000}"/>
    <cellStyle name="Calculation 4 2 5 2 2" xfId="1895" xr:uid="{00000000-0005-0000-0000-0000FE060000}"/>
    <cellStyle name="Calculation 4 2 5 2 3" xfId="1896" xr:uid="{00000000-0005-0000-0000-0000FF060000}"/>
    <cellStyle name="Calculation 4 2 5 2 4" xfId="1897" xr:uid="{00000000-0005-0000-0000-000000070000}"/>
    <cellStyle name="Calculation 4 2 5 3" xfId="1898" xr:uid="{00000000-0005-0000-0000-000001070000}"/>
    <cellStyle name="Calculation 4 2 5 4" xfId="1899" xr:uid="{00000000-0005-0000-0000-000002070000}"/>
    <cellStyle name="Calculation 4 2 5 5" xfId="1900" xr:uid="{00000000-0005-0000-0000-000003070000}"/>
    <cellStyle name="Calculation 4 2 6" xfId="1901" xr:uid="{00000000-0005-0000-0000-000004070000}"/>
    <cellStyle name="Calculation 4 2 6 2" xfId="1902" xr:uid="{00000000-0005-0000-0000-000005070000}"/>
    <cellStyle name="Calculation 4 2 6 2 2" xfId="1903" xr:uid="{00000000-0005-0000-0000-000006070000}"/>
    <cellStyle name="Calculation 4 2 6 2 3" xfId="1904" xr:uid="{00000000-0005-0000-0000-000007070000}"/>
    <cellStyle name="Calculation 4 2 6 2 4" xfId="1905" xr:uid="{00000000-0005-0000-0000-000008070000}"/>
    <cellStyle name="Calculation 4 2 6 3" xfId="1906" xr:uid="{00000000-0005-0000-0000-000009070000}"/>
    <cellStyle name="Calculation 4 2 6 4" xfId="1907" xr:uid="{00000000-0005-0000-0000-00000A070000}"/>
    <cellStyle name="Calculation 4 2 6 5" xfId="1908" xr:uid="{00000000-0005-0000-0000-00000B070000}"/>
    <cellStyle name="Calculation 4 2 7" xfId="1909" xr:uid="{00000000-0005-0000-0000-00000C070000}"/>
    <cellStyle name="Calculation 4 2 7 2" xfId="1910" xr:uid="{00000000-0005-0000-0000-00000D070000}"/>
    <cellStyle name="Calculation 4 2 7 2 2" xfId="1911" xr:uid="{00000000-0005-0000-0000-00000E070000}"/>
    <cellStyle name="Calculation 4 2 7 2 3" xfId="1912" xr:uid="{00000000-0005-0000-0000-00000F070000}"/>
    <cellStyle name="Calculation 4 2 7 2 4" xfId="1913" xr:uid="{00000000-0005-0000-0000-000010070000}"/>
    <cellStyle name="Calculation 4 2 7 3" xfId="1914" xr:uid="{00000000-0005-0000-0000-000011070000}"/>
    <cellStyle name="Calculation 4 2 7 4" xfId="1915" xr:uid="{00000000-0005-0000-0000-000012070000}"/>
    <cellStyle name="Calculation 4 2 7 5" xfId="1916" xr:uid="{00000000-0005-0000-0000-000013070000}"/>
    <cellStyle name="Calculation 4 2 8" xfId="1917" xr:uid="{00000000-0005-0000-0000-000014070000}"/>
    <cellStyle name="Calculation 4 2 8 2" xfId="1918" xr:uid="{00000000-0005-0000-0000-000015070000}"/>
    <cellStyle name="Calculation 4 2 8 2 2" xfId="1919" xr:uid="{00000000-0005-0000-0000-000016070000}"/>
    <cellStyle name="Calculation 4 2 8 2 3" xfId="1920" xr:uid="{00000000-0005-0000-0000-000017070000}"/>
    <cellStyle name="Calculation 4 2 8 2 4" xfId="1921" xr:uid="{00000000-0005-0000-0000-000018070000}"/>
    <cellStyle name="Calculation 4 2 8 3" xfId="1922" xr:uid="{00000000-0005-0000-0000-000019070000}"/>
    <cellStyle name="Calculation 4 2 8 4" xfId="1923" xr:uid="{00000000-0005-0000-0000-00001A070000}"/>
    <cellStyle name="Calculation 4 2 8 5" xfId="1924" xr:uid="{00000000-0005-0000-0000-00001B070000}"/>
    <cellStyle name="Calculation 4 2 9" xfId="1925" xr:uid="{00000000-0005-0000-0000-00001C070000}"/>
    <cellStyle name="Calculation 4 2 9 2" xfId="1926" xr:uid="{00000000-0005-0000-0000-00001D070000}"/>
    <cellStyle name="Calculation 4 2 9 2 2" xfId="1927" xr:uid="{00000000-0005-0000-0000-00001E070000}"/>
    <cellStyle name="Calculation 4 2 9 2 3" xfId="1928" xr:uid="{00000000-0005-0000-0000-00001F070000}"/>
    <cellStyle name="Calculation 4 2 9 2 4" xfId="1929" xr:uid="{00000000-0005-0000-0000-000020070000}"/>
    <cellStyle name="Calculation 4 2 9 3" xfId="1930" xr:uid="{00000000-0005-0000-0000-000021070000}"/>
    <cellStyle name="Calculation 4 2 9 4" xfId="1931" xr:uid="{00000000-0005-0000-0000-000022070000}"/>
    <cellStyle name="Calculation 4 2 9 5" xfId="1932" xr:uid="{00000000-0005-0000-0000-000023070000}"/>
    <cellStyle name="Calculation 4 3" xfId="1933" xr:uid="{00000000-0005-0000-0000-000024070000}"/>
    <cellStyle name="Calculation 4 3 2" xfId="1934" xr:uid="{00000000-0005-0000-0000-000025070000}"/>
    <cellStyle name="Calculation 4 3 2 2" xfId="1935" xr:uid="{00000000-0005-0000-0000-000026070000}"/>
    <cellStyle name="Calculation 4 3 2 3" xfId="1936" xr:uid="{00000000-0005-0000-0000-000027070000}"/>
    <cellStyle name="Calculation 4 3 2 4" xfId="1937" xr:uid="{00000000-0005-0000-0000-000028070000}"/>
    <cellStyle name="Calculation 4 3 3" xfId="1938" xr:uid="{00000000-0005-0000-0000-000029070000}"/>
    <cellStyle name="Calculation 4 3 3 2" xfId="1939" xr:uid="{00000000-0005-0000-0000-00002A070000}"/>
    <cellStyle name="Calculation 4 3 4" xfId="1940" xr:uid="{00000000-0005-0000-0000-00002B070000}"/>
    <cellStyle name="Calculation 4 3 5" xfId="1941" xr:uid="{00000000-0005-0000-0000-00002C070000}"/>
    <cellStyle name="Calculation 4 3 6" xfId="1942" xr:uid="{00000000-0005-0000-0000-00002D070000}"/>
    <cellStyle name="Calculation 4 4" xfId="1943" xr:uid="{00000000-0005-0000-0000-00002E070000}"/>
    <cellStyle name="Calculation 4 4 2" xfId="1944" xr:uid="{00000000-0005-0000-0000-00002F070000}"/>
    <cellStyle name="Calculation 4 4 2 2" xfId="1945" xr:uid="{00000000-0005-0000-0000-000030070000}"/>
    <cellStyle name="Calculation 4 4 2 3" xfId="1946" xr:uid="{00000000-0005-0000-0000-000031070000}"/>
    <cellStyle name="Calculation 4 4 2 4" xfId="1947" xr:uid="{00000000-0005-0000-0000-000032070000}"/>
    <cellStyle name="Calculation 4 4 3" xfId="1948" xr:uid="{00000000-0005-0000-0000-000033070000}"/>
    <cellStyle name="Calculation 4 4 4" xfId="1949" xr:uid="{00000000-0005-0000-0000-000034070000}"/>
    <cellStyle name="Calculation 4 4 5" xfId="1950" xr:uid="{00000000-0005-0000-0000-000035070000}"/>
    <cellStyle name="Calculation 4 5" xfId="1951" xr:uid="{00000000-0005-0000-0000-000036070000}"/>
    <cellStyle name="Calculation 4 5 2" xfId="1952" xr:uid="{00000000-0005-0000-0000-000037070000}"/>
    <cellStyle name="Calculation 4 5 2 2" xfId="1953" xr:uid="{00000000-0005-0000-0000-000038070000}"/>
    <cellStyle name="Calculation 4 5 2 3" xfId="1954" xr:uid="{00000000-0005-0000-0000-000039070000}"/>
    <cellStyle name="Calculation 4 5 2 4" xfId="1955" xr:uid="{00000000-0005-0000-0000-00003A070000}"/>
    <cellStyle name="Calculation 4 5 3" xfId="1956" xr:uid="{00000000-0005-0000-0000-00003B070000}"/>
    <cellStyle name="Calculation 4 5 4" xfId="1957" xr:uid="{00000000-0005-0000-0000-00003C070000}"/>
    <cellStyle name="Calculation 4 5 5" xfId="1958" xr:uid="{00000000-0005-0000-0000-00003D070000}"/>
    <cellStyle name="Calculation 4 6" xfId="1959" xr:uid="{00000000-0005-0000-0000-00003E070000}"/>
    <cellStyle name="Calculation 4 6 2" xfId="1960" xr:uid="{00000000-0005-0000-0000-00003F070000}"/>
    <cellStyle name="Calculation 4 6 2 2" xfId="1961" xr:uid="{00000000-0005-0000-0000-000040070000}"/>
    <cellStyle name="Calculation 4 6 2 3" xfId="1962" xr:uid="{00000000-0005-0000-0000-000041070000}"/>
    <cellStyle name="Calculation 4 6 2 4" xfId="1963" xr:uid="{00000000-0005-0000-0000-000042070000}"/>
    <cellStyle name="Calculation 4 6 3" xfId="1964" xr:uid="{00000000-0005-0000-0000-000043070000}"/>
    <cellStyle name="Calculation 4 6 4" xfId="1965" xr:uid="{00000000-0005-0000-0000-000044070000}"/>
    <cellStyle name="Calculation 4 6 5" xfId="1966" xr:uid="{00000000-0005-0000-0000-000045070000}"/>
    <cellStyle name="Calculation 4 7" xfId="1967" xr:uid="{00000000-0005-0000-0000-000046070000}"/>
    <cellStyle name="Calculation 4 7 2" xfId="1968" xr:uid="{00000000-0005-0000-0000-000047070000}"/>
    <cellStyle name="Calculation 4 7 2 2" xfId="1969" xr:uid="{00000000-0005-0000-0000-000048070000}"/>
    <cellStyle name="Calculation 4 7 2 3" xfId="1970" xr:uid="{00000000-0005-0000-0000-000049070000}"/>
    <cellStyle name="Calculation 4 7 2 4" xfId="1971" xr:uid="{00000000-0005-0000-0000-00004A070000}"/>
    <cellStyle name="Calculation 4 7 3" xfId="1972" xr:uid="{00000000-0005-0000-0000-00004B070000}"/>
    <cellStyle name="Calculation 4 7 4" xfId="1973" xr:uid="{00000000-0005-0000-0000-00004C070000}"/>
    <cellStyle name="Calculation 4 7 5" xfId="1974" xr:uid="{00000000-0005-0000-0000-00004D070000}"/>
    <cellStyle name="Calculation 4 8" xfId="1975" xr:uid="{00000000-0005-0000-0000-00004E070000}"/>
    <cellStyle name="Calculation 4 8 2" xfId="1976" xr:uid="{00000000-0005-0000-0000-00004F070000}"/>
    <cellStyle name="Calculation 4 8 2 2" xfId="1977" xr:uid="{00000000-0005-0000-0000-000050070000}"/>
    <cellStyle name="Calculation 4 8 2 3" xfId="1978" xr:uid="{00000000-0005-0000-0000-000051070000}"/>
    <cellStyle name="Calculation 4 8 2 4" xfId="1979" xr:uid="{00000000-0005-0000-0000-000052070000}"/>
    <cellStyle name="Calculation 4 8 3" xfId="1980" xr:uid="{00000000-0005-0000-0000-000053070000}"/>
    <cellStyle name="Calculation 4 8 4" xfId="1981" xr:uid="{00000000-0005-0000-0000-000054070000}"/>
    <cellStyle name="Calculation 4 8 5" xfId="1982" xr:uid="{00000000-0005-0000-0000-000055070000}"/>
    <cellStyle name="Calculation 4 9" xfId="1983" xr:uid="{00000000-0005-0000-0000-000056070000}"/>
    <cellStyle name="Calculation 4 9 2" xfId="1984" xr:uid="{00000000-0005-0000-0000-000057070000}"/>
    <cellStyle name="Calculation 4 9 2 2" xfId="1985" xr:uid="{00000000-0005-0000-0000-000058070000}"/>
    <cellStyle name="Calculation 4 9 2 3" xfId="1986" xr:uid="{00000000-0005-0000-0000-000059070000}"/>
    <cellStyle name="Calculation 4 9 2 4" xfId="1987" xr:uid="{00000000-0005-0000-0000-00005A070000}"/>
    <cellStyle name="Calculation 4 9 3" xfId="1988" xr:uid="{00000000-0005-0000-0000-00005B070000}"/>
    <cellStyle name="Calculation 4 9 4" xfId="1989" xr:uid="{00000000-0005-0000-0000-00005C070000}"/>
    <cellStyle name="Calculation 4 9 5" xfId="1990" xr:uid="{00000000-0005-0000-0000-00005D070000}"/>
    <cellStyle name="Calculation 5" xfId="1991" xr:uid="{00000000-0005-0000-0000-00005E070000}"/>
    <cellStyle name="Calculation 5 10" xfId="1992" xr:uid="{00000000-0005-0000-0000-00005F070000}"/>
    <cellStyle name="Calculation 5 10 2" xfId="1993" xr:uid="{00000000-0005-0000-0000-000060070000}"/>
    <cellStyle name="Calculation 5 10 2 2" xfId="1994" xr:uid="{00000000-0005-0000-0000-000061070000}"/>
    <cellStyle name="Calculation 5 10 2 3" xfId="1995" xr:uid="{00000000-0005-0000-0000-000062070000}"/>
    <cellStyle name="Calculation 5 10 2 4" xfId="1996" xr:uid="{00000000-0005-0000-0000-000063070000}"/>
    <cellStyle name="Calculation 5 10 3" xfId="1997" xr:uid="{00000000-0005-0000-0000-000064070000}"/>
    <cellStyle name="Calculation 5 10 4" xfId="1998" xr:uid="{00000000-0005-0000-0000-000065070000}"/>
    <cellStyle name="Calculation 5 10 5" xfId="1999" xr:uid="{00000000-0005-0000-0000-000066070000}"/>
    <cellStyle name="Calculation 5 11" xfId="2000" xr:uid="{00000000-0005-0000-0000-000067070000}"/>
    <cellStyle name="Calculation 5 11 2" xfId="2001" xr:uid="{00000000-0005-0000-0000-000068070000}"/>
    <cellStyle name="Calculation 5 11 3" xfId="2002" xr:uid="{00000000-0005-0000-0000-000069070000}"/>
    <cellStyle name="Calculation 5 11 4" xfId="2003" xr:uid="{00000000-0005-0000-0000-00006A070000}"/>
    <cellStyle name="Calculation 5 12" xfId="2004" xr:uid="{00000000-0005-0000-0000-00006B070000}"/>
    <cellStyle name="Calculation 5 12 2" xfId="2005" xr:uid="{00000000-0005-0000-0000-00006C070000}"/>
    <cellStyle name="Calculation 5 12 3" xfId="2006" xr:uid="{00000000-0005-0000-0000-00006D070000}"/>
    <cellStyle name="Calculation 5 12 4" xfId="2007" xr:uid="{00000000-0005-0000-0000-00006E070000}"/>
    <cellStyle name="Calculation 5 13" xfId="2008" xr:uid="{00000000-0005-0000-0000-00006F070000}"/>
    <cellStyle name="Calculation 5 2" xfId="2009" xr:uid="{00000000-0005-0000-0000-000070070000}"/>
    <cellStyle name="Calculation 5 2 10" xfId="2010" xr:uid="{00000000-0005-0000-0000-000071070000}"/>
    <cellStyle name="Calculation 5 2 10 2" xfId="2011" xr:uid="{00000000-0005-0000-0000-000072070000}"/>
    <cellStyle name="Calculation 5 2 10 3" xfId="2012" xr:uid="{00000000-0005-0000-0000-000073070000}"/>
    <cellStyle name="Calculation 5 2 10 4" xfId="2013" xr:uid="{00000000-0005-0000-0000-000074070000}"/>
    <cellStyle name="Calculation 5 2 11" xfId="2014" xr:uid="{00000000-0005-0000-0000-000075070000}"/>
    <cellStyle name="Calculation 5 2 11 2" xfId="2015" xr:uid="{00000000-0005-0000-0000-000076070000}"/>
    <cellStyle name="Calculation 5 2 11 3" xfId="2016" xr:uid="{00000000-0005-0000-0000-000077070000}"/>
    <cellStyle name="Calculation 5 2 11 4" xfId="2017" xr:uid="{00000000-0005-0000-0000-000078070000}"/>
    <cellStyle name="Calculation 5 2 12" xfId="2018" xr:uid="{00000000-0005-0000-0000-000079070000}"/>
    <cellStyle name="Calculation 5 2 2" xfId="2019" xr:uid="{00000000-0005-0000-0000-00007A070000}"/>
    <cellStyle name="Calculation 5 2 2 2" xfId="2020" xr:uid="{00000000-0005-0000-0000-00007B070000}"/>
    <cellStyle name="Calculation 5 2 2 2 2" xfId="2021" xr:uid="{00000000-0005-0000-0000-00007C070000}"/>
    <cellStyle name="Calculation 5 2 2 2 3" xfId="2022" xr:uid="{00000000-0005-0000-0000-00007D070000}"/>
    <cellStyle name="Calculation 5 2 2 2 4" xfId="2023" xr:uid="{00000000-0005-0000-0000-00007E070000}"/>
    <cellStyle name="Calculation 5 2 2 3" xfId="2024" xr:uid="{00000000-0005-0000-0000-00007F070000}"/>
    <cellStyle name="Calculation 5 2 2 3 2" xfId="2025" xr:uid="{00000000-0005-0000-0000-000080070000}"/>
    <cellStyle name="Calculation 5 2 2 4" xfId="2026" xr:uid="{00000000-0005-0000-0000-000081070000}"/>
    <cellStyle name="Calculation 5 2 2 5" xfId="2027" xr:uid="{00000000-0005-0000-0000-000082070000}"/>
    <cellStyle name="Calculation 5 2 2 6" xfId="2028" xr:uid="{00000000-0005-0000-0000-000083070000}"/>
    <cellStyle name="Calculation 5 2 3" xfId="2029" xr:uid="{00000000-0005-0000-0000-000084070000}"/>
    <cellStyle name="Calculation 5 2 3 2" xfId="2030" xr:uid="{00000000-0005-0000-0000-000085070000}"/>
    <cellStyle name="Calculation 5 2 3 2 2" xfId="2031" xr:uid="{00000000-0005-0000-0000-000086070000}"/>
    <cellStyle name="Calculation 5 2 3 2 3" xfId="2032" xr:uid="{00000000-0005-0000-0000-000087070000}"/>
    <cellStyle name="Calculation 5 2 3 2 4" xfId="2033" xr:uid="{00000000-0005-0000-0000-000088070000}"/>
    <cellStyle name="Calculation 5 2 3 3" xfId="2034" xr:uid="{00000000-0005-0000-0000-000089070000}"/>
    <cellStyle name="Calculation 5 2 3 4" xfId="2035" xr:uid="{00000000-0005-0000-0000-00008A070000}"/>
    <cellStyle name="Calculation 5 2 3 5" xfId="2036" xr:uid="{00000000-0005-0000-0000-00008B070000}"/>
    <cellStyle name="Calculation 5 2 4" xfId="2037" xr:uid="{00000000-0005-0000-0000-00008C070000}"/>
    <cellStyle name="Calculation 5 2 4 2" xfId="2038" xr:uid="{00000000-0005-0000-0000-00008D070000}"/>
    <cellStyle name="Calculation 5 2 4 2 2" xfId="2039" xr:uid="{00000000-0005-0000-0000-00008E070000}"/>
    <cellStyle name="Calculation 5 2 4 2 3" xfId="2040" xr:uid="{00000000-0005-0000-0000-00008F070000}"/>
    <cellStyle name="Calculation 5 2 4 2 4" xfId="2041" xr:uid="{00000000-0005-0000-0000-000090070000}"/>
    <cellStyle name="Calculation 5 2 4 3" xfId="2042" xr:uid="{00000000-0005-0000-0000-000091070000}"/>
    <cellStyle name="Calculation 5 2 4 4" xfId="2043" xr:uid="{00000000-0005-0000-0000-000092070000}"/>
    <cellStyle name="Calculation 5 2 4 5" xfId="2044" xr:uid="{00000000-0005-0000-0000-000093070000}"/>
    <cellStyle name="Calculation 5 2 5" xfId="2045" xr:uid="{00000000-0005-0000-0000-000094070000}"/>
    <cellStyle name="Calculation 5 2 5 2" xfId="2046" xr:uid="{00000000-0005-0000-0000-000095070000}"/>
    <cellStyle name="Calculation 5 2 5 2 2" xfId="2047" xr:uid="{00000000-0005-0000-0000-000096070000}"/>
    <cellStyle name="Calculation 5 2 5 2 3" xfId="2048" xr:uid="{00000000-0005-0000-0000-000097070000}"/>
    <cellStyle name="Calculation 5 2 5 2 4" xfId="2049" xr:uid="{00000000-0005-0000-0000-000098070000}"/>
    <cellStyle name="Calculation 5 2 5 3" xfId="2050" xr:uid="{00000000-0005-0000-0000-000099070000}"/>
    <cellStyle name="Calculation 5 2 5 4" xfId="2051" xr:uid="{00000000-0005-0000-0000-00009A070000}"/>
    <cellStyle name="Calculation 5 2 5 5" xfId="2052" xr:uid="{00000000-0005-0000-0000-00009B070000}"/>
    <cellStyle name="Calculation 5 2 6" xfId="2053" xr:uid="{00000000-0005-0000-0000-00009C070000}"/>
    <cellStyle name="Calculation 5 2 6 2" xfId="2054" xr:uid="{00000000-0005-0000-0000-00009D070000}"/>
    <cellStyle name="Calculation 5 2 6 2 2" xfId="2055" xr:uid="{00000000-0005-0000-0000-00009E070000}"/>
    <cellStyle name="Calculation 5 2 6 2 3" xfId="2056" xr:uid="{00000000-0005-0000-0000-00009F070000}"/>
    <cellStyle name="Calculation 5 2 6 2 4" xfId="2057" xr:uid="{00000000-0005-0000-0000-0000A0070000}"/>
    <cellStyle name="Calculation 5 2 6 3" xfId="2058" xr:uid="{00000000-0005-0000-0000-0000A1070000}"/>
    <cellStyle name="Calculation 5 2 6 4" xfId="2059" xr:uid="{00000000-0005-0000-0000-0000A2070000}"/>
    <cellStyle name="Calculation 5 2 6 5" xfId="2060" xr:uid="{00000000-0005-0000-0000-0000A3070000}"/>
    <cellStyle name="Calculation 5 2 7" xfId="2061" xr:uid="{00000000-0005-0000-0000-0000A4070000}"/>
    <cellStyle name="Calculation 5 2 7 2" xfId="2062" xr:uid="{00000000-0005-0000-0000-0000A5070000}"/>
    <cellStyle name="Calculation 5 2 7 2 2" xfId="2063" xr:uid="{00000000-0005-0000-0000-0000A6070000}"/>
    <cellStyle name="Calculation 5 2 7 2 3" xfId="2064" xr:uid="{00000000-0005-0000-0000-0000A7070000}"/>
    <cellStyle name="Calculation 5 2 7 2 4" xfId="2065" xr:uid="{00000000-0005-0000-0000-0000A8070000}"/>
    <cellStyle name="Calculation 5 2 7 3" xfId="2066" xr:uid="{00000000-0005-0000-0000-0000A9070000}"/>
    <cellStyle name="Calculation 5 2 7 4" xfId="2067" xr:uid="{00000000-0005-0000-0000-0000AA070000}"/>
    <cellStyle name="Calculation 5 2 7 5" xfId="2068" xr:uid="{00000000-0005-0000-0000-0000AB070000}"/>
    <cellStyle name="Calculation 5 2 8" xfId="2069" xr:uid="{00000000-0005-0000-0000-0000AC070000}"/>
    <cellStyle name="Calculation 5 2 8 2" xfId="2070" xr:uid="{00000000-0005-0000-0000-0000AD070000}"/>
    <cellStyle name="Calculation 5 2 8 2 2" xfId="2071" xr:uid="{00000000-0005-0000-0000-0000AE070000}"/>
    <cellStyle name="Calculation 5 2 8 2 3" xfId="2072" xr:uid="{00000000-0005-0000-0000-0000AF070000}"/>
    <cellStyle name="Calculation 5 2 8 2 4" xfId="2073" xr:uid="{00000000-0005-0000-0000-0000B0070000}"/>
    <cellStyle name="Calculation 5 2 8 3" xfId="2074" xr:uid="{00000000-0005-0000-0000-0000B1070000}"/>
    <cellStyle name="Calculation 5 2 8 4" xfId="2075" xr:uid="{00000000-0005-0000-0000-0000B2070000}"/>
    <cellStyle name="Calculation 5 2 8 5" xfId="2076" xr:uid="{00000000-0005-0000-0000-0000B3070000}"/>
    <cellStyle name="Calculation 5 2 9" xfId="2077" xr:uid="{00000000-0005-0000-0000-0000B4070000}"/>
    <cellStyle name="Calculation 5 2 9 2" xfId="2078" xr:uid="{00000000-0005-0000-0000-0000B5070000}"/>
    <cellStyle name="Calculation 5 2 9 2 2" xfId="2079" xr:uid="{00000000-0005-0000-0000-0000B6070000}"/>
    <cellStyle name="Calculation 5 2 9 2 3" xfId="2080" xr:uid="{00000000-0005-0000-0000-0000B7070000}"/>
    <cellStyle name="Calculation 5 2 9 2 4" xfId="2081" xr:uid="{00000000-0005-0000-0000-0000B8070000}"/>
    <cellStyle name="Calculation 5 2 9 3" xfId="2082" xr:uid="{00000000-0005-0000-0000-0000B9070000}"/>
    <cellStyle name="Calculation 5 2 9 4" xfId="2083" xr:uid="{00000000-0005-0000-0000-0000BA070000}"/>
    <cellStyle name="Calculation 5 2 9 5" xfId="2084" xr:uid="{00000000-0005-0000-0000-0000BB070000}"/>
    <cellStyle name="Calculation 5 3" xfId="2085" xr:uid="{00000000-0005-0000-0000-0000BC070000}"/>
    <cellStyle name="Calculation 5 3 2" xfId="2086" xr:uid="{00000000-0005-0000-0000-0000BD070000}"/>
    <cellStyle name="Calculation 5 3 2 2" xfId="2087" xr:uid="{00000000-0005-0000-0000-0000BE070000}"/>
    <cellStyle name="Calculation 5 3 2 3" xfId="2088" xr:uid="{00000000-0005-0000-0000-0000BF070000}"/>
    <cellStyle name="Calculation 5 3 2 4" xfId="2089" xr:uid="{00000000-0005-0000-0000-0000C0070000}"/>
    <cellStyle name="Calculation 5 3 3" xfId="2090" xr:uid="{00000000-0005-0000-0000-0000C1070000}"/>
    <cellStyle name="Calculation 5 3 3 2" xfId="2091" xr:uid="{00000000-0005-0000-0000-0000C2070000}"/>
    <cellStyle name="Calculation 5 3 4" xfId="2092" xr:uid="{00000000-0005-0000-0000-0000C3070000}"/>
    <cellStyle name="Calculation 5 3 5" xfId="2093" xr:uid="{00000000-0005-0000-0000-0000C4070000}"/>
    <cellStyle name="Calculation 5 3 6" xfId="2094" xr:uid="{00000000-0005-0000-0000-0000C5070000}"/>
    <cellStyle name="Calculation 5 4" xfId="2095" xr:uid="{00000000-0005-0000-0000-0000C6070000}"/>
    <cellStyle name="Calculation 5 4 2" xfId="2096" xr:uid="{00000000-0005-0000-0000-0000C7070000}"/>
    <cellStyle name="Calculation 5 4 2 2" xfId="2097" xr:uid="{00000000-0005-0000-0000-0000C8070000}"/>
    <cellStyle name="Calculation 5 4 2 3" xfId="2098" xr:uid="{00000000-0005-0000-0000-0000C9070000}"/>
    <cellStyle name="Calculation 5 4 2 4" xfId="2099" xr:uid="{00000000-0005-0000-0000-0000CA070000}"/>
    <cellStyle name="Calculation 5 4 3" xfId="2100" xr:uid="{00000000-0005-0000-0000-0000CB070000}"/>
    <cellStyle name="Calculation 5 4 4" xfId="2101" xr:uid="{00000000-0005-0000-0000-0000CC070000}"/>
    <cellStyle name="Calculation 5 4 5" xfId="2102" xr:uid="{00000000-0005-0000-0000-0000CD070000}"/>
    <cellStyle name="Calculation 5 5" xfId="2103" xr:uid="{00000000-0005-0000-0000-0000CE070000}"/>
    <cellStyle name="Calculation 5 5 2" xfId="2104" xr:uid="{00000000-0005-0000-0000-0000CF070000}"/>
    <cellStyle name="Calculation 5 5 2 2" xfId="2105" xr:uid="{00000000-0005-0000-0000-0000D0070000}"/>
    <cellStyle name="Calculation 5 5 2 3" xfId="2106" xr:uid="{00000000-0005-0000-0000-0000D1070000}"/>
    <cellStyle name="Calculation 5 5 2 4" xfId="2107" xr:uid="{00000000-0005-0000-0000-0000D2070000}"/>
    <cellStyle name="Calculation 5 5 3" xfId="2108" xr:uid="{00000000-0005-0000-0000-0000D3070000}"/>
    <cellStyle name="Calculation 5 5 4" xfId="2109" xr:uid="{00000000-0005-0000-0000-0000D4070000}"/>
    <cellStyle name="Calculation 5 5 5" xfId="2110" xr:uid="{00000000-0005-0000-0000-0000D5070000}"/>
    <cellStyle name="Calculation 5 6" xfId="2111" xr:uid="{00000000-0005-0000-0000-0000D6070000}"/>
    <cellStyle name="Calculation 5 6 2" xfId="2112" xr:uid="{00000000-0005-0000-0000-0000D7070000}"/>
    <cellStyle name="Calculation 5 6 2 2" xfId="2113" xr:uid="{00000000-0005-0000-0000-0000D8070000}"/>
    <cellStyle name="Calculation 5 6 2 3" xfId="2114" xr:uid="{00000000-0005-0000-0000-0000D9070000}"/>
    <cellStyle name="Calculation 5 6 2 4" xfId="2115" xr:uid="{00000000-0005-0000-0000-0000DA070000}"/>
    <cellStyle name="Calculation 5 6 3" xfId="2116" xr:uid="{00000000-0005-0000-0000-0000DB070000}"/>
    <cellStyle name="Calculation 5 6 4" xfId="2117" xr:uid="{00000000-0005-0000-0000-0000DC070000}"/>
    <cellStyle name="Calculation 5 6 5" xfId="2118" xr:uid="{00000000-0005-0000-0000-0000DD070000}"/>
    <cellStyle name="Calculation 5 7" xfId="2119" xr:uid="{00000000-0005-0000-0000-0000DE070000}"/>
    <cellStyle name="Calculation 5 7 2" xfId="2120" xr:uid="{00000000-0005-0000-0000-0000DF070000}"/>
    <cellStyle name="Calculation 5 7 2 2" xfId="2121" xr:uid="{00000000-0005-0000-0000-0000E0070000}"/>
    <cellStyle name="Calculation 5 7 2 3" xfId="2122" xr:uid="{00000000-0005-0000-0000-0000E1070000}"/>
    <cellStyle name="Calculation 5 7 2 4" xfId="2123" xr:uid="{00000000-0005-0000-0000-0000E2070000}"/>
    <cellStyle name="Calculation 5 7 3" xfId="2124" xr:uid="{00000000-0005-0000-0000-0000E3070000}"/>
    <cellStyle name="Calculation 5 7 4" xfId="2125" xr:uid="{00000000-0005-0000-0000-0000E4070000}"/>
    <cellStyle name="Calculation 5 7 5" xfId="2126" xr:uid="{00000000-0005-0000-0000-0000E5070000}"/>
    <cellStyle name="Calculation 5 8" xfId="2127" xr:uid="{00000000-0005-0000-0000-0000E6070000}"/>
    <cellStyle name="Calculation 5 8 2" xfId="2128" xr:uid="{00000000-0005-0000-0000-0000E7070000}"/>
    <cellStyle name="Calculation 5 8 2 2" xfId="2129" xr:uid="{00000000-0005-0000-0000-0000E8070000}"/>
    <cellStyle name="Calculation 5 8 2 3" xfId="2130" xr:uid="{00000000-0005-0000-0000-0000E9070000}"/>
    <cellStyle name="Calculation 5 8 2 4" xfId="2131" xr:uid="{00000000-0005-0000-0000-0000EA070000}"/>
    <cellStyle name="Calculation 5 8 3" xfId="2132" xr:uid="{00000000-0005-0000-0000-0000EB070000}"/>
    <cellStyle name="Calculation 5 8 4" xfId="2133" xr:uid="{00000000-0005-0000-0000-0000EC070000}"/>
    <cellStyle name="Calculation 5 8 5" xfId="2134" xr:uid="{00000000-0005-0000-0000-0000ED070000}"/>
    <cellStyle name="Calculation 5 9" xfId="2135" xr:uid="{00000000-0005-0000-0000-0000EE070000}"/>
    <cellStyle name="Calculation 5 9 2" xfId="2136" xr:uid="{00000000-0005-0000-0000-0000EF070000}"/>
    <cellStyle name="Calculation 5 9 2 2" xfId="2137" xr:uid="{00000000-0005-0000-0000-0000F0070000}"/>
    <cellStyle name="Calculation 5 9 2 3" xfId="2138" xr:uid="{00000000-0005-0000-0000-0000F1070000}"/>
    <cellStyle name="Calculation 5 9 2 4" xfId="2139" xr:uid="{00000000-0005-0000-0000-0000F2070000}"/>
    <cellStyle name="Calculation 5 9 3" xfId="2140" xr:uid="{00000000-0005-0000-0000-0000F3070000}"/>
    <cellStyle name="Calculation 5 9 4" xfId="2141" xr:uid="{00000000-0005-0000-0000-0000F4070000}"/>
    <cellStyle name="Calculation 5 9 5" xfId="2142" xr:uid="{00000000-0005-0000-0000-0000F5070000}"/>
    <cellStyle name="Calculation 6" xfId="2143" xr:uid="{00000000-0005-0000-0000-0000F6070000}"/>
    <cellStyle name="Calculation 6 10" xfId="2144" xr:uid="{00000000-0005-0000-0000-0000F7070000}"/>
    <cellStyle name="Calculation 6 10 2" xfId="2145" xr:uid="{00000000-0005-0000-0000-0000F8070000}"/>
    <cellStyle name="Calculation 6 10 2 2" xfId="2146" xr:uid="{00000000-0005-0000-0000-0000F9070000}"/>
    <cellStyle name="Calculation 6 10 2 3" xfId="2147" xr:uid="{00000000-0005-0000-0000-0000FA070000}"/>
    <cellStyle name="Calculation 6 10 2 4" xfId="2148" xr:uid="{00000000-0005-0000-0000-0000FB070000}"/>
    <cellStyle name="Calculation 6 10 3" xfId="2149" xr:uid="{00000000-0005-0000-0000-0000FC070000}"/>
    <cellStyle name="Calculation 6 10 4" xfId="2150" xr:uid="{00000000-0005-0000-0000-0000FD070000}"/>
    <cellStyle name="Calculation 6 10 5" xfId="2151" xr:uid="{00000000-0005-0000-0000-0000FE070000}"/>
    <cellStyle name="Calculation 6 11" xfId="2152" xr:uid="{00000000-0005-0000-0000-0000FF070000}"/>
    <cellStyle name="Calculation 6 11 2" xfId="2153" xr:uid="{00000000-0005-0000-0000-000000080000}"/>
    <cellStyle name="Calculation 6 11 3" xfId="2154" xr:uid="{00000000-0005-0000-0000-000001080000}"/>
    <cellStyle name="Calculation 6 11 4" xfId="2155" xr:uid="{00000000-0005-0000-0000-000002080000}"/>
    <cellStyle name="Calculation 6 12" xfId="2156" xr:uid="{00000000-0005-0000-0000-000003080000}"/>
    <cellStyle name="Calculation 6 12 2" xfId="2157" xr:uid="{00000000-0005-0000-0000-000004080000}"/>
    <cellStyle name="Calculation 6 12 3" xfId="2158" xr:uid="{00000000-0005-0000-0000-000005080000}"/>
    <cellStyle name="Calculation 6 12 4" xfId="2159" xr:uid="{00000000-0005-0000-0000-000006080000}"/>
    <cellStyle name="Calculation 6 13" xfId="2160" xr:uid="{00000000-0005-0000-0000-000007080000}"/>
    <cellStyle name="Calculation 6 2" xfId="2161" xr:uid="{00000000-0005-0000-0000-000008080000}"/>
    <cellStyle name="Calculation 6 2 10" xfId="2162" xr:uid="{00000000-0005-0000-0000-000009080000}"/>
    <cellStyle name="Calculation 6 2 10 2" xfId="2163" xr:uid="{00000000-0005-0000-0000-00000A080000}"/>
    <cellStyle name="Calculation 6 2 10 3" xfId="2164" xr:uid="{00000000-0005-0000-0000-00000B080000}"/>
    <cellStyle name="Calculation 6 2 10 4" xfId="2165" xr:uid="{00000000-0005-0000-0000-00000C080000}"/>
    <cellStyle name="Calculation 6 2 11" xfId="2166" xr:uid="{00000000-0005-0000-0000-00000D080000}"/>
    <cellStyle name="Calculation 6 2 11 2" xfId="2167" xr:uid="{00000000-0005-0000-0000-00000E080000}"/>
    <cellStyle name="Calculation 6 2 11 3" xfId="2168" xr:uid="{00000000-0005-0000-0000-00000F080000}"/>
    <cellStyle name="Calculation 6 2 11 4" xfId="2169" xr:uid="{00000000-0005-0000-0000-000010080000}"/>
    <cellStyle name="Calculation 6 2 12" xfId="2170" xr:uid="{00000000-0005-0000-0000-000011080000}"/>
    <cellStyle name="Calculation 6 2 2" xfId="2171" xr:uid="{00000000-0005-0000-0000-000012080000}"/>
    <cellStyle name="Calculation 6 2 2 2" xfId="2172" xr:uid="{00000000-0005-0000-0000-000013080000}"/>
    <cellStyle name="Calculation 6 2 2 2 2" xfId="2173" xr:uid="{00000000-0005-0000-0000-000014080000}"/>
    <cellStyle name="Calculation 6 2 2 2 3" xfId="2174" xr:uid="{00000000-0005-0000-0000-000015080000}"/>
    <cellStyle name="Calculation 6 2 2 2 4" xfId="2175" xr:uid="{00000000-0005-0000-0000-000016080000}"/>
    <cellStyle name="Calculation 6 2 2 3" xfId="2176" xr:uid="{00000000-0005-0000-0000-000017080000}"/>
    <cellStyle name="Calculation 6 2 2 3 2" xfId="2177" xr:uid="{00000000-0005-0000-0000-000018080000}"/>
    <cellStyle name="Calculation 6 2 2 4" xfId="2178" xr:uid="{00000000-0005-0000-0000-000019080000}"/>
    <cellStyle name="Calculation 6 2 2 5" xfId="2179" xr:uid="{00000000-0005-0000-0000-00001A080000}"/>
    <cellStyle name="Calculation 6 2 2 6" xfId="2180" xr:uid="{00000000-0005-0000-0000-00001B080000}"/>
    <cellStyle name="Calculation 6 2 3" xfId="2181" xr:uid="{00000000-0005-0000-0000-00001C080000}"/>
    <cellStyle name="Calculation 6 2 3 2" xfId="2182" xr:uid="{00000000-0005-0000-0000-00001D080000}"/>
    <cellStyle name="Calculation 6 2 3 2 2" xfId="2183" xr:uid="{00000000-0005-0000-0000-00001E080000}"/>
    <cellStyle name="Calculation 6 2 3 2 3" xfId="2184" xr:uid="{00000000-0005-0000-0000-00001F080000}"/>
    <cellStyle name="Calculation 6 2 3 2 4" xfId="2185" xr:uid="{00000000-0005-0000-0000-000020080000}"/>
    <cellStyle name="Calculation 6 2 3 3" xfId="2186" xr:uid="{00000000-0005-0000-0000-000021080000}"/>
    <cellStyle name="Calculation 6 2 3 4" xfId="2187" xr:uid="{00000000-0005-0000-0000-000022080000}"/>
    <cellStyle name="Calculation 6 2 3 5" xfId="2188" xr:uid="{00000000-0005-0000-0000-000023080000}"/>
    <cellStyle name="Calculation 6 2 4" xfId="2189" xr:uid="{00000000-0005-0000-0000-000024080000}"/>
    <cellStyle name="Calculation 6 2 4 2" xfId="2190" xr:uid="{00000000-0005-0000-0000-000025080000}"/>
    <cellStyle name="Calculation 6 2 4 2 2" xfId="2191" xr:uid="{00000000-0005-0000-0000-000026080000}"/>
    <cellStyle name="Calculation 6 2 4 2 3" xfId="2192" xr:uid="{00000000-0005-0000-0000-000027080000}"/>
    <cellStyle name="Calculation 6 2 4 2 4" xfId="2193" xr:uid="{00000000-0005-0000-0000-000028080000}"/>
    <cellStyle name="Calculation 6 2 4 3" xfId="2194" xr:uid="{00000000-0005-0000-0000-000029080000}"/>
    <cellStyle name="Calculation 6 2 4 4" xfId="2195" xr:uid="{00000000-0005-0000-0000-00002A080000}"/>
    <cellStyle name="Calculation 6 2 4 5" xfId="2196" xr:uid="{00000000-0005-0000-0000-00002B080000}"/>
    <cellStyle name="Calculation 6 2 5" xfId="2197" xr:uid="{00000000-0005-0000-0000-00002C080000}"/>
    <cellStyle name="Calculation 6 2 5 2" xfId="2198" xr:uid="{00000000-0005-0000-0000-00002D080000}"/>
    <cellStyle name="Calculation 6 2 5 2 2" xfId="2199" xr:uid="{00000000-0005-0000-0000-00002E080000}"/>
    <cellStyle name="Calculation 6 2 5 2 3" xfId="2200" xr:uid="{00000000-0005-0000-0000-00002F080000}"/>
    <cellStyle name="Calculation 6 2 5 2 4" xfId="2201" xr:uid="{00000000-0005-0000-0000-000030080000}"/>
    <cellStyle name="Calculation 6 2 5 3" xfId="2202" xr:uid="{00000000-0005-0000-0000-000031080000}"/>
    <cellStyle name="Calculation 6 2 5 4" xfId="2203" xr:uid="{00000000-0005-0000-0000-000032080000}"/>
    <cellStyle name="Calculation 6 2 5 5" xfId="2204" xr:uid="{00000000-0005-0000-0000-000033080000}"/>
    <cellStyle name="Calculation 6 2 6" xfId="2205" xr:uid="{00000000-0005-0000-0000-000034080000}"/>
    <cellStyle name="Calculation 6 2 6 2" xfId="2206" xr:uid="{00000000-0005-0000-0000-000035080000}"/>
    <cellStyle name="Calculation 6 2 6 2 2" xfId="2207" xr:uid="{00000000-0005-0000-0000-000036080000}"/>
    <cellStyle name="Calculation 6 2 6 2 3" xfId="2208" xr:uid="{00000000-0005-0000-0000-000037080000}"/>
    <cellStyle name="Calculation 6 2 6 2 4" xfId="2209" xr:uid="{00000000-0005-0000-0000-000038080000}"/>
    <cellStyle name="Calculation 6 2 6 3" xfId="2210" xr:uid="{00000000-0005-0000-0000-000039080000}"/>
    <cellStyle name="Calculation 6 2 6 4" xfId="2211" xr:uid="{00000000-0005-0000-0000-00003A080000}"/>
    <cellStyle name="Calculation 6 2 6 5" xfId="2212" xr:uid="{00000000-0005-0000-0000-00003B080000}"/>
    <cellStyle name="Calculation 6 2 7" xfId="2213" xr:uid="{00000000-0005-0000-0000-00003C080000}"/>
    <cellStyle name="Calculation 6 2 7 2" xfId="2214" xr:uid="{00000000-0005-0000-0000-00003D080000}"/>
    <cellStyle name="Calculation 6 2 7 2 2" xfId="2215" xr:uid="{00000000-0005-0000-0000-00003E080000}"/>
    <cellStyle name="Calculation 6 2 7 2 3" xfId="2216" xr:uid="{00000000-0005-0000-0000-00003F080000}"/>
    <cellStyle name="Calculation 6 2 7 2 4" xfId="2217" xr:uid="{00000000-0005-0000-0000-000040080000}"/>
    <cellStyle name="Calculation 6 2 7 3" xfId="2218" xr:uid="{00000000-0005-0000-0000-000041080000}"/>
    <cellStyle name="Calculation 6 2 7 4" xfId="2219" xr:uid="{00000000-0005-0000-0000-000042080000}"/>
    <cellStyle name="Calculation 6 2 7 5" xfId="2220" xr:uid="{00000000-0005-0000-0000-000043080000}"/>
    <cellStyle name="Calculation 6 2 8" xfId="2221" xr:uid="{00000000-0005-0000-0000-000044080000}"/>
    <cellStyle name="Calculation 6 2 8 2" xfId="2222" xr:uid="{00000000-0005-0000-0000-000045080000}"/>
    <cellStyle name="Calculation 6 2 8 2 2" xfId="2223" xr:uid="{00000000-0005-0000-0000-000046080000}"/>
    <cellStyle name="Calculation 6 2 8 2 3" xfId="2224" xr:uid="{00000000-0005-0000-0000-000047080000}"/>
    <cellStyle name="Calculation 6 2 8 2 4" xfId="2225" xr:uid="{00000000-0005-0000-0000-000048080000}"/>
    <cellStyle name="Calculation 6 2 8 3" xfId="2226" xr:uid="{00000000-0005-0000-0000-000049080000}"/>
    <cellStyle name="Calculation 6 2 8 4" xfId="2227" xr:uid="{00000000-0005-0000-0000-00004A080000}"/>
    <cellStyle name="Calculation 6 2 8 5" xfId="2228" xr:uid="{00000000-0005-0000-0000-00004B080000}"/>
    <cellStyle name="Calculation 6 2 9" xfId="2229" xr:uid="{00000000-0005-0000-0000-00004C080000}"/>
    <cellStyle name="Calculation 6 2 9 2" xfId="2230" xr:uid="{00000000-0005-0000-0000-00004D080000}"/>
    <cellStyle name="Calculation 6 2 9 2 2" xfId="2231" xr:uid="{00000000-0005-0000-0000-00004E080000}"/>
    <cellStyle name="Calculation 6 2 9 2 3" xfId="2232" xr:uid="{00000000-0005-0000-0000-00004F080000}"/>
    <cellStyle name="Calculation 6 2 9 2 4" xfId="2233" xr:uid="{00000000-0005-0000-0000-000050080000}"/>
    <cellStyle name="Calculation 6 2 9 3" xfId="2234" xr:uid="{00000000-0005-0000-0000-000051080000}"/>
    <cellStyle name="Calculation 6 2 9 4" xfId="2235" xr:uid="{00000000-0005-0000-0000-000052080000}"/>
    <cellStyle name="Calculation 6 2 9 5" xfId="2236" xr:uid="{00000000-0005-0000-0000-000053080000}"/>
    <cellStyle name="Calculation 6 3" xfId="2237" xr:uid="{00000000-0005-0000-0000-000054080000}"/>
    <cellStyle name="Calculation 6 3 2" xfId="2238" xr:uid="{00000000-0005-0000-0000-000055080000}"/>
    <cellStyle name="Calculation 6 3 2 2" xfId="2239" xr:uid="{00000000-0005-0000-0000-000056080000}"/>
    <cellStyle name="Calculation 6 3 2 3" xfId="2240" xr:uid="{00000000-0005-0000-0000-000057080000}"/>
    <cellStyle name="Calculation 6 3 2 4" xfId="2241" xr:uid="{00000000-0005-0000-0000-000058080000}"/>
    <cellStyle name="Calculation 6 3 3" xfId="2242" xr:uid="{00000000-0005-0000-0000-000059080000}"/>
    <cellStyle name="Calculation 6 3 3 2" xfId="2243" xr:uid="{00000000-0005-0000-0000-00005A080000}"/>
    <cellStyle name="Calculation 6 3 4" xfId="2244" xr:uid="{00000000-0005-0000-0000-00005B080000}"/>
    <cellStyle name="Calculation 6 3 5" xfId="2245" xr:uid="{00000000-0005-0000-0000-00005C080000}"/>
    <cellStyle name="Calculation 6 3 6" xfId="2246" xr:uid="{00000000-0005-0000-0000-00005D080000}"/>
    <cellStyle name="Calculation 6 4" xfId="2247" xr:uid="{00000000-0005-0000-0000-00005E080000}"/>
    <cellStyle name="Calculation 6 4 2" xfId="2248" xr:uid="{00000000-0005-0000-0000-00005F080000}"/>
    <cellStyle name="Calculation 6 4 2 2" xfId="2249" xr:uid="{00000000-0005-0000-0000-000060080000}"/>
    <cellStyle name="Calculation 6 4 2 3" xfId="2250" xr:uid="{00000000-0005-0000-0000-000061080000}"/>
    <cellStyle name="Calculation 6 4 2 4" xfId="2251" xr:uid="{00000000-0005-0000-0000-000062080000}"/>
    <cellStyle name="Calculation 6 4 3" xfId="2252" xr:uid="{00000000-0005-0000-0000-000063080000}"/>
    <cellStyle name="Calculation 6 4 4" xfId="2253" xr:uid="{00000000-0005-0000-0000-000064080000}"/>
    <cellStyle name="Calculation 6 4 5" xfId="2254" xr:uid="{00000000-0005-0000-0000-000065080000}"/>
    <cellStyle name="Calculation 6 5" xfId="2255" xr:uid="{00000000-0005-0000-0000-000066080000}"/>
    <cellStyle name="Calculation 6 5 2" xfId="2256" xr:uid="{00000000-0005-0000-0000-000067080000}"/>
    <cellStyle name="Calculation 6 5 2 2" xfId="2257" xr:uid="{00000000-0005-0000-0000-000068080000}"/>
    <cellStyle name="Calculation 6 5 2 3" xfId="2258" xr:uid="{00000000-0005-0000-0000-000069080000}"/>
    <cellStyle name="Calculation 6 5 2 4" xfId="2259" xr:uid="{00000000-0005-0000-0000-00006A080000}"/>
    <cellStyle name="Calculation 6 5 3" xfId="2260" xr:uid="{00000000-0005-0000-0000-00006B080000}"/>
    <cellStyle name="Calculation 6 5 4" xfId="2261" xr:uid="{00000000-0005-0000-0000-00006C080000}"/>
    <cellStyle name="Calculation 6 5 5" xfId="2262" xr:uid="{00000000-0005-0000-0000-00006D080000}"/>
    <cellStyle name="Calculation 6 6" xfId="2263" xr:uid="{00000000-0005-0000-0000-00006E080000}"/>
    <cellStyle name="Calculation 6 6 2" xfId="2264" xr:uid="{00000000-0005-0000-0000-00006F080000}"/>
    <cellStyle name="Calculation 6 6 2 2" xfId="2265" xr:uid="{00000000-0005-0000-0000-000070080000}"/>
    <cellStyle name="Calculation 6 6 2 3" xfId="2266" xr:uid="{00000000-0005-0000-0000-000071080000}"/>
    <cellStyle name="Calculation 6 6 2 4" xfId="2267" xr:uid="{00000000-0005-0000-0000-000072080000}"/>
    <cellStyle name="Calculation 6 6 3" xfId="2268" xr:uid="{00000000-0005-0000-0000-000073080000}"/>
    <cellStyle name="Calculation 6 6 4" xfId="2269" xr:uid="{00000000-0005-0000-0000-000074080000}"/>
    <cellStyle name="Calculation 6 6 5" xfId="2270" xr:uid="{00000000-0005-0000-0000-000075080000}"/>
    <cellStyle name="Calculation 6 7" xfId="2271" xr:uid="{00000000-0005-0000-0000-000076080000}"/>
    <cellStyle name="Calculation 6 7 2" xfId="2272" xr:uid="{00000000-0005-0000-0000-000077080000}"/>
    <cellStyle name="Calculation 6 7 2 2" xfId="2273" xr:uid="{00000000-0005-0000-0000-000078080000}"/>
    <cellStyle name="Calculation 6 7 2 3" xfId="2274" xr:uid="{00000000-0005-0000-0000-000079080000}"/>
    <cellStyle name="Calculation 6 7 2 4" xfId="2275" xr:uid="{00000000-0005-0000-0000-00007A080000}"/>
    <cellStyle name="Calculation 6 7 3" xfId="2276" xr:uid="{00000000-0005-0000-0000-00007B080000}"/>
    <cellStyle name="Calculation 6 7 4" xfId="2277" xr:uid="{00000000-0005-0000-0000-00007C080000}"/>
    <cellStyle name="Calculation 6 7 5" xfId="2278" xr:uid="{00000000-0005-0000-0000-00007D080000}"/>
    <cellStyle name="Calculation 6 8" xfId="2279" xr:uid="{00000000-0005-0000-0000-00007E080000}"/>
    <cellStyle name="Calculation 6 8 2" xfId="2280" xr:uid="{00000000-0005-0000-0000-00007F080000}"/>
    <cellStyle name="Calculation 6 8 2 2" xfId="2281" xr:uid="{00000000-0005-0000-0000-000080080000}"/>
    <cellStyle name="Calculation 6 8 2 3" xfId="2282" xr:uid="{00000000-0005-0000-0000-000081080000}"/>
    <cellStyle name="Calculation 6 8 2 4" xfId="2283" xr:uid="{00000000-0005-0000-0000-000082080000}"/>
    <cellStyle name="Calculation 6 8 3" xfId="2284" xr:uid="{00000000-0005-0000-0000-000083080000}"/>
    <cellStyle name="Calculation 6 8 4" xfId="2285" xr:uid="{00000000-0005-0000-0000-000084080000}"/>
    <cellStyle name="Calculation 6 8 5" xfId="2286" xr:uid="{00000000-0005-0000-0000-000085080000}"/>
    <cellStyle name="Calculation 6 9" xfId="2287" xr:uid="{00000000-0005-0000-0000-000086080000}"/>
    <cellStyle name="Calculation 6 9 2" xfId="2288" xr:uid="{00000000-0005-0000-0000-000087080000}"/>
    <cellStyle name="Calculation 6 9 2 2" xfId="2289" xr:uid="{00000000-0005-0000-0000-000088080000}"/>
    <cellStyle name="Calculation 6 9 2 3" xfId="2290" xr:uid="{00000000-0005-0000-0000-000089080000}"/>
    <cellStyle name="Calculation 6 9 2 4" xfId="2291" xr:uid="{00000000-0005-0000-0000-00008A080000}"/>
    <cellStyle name="Calculation 6 9 3" xfId="2292" xr:uid="{00000000-0005-0000-0000-00008B080000}"/>
    <cellStyle name="Calculation 6 9 4" xfId="2293" xr:uid="{00000000-0005-0000-0000-00008C080000}"/>
    <cellStyle name="Calculation 6 9 5" xfId="2294" xr:uid="{00000000-0005-0000-0000-00008D080000}"/>
    <cellStyle name="Calculation 7" xfId="2295" xr:uid="{00000000-0005-0000-0000-00008E080000}"/>
    <cellStyle name="Calculation 7 10" xfId="2296" xr:uid="{00000000-0005-0000-0000-00008F080000}"/>
    <cellStyle name="Calculation 7 10 2" xfId="2297" xr:uid="{00000000-0005-0000-0000-000090080000}"/>
    <cellStyle name="Calculation 7 10 2 2" xfId="2298" xr:uid="{00000000-0005-0000-0000-000091080000}"/>
    <cellStyle name="Calculation 7 10 2 3" xfId="2299" xr:uid="{00000000-0005-0000-0000-000092080000}"/>
    <cellStyle name="Calculation 7 10 2 4" xfId="2300" xr:uid="{00000000-0005-0000-0000-000093080000}"/>
    <cellStyle name="Calculation 7 10 3" xfId="2301" xr:uid="{00000000-0005-0000-0000-000094080000}"/>
    <cellStyle name="Calculation 7 10 4" xfId="2302" xr:uid="{00000000-0005-0000-0000-000095080000}"/>
    <cellStyle name="Calculation 7 10 5" xfId="2303" xr:uid="{00000000-0005-0000-0000-000096080000}"/>
    <cellStyle name="Calculation 7 11" xfId="2304" xr:uid="{00000000-0005-0000-0000-000097080000}"/>
    <cellStyle name="Calculation 7 11 2" xfId="2305" xr:uid="{00000000-0005-0000-0000-000098080000}"/>
    <cellStyle name="Calculation 7 11 3" xfId="2306" xr:uid="{00000000-0005-0000-0000-000099080000}"/>
    <cellStyle name="Calculation 7 11 4" xfId="2307" xr:uid="{00000000-0005-0000-0000-00009A080000}"/>
    <cellStyle name="Calculation 7 12" xfId="2308" xr:uid="{00000000-0005-0000-0000-00009B080000}"/>
    <cellStyle name="Calculation 7 12 2" xfId="2309" xr:uid="{00000000-0005-0000-0000-00009C080000}"/>
    <cellStyle name="Calculation 7 12 3" xfId="2310" xr:uid="{00000000-0005-0000-0000-00009D080000}"/>
    <cellStyle name="Calculation 7 12 4" xfId="2311" xr:uid="{00000000-0005-0000-0000-00009E080000}"/>
    <cellStyle name="Calculation 7 13" xfId="2312" xr:uid="{00000000-0005-0000-0000-00009F080000}"/>
    <cellStyle name="Calculation 7 2" xfId="2313" xr:uid="{00000000-0005-0000-0000-0000A0080000}"/>
    <cellStyle name="Calculation 7 2 10" xfId="2314" xr:uid="{00000000-0005-0000-0000-0000A1080000}"/>
    <cellStyle name="Calculation 7 2 10 2" xfId="2315" xr:uid="{00000000-0005-0000-0000-0000A2080000}"/>
    <cellStyle name="Calculation 7 2 10 3" xfId="2316" xr:uid="{00000000-0005-0000-0000-0000A3080000}"/>
    <cellStyle name="Calculation 7 2 10 4" xfId="2317" xr:uid="{00000000-0005-0000-0000-0000A4080000}"/>
    <cellStyle name="Calculation 7 2 11" xfId="2318" xr:uid="{00000000-0005-0000-0000-0000A5080000}"/>
    <cellStyle name="Calculation 7 2 11 2" xfId="2319" xr:uid="{00000000-0005-0000-0000-0000A6080000}"/>
    <cellStyle name="Calculation 7 2 11 3" xfId="2320" xr:uid="{00000000-0005-0000-0000-0000A7080000}"/>
    <cellStyle name="Calculation 7 2 11 4" xfId="2321" xr:uid="{00000000-0005-0000-0000-0000A8080000}"/>
    <cellStyle name="Calculation 7 2 12" xfId="2322" xr:uid="{00000000-0005-0000-0000-0000A9080000}"/>
    <cellStyle name="Calculation 7 2 2" xfId="2323" xr:uid="{00000000-0005-0000-0000-0000AA080000}"/>
    <cellStyle name="Calculation 7 2 2 2" xfId="2324" xr:uid="{00000000-0005-0000-0000-0000AB080000}"/>
    <cellStyle name="Calculation 7 2 2 2 2" xfId="2325" xr:uid="{00000000-0005-0000-0000-0000AC080000}"/>
    <cellStyle name="Calculation 7 2 2 2 3" xfId="2326" xr:uid="{00000000-0005-0000-0000-0000AD080000}"/>
    <cellStyle name="Calculation 7 2 2 2 4" xfId="2327" xr:uid="{00000000-0005-0000-0000-0000AE080000}"/>
    <cellStyle name="Calculation 7 2 2 3" xfId="2328" xr:uid="{00000000-0005-0000-0000-0000AF080000}"/>
    <cellStyle name="Calculation 7 2 2 3 2" xfId="2329" xr:uid="{00000000-0005-0000-0000-0000B0080000}"/>
    <cellStyle name="Calculation 7 2 2 4" xfId="2330" xr:uid="{00000000-0005-0000-0000-0000B1080000}"/>
    <cellStyle name="Calculation 7 2 2 5" xfId="2331" xr:uid="{00000000-0005-0000-0000-0000B2080000}"/>
    <cellStyle name="Calculation 7 2 2 6" xfId="2332" xr:uid="{00000000-0005-0000-0000-0000B3080000}"/>
    <cellStyle name="Calculation 7 2 3" xfId="2333" xr:uid="{00000000-0005-0000-0000-0000B4080000}"/>
    <cellStyle name="Calculation 7 2 3 2" xfId="2334" xr:uid="{00000000-0005-0000-0000-0000B5080000}"/>
    <cellStyle name="Calculation 7 2 3 2 2" xfId="2335" xr:uid="{00000000-0005-0000-0000-0000B6080000}"/>
    <cellStyle name="Calculation 7 2 3 2 3" xfId="2336" xr:uid="{00000000-0005-0000-0000-0000B7080000}"/>
    <cellStyle name="Calculation 7 2 3 2 4" xfId="2337" xr:uid="{00000000-0005-0000-0000-0000B8080000}"/>
    <cellStyle name="Calculation 7 2 3 3" xfId="2338" xr:uid="{00000000-0005-0000-0000-0000B9080000}"/>
    <cellStyle name="Calculation 7 2 3 4" xfId="2339" xr:uid="{00000000-0005-0000-0000-0000BA080000}"/>
    <cellStyle name="Calculation 7 2 3 5" xfId="2340" xr:uid="{00000000-0005-0000-0000-0000BB080000}"/>
    <cellStyle name="Calculation 7 2 4" xfId="2341" xr:uid="{00000000-0005-0000-0000-0000BC080000}"/>
    <cellStyle name="Calculation 7 2 4 2" xfId="2342" xr:uid="{00000000-0005-0000-0000-0000BD080000}"/>
    <cellStyle name="Calculation 7 2 4 2 2" xfId="2343" xr:uid="{00000000-0005-0000-0000-0000BE080000}"/>
    <cellStyle name="Calculation 7 2 4 2 3" xfId="2344" xr:uid="{00000000-0005-0000-0000-0000BF080000}"/>
    <cellStyle name="Calculation 7 2 4 2 4" xfId="2345" xr:uid="{00000000-0005-0000-0000-0000C0080000}"/>
    <cellStyle name="Calculation 7 2 4 3" xfId="2346" xr:uid="{00000000-0005-0000-0000-0000C1080000}"/>
    <cellStyle name="Calculation 7 2 4 4" xfId="2347" xr:uid="{00000000-0005-0000-0000-0000C2080000}"/>
    <cellStyle name="Calculation 7 2 4 5" xfId="2348" xr:uid="{00000000-0005-0000-0000-0000C3080000}"/>
    <cellStyle name="Calculation 7 2 5" xfId="2349" xr:uid="{00000000-0005-0000-0000-0000C4080000}"/>
    <cellStyle name="Calculation 7 2 5 2" xfId="2350" xr:uid="{00000000-0005-0000-0000-0000C5080000}"/>
    <cellStyle name="Calculation 7 2 5 2 2" xfId="2351" xr:uid="{00000000-0005-0000-0000-0000C6080000}"/>
    <cellStyle name="Calculation 7 2 5 2 3" xfId="2352" xr:uid="{00000000-0005-0000-0000-0000C7080000}"/>
    <cellStyle name="Calculation 7 2 5 2 4" xfId="2353" xr:uid="{00000000-0005-0000-0000-0000C8080000}"/>
    <cellStyle name="Calculation 7 2 5 3" xfId="2354" xr:uid="{00000000-0005-0000-0000-0000C9080000}"/>
    <cellStyle name="Calculation 7 2 5 4" xfId="2355" xr:uid="{00000000-0005-0000-0000-0000CA080000}"/>
    <cellStyle name="Calculation 7 2 5 5" xfId="2356" xr:uid="{00000000-0005-0000-0000-0000CB080000}"/>
    <cellStyle name="Calculation 7 2 6" xfId="2357" xr:uid="{00000000-0005-0000-0000-0000CC080000}"/>
    <cellStyle name="Calculation 7 2 6 2" xfId="2358" xr:uid="{00000000-0005-0000-0000-0000CD080000}"/>
    <cellStyle name="Calculation 7 2 6 2 2" xfId="2359" xr:uid="{00000000-0005-0000-0000-0000CE080000}"/>
    <cellStyle name="Calculation 7 2 6 2 3" xfId="2360" xr:uid="{00000000-0005-0000-0000-0000CF080000}"/>
    <cellStyle name="Calculation 7 2 6 2 4" xfId="2361" xr:uid="{00000000-0005-0000-0000-0000D0080000}"/>
    <cellStyle name="Calculation 7 2 6 3" xfId="2362" xr:uid="{00000000-0005-0000-0000-0000D1080000}"/>
    <cellStyle name="Calculation 7 2 6 4" xfId="2363" xr:uid="{00000000-0005-0000-0000-0000D2080000}"/>
    <cellStyle name="Calculation 7 2 6 5" xfId="2364" xr:uid="{00000000-0005-0000-0000-0000D3080000}"/>
    <cellStyle name="Calculation 7 2 7" xfId="2365" xr:uid="{00000000-0005-0000-0000-0000D4080000}"/>
    <cellStyle name="Calculation 7 2 7 2" xfId="2366" xr:uid="{00000000-0005-0000-0000-0000D5080000}"/>
    <cellStyle name="Calculation 7 2 7 2 2" xfId="2367" xr:uid="{00000000-0005-0000-0000-0000D6080000}"/>
    <cellStyle name="Calculation 7 2 7 2 3" xfId="2368" xr:uid="{00000000-0005-0000-0000-0000D7080000}"/>
    <cellStyle name="Calculation 7 2 7 2 4" xfId="2369" xr:uid="{00000000-0005-0000-0000-0000D8080000}"/>
    <cellStyle name="Calculation 7 2 7 3" xfId="2370" xr:uid="{00000000-0005-0000-0000-0000D9080000}"/>
    <cellStyle name="Calculation 7 2 7 4" xfId="2371" xr:uid="{00000000-0005-0000-0000-0000DA080000}"/>
    <cellStyle name="Calculation 7 2 7 5" xfId="2372" xr:uid="{00000000-0005-0000-0000-0000DB080000}"/>
    <cellStyle name="Calculation 7 2 8" xfId="2373" xr:uid="{00000000-0005-0000-0000-0000DC080000}"/>
    <cellStyle name="Calculation 7 2 8 2" xfId="2374" xr:uid="{00000000-0005-0000-0000-0000DD080000}"/>
    <cellStyle name="Calculation 7 2 8 2 2" xfId="2375" xr:uid="{00000000-0005-0000-0000-0000DE080000}"/>
    <cellStyle name="Calculation 7 2 8 2 3" xfId="2376" xr:uid="{00000000-0005-0000-0000-0000DF080000}"/>
    <cellStyle name="Calculation 7 2 8 2 4" xfId="2377" xr:uid="{00000000-0005-0000-0000-0000E0080000}"/>
    <cellStyle name="Calculation 7 2 8 3" xfId="2378" xr:uid="{00000000-0005-0000-0000-0000E1080000}"/>
    <cellStyle name="Calculation 7 2 8 4" xfId="2379" xr:uid="{00000000-0005-0000-0000-0000E2080000}"/>
    <cellStyle name="Calculation 7 2 8 5" xfId="2380" xr:uid="{00000000-0005-0000-0000-0000E3080000}"/>
    <cellStyle name="Calculation 7 2 9" xfId="2381" xr:uid="{00000000-0005-0000-0000-0000E4080000}"/>
    <cellStyle name="Calculation 7 2 9 2" xfId="2382" xr:uid="{00000000-0005-0000-0000-0000E5080000}"/>
    <cellStyle name="Calculation 7 2 9 2 2" xfId="2383" xr:uid="{00000000-0005-0000-0000-0000E6080000}"/>
    <cellStyle name="Calculation 7 2 9 2 3" xfId="2384" xr:uid="{00000000-0005-0000-0000-0000E7080000}"/>
    <cellStyle name="Calculation 7 2 9 2 4" xfId="2385" xr:uid="{00000000-0005-0000-0000-0000E8080000}"/>
    <cellStyle name="Calculation 7 2 9 3" xfId="2386" xr:uid="{00000000-0005-0000-0000-0000E9080000}"/>
    <cellStyle name="Calculation 7 2 9 4" xfId="2387" xr:uid="{00000000-0005-0000-0000-0000EA080000}"/>
    <cellStyle name="Calculation 7 2 9 5" xfId="2388" xr:uid="{00000000-0005-0000-0000-0000EB080000}"/>
    <cellStyle name="Calculation 7 3" xfId="2389" xr:uid="{00000000-0005-0000-0000-0000EC080000}"/>
    <cellStyle name="Calculation 7 3 2" xfId="2390" xr:uid="{00000000-0005-0000-0000-0000ED080000}"/>
    <cellStyle name="Calculation 7 3 2 2" xfId="2391" xr:uid="{00000000-0005-0000-0000-0000EE080000}"/>
    <cellStyle name="Calculation 7 3 2 3" xfId="2392" xr:uid="{00000000-0005-0000-0000-0000EF080000}"/>
    <cellStyle name="Calculation 7 3 2 4" xfId="2393" xr:uid="{00000000-0005-0000-0000-0000F0080000}"/>
    <cellStyle name="Calculation 7 3 3" xfId="2394" xr:uid="{00000000-0005-0000-0000-0000F1080000}"/>
    <cellStyle name="Calculation 7 3 3 2" xfId="2395" xr:uid="{00000000-0005-0000-0000-0000F2080000}"/>
    <cellStyle name="Calculation 7 3 4" xfId="2396" xr:uid="{00000000-0005-0000-0000-0000F3080000}"/>
    <cellStyle name="Calculation 7 3 5" xfId="2397" xr:uid="{00000000-0005-0000-0000-0000F4080000}"/>
    <cellStyle name="Calculation 7 3 6" xfId="2398" xr:uid="{00000000-0005-0000-0000-0000F5080000}"/>
    <cellStyle name="Calculation 7 4" xfId="2399" xr:uid="{00000000-0005-0000-0000-0000F6080000}"/>
    <cellStyle name="Calculation 7 4 2" xfId="2400" xr:uid="{00000000-0005-0000-0000-0000F7080000}"/>
    <cellStyle name="Calculation 7 4 2 2" xfId="2401" xr:uid="{00000000-0005-0000-0000-0000F8080000}"/>
    <cellStyle name="Calculation 7 4 2 3" xfId="2402" xr:uid="{00000000-0005-0000-0000-0000F9080000}"/>
    <cellStyle name="Calculation 7 4 2 4" xfId="2403" xr:uid="{00000000-0005-0000-0000-0000FA080000}"/>
    <cellStyle name="Calculation 7 4 3" xfId="2404" xr:uid="{00000000-0005-0000-0000-0000FB080000}"/>
    <cellStyle name="Calculation 7 4 4" xfId="2405" xr:uid="{00000000-0005-0000-0000-0000FC080000}"/>
    <cellStyle name="Calculation 7 4 5" xfId="2406" xr:uid="{00000000-0005-0000-0000-0000FD080000}"/>
    <cellStyle name="Calculation 7 5" xfId="2407" xr:uid="{00000000-0005-0000-0000-0000FE080000}"/>
    <cellStyle name="Calculation 7 5 2" xfId="2408" xr:uid="{00000000-0005-0000-0000-0000FF080000}"/>
    <cellStyle name="Calculation 7 5 2 2" xfId="2409" xr:uid="{00000000-0005-0000-0000-000000090000}"/>
    <cellStyle name="Calculation 7 5 2 3" xfId="2410" xr:uid="{00000000-0005-0000-0000-000001090000}"/>
    <cellStyle name="Calculation 7 5 2 4" xfId="2411" xr:uid="{00000000-0005-0000-0000-000002090000}"/>
    <cellStyle name="Calculation 7 5 3" xfId="2412" xr:uid="{00000000-0005-0000-0000-000003090000}"/>
    <cellStyle name="Calculation 7 5 4" xfId="2413" xr:uid="{00000000-0005-0000-0000-000004090000}"/>
    <cellStyle name="Calculation 7 5 5" xfId="2414" xr:uid="{00000000-0005-0000-0000-000005090000}"/>
    <cellStyle name="Calculation 7 6" xfId="2415" xr:uid="{00000000-0005-0000-0000-000006090000}"/>
    <cellStyle name="Calculation 7 6 2" xfId="2416" xr:uid="{00000000-0005-0000-0000-000007090000}"/>
    <cellStyle name="Calculation 7 6 2 2" xfId="2417" xr:uid="{00000000-0005-0000-0000-000008090000}"/>
    <cellStyle name="Calculation 7 6 2 3" xfId="2418" xr:uid="{00000000-0005-0000-0000-000009090000}"/>
    <cellStyle name="Calculation 7 6 2 4" xfId="2419" xr:uid="{00000000-0005-0000-0000-00000A090000}"/>
    <cellStyle name="Calculation 7 6 3" xfId="2420" xr:uid="{00000000-0005-0000-0000-00000B090000}"/>
    <cellStyle name="Calculation 7 6 4" xfId="2421" xr:uid="{00000000-0005-0000-0000-00000C090000}"/>
    <cellStyle name="Calculation 7 6 5" xfId="2422" xr:uid="{00000000-0005-0000-0000-00000D090000}"/>
    <cellStyle name="Calculation 7 7" xfId="2423" xr:uid="{00000000-0005-0000-0000-00000E090000}"/>
    <cellStyle name="Calculation 7 7 2" xfId="2424" xr:uid="{00000000-0005-0000-0000-00000F090000}"/>
    <cellStyle name="Calculation 7 7 2 2" xfId="2425" xr:uid="{00000000-0005-0000-0000-000010090000}"/>
    <cellStyle name="Calculation 7 7 2 3" xfId="2426" xr:uid="{00000000-0005-0000-0000-000011090000}"/>
    <cellStyle name="Calculation 7 7 2 4" xfId="2427" xr:uid="{00000000-0005-0000-0000-000012090000}"/>
    <cellStyle name="Calculation 7 7 3" xfId="2428" xr:uid="{00000000-0005-0000-0000-000013090000}"/>
    <cellStyle name="Calculation 7 7 4" xfId="2429" xr:uid="{00000000-0005-0000-0000-000014090000}"/>
    <cellStyle name="Calculation 7 7 5" xfId="2430" xr:uid="{00000000-0005-0000-0000-000015090000}"/>
    <cellStyle name="Calculation 7 8" xfId="2431" xr:uid="{00000000-0005-0000-0000-000016090000}"/>
    <cellStyle name="Calculation 7 8 2" xfId="2432" xr:uid="{00000000-0005-0000-0000-000017090000}"/>
    <cellStyle name="Calculation 7 8 2 2" xfId="2433" xr:uid="{00000000-0005-0000-0000-000018090000}"/>
    <cellStyle name="Calculation 7 8 2 3" xfId="2434" xr:uid="{00000000-0005-0000-0000-000019090000}"/>
    <cellStyle name="Calculation 7 8 2 4" xfId="2435" xr:uid="{00000000-0005-0000-0000-00001A090000}"/>
    <cellStyle name="Calculation 7 8 3" xfId="2436" xr:uid="{00000000-0005-0000-0000-00001B090000}"/>
    <cellStyle name="Calculation 7 8 4" xfId="2437" xr:uid="{00000000-0005-0000-0000-00001C090000}"/>
    <cellStyle name="Calculation 7 8 5" xfId="2438" xr:uid="{00000000-0005-0000-0000-00001D090000}"/>
    <cellStyle name="Calculation 7 9" xfId="2439" xr:uid="{00000000-0005-0000-0000-00001E090000}"/>
    <cellStyle name="Calculation 7 9 2" xfId="2440" xr:uid="{00000000-0005-0000-0000-00001F090000}"/>
    <cellStyle name="Calculation 7 9 2 2" xfId="2441" xr:uid="{00000000-0005-0000-0000-000020090000}"/>
    <cellStyle name="Calculation 7 9 2 3" xfId="2442" xr:uid="{00000000-0005-0000-0000-000021090000}"/>
    <cellStyle name="Calculation 7 9 2 4" xfId="2443" xr:uid="{00000000-0005-0000-0000-000022090000}"/>
    <cellStyle name="Calculation 7 9 3" xfId="2444" xr:uid="{00000000-0005-0000-0000-000023090000}"/>
    <cellStyle name="Calculation 7 9 4" xfId="2445" xr:uid="{00000000-0005-0000-0000-000024090000}"/>
    <cellStyle name="Calculation 7 9 5" xfId="2446" xr:uid="{00000000-0005-0000-0000-000025090000}"/>
    <cellStyle name="Calculation 8" xfId="2447" xr:uid="{00000000-0005-0000-0000-000026090000}"/>
    <cellStyle name="Calculation 8 10" xfId="2448" xr:uid="{00000000-0005-0000-0000-000027090000}"/>
    <cellStyle name="Calculation 8 10 2" xfId="2449" xr:uid="{00000000-0005-0000-0000-000028090000}"/>
    <cellStyle name="Calculation 8 10 2 2" xfId="2450" xr:uid="{00000000-0005-0000-0000-000029090000}"/>
    <cellStyle name="Calculation 8 10 2 3" xfId="2451" xr:uid="{00000000-0005-0000-0000-00002A090000}"/>
    <cellStyle name="Calculation 8 10 2 4" xfId="2452" xr:uid="{00000000-0005-0000-0000-00002B090000}"/>
    <cellStyle name="Calculation 8 10 3" xfId="2453" xr:uid="{00000000-0005-0000-0000-00002C090000}"/>
    <cellStyle name="Calculation 8 10 4" xfId="2454" xr:uid="{00000000-0005-0000-0000-00002D090000}"/>
    <cellStyle name="Calculation 8 10 5" xfId="2455" xr:uid="{00000000-0005-0000-0000-00002E090000}"/>
    <cellStyle name="Calculation 8 11" xfId="2456" xr:uid="{00000000-0005-0000-0000-00002F090000}"/>
    <cellStyle name="Calculation 8 11 2" xfId="2457" xr:uid="{00000000-0005-0000-0000-000030090000}"/>
    <cellStyle name="Calculation 8 11 3" xfId="2458" xr:uid="{00000000-0005-0000-0000-000031090000}"/>
    <cellStyle name="Calculation 8 11 4" xfId="2459" xr:uid="{00000000-0005-0000-0000-000032090000}"/>
    <cellStyle name="Calculation 8 12" xfId="2460" xr:uid="{00000000-0005-0000-0000-000033090000}"/>
    <cellStyle name="Calculation 8 12 2" xfId="2461" xr:uid="{00000000-0005-0000-0000-000034090000}"/>
    <cellStyle name="Calculation 8 12 3" xfId="2462" xr:uid="{00000000-0005-0000-0000-000035090000}"/>
    <cellStyle name="Calculation 8 12 4" xfId="2463" xr:uid="{00000000-0005-0000-0000-000036090000}"/>
    <cellStyle name="Calculation 8 13" xfId="2464" xr:uid="{00000000-0005-0000-0000-000037090000}"/>
    <cellStyle name="Calculation 8 2" xfId="2465" xr:uid="{00000000-0005-0000-0000-000038090000}"/>
    <cellStyle name="Calculation 8 2 10" xfId="2466" xr:uid="{00000000-0005-0000-0000-000039090000}"/>
    <cellStyle name="Calculation 8 2 10 2" xfId="2467" xr:uid="{00000000-0005-0000-0000-00003A090000}"/>
    <cellStyle name="Calculation 8 2 10 3" xfId="2468" xr:uid="{00000000-0005-0000-0000-00003B090000}"/>
    <cellStyle name="Calculation 8 2 10 4" xfId="2469" xr:uid="{00000000-0005-0000-0000-00003C090000}"/>
    <cellStyle name="Calculation 8 2 11" xfId="2470" xr:uid="{00000000-0005-0000-0000-00003D090000}"/>
    <cellStyle name="Calculation 8 2 11 2" xfId="2471" xr:uid="{00000000-0005-0000-0000-00003E090000}"/>
    <cellStyle name="Calculation 8 2 11 3" xfId="2472" xr:uid="{00000000-0005-0000-0000-00003F090000}"/>
    <cellStyle name="Calculation 8 2 11 4" xfId="2473" xr:uid="{00000000-0005-0000-0000-000040090000}"/>
    <cellStyle name="Calculation 8 2 12" xfId="2474" xr:uid="{00000000-0005-0000-0000-000041090000}"/>
    <cellStyle name="Calculation 8 2 2" xfId="2475" xr:uid="{00000000-0005-0000-0000-000042090000}"/>
    <cellStyle name="Calculation 8 2 2 2" xfId="2476" xr:uid="{00000000-0005-0000-0000-000043090000}"/>
    <cellStyle name="Calculation 8 2 2 2 2" xfId="2477" xr:uid="{00000000-0005-0000-0000-000044090000}"/>
    <cellStyle name="Calculation 8 2 2 2 3" xfId="2478" xr:uid="{00000000-0005-0000-0000-000045090000}"/>
    <cellStyle name="Calculation 8 2 2 2 4" xfId="2479" xr:uid="{00000000-0005-0000-0000-000046090000}"/>
    <cellStyle name="Calculation 8 2 2 3" xfId="2480" xr:uid="{00000000-0005-0000-0000-000047090000}"/>
    <cellStyle name="Calculation 8 2 2 3 2" xfId="2481" xr:uid="{00000000-0005-0000-0000-000048090000}"/>
    <cellStyle name="Calculation 8 2 2 4" xfId="2482" xr:uid="{00000000-0005-0000-0000-000049090000}"/>
    <cellStyle name="Calculation 8 2 2 5" xfId="2483" xr:uid="{00000000-0005-0000-0000-00004A090000}"/>
    <cellStyle name="Calculation 8 2 2 6" xfId="2484" xr:uid="{00000000-0005-0000-0000-00004B090000}"/>
    <cellStyle name="Calculation 8 2 3" xfId="2485" xr:uid="{00000000-0005-0000-0000-00004C090000}"/>
    <cellStyle name="Calculation 8 2 3 2" xfId="2486" xr:uid="{00000000-0005-0000-0000-00004D090000}"/>
    <cellStyle name="Calculation 8 2 3 2 2" xfId="2487" xr:uid="{00000000-0005-0000-0000-00004E090000}"/>
    <cellStyle name="Calculation 8 2 3 2 3" xfId="2488" xr:uid="{00000000-0005-0000-0000-00004F090000}"/>
    <cellStyle name="Calculation 8 2 3 2 4" xfId="2489" xr:uid="{00000000-0005-0000-0000-000050090000}"/>
    <cellStyle name="Calculation 8 2 3 3" xfId="2490" xr:uid="{00000000-0005-0000-0000-000051090000}"/>
    <cellStyle name="Calculation 8 2 3 4" xfId="2491" xr:uid="{00000000-0005-0000-0000-000052090000}"/>
    <cellStyle name="Calculation 8 2 3 5" xfId="2492" xr:uid="{00000000-0005-0000-0000-000053090000}"/>
    <cellStyle name="Calculation 8 2 4" xfId="2493" xr:uid="{00000000-0005-0000-0000-000054090000}"/>
    <cellStyle name="Calculation 8 2 4 2" xfId="2494" xr:uid="{00000000-0005-0000-0000-000055090000}"/>
    <cellStyle name="Calculation 8 2 4 2 2" xfId="2495" xr:uid="{00000000-0005-0000-0000-000056090000}"/>
    <cellStyle name="Calculation 8 2 4 2 3" xfId="2496" xr:uid="{00000000-0005-0000-0000-000057090000}"/>
    <cellStyle name="Calculation 8 2 4 2 4" xfId="2497" xr:uid="{00000000-0005-0000-0000-000058090000}"/>
    <cellStyle name="Calculation 8 2 4 3" xfId="2498" xr:uid="{00000000-0005-0000-0000-000059090000}"/>
    <cellStyle name="Calculation 8 2 4 4" xfId="2499" xr:uid="{00000000-0005-0000-0000-00005A090000}"/>
    <cellStyle name="Calculation 8 2 4 5" xfId="2500" xr:uid="{00000000-0005-0000-0000-00005B090000}"/>
    <cellStyle name="Calculation 8 2 5" xfId="2501" xr:uid="{00000000-0005-0000-0000-00005C090000}"/>
    <cellStyle name="Calculation 8 2 5 2" xfId="2502" xr:uid="{00000000-0005-0000-0000-00005D090000}"/>
    <cellStyle name="Calculation 8 2 5 2 2" xfId="2503" xr:uid="{00000000-0005-0000-0000-00005E090000}"/>
    <cellStyle name="Calculation 8 2 5 2 3" xfId="2504" xr:uid="{00000000-0005-0000-0000-00005F090000}"/>
    <cellStyle name="Calculation 8 2 5 2 4" xfId="2505" xr:uid="{00000000-0005-0000-0000-000060090000}"/>
    <cellStyle name="Calculation 8 2 5 3" xfId="2506" xr:uid="{00000000-0005-0000-0000-000061090000}"/>
    <cellStyle name="Calculation 8 2 5 4" xfId="2507" xr:uid="{00000000-0005-0000-0000-000062090000}"/>
    <cellStyle name="Calculation 8 2 5 5" xfId="2508" xr:uid="{00000000-0005-0000-0000-000063090000}"/>
    <cellStyle name="Calculation 8 2 6" xfId="2509" xr:uid="{00000000-0005-0000-0000-000064090000}"/>
    <cellStyle name="Calculation 8 2 6 2" xfId="2510" xr:uid="{00000000-0005-0000-0000-000065090000}"/>
    <cellStyle name="Calculation 8 2 6 2 2" xfId="2511" xr:uid="{00000000-0005-0000-0000-000066090000}"/>
    <cellStyle name="Calculation 8 2 6 2 3" xfId="2512" xr:uid="{00000000-0005-0000-0000-000067090000}"/>
    <cellStyle name="Calculation 8 2 6 2 4" xfId="2513" xr:uid="{00000000-0005-0000-0000-000068090000}"/>
    <cellStyle name="Calculation 8 2 6 3" xfId="2514" xr:uid="{00000000-0005-0000-0000-000069090000}"/>
    <cellStyle name="Calculation 8 2 6 4" xfId="2515" xr:uid="{00000000-0005-0000-0000-00006A090000}"/>
    <cellStyle name="Calculation 8 2 6 5" xfId="2516" xr:uid="{00000000-0005-0000-0000-00006B090000}"/>
    <cellStyle name="Calculation 8 2 7" xfId="2517" xr:uid="{00000000-0005-0000-0000-00006C090000}"/>
    <cellStyle name="Calculation 8 2 7 2" xfId="2518" xr:uid="{00000000-0005-0000-0000-00006D090000}"/>
    <cellStyle name="Calculation 8 2 7 2 2" xfId="2519" xr:uid="{00000000-0005-0000-0000-00006E090000}"/>
    <cellStyle name="Calculation 8 2 7 2 3" xfId="2520" xr:uid="{00000000-0005-0000-0000-00006F090000}"/>
    <cellStyle name="Calculation 8 2 7 2 4" xfId="2521" xr:uid="{00000000-0005-0000-0000-000070090000}"/>
    <cellStyle name="Calculation 8 2 7 3" xfId="2522" xr:uid="{00000000-0005-0000-0000-000071090000}"/>
    <cellStyle name="Calculation 8 2 7 4" xfId="2523" xr:uid="{00000000-0005-0000-0000-000072090000}"/>
    <cellStyle name="Calculation 8 2 7 5" xfId="2524" xr:uid="{00000000-0005-0000-0000-000073090000}"/>
    <cellStyle name="Calculation 8 2 8" xfId="2525" xr:uid="{00000000-0005-0000-0000-000074090000}"/>
    <cellStyle name="Calculation 8 2 8 2" xfId="2526" xr:uid="{00000000-0005-0000-0000-000075090000}"/>
    <cellStyle name="Calculation 8 2 8 2 2" xfId="2527" xr:uid="{00000000-0005-0000-0000-000076090000}"/>
    <cellStyle name="Calculation 8 2 8 2 3" xfId="2528" xr:uid="{00000000-0005-0000-0000-000077090000}"/>
    <cellStyle name="Calculation 8 2 8 2 4" xfId="2529" xr:uid="{00000000-0005-0000-0000-000078090000}"/>
    <cellStyle name="Calculation 8 2 8 3" xfId="2530" xr:uid="{00000000-0005-0000-0000-000079090000}"/>
    <cellStyle name="Calculation 8 2 8 4" xfId="2531" xr:uid="{00000000-0005-0000-0000-00007A090000}"/>
    <cellStyle name="Calculation 8 2 8 5" xfId="2532" xr:uid="{00000000-0005-0000-0000-00007B090000}"/>
    <cellStyle name="Calculation 8 2 9" xfId="2533" xr:uid="{00000000-0005-0000-0000-00007C090000}"/>
    <cellStyle name="Calculation 8 2 9 2" xfId="2534" xr:uid="{00000000-0005-0000-0000-00007D090000}"/>
    <cellStyle name="Calculation 8 2 9 2 2" xfId="2535" xr:uid="{00000000-0005-0000-0000-00007E090000}"/>
    <cellStyle name="Calculation 8 2 9 2 3" xfId="2536" xr:uid="{00000000-0005-0000-0000-00007F090000}"/>
    <cellStyle name="Calculation 8 2 9 2 4" xfId="2537" xr:uid="{00000000-0005-0000-0000-000080090000}"/>
    <cellStyle name="Calculation 8 2 9 3" xfId="2538" xr:uid="{00000000-0005-0000-0000-000081090000}"/>
    <cellStyle name="Calculation 8 2 9 4" xfId="2539" xr:uid="{00000000-0005-0000-0000-000082090000}"/>
    <cellStyle name="Calculation 8 2 9 5" xfId="2540" xr:uid="{00000000-0005-0000-0000-000083090000}"/>
    <cellStyle name="Calculation 8 3" xfId="2541" xr:uid="{00000000-0005-0000-0000-000084090000}"/>
    <cellStyle name="Calculation 8 3 2" xfId="2542" xr:uid="{00000000-0005-0000-0000-000085090000}"/>
    <cellStyle name="Calculation 8 3 2 2" xfId="2543" xr:uid="{00000000-0005-0000-0000-000086090000}"/>
    <cellStyle name="Calculation 8 3 2 3" xfId="2544" xr:uid="{00000000-0005-0000-0000-000087090000}"/>
    <cellStyle name="Calculation 8 3 2 4" xfId="2545" xr:uid="{00000000-0005-0000-0000-000088090000}"/>
    <cellStyle name="Calculation 8 3 3" xfId="2546" xr:uid="{00000000-0005-0000-0000-000089090000}"/>
    <cellStyle name="Calculation 8 3 3 2" xfId="2547" xr:uid="{00000000-0005-0000-0000-00008A090000}"/>
    <cellStyle name="Calculation 8 3 4" xfId="2548" xr:uid="{00000000-0005-0000-0000-00008B090000}"/>
    <cellStyle name="Calculation 8 3 5" xfId="2549" xr:uid="{00000000-0005-0000-0000-00008C090000}"/>
    <cellStyle name="Calculation 8 3 6" xfId="2550" xr:uid="{00000000-0005-0000-0000-00008D090000}"/>
    <cellStyle name="Calculation 8 4" xfId="2551" xr:uid="{00000000-0005-0000-0000-00008E090000}"/>
    <cellStyle name="Calculation 8 4 2" xfId="2552" xr:uid="{00000000-0005-0000-0000-00008F090000}"/>
    <cellStyle name="Calculation 8 4 2 2" xfId="2553" xr:uid="{00000000-0005-0000-0000-000090090000}"/>
    <cellStyle name="Calculation 8 4 2 3" xfId="2554" xr:uid="{00000000-0005-0000-0000-000091090000}"/>
    <cellStyle name="Calculation 8 4 2 4" xfId="2555" xr:uid="{00000000-0005-0000-0000-000092090000}"/>
    <cellStyle name="Calculation 8 4 3" xfId="2556" xr:uid="{00000000-0005-0000-0000-000093090000}"/>
    <cellStyle name="Calculation 8 4 4" xfId="2557" xr:uid="{00000000-0005-0000-0000-000094090000}"/>
    <cellStyle name="Calculation 8 4 5" xfId="2558" xr:uid="{00000000-0005-0000-0000-000095090000}"/>
    <cellStyle name="Calculation 8 5" xfId="2559" xr:uid="{00000000-0005-0000-0000-000096090000}"/>
    <cellStyle name="Calculation 8 5 2" xfId="2560" xr:uid="{00000000-0005-0000-0000-000097090000}"/>
    <cellStyle name="Calculation 8 5 2 2" xfId="2561" xr:uid="{00000000-0005-0000-0000-000098090000}"/>
    <cellStyle name="Calculation 8 5 2 3" xfId="2562" xr:uid="{00000000-0005-0000-0000-000099090000}"/>
    <cellStyle name="Calculation 8 5 2 4" xfId="2563" xr:uid="{00000000-0005-0000-0000-00009A090000}"/>
    <cellStyle name="Calculation 8 5 3" xfId="2564" xr:uid="{00000000-0005-0000-0000-00009B090000}"/>
    <cellStyle name="Calculation 8 5 4" xfId="2565" xr:uid="{00000000-0005-0000-0000-00009C090000}"/>
    <cellStyle name="Calculation 8 5 5" xfId="2566" xr:uid="{00000000-0005-0000-0000-00009D090000}"/>
    <cellStyle name="Calculation 8 6" xfId="2567" xr:uid="{00000000-0005-0000-0000-00009E090000}"/>
    <cellStyle name="Calculation 8 6 2" xfId="2568" xr:uid="{00000000-0005-0000-0000-00009F090000}"/>
    <cellStyle name="Calculation 8 6 2 2" xfId="2569" xr:uid="{00000000-0005-0000-0000-0000A0090000}"/>
    <cellStyle name="Calculation 8 6 2 3" xfId="2570" xr:uid="{00000000-0005-0000-0000-0000A1090000}"/>
    <cellStyle name="Calculation 8 6 2 4" xfId="2571" xr:uid="{00000000-0005-0000-0000-0000A2090000}"/>
    <cellStyle name="Calculation 8 6 3" xfId="2572" xr:uid="{00000000-0005-0000-0000-0000A3090000}"/>
    <cellStyle name="Calculation 8 6 4" xfId="2573" xr:uid="{00000000-0005-0000-0000-0000A4090000}"/>
    <cellStyle name="Calculation 8 6 5" xfId="2574" xr:uid="{00000000-0005-0000-0000-0000A5090000}"/>
    <cellStyle name="Calculation 8 7" xfId="2575" xr:uid="{00000000-0005-0000-0000-0000A6090000}"/>
    <cellStyle name="Calculation 8 7 2" xfId="2576" xr:uid="{00000000-0005-0000-0000-0000A7090000}"/>
    <cellStyle name="Calculation 8 7 2 2" xfId="2577" xr:uid="{00000000-0005-0000-0000-0000A8090000}"/>
    <cellStyle name="Calculation 8 7 2 3" xfId="2578" xr:uid="{00000000-0005-0000-0000-0000A9090000}"/>
    <cellStyle name="Calculation 8 7 2 4" xfId="2579" xr:uid="{00000000-0005-0000-0000-0000AA090000}"/>
    <cellStyle name="Calculation 8 7 3" xfId="2580" xr:uid="{00000000-0005-0000-0000-0000AB090000}"/>
    <cellStyle name="Calculation 8 7 4" xfId="2581" xr:uid="{00000000-0005-0000-0000-0000AC090000}"/>
    <cellStyle name="Calculation 8 7 5" xfId="2582" xr:uid="{00000000-0005-0000-0000-0000AD090000}"/>
    <cellStyle name="Calculation 8 8" xfId="2583" xr:uid="{00000000-0005-0000-0000-0000AE090000}"/>
    <cellStyle name="Calculation 8 8 2" xfId="2584" xr:uid="{00000000-0005-0000-0000-0000AF090000}"/>
    <cellStyle name="Calculation 8 8 2 2" xfId="2585" xr:uid="{00000000-0005-0000-0000-0000B0090000}"/>
    <cellStyle name="Calculation 8 8 2 3" xfId="2586" xr:uid="{00000000-0005-0000-0000-0000B1090000}"/>
    <cellStyle name="Calculation 8 8 2 4" xfId="2587" xr:uid="{00000000-0005-0000-0000-0000B2090000}"/>
    <cellStyle name="Calculation 8 8 3" xfId="2588" xr:uid="{00000000-0005-0000-0000-0000B3090000}"/>
    <cellStyle name="Calculation 8 8 4" xfId="2589" xr:uid="{00000000-0005-0000-0000-0000B4090000}"/>
    <cellStyle name="Calculation 8 8 5" xfId="2590" xr:uid="{00000000-0005-0000-0000-0000B5090000}"/>
    <cellStyle name="Calculation 8 9" xfId="2591" xr:uid="{00000000-0005-0000-0000-0000B6090000}"/>
    <cellStyle name="Calculation 8 9 2" xfId="2592" xr:uid="{00000000-0005-0000-0000-0000B7090000}"/>
    <cellStyle name="Calculation 8 9 2 2" xfId="2593" xr:uid="{00000000-0005-0000-0000-0000B8090000}"/>
    <cellStyle name="Calculation 8 9 2 3" xfId="2594" xr:uid="{00000000-0005-0000-0000-0000B9090000}"/>
    <cellStyle name="Calculation 8 9 2 4" xfId="2595" xr:uid="{00000000-0005-0000-0000-0000BA090000}"/>
    <cellStyle name="Calculation 8 9 3" xfId="2596" xr:uid="{00000000-0005-0000-0000-0000BB090000}"/>
    <cellStyle name="Calculation 8 9 4" xfId="2597" xr:uid="{00000000-0005-0000-0000-0000BC090000}"/>
    <cellStyle name="Calculation 8 9 5" xfId="2598" xr:uid="{00000000-0005-0000-0000-0000BD090000}"/>
    <cellStyle name="Calculation 9" xfId="2599" xr:uid="{00000000-0005-0000-0000-0000BE090000}"/>
    <cellStyle name="Calculation 9 10" xfId="2600" xr:uid="{00000000-0005-0000-0000-0000BF090000}"/>
    <cellStyle name="Calculation 9 10 2" xfId="2601" xr:uid="{00000000-0005-0000-0000-0000C0090000}"/>
    <cellStyle name="Calculation 9 10 2 2" xfId="2602" xr:uid="{00000000-0005-0000-0000-0000C1090000}"/>
    <cellStyle name="Calculation 9 10 2 3" xfId="2603" xr:uid="{00000000-0005-0000-0000-0000C2090000}"/>
    <cellStyle name="Calculation 9 10 2 4" xfId="2604" xr:uid="{00000000-0005-0000-0000-0000C3090000}"/>
    <cellStyle name="Calculation 9 10 3" xfId="2605" xr:uid="{00000000-0005-0000-0000-0000C4090000}"/>
    <cellStyle name="Calculation 9 10 4" xfId="2606" xr:uid="{00000000-0005-0000-0000-0000C5090000}"/>
    <cellStyle name="Calculation 9 10 5" xfId="2607" xr:uid="{00000000-0005-0000-0000-0000C6090000}"/>
    <cellStyle name="Calculation 9 11" xfId="2608" xr:uid="{00000000-0005-0000-0000-0000C7090000}"/>
    <cellStyle name="Calculation 9 11 2" xfId="2609" xr:uid="{00000000-0005-0000-0000-0000C8090000}"/>
    <cellStyle name="Calculation 9 11 3" xfId="2610" xr:uid="{00000000-0005-0000-0000-0000C9090000}"/>
    <cellStyle name="Calculation 9 11 4" xfId="2611" xr:uid="{00000000-0005-0000-0000-0000CA090000}"/>
    <cellStyle name="Calculation 9 12" xfId="2612" xr:uid="{00000000-0005-0000-0000-0000CB090000}"/>
    <cellStyle name="Calculation 9 12 2" xfId="2613" xr:uid="{00000000-0005-0000-0000-0000CC090000}"/>
    <cellStyle name="Calculation 9 12 3" xfId="2614" xr:uid="{00000000-0005-0000-0000-0000CD090000}"/>
    <cellStyle name="Calculation 9 12 4" xfId="2615" xr:uid="{00000000-0005-0000-0000-0000CE090000}"/>
    <cellStyle name="Calculation 9 13" xfId="2616" xr:uid="{00000000-0005-0000-0000-0000CF090000}"/>
    <cellStyle name="Calculation 9 2" xfId="2617" xr:uid="{00000000-0005-0000-0000-0000D0090000}"/>
    <cellStyle name="Calculation 9 2 10" xfId="2618" xr:uid="{00000000-0005-0000-0000-0000D1090000}"/>
    <cellStyle name="Calculation 9 2 10 2" xfId="2619" xr:uid="{00000000-0005-0000-0000-0000D2090000}"/>
    <cellStyle name="Calculation 9 2 10 3" xfId="2620" xr:uid="{00000000-0005-0000-0000-0000D3090000}"/>
    <cellStyle name="Calculation 9 2 10 4" xfId="2621" xr:uid="{00000000-0005-0000-0000-0000D4090000}"/>
    <cellStyle name="Calculation 9 2 11" xfId="2622" xr:uid="{00000000-0005-0000-0000-0000D5090000}"/>
    <cellStyle name="Calculation 9 2 11 2" xfId="2623" xr:uid="{00000000-0005-0000-0000-0000D6090000}"/>
    <cellStyle name="Calculation 9 2 11 3" xfId="2624" xr:uid="{00000000-0005-0000-0000-0000D7090000}"/>
    <cellStyle name="Calculation 9 2 11 4" xfId="2625" xr:uid="{00000000-0005-0000-0000-0000D8090000}"/>
    <cellStyle name="Calculation 9 2 12" xfId="2626" xr:uid="{00000000-0005-0000-0000-0000D9090000}"/>
    <cellStyle name="Calculation 9 2 2" xfId="2627" xr:uid="{00000000-0005-0000-0000-0000DA090000}"/>
    <cellStyle name="Calculation 9 2 2 2" xfId="2628" xr:uid="{00000000-0005-0000-0000-0000DB090000}"/>
    <cellStyle name="Calculation 9 2 2 2 2" xfId="2629" xr:uid="{00000000-0005-0000-0000-0000DC090000}"/>
    <cellStyle name="Calculation 9 2 2 2 3" xfId="2630" xr:uid="{00000000-0005-0000-0000-0000DD090000}"/>
    <cellStyle name="Calculation 9 2 2 2 4" xfId="2631" xr:uid="{00000000-0005-0000-0000-0000DE090000}"/>
    <cellStyle name="Calculation 9 2 2 3" xfId="2632" xr:uid="{00000000-0005-0000-0000-0000DF090000}"/>
    <cellStyle name="Calculation 9 2 2 3 2" xfId="2633" xr:uid="{00000000-0005-0000-0000-0000E0090000}"/>
    <cellStyle name="Calculation 9 2 2 4" xfId="2634" xr:uid="{00000000-0005-0000-0000-0000E1090000}"/>
    <cellStyle name="Calculation 9 2 2 5" xfId="2635" xr:uid="{00000000-0005-0000-0000-0000E2090000}"/>
    <cellStyle name="Calculation 9 2 2 6" xfId="2636" xr:uid="{00000000-0005-0000-0000-0000E3090000}"/>
    <cellStyle name="Calculation 9 2 3" xfId="2637" xr:uid="{00000000-0005-0000-0000-0000E4090000}"/>
    <cellStyle name="Calculation 9 2 3 2" xfId="2638" xr:uid="{00000000-0005-0000-0000-0000E5090000}"/>
    <cellStyle name="Calculation 9 2 3 2 2" xfId="2639" xr:uid="{00000000-0005-0000-0000-0000E6090000}"/>
    <cellStyle name="Calculation 9 2 3 2 3" xfId="2640" xr:uid="{00000000-0005-0000-0000-0000E7090000}"/>
    <cellStyle name="Calculation 9 2 3 2 4" xfId="2641" xr:uid="{00000000-0005-0000-0000-0000E8090000}"/>
    <cellStyle name="Calculation 9 2 3 3" xfId="2642" xr:uid="{00000000-0005-0000-0000-0000E9090000}"/>
    <cellStyle name="Calculation 9 2 3 4" xfId="2643" xr:uid="{00000000-0005-0000-0000-0000EA090000}"/>
    <cellStyle name="Calculation 9 2 3 5" xfId="2644" xr:uid="{00000000-0005-0000-0000-0000EB090000}"/>
    <cellStyle name="Calculation 9 2 4" xfId="2645" xr:uid="{00000000-0005-0000-0000-0000EC090000}"/>
    <cellStyle name="Calculation 9 2 4 2" xfId="2646" xr:uid="{00000000-0005-0000-0000-0000ED090000}"/>
    <cellStyle name="Calculation 9 2 4 2 2" xfId="2647" xr:uid="{00000000-0005-0000-0000-0000EE090000}"/>
    <cellStyle name="Calculation 9 2 4 2 3" xfId="2648" xr:uid="{00000000-0005-0000-0000-0000EF090000}"/>
    <cellStyle name="Calculation 9 2 4 2 4" xfId="2649" xr:uid="{00000000-0005-0000-0000-0000F0090000}"/>
    <cellStyle name="Calculation 9 2 4 3" xfId="2650" xr:uid="{00000000-0005-0000-0000-0000F1090000}"/>
    <cellStyle name="Calculation 9 2 4 4" xfId="2651" xr:uid="{00000000-0005-0000-0000-0000F2090000}"/>
    <cellStyle name="Calculation 9 2 4 5" xfId="2652" xr:uid="{00000000-0005-0000-0000-0000F3090000}"/>
    <cellStyle name="Calculation 9 2 5" xfId="2653" xr:uid="{00000000-0005-0000-0000-0000F4090000}"/>
    <cellStyle name="Calculation 9 2 5 2" xfId="2654" xr:uid="{00000000-0005-0000-0000-0000F5090000}"/>
    <cellStyle name="Calculation 9 2 5 2 2" xfId="2655" xr:uid="{00000000-0005-0000-0000-0000F6090000}"/>
    <cellStyle name="Calculation 9 2 5 2 3" xfId="2656" xr:uid="{00000000-0005-0000-0000-0000F7090000}"/>
    <cellStyle name="Calculation 9 2 5 2 4" xfId="2657" xr:uid="{00000000-0005-0000-0000-0000F8090000}"/>
    <cellStyle name="Calculation 9 2 5 3" xfId="2658" xr:uid="{00000000-0005-0000-0000-0000F9090000}"/>
    <cellStyle name="Calculation 9 2 5 4" xfId="2659" xr:uid="{00000000-0005-0000-0000-0000FA090000}"/>
    <cellStyle name="Calculation 9 2 5 5" xfId="2660" xr:uid="{00000000-0005-0000-0000-0000FB090000}"/>
    <cellStyle name="Calculation 9 2 6" xfId="2661" xr:uid="{00000000-0005-0000-0000-0000FC090000}"/>
    <cellStyle name="Calculation 9 2 6 2" xfId="2662" xr:uid="{00000000-0005-0000-0000-0000FD090000}"/>
    <cellStyle name="Calculation 9 2 6 2 2" xfId="2663" xr:uid="{00000000-0005-0000-0000-0000FE090000}"/>
    <cellStyle name="Calculation 9 2 6 2 3" xfId="2664" xr:uid="{00000000-0005-0000-0000-0000FF090000}"/>
    <cellStyle name="Calculation 9 2 6 2 4" xfId="2665" xr:uid="{00000000-0005-0000-0000-0000000A0000}"/>
    <cellStyle name="Calculation 9 2 6 3" xfId="2666" xr:uid="{00000000-0005-0000-0000-0000010A0000}"/>
    <cellStyle name="Calculation 9 2 6 4" xfId="2667" xr:uid="{00000000-0005-0000-0000-0000020A0000}"/>
    <cellStyle name="Calculation 9 2 6 5" xfId="2668" xr:uid="{00000000-0005-0000-0000-0000030A0000}"/>
    <cellStyle name="Calculation 9 2 7" xfId="2669" xr:uid="{00000000-0005-0000-0000-0000040A0000}"/>
    <cellStyle name="Calculation 9 2 7 2" xfId="2670" xr:uid="{00000000-0005-0000-0000-0000050A0000}"/>
    <cellStyle name="Calculation 9 2 7 2 2" xfId="2671" xr:uid="{00000000-0005-0000-0000-0000060A0000}"/>
    <cellStyle name="Calculation 9 2 7 2 3" xfId="2672" xr:uid="{00000000-0005-0000-0000-0000070A0000}"/>
    <cellStyle name="Calculation 9 2 7 2 4" xfId="2673" xr:uid="{00000000-0005-0000-0000-0000080A0000}"/>
    <cellStyle name="Calculation 9 2 7 3" xfId="2674" xr:uid="{00000000-0005-0000-0000-0000090A0000}"/>
    <cellStyle name="Calculation 9 2 7 4" xfId="2675" xr:uid="{00000000-0005-0000-0000-00000A0A0000}"/>
    <cellStyle name="Calculation 9 2 7 5" xfId="2676" xr:uid="{00000000-0005-0000-0000-00000B0A0000}"/>
    <cellStyle name="Calculation 9 2 8" xfId="2677" xr:uid="{00000000-0005-0000-0000-00000C0A0000}"/>
    <cellStyle name="Calculation 9 2 8 2" xfId="2678" xr:uid="{00000000-0005-0000-0000-00000D0A0000}"/>
    <cellStyle name="Calculation 9 2 8 2 2" xfId="2679" xr:uid="{00000000-0005-0000-0000-00000E0A0000}"/>
    <cellStyle name="Calculation 9 2 8 2 3" xfId="2680" xr:uid="{00000000-0005-0000-0000-00000F0A0000}"/>
    <cellStyle name="Calculation 9 2 8 2 4" xfId="2681" xr:uid="{00000000-0005-0000-0000-0000100A0000}"/>
    <cellStyle name="Calculation 9 2 8 3" xfId="2682" xr:uid="{00000000-0005-0000-0000-0000110A0000}"/>
    <cellStyle name="Calculation 9 2 8 4" xfId="2683" xr:uid="{00000000-0005-0000-0000-0000120A0000}"/>
    <cellStyle name="Calculation 9 2 8 5" xfId="2684" xr:uid="{00000000-0005-0000-0000-0000130A0000}"/>
    <cellStyle name="Calculation 9 2 9" xfId="2685" xr:uid="{00000000-0005-0000-0000-0000140A0000}"/>
    <cellStyle name="Calculation 9 2 9 2" xfId="2686" xr:uid="{00000000-0005-0000-0000-0000150A0000}"/>
    <cellStyle name="Calculation 9 2 9 2 2" xfId="2687" xr:uid="{00000000-0005-0000-0000-0000160A0000}"/>
    <cellStyle name="Calculation 9 2 9 2 3" xfId="2688" xr:uid="{00000000-0005-0000-0000-0000170A0000}"/>
    <cellStyle name="Calculation 9 2 9 2 4" xfId="2689" xr:uid="{00000000-0005-0000-0000-0000180A0000}"/>
    <cellStyle name="Calculation 9 2 9 3" xfId="2690" xr:uid="{00000000-0005-0000-0000-0000190A0000}"/>
    <cellStyle name="Calculation 9 2 9 4" xfId="2691" xr:uid="{00000000-0005-0000-0000-00001A0A0000}"/>
    <cellStyle name="Calculation 9 2 9 5" xfId="2692" xr:uid="{00000000-0005-0000-0000-00001B0A0000}"/>
    <cellStyle name="Calculation 9 3" xfId="2693" xr:uid="{00000000-0005-0000-0000-00001C0A0000}"/>
    <cellStyle name="Calculation 9 3 2" xfId="2694" xr:uid="{00000000-0005-0000-0000-00001D0A0000}"/>
    <cellStyle name="Calculation 9 3 2 2" xfId="2695" xr:uid="{00000000-0005-0000-0000-00001E0A0000}"/>
    <cellStyle name="Calculation 9 3 2 3" xfId="2696" xr:uid="{00000000-0005-0000-0000-00001F0A0000}"/>
    <cellStyle name="Calculation 9 3 2 4" xfId="2697" xr:uid="{00000000-0005-0000-0000-0000200A0000}"/>
    <cellStyle name="Calculation 9 3 3" xfId="2698" xr:uid="{00000000-0005-0000-0000-0000210A0000}"/>
    <cellStyle name="Calculation 9 3 3 2" xfId="2699" xr:uid="{00000000-0005-0000-0000-0000220A0000}"/>
    <cellStyle name="Calculation 9 3 4" xfId="2700" xr:uid="{00000000-0005-0000-0000-0000230A0000}"/>
    <cellStyle name="Calculation 9 3 5" xfId="2701" xr:uid="{00000000-0005-0000-0000-0000240A0000}"/>
    <cellStyle name="Calculation 9 3 6" xfId="2702" xr:uid="{00000000-0005-0000-0000-0000250A0000}"/>
    <cellStyle name="Calculation 9 4" xfId="2703" xr:uid="{00000000-0005-0000-0000-0000260A0000}"/>
    <cellStyle name="Calculation 9 4 2" xfId="2704" xr:uid="{00000000-0005-0000-0000-0000270A0000}"/>
    <cellStyle name="Calculation 9 4 2 2" xfId="2705" xr:uid="{00000000-0005-0000-0000-0000280A0000}"/>
    <cellStyle name="Calculation 9 4 2 3" xfId="2706" xr:uid="{00000000-0005-0000-0000-0000290A0000}"/>
    <cellStyle name="Calculation 9 4 2 4" xfId="2707" xr:uid="{00000000-0005-0000-0000-00002A0A0000}"/>
    <cellStyle name="Calculation 9 4 3" xfId="2708" xr:uid="{00000000-0005-0000-0000-00002B0A0000}"/>
    <cellStyle name="Calculation 9 4 4" xfId="2709" xr:uid="{00000000-0005-0000-0000-00002C0A0000}"/>
    <cellStyle name="Calculation 9 4 5" xfId="2710" xr:uid="{00000000-0005-0000-0000-00002D0A0000}"/>
    <cellStyle name="Calculation 9 5" xfId="2711" xr:uid="{00000000-0005-0000-0000-00002E0A0000}"/>
    <cellStyle name="Calculation 9 5 2" xfId="2712" xr:uid="{00000000-0005-0000-0000-00002F0A0000}"/>
    <cellStyle name="Calculation 9 5 2 2" xfId="2713" xr:uid="{00000000-0005-0000-0000-0000300A0000}"/>
    <cellStyle name="Calculation 9 5 2 3" xfId="2714" xr:uid="{00000000-0005-0000-0000-0000310A0000}"/>
    <cellStyle name="Calculation 9 5 2 4" xfId="2715" xr:uid="{00000000-0005-0000-0000-0000320A0000}"/>
    <cellStyle name="Calculation 9 5 3" xfId="2716" xr:uid="{00000000-0005-0000-0000-0000330A0000}"/>
    <cellStyle name="Calculation 9 5 4" xfId="2717" xr:uid="{00000000-0005-0000-0000-0000340A0000}"/>
    <cellStyle name="Calculation 9 5 5" xfId="2718" xr:uid="{00000000-0005-0000-0000-0000350A0000}"/>
    <cellStyle name="Calculation 9 6" xfId="2719" xr:uid="{00000000-0005-0000-0000-0000360A0000}"/>
    <cellStyle name="Calculation 9 6 2" xfId="2720" xr:uid="{00000000-0005-0000-0000-0000370A0000}"/>
    <cellStyle name="Calculation 9 6 2 2" xfId="2721" xr:uid="{00000000-0005-0000-0000-0000380A0000}"/>
    <cellStyle name="Calculation 9 6 2 3" xfId="2722" xr:uid="{00000000-0005-0000-0000-0000390A0000}"/>
    <cellStyle name="Calculation 9 6 2 4" xfId="2723" xr:uid="{00000000-0005-0000-0000-00003A0A0000}"/>
    <cellStyle name="Calculation 9 6 3" xfId="2724" xr:uid="{00000000-0005-0000-0000-00003B0A0000}"/>
    <cellStyle name="Calculation 9 6 4" xfId="2725" xr:uid="{00000000-0005-0000-0000-00003C0A0000}"/>
    <cellStyle name="Calculation 9 6 5" xfId="2726" xr:uid="{00000000-0005-0000-0000-00003D0A0000}"/>
    <cellStyle name="Calculation 9 7" xfId="2727" xr:uid="{00000000-0005-0000-0000-00003E0A0000}"/>
    <cellStyle name="Calculation 9 7 2" xfId="2728" xr:uid="{00000000-0005-0000-0000-00003F0A0000}"/>
    <cellStyle name="Calculation 9 7 2 2" xfId="2729" xr:uid="{00000000-0005-0000-0000-0000400A0000}"/>
    <cellStyle name="Calculation 9 7 2 3" xfId="2730" xr:uid="{00000000-0005-0000-0000-0000410A0000}"/>
    <cellStyle name="Calculation 9 7 2 4" xfId="2731" xr:uid="{00000000-0005-0000-0000-0000420A0000}"/>
    <cellStyle name="Calculation 9 7 3" xfId="2732" xr:uid="{00000000-0005-0000-0000-0000430A0000}"/>
    <cellStyle name="Calculation 9 7 4" xfId="2733" xr:uid="{00000000-0005-0000-0000-0000440A0000}"/>
    <cellStyle name="Calculation 9 7 5" xfId="2734" xr:uid="{00000000-0005-0000-0000-0000450A0000}"/>
    <cellStyle name="Calculation 9 8" xfId="2735" xr:uid="{00000000-0005-0000-0000-0000460A0000}"/>
    <cellStyle name="Calculation 9 8 2" xfId="2736" xr:uid="{00000000-0005-0000-0000-0000470A0000}"/>
    <cellStyle name="Calculation 9 8 2 2" xfId="2737" xr:uid="{00000000-0005-0000-0000-0000480A0000}"/>
    <cellStyle name="Calculation 9 8 2 3" xfId="2738" xr:uid="{00000000-0005-0000-0000-0000490A0000}"/>
    <cellStyle name="Calculation 9 8 2 4" xfId="2739" xr:uid="{00000000-0005-0000-0000-00004A0A0000}"/>
    <cellStyle name="Calculation 9 8 3" xfId="2740" xr:uid="{00000000-0005-0000-0000-00004B0A0000}"/>
    <cellStyle name="Calculation 9 8 4" xfId="2741" xr:uid="{00000000-0005-0000-0000-00004C0A0000}"/>
    <cellStyle name="Calculation 9 8 5" xfId="2742" xr:uid="{00000000-0005-0000-0000-00004D0A0000}"/>
    <cellStyle name="Calculation 9 9" xfId="2743" xr:uid="{00000000-0005-0000-0000-00004E0A0000}"/>
    <cellStyle name="Calculation 9 9 2" xfId="2744" xr:uid="{00000000-0005-0000-0000-00004F0A0000}"/>
    <cellStyle name="Calculation 9 9 2 2" xfId="2745" xr:uid="{00000000-0005-0000-0000-0000500A0000}"/>
    <cellStyle name="Calculation 9 9 2 3" xfId="2746" xr:uid="{00000000-0005-0000-0000-0000510A0000}"/>
    <cellStyle name="Calculation 9 9 2 4" xfId="2747" xr:uid="{00000000-0005-0000-0000-0000520A0000}"/>
    <cellStyle name="Calculation 9 9 3" xfId="2748" xr:uid="{00000000-0005-0000-0000-0000530A0000}"/>
    <cellStyle name="Calculation 9 9 4" xfId="2749" xr:uid="{00000000-0005-0000-0000-0000540A0000}"/>
    <cellStyle name="Calculation 9 9 5" xfId="2750" xr:uid="{00000000-0005-0000-0000-0000550A0000}"/>
    <cellStyle name="Check Cell 10" xfId="2751" xr:uid="{00000000-0005-0000-0000-0000560A0000}"/>
    <cellStyle name="Check Cell 10 2" xfId="2752" xr:uid="{00000000-0005-0000-0000-0000570A0000}"/>
    <cellStyle name="Check Cell 2" xfId="2753" xr:uid="{00000000-0005-0000-0000-0000580A0000}"/>
    <cellStyle name="Check Cell 2 2" xfId="2754" xr:uid="{00000000-0005-0000-0000-0000590A0000}"/>
    <cellStyle name="Check Cell 2 2 2" xfId="2755" xr:uid="{00000000-0005-0000-0000-00005A0A0000}"/>
    <cellStyle name="Check Cell 2 3" xfId="2756" xr:uid="{00000000-0005-0000-0000-00005B0A0000}"/>
    <cellStyle name="Check Cell 3" xfId="2757" xr:uid="{00000000-0005-0000-0000-00005C0A0000}"/>
    <cellStyle name="Check Cell 3 2" xfId="2758" xr:uid="{00000000-0005-0000-0000-00005D0A0000}"/>
    <cellStyle name="Check Cell 3 2 2" xfId="2759" xr:uid="{00000000-0005-0000-0000-00005E0A0000}"/>
    <cellStyle name="Check Cell 3 3" xfId="2760" xr:uid="{00000000-0005-0000-0000-00005F0A0000}"/>
    <cellStyle name="Check Cell 4" xfId="2761" xr:uid="{00000000-0005-0000-0000-0000600A0000}"/>
    <cellStyle name="Check Cell 4 2" xfId="2762" xr:uid="{00000000-0005-0000-0000-0000610A0000}"/>
    <cellStyle name="Check Cell 4 2 2" xfId="2763" xr:uid="{00000000-0005-0000-0000-0000620A0000}"/>
    <cellStyle name="Check Cell 4 3" xfId="2764" xr:uid="{00000000-0005-0000-0000-0000630A0000}"/>
    <cellStyle name="Check Cell 5" xfId="2765" xr:uid="{00000000-0005-0000-0000-0000640A0000}"/>
    <cellStyle name="Check Cell 5 2" xfId="2766" xr:uid="{00000000-0005-0000-0000-0000650A0000}"/>
    <cellStyle name="Check Cell 5 2 2" xfId="2767" xr:uid="{00000000-0005-0000-0000-0000660A0000}"/>
    <cellStyle name="Check Cell 5 3" xfId="2768" xr:uid="{00000000-0005-0000-0000-0000670A0000}"/>
    <cellStyle name="Check Cell 6" xfId="2769" xr:uid="{00000000-0005-0000-0000-0000680A0000}"/>
    <cellStyle name="Check Cell 6 2" xfId="2770" xr:uid="{00000000-0005-0000-0000-0000690A0000}"/>
    <cellStyle name="Check Cell 6 2 2" xfId="2771" xr:uid="{00000000-0005-0000-0000-00006A0A0000}"/>
    <cellStyle name="Check Cell 6 3" xfId="2772" xr:uid="{00000000-0005-0000-0000-00006B0A0000}"/>
    <cellStyle name="Check Cell 7" xfId="2773" xr:uid="{00000000-0005-0000-0000-00006C0A0000}"/>
    <cellStyle name="Check Cell 7 2" xfId="2774" xr:uid="{00000000-0005-0000-0000-00006D0A0000}"/>
    <cellStyle name="Check Cell 7 2 2" xfId="2775" xr:uid="{00000000-0005-0000-0000-00006E0A0000}"/>
    <cellStyle name="Check Cell 7 3" xfId="2776" xr:uid="{00000000-0005-0000-0000-00006F0A0000}"/>
    <cellStyle name="Check Cell 8" xfId="2777" xr:uid="{00000000-0005-0000-0000-0000700A0000}"/>
    <cellStyle name="Check Cell 8 2" xfId="2778" xr:uid="{00000000-0005-0000-0000-0000710A0000}"/>
    <cellStyle name="Check Cell 8 2 2" xfId="2779" xr:uid="{00000000-0005-0000-0000-0000720A0000}"/>
    <cellStyle name="Check Cell 8 3" xfId="2780" xr:uid="{00000000-0005-0000-0000-0000730A0000}"/>
    <cellStyle name="Check Cell 9" xfId="2781" xr:uid="{00000000-0005-0000-0000-0000740A0000}"/>
    <cellStyle name="Check Cell 9 2" xfId="2782" xr:uid="{00000000-0005-0000-0000-0000750A0000}"/>
    <cellStyle name="Check Cell 9 2 2" xfId="2783" xr:uid="{00000000-0005-0000-0000-0000760A0000}"/>
    <cellStyle name="Check Cell 9 3" xfId="2784" xr:uid="{00000000-0005-0000-0000-0000770A0000}"/>
    <cellStyle name="Comma" xfId="1" builtinId="3"/>
    <cellStyle name="Comma 10" xfId="104" xr:uid="{00000000-0005-0000-0000-0000790A0000}"/>
    <cellStyle name="Comma 11" xfId="2785" xr:uid="{00000000-0005-0000-0000-00007A0A0000}"/>
    <cellStyle name="Comma 11 2" xfId="2786" xr:uid="{00000000-0005-0000-0000-00007B0A0000}"/>
    <cellStyle name="Comma 11 2 2" xfId="2787" xr:uid="{00000000-0005-0000-0000-00007C0A0000}"/>
    <cellStyle name="Comma 11 2 3" xfId="2788" xr:uid="{00000000-0005-0000-0000-00007D0A0000}"/>
    <cellStyle name="Comma 11 3" xfId="2789" xr:uid="{00000000-0005-0000-0000-00007E0A0000}"/>
    <cellStyle name="Comma 11 4" xfId="2790" xr:uid="{00000000-0005-0000-0000-00007F0A0000}"/>
    <cellStyle name="Comma 12" xfId="2791" xr:uid="{00000000-0005-0000-0000-0000800A0000}"/>
    <cellStyle name="Comma 12 2" xfId="2792" xr:uid="{00000000-0005-0000-0000-0000810A0000}"/>
    <cellStyle name="Comma 12 3" xfId="2793" xr:uid="{00000000-0005-0000-0000-0000820A0000}"/>
    <cellStyle name="Comma 13" xfId="2794" xr:uid="{00000000-0005-0000-0000-0000830A0000}"/>
    <cellStyle name="Comma 13 2" xfId="2795" xr:uid="{00000000-0005-0000-0000-0000840A0000}"/>
    <cellStyle name="Comma 13 2 2" xfId="2796" xr:uid="{00000000-0005-0000-0000-0000850A0000}"/>
    <cellStyle name="Comma 13 3" xfId="2797" xr:uid="{00000000-0005-0000-0000-0000860A0000}"/>
    <cellStyle name="Comma 14" xfId="2798" xr:uid="{00000000-0005-0000-0000-0000870A0000}"/>
    <cellStyle name="Comma 14 2" xfId="2799" xr:uid="{00000000-0005-0000-0000-0000880A0000}"/>
    <cellStyle name="Comma 14 2 2" xfId="2800" xr:uid="{00000000-0005-0000-0000-0000890A0000}"/>
    <cellStyle name="Comma 14 3" xfId="2801" xr:uid="{00000000-0005-0000-0000-00008A0A0000}"/>
    <cellStyle name="Comma 15" xfId="2802" xr:uid="{00000000-0005-0000-0000-00008B0A0000}"/>
    <cellStyle name="Comma 15 2" xfId="2803" xr:uid="{00000000-0005-0000-0000-00008C0A0000}"/>
    <cellStyle name="Comma 15 2 2" xfId="2804" xr:uid="{00000000-0005-0000-0000-00008D0A0000}"/>
    <cellStyle name="Comma 15 3" xfId="2805" xr:uid="{00000000-0005-0000-0000-00008E0A0000}"/>
    <cellStyle name="Comma 16" xfId="2806" xr:uid="{00000000-0005-0000-0000-00008F0A0000}"/>
    <cellStyle name="Comma 16 2" xfId="2807" xr:uid="{00000000-0005-0000-0000-0000900A0000}"/>
    <cellStyle name="Comma 16 2 2" xfId="2808" xr:uid="{00000000-0005-0000-0000-0000910A0000}"/>
    <cellStyle name="Comma 16 3" xfId="2809" xr:uid="{00000000-0005-0000-0000-0000920A0000}"/>
    <cellStyle name="Comma 17" xfId="2810" xr:uid="{00000000-0005-0000-0000-0000930A0000}"/>
    <cellStyle name="Comma 18" xfId="2811" xr:uid="{00000000-0005-0000-0000-0000940A0000}"/>
    <cellStyle name="Comma 18 2" xfId="2812" xr:uid="{00000000-0005-0000-0000-0000950A0000}"/>
    <cellStyle name="Comma 18 2 2" xfId="2813" xr:uid="{00000000-0005-0000-0000-0000960A0000}"/>
    <cellStyle name="Comma 18 3" xfId="2814" xr:uid="{00000000-0005-0000-0000-0000970A0000}"/>
    <cellStyle name="Comma 18 4" xfId="2815" xr:uid="{00000000-0005-0000-0000-0000980A0000}"/>
    <cellStyle name="Comma 19" xfId="2816" xr:uid="{00000000-0005-0000-0000-0000990A0000}"/>
    <cellStyle name="Comma 19 2" xfId="2817" xr:uid="{00000000-0005-0000-0000-00009A0A0000}"/>
    <cellStyle name="Comma 19 2 2" xfId="2818" xr:uid="{00000000-0005-0000-0000-00009B0A0000}"/>
    <cellStyle name="Comma 19 2 2 2" xfId="2819" xr:uid="{00000000-0005-0000-0000-00009C0A0000}"/>
    <cellStyle name="Comma 19 2 3" xfId="2820" xr:uid="{00000000-0005-0000-0000-00009D0A0000}"/>
    <cellStyle name="Comma 19 3" xfId="2821" xr:uid="{00000000-0005-0000-0000-00009E0A0000}"/>
    <cellStyle name="Comma 19 4" xfId="2822" xr:uid="{00000000-0005-0000-0000-00009F0A0000}"/>
    <cellStyle name="Comma 2" xfId="5" xr:uid="{00000000-0005-0000-0000-0000A00A0000}"/>
    <cellStyle name="Comma 2 10" xfId="2823" xr:uid="{00000000-0005-0000-0000-0000A10A0000}"/>
    <cellStyle name="Comma 2 10 2" xfId="2824" xr:uid="{00000000-0005-0000-0000-0000A20A0000}"/>
    <cellStyle name="Comma 2 10 2 2" xfId="2825" xr:uid="{00000000-0005-0000-0000-0000A30A0000}"/>
    <cellStyle name="Comma 2 10 2 3" xfId="2826" xr:uid="{00000000-0005-0000-0000-0000A40A0000}"/>
    <cellStyle name="Comma 2 10 3" xfId="2827" xr:uid="{00000000-0005-0000-0000-0000A50A0000}"/>
    <cellStyle name="Comma 2 10 3 2" xfId="2828" xr:uid="{00000000-0005-0000-0000-0000A60A0000}"/>
    <cellStyle name="Comma 2 10 4" xfId="2829" xr:uid="{00000000-0005-0000-0000-0000A70A0000}"/>
    <cellStyle name="Comma 2 11" xfId="2830" xr:uid="{00000000-0005-0000-0000-0000A80A0000}"/>
    <cellStyle name="Comma 2 11 2" xfId="2831" xr:uid="{00000000-0005-0000-0000-0000A90A0000}"/>
    <cellStyle name="Comma 2 12" xfId="2832" xr:uid="{00000000-0005-0000-0000-0000AA0A0000}"/>
    <cellStyle name="Comma 2 12 2" xfId="2833" xr:uid="{00000000-0005-0000-0000-0000AB0A0000}"/>
    <cellStyle name="Comma 2 13" xfId="2834" xr:uid="{00000000-0005-0000-0000-0000AC0A0000}"/>
    <cellStyle name="Comma 2 13 2" xfId="2835" xr:uid="{00000000-0005-0000-0000-0000AD0A0000}"/>
    <cellStyle name="Comma 2 13 2 2" xfId="2836" xr:uid="{00000000-0005-0000-0000-0000AE0A0000}"/>
    <cellStyle name="Comma 2 13 2 2 2" xfId="2837" xr:uid="{00000000-0005-0000-0000-0000AF0A0000}"/>
    <cellStyle name="Comma 2 13 2 2 2 2" xfId="2838" xr:uid="{00000000-0005-0000-0000-0000B00A0000}"/>
    <cellStyle name="Comma 2 13 2 2 3" xfId="2839" xr:uid="{00000000-0005-0000-0000-0000B10A0000}"/>
    <cellStyle name="Comma 2 13 2 3" xfId="2840" xr:uid="{00000000-0005-0000-0000-0000B20A0000}"/>
    <cellStyle name="Comma 2 13 3" xfId="2841" xr:uid="{00000000-0005-0000-0000-0000B30A0000}"/>
    <cellStyle name="Comma 2 13 3 2" xfId="2842" xr:uid="{00000000-0005-0000-0000-0000B40A0000}"/>
    <cellStyle name="Comma 2 13 4" xfId="2843" xr:uid="{00000000-0005-0000-0000-0000B50A0000}"/>
    <cellStyle name="Comma 2 14" xfId="2844" xr:uid="{00000000-0005-0000-0000-0000B60A0000}"/>
    <cellStyle name="Comma 2 14 2" xfId="2845" xr:uid="{00000000-0005-0000-0000-0000B70A0000}"/>
    <cellStyle name="Comma 2 14 2 2" xfId="2846" xr:uid="{00000000-0005-0000-0000-0000B80A0000}"/>
    <cellStyle name="Comma 2 14 3" xfId="2847" xr:uid="{00000000-0005-0000-0000-0000B90A0000}"/>
    <cellStyle name="Comma 2 15" xfId="2848" xr:uid="{00000000-0005-0000-0000-0000BA0A0000}"/>
    <cellStyle name="Comma 2 15 2" xfId="2849" xr:uid="{00000000-0005-0000-0000-0000BB0A0000}"/>
    <cellStyle name="Comma 2 15 2 2" xfId="2850" xr:uid="{00000000-0005-0000-0000-0000BC0A0000}"/>
    <cellStyle name="Comma 2 15 2 2 2" xfId="2851" xr:uid="{00000000-0005-0000-0000-0000BD0A0000}"/>
    <cellStyle name="Comma 2 15 2 2 3" xfId="2852" xr:uid="{00000000-0005-0000-0000-0000BE0A0000}"/>
    <cellStyle name="Comma 2 15 2 3" xfId="2853" xr:uid="{00000000-0005-0000-0000-0000BF0A0000}"/>
    <cellStyle name="Comma 2 15 2 4" xfId="2854" xr:uid="{00000000-0005-0000-0000-0000C00A0000}"/>
    <cellStyle name="Comma 2 15 3" xfId="2855" xr:uid="{00000000-0005-0000-0000-0000C10A0000}"/>
    <cellStyle name="Comma 2 15 3 2" xfId="2856" xr:uid="{00000000-0005-0000-0000-0000C20A0000}"/>
    <cellStyle name="Comma 2 15 3 2 2" xfId="2857" xr:uid="{00000000-0005-0000-0000-0000C30A0000}"/>
    <cellStyle name="Comma 2 15 3 2 3" xfId="2858" xr:uid="{00000000-0005-0000-0000-0000C40A0000}"/>
    <cellStyle name="Comma 2 15 3 2 4" xfId="2859" xr:uid="{00000000-0005-0000-0000-0000C50A0000}"/>
    <cellStyle name="Comma 2 15 3 2 5" xfId="2860" xr:uid="{00000000-0005-0000-0000-0000C60A0000}"/>
    <cellStyle name="Comma 2 15 3 3" xfId="2861" xr:uid="{00000000-0005-0000-0000-0000C70A0000}"/>
    <cellStyle name="Comma 2 15 3 4" xfId="2862" xr:uid="{00000000-0005-0000-0000-0000C80A0000}"/>
    <cellStyle name="Comma 2 15 4" xfId="2863" xr:uid="{00000000-0005-0000-0000-0000C90A0000}"/>
    <cellStyle name="Comma 2 15 5" xfId="2864" xr:uid="{00000000-0005-0000-0000-0000CA0A0000}"/>
    <cellStyle name="Comma 2 16" xfId="2865" xr:uid="{00000000-0005-0000-0000-0000CB0A0000}"/>
    <cellStyle name="Comma 2 16 2" xfId="2866" xr:uid="{00000000-0005-0000-0000-0000CC0A0000}"/>
    <cellStyle name="Comma 2 16 2 2" xfId="2867" xr:uid="{00000000-0005-0000-0000-0000CD0A0000}"/>
    <cellStyle name="Comma 2 16 3" xfId="2868" xr:uid="{00000000-0005-0000-0000-0000CE0A0000}"/>
    <cellStyle name="Comma 2 17" xfId="2869" xr:uid="{00000000-0005-0000-0000-0000CF0A0000}"/>
    <cellStyle name="Comma 2 17 2" xfId="2870" xr:uid="{00000000-0005-0000-0000-0000D00A0000}"/>
    <cellStyle name="Comma 2 17 2 2" xfId="2871" xr:uid="{00000000-0005-0000-0000-0000D10A0000}"/>
    <cellStyle name="Comma 2 17 3" xfId="2872" xr:uid="{00000000-0005-0000-0000-0000D20A0000}"/>
    <cellStyle name="Comma 2 18" xfId="2873" xr:uid="{00000000-0005-0000-0000-0000D30A0000}"/>
    <cellStyle name="Comma 2 18 2" xfId="2874" xr:uid="{00000000-0005-0000-0000-0000D40A0000}"/>
    <cellStyle name="Comma 2 18 2 2" xfId="2875" xr:uid="{00000000-0005-0000-0000-0000D50A0000}"/>
    <cellStyle name="Comma 2 18 3" xfId="2876" xr:uid="{00000000-0005-0000-0000-0000D60A0000}"/>
    <cellStyle name="Comma 2 19" xfId="2877" xr:uid="{00000000-0005-0000-0000-0000D70A0000}"/>
    <cellStyle name="Comma 2 19 2" xfId="2878" xr:uid="{00000000-0005-0000-0000-0000D80A0000}"/>
    <cellStyle name="Comma 2 19 2 2" xfId="2879" xr:uid="{00000000-0005-0000-0000-0000D90A0000}"/>
    <cellStyle name="Comma 2 19 3" xfId="2880" xr:uid="{00000000-0005-0000-0000-0000DA0A0000}"/>
    <cellStyle name="Comma 2 2" xfId="6" xr:uid="{00000000-0005-0000-0000-0000DB0A0000}"/>
    <cellStyle name="Comma 2 2 2" xfId="2881" xr:uid="{00000000-0005-0000-0000-0000DC0A0000}"/>
    <cellStyle name="Comma 2 2 2 2" xfId="2882" xr:uid="{00000000-0005-0000-0000-0000DD0A0000}"/>
    <cellStyle name="Comma 2 2 2 2 2" xfId="2883" xr:uid="{00000000-0005-0000-0000-0000DE0A0000}"/>
    <cellStyle name="Comma 2 2 2 2 2 2" xfId="2884" xr:uid="{00000000-0005-0000-0000-0000DF0A0000}"/>
    <cellStyle name="Comma 2 2 2 2 3" xfId="2885" xr:uid="{00000000-0005-0000-0000-0000E00A0000}"/>
    <cellStyle name="Comma 2 2 2 2 3 2" xfId="2886" xr:uid="{00000000-0005-0000-0000-0000E10A0000}"/>
    <cellStyle name="Comma 2 2 2 2 4" xfId="2887" xr:uid="{00000000-0005-0000-0000-0000E20A0000}"/>
    <cellStyle name="Comma 2 2 2 3" xfId="2888" xr:uid="{00000000-0005-0000-0000-0000E30A0000}"/>
    <cellStyle name="Comma 2 2 3" xfId="2889" xr:uid="{00000000-0005-0000-0000-0000E40A0000}"/>
    <cellStyle name="Comma 2 2 3 2" xfId="2890" xr:uid="{00000000-0005-0000-0000-0000E50A0000}"/>
    <cellStyle name="Comma 2 2 4" xfId="2891" xr:uid="{00000000-0005-0000-0000-0000E60A0000}"/>
    <cellStyle name="Comma 2 2 4 2" xfId="2892" xr:uid="{00000000-0005-0000-0000-0000E70A0000}"/>
    <cellStyle name="Comma 2 2 5" xfId="2893" xr:uid="{00000000-0005-0000-0000-0000E80A0000}"/>
    <cellStyle name="Comma 2 2 5 2" xfId="2894" xr:uid="{00000000-0005-0000-0000-0000E90A0000}"/>
    <cellStyle name="Comma 2 2 6" xfId="2895" xr:uid="{00000000-0005-0000-0000-0000EA0A0000}"/>
    <cellStyle name="Comma 2 2 6 2" xfId="2896" xr:uid="{00000000-0005-0000-0000-0000EB0A0000}"/>
    <cellStyle name="Comma 2 2 7" xfId="2897" xr:uid="{00000000-0005-0000-0000-0000EC0A0000}"/>
    <cellStyle name="Comma 2 2 7 2" xfId="2898" xr:uid="{00000000-0005-0000-0000-0000ED0A0000}"/>
    <cellStyle name="Comma 2 2 8" xfId="2899" xr:uid="{00000000-0005-0000-0000-0000EE0A0000}"/>
    <cellStyle name="Comma 2 2 8 2" xfId="2900" xr:uid="{00000000-0005-0000-0000-0000EF0A0000}"/>
    <cellStyle name="Comma 2 2 9" xfId="2901" xr:uid="{00000000-0005-0000-0000-0000F00A0000}"/>
    <cellStyle name="Comma 2 2 9 2" xfId="2902" xr:uid="{00000000-0005-0000-0000-0000F10A0000}"/>
    <cellStyle name="Comma 2 20" xfId="2903" xr:uid="{00000000-0005-0000-0000-0000F20A0000}"/>
    <cellStyle name="Comma 2 20 2" xfId="2904" xr:uid="{00000000-0005-0000-0000-0000F30A0000}"/>
    <cellStyle name="Comma 2 20 3" xfId="2905" xr:uid="{00000000-0005-0000-0000-0000F40A0000}"/>
    <cellStyle name="Comma 2 21" xfId="2906" xr:uid="{00000000-0005-0000-0000-0000F50A0000}"/>
    <cellStyle name="Comma 2 22" xfId="20003" xr:uid="{6B7561BB-AB1E-43A5-8616-3286DFBFEDC9}"/>
    <cellStyle name="Comma 2 3" xfId="7" xr:uid="{00000000-0005-0000-0000-0000F60A0000}"/>
    <cellStyle name="Comma 2 3 2" xfId="2907" xr:uid="{00000000-0005-0000-0000-0000F70A0000}"/>
    <cellStyle name="Comma 2 3 2 2" xfId="2908" xr:uid="{00000000-0005-0000-0000-0000F80A0000}"/>
    <cellStyle name="Comma 2 3 2 3" xfId="2909" xr:uid="{00000000-0005-0000-0000-0000F90A0000}"/>
    <cellStyle name="Comma 2 3 3" xfId="2910" xr:uid="{00000000-0005-0000-0000-0000FA0A0000}"/>
    <cellStyle name="Comma 2 3 3 2" xfId="2911" xr:uid="{00000000-0005-0000-0000-0000FB0A0000}"/>
    <cellStyle name="Comma 2 3 4" xfId="2912" xr:uid="{00000000-0005-0000-0000-0000FC0A0000}"/>
    <cellStyle name="Comma 2 4" xfId="2913" xr:uid="{00000000-0005-0000-0000-0000FD0A0000}"/>
    <cellStyle name="Comma 2 4 2" xfId="2914" xr:uid="{00000000-0005-0000-0000-0000FE0A0000}"/>
    <cellStyle name="Comma 2 4 2 2" xfId="2915" xr:uid="{00000000-0005-0000-0000-0000FF0A0000}"/>
    <cellStyle name="Comma 2 5" xfId="2916" xr:uid="{00000000-0005-0000-0000-0000000B0000}"/>
    <cellStyle name="Comma 2 6" xfId="2917" xr:uid="{00000000-0005-0000-0000-0000010B0000}"/>
    <cellStyle name="Comma 2 6 2" xfId="2918" xr:uid="{00000000-0005-0000-0000-0000020B0000}"/>
    <cellStyle name="Comma 2 7" xfId="2919" xr:uid="{00000000-0005-0000-0000-0000030B0000}"/>
    <cellStyle name="Comma 2 7 2" xfId="2920" xr:uid="{00000000-0005-0000-0000-0000040B0000}"/>
    <cellStyle name="Comma 2 8" xfId="2921" xr:uid="{00000000-0005-0000-0000-0000050B0000}"/>
    <cellStyle name="Comma 2 8 2" xfId="2922" xr:uid="{00000000-0005-0000-0000-0000060B0000}"/>
    <cellStyle name="Comma 2 9" xfId="2923" xr:uid="{00000000-0005-0000-0000-0000070B0000}"/>
    <cellStyle name="Comma 2 9 2" xfId="2924" xr:uid="{00000000-0005-0000-0000-0000080B0000}"/>
    <cellStyle name="Comma 20" xfId="2925" xr:uid="{00000000-0005-0000-0000-0000090B0000}"/>
    <cellStyle name="Comma 20 2" xfId="2926" xr:uid="{00000000-0005-0000-0000-00000A0B0000}"/>
    <cellStyle name="Comma 20 2 2" xfId="2927" xr:uid="{00000000-0005-0000-0000-00000B0B0000}"/>
    <cellStyle name="Comma 20 3" xfId="2928" xr:uid="{00000000-0005-0000-0000-00000C0B0000}"/>
    <cellStyle name="Comma 21" xfId="2929" xr:uid="{00000000-0005-0000-0000-00000D0B0000}"/>
    <cellStyle name="Comma 22" xfId="2930" xr:uid="{00000000-0005-0000-0000-00000E0B0000}"/>
    <cellStyle name="Comma 23" xfId="2931" xr:uid="{00000000-0005-0000-0000-00000F0B0000}"/>
    <cellStyle name="Comma 3" xfId="8" xr:uid="{00000000-0005-0000-0000-0000100B0000}"/>
    <cellStyle name="Comma 3 2" xfId="2932" xr:uid="{00000000-0005-0000-0000-0000110B0000}"/>
    <cellStyle name="Comma 3 2 2" xfId="2933" xr:uid="{00000000-0005-0000-0000-0000120B0000}"/>
    <cellStyle name="Comma 3 2 2 2" xfId="2934" xr:uid="{00000000-0005-0000-0000-0000130B0000}"/>
    <cellStyle name="Comma 3 2 2 3" xfId="2935" xr:uid="{00000000-0005-0000-0000-0000140B0000}"/>
    <cellStyle name="Comma 3 2 3" xfId="2936" xr:uid="{00000000-0005-0000-0000-0000150B0000}"/>
    <cellStyle name="Comma 3 2 4" xfId="2937" xr:uid="{00000000-0005-0000-0000-0000160B0000}"/>
    <cellStyle name="Comma 3 2 5" xfId="2938" xr:uid="{00000000-0005-0000-0000-0000170B0000}"/>
    <cellStyle name="Comma 3 3" xfId="2939" xr:uid="{00000000-0005-0000-0000-0000180B0000}"/>
    <cellStyle name="Comma 3 3 2" xfId="2940" xr:uid="{00000000-0005-0000-0000-0000190B0000}"/>
    <cellStyle name="Comma 3 3 3" xfId="2941" xr:uid="{00000000-0005-0000-0000-00001A0B0000}"/>
    <cellStyle name="Comma 3 4" xfId="2942" xr:uid="{00000000-0005-0000-0000-00001B0B0000}"/>
    <cellStyle name="Comma 3 4 2" xfId="2943" xr:uid="{00000000-0005-0000-0000-00001C0B0000}"/>
    <cellStyle name="Comma 3 4 3" xfId="2944" xr:uid="{00000000-0005-0000-0000-00001D0B0000}"/>
    <cellStyle name="Comma 3 5" xfId="2945" xr:uid="{00000000-0005-0000-0000-00001E0B0000}"/>
    <cellStyle name="Comma 3 5 2" xfId="2946" xr:uid="{00000000-0005-0000-0000-00001F0B0000}"/>
    <cellStyle name="Comma 3 5 3" xfId="2947" xr:uid="{00000000-0005-0000-0000-0000200B0000}"/>
    <cellStyle name="Comma 3 6" xfId="2948" xr:uid="{00000000-0005-0000-0000-0000210B0000}"/>
    <cellStyle name="Comma 4" xfId="9" xr:uid="{00000000-0005-0000-0000-0000220B0000}"/>
    <cellStyle name="Comma 5" xfId="10" xr:uid="{00000000-0005-0000-0000-0000230B0000}"/>
    <cellStyle name="Comma 5 2" xfId="2949" xr:uid="{00000000-0005-0000-0000-0000240B0000}"/>
    <cellStyle name="Comma 6" xfId="11" xr:uid="{00000000-0005-0000-0000-0000250B0000}"/>
    <cellStyle name="Comma 6 2" xfId="2950" xr:uid="{00000000-0005-0000-0000-0000260B0000}"/>
    <cellStyle name="Comma 7" xfId="12" xr:uid="{00000000-0005-0000-0000-0000270B0000}"/>
    <cellStyle name="Comma 7 2" xfId="2951" xr:uid="{00000000-0005-0000-0000-0000280B0000}"/>
    <cellStyle name="Comma 8" xfId="13" xr:uid="{00000000-0005-0000-0000-0000290B0000}"/>
    <cellStyle name="Comma 8 2" xfId="2952" xr:uid="{00000000-0005-0000-0000-00002A0B0000}"/>
    <cellStyle name="Comma 8 2 2" xfId="2953" xr:uid="{00000000-0005-0000-0000-00002B0B0000}"/>
    <cellStyle name="Comma 8 3" xfId="2954" xr:uid="{00000000-0005-0000-0000-00002C0B0000}"/>
    <cellStyle name="Comma 9" xfId="14" xr:uid="{00000000-0005-0000-0000-00002D0B0000}"/>
    <cellStyle name="Comma0" xfId="2955" xr:uid="{00000000-0005-0000-0000-00002E0B0000}"/>
    <cellStyle name="Comma0 - Style4" xfId="2956" xr:uid="{00000000-0005-0000-0000-00002F0B0000}"/>
    <cellStyle name="Comma0 - Style4 2" xfId="2957" xr:uid="{00000000-0005-0000-0000-0000300B0000}"/>
    <cellStyle name="Comma0 10" xfId="2958" xr:uid="{00000000-0005-0000-0000-0000310B0000}"/>
    <cellStyle name="Comma0 100" xfId="2959" xr:uid="{00000000-0005-0000-0000-0000320B0000}"/>
    <cellStyle name="Comma0 100 2" xfId="2960" xr:uid="{00000000-0005-0000-0000-0000330B0000}"/>
    <cellStyle name="Comma0 101" xfId="2961" xr:uid="{00000000-0005-0000-0000-0000340B0000}"/>
    <cellStyle name="Comma0 101 2" xfId="2962" xr:uid="{00000000-0005-0000-0000-0000350B0000}"/>
    <cellStyle name="Comma0 102" xfId="2963" xr:uid="{00000000-0005-0000-0000-0000360B0000}"/>
    <cellStyle name="Comma0 102 2" xfId="2964" xr:uid="{00000000-0005-0000-0000-0000370B0000}"/>
    <cellStyle name="Comma0 103" xfId="2965" xr:uid="{00000000-0005-0000-0000-0000380B0000}"/>
    <cellStyle name="Comma0 103 2" xfId="2966" xr:uid="{00000000-0005-0000-0000-0000390B0000}"/>
    <cellStyle name="Comma0 104" xfId="2967" xr:uid="{00000000-0005-0000-0000-00003A0B0000}"/>
    <cellStyle name="Comma0 104 2" xfId="2968" xr:uid="{00000000-0005-0000-0000-00003B0B0000}"/>
    <cellStyle name="Comma0 105" xfId="2969" xr:uid="{00000000-0005-0000-0000-00003C0B0000}"/>
    <cellStyle name="Comma0 105 2" xfId="2970" xr:uid="{00000000-0005-0000-0000-00003D0B0000}"/>
    <cellStyle name="Comma0 106" xfId="2971" xr:uid="{00000000-0005-0000-0000-00003E0B0000}"/>
    <cellStyle name="Comma0 106 2" xfId="2972" xr:uid="{00000000-0005-0000-0000-00003F0B0000}"/>
    <cellStyle name="Comma0 107" xfId="2973" xr:uid="{00000000-0005-0000-0000-0000400B0000}"/>
    <cellStyle name="Comma0 107 2" xfId="2974" xr:uid="{00000000-0005-0000-0000-0000410B0000}"/>
    <cellStyle name="Comma0 108" xfId="2975" xr:uid="{00000000-0005-0000-0000-0000420B0000}"/>
    <cellStyle name="Comma0 108 2" xfId="2976" xr:uid="{00000000-0005-0000-0000-0000430B0000}"/>
    <cellStyle name="Comma0 109" xfId="2977" xr:uid="{00000000-0005-0000-0000-0000440B0000}"/>
    <cellStyle name="Comma0 109 2" xfId="2978" xr:uid="{00000000-0005-0000-0000-0000450B0000}"/>
    <cellStyle name="Comma0 11" xfId="2979" xr:uid="{00000000-0005-0000-0000-0000460B0000}"/>
    <cellStyle name="Comma0 110" xfId="2980" xr:uid="{00000000-0005-0000-0000-0000470B0000}"/>
    <cellStyle name="Comma0 110 2" xfId="2981" xr:uid="{00000000-0005-0000-0000-0000480B0000}"/>
    <cellStyle name="Comma0 111" xfId="2982" xr:uid="{00000000-0005-0000-0000-0000490B0000}"/>
    <cellStyle name="Comma0 111 2" xfId="2983" xr:uid="{00000000-0005-0000-0000-00004A0B0000}"/>
    <cellStyle name="Comma0 112" xfId="2984" xr:uid="{00000000-0005-0000-0000-00004B0B0000}"/>
    <cellStyle name="Comma0 112 2" xfId="2985" xr:uid="{00000000-0005-0000-0000-00004C0B0000}"/>
    <cellStyle name="Comma0 113" xfId="2986" xr:uid="{00000000-0005-0000-0000-00004D0B0000}"/>
    <cellStyle name="Comma0 113 2" xfId="2987" xr:uid="{00000000-0005-0000-0000-00004E0B0000}"/>
    <cellStyle name="Comma0 114" xfId="2988" xr:uid="{00000000-0005-0000-0000-00004F0B0000}"/>
    <cellStyle name="Comma0 114 2" xfId="2989" xr:uid="{00000000-0005-0000-0000-0000500B0000}"/>
    <cellStyle name="Comma0 115" xfId="2990" xr:uid="{00000000-0005-0000-0000-0000510B0000}"/>
    <cellStyle name="Comma0 115 2" xfId="2991" xr:uid="{00000000-0005-0000-0000-0000520B0000}"/>
    <cellStyle name="Comma0 116" xfId="2992" xr:uid="{00000000-0005-0000-0000-0000530B0000}"/>
    <cellStyle name="Comma0 116 2" xfId="2993" xr:uid="{00000000-0005-0000-0000-0000540B0000}"/>
    <cellStyle name="Comma0 117" xfId="2994" xr:uid="{00000000-0005-0000-0000-0000550B0000}"/>
    <cellStyle name="Comma0 118" xfId="2995" xr:uid="{00000000-0005-0000-0000-0000560B0000}"/>
    <cellStyle name="Comma0 119" xfId="2996" xr:uid="{00000000-0005-0000-0000-0000570B0000}"/>
    <cellStyle name="Comma0 12" xfId="2997" xr:uid="{00000000-0005-0000-0000-0000580B0000}"/>
    <cellStyle name="Comma0 120" xfId="2998" xr:uid="{00000000-0005-0000-0000-0000590B0000}"/>
    <cellStyle name="Comma0 121" xfId="2999" xr:uid="{00000000-0005-0000-0000-00005A0B0000}"/>
    <cellStyle name="Comma0 122" xfId="3000" xr:uid="{00000000-0005-0000-0000-00005B0B0000}"/>
    <cellStyle name="Comma0 123" xfId="3001" xr:uid="{00000000-0005-0000-0000-00005C0B0000}"/>
    <cellStyle name="Comma0 124" xfId="3002" xr:uid="{00000000-0005-0000-0000-00005D0B0000}"/>
    <cellStyle name="Comma0 125" xfId="3003" xr:uid="{00000000-0005-0000-0000-00005E0B0000}"/>
    <cellStyle name="Comma0 126" xfId="3004" xr:uid="{00000000-0005-0000-0000-00005F0B0000}"/>
    <cellStyle name="Comma0 127" xfId="3005" xr:uid="{00000000-0005-0000-0000-0000600B0000}"/>
    <cellStyle name="Comma0 128" xfId="3006" xr:uid="{00000000-0005-0000-0000-0000610B0000}"/>
    <cellStyle name="Comma0 129" xfId="3007" xr:uid="{00000000-0005-0000-0000-0000620B0000}"/>
    <cellStyle name="Comma0 13" xfId="3008" xr:uid="{00000000-0005-0000-0000-0000630B0000}"/>
    <cellStyle name="Comma0 130" xfId="3009" xr:uid="{00000000-0005-0000-0000-0000640B0000}"/>
    <cellStyle name="Comma0 131" xfId="3010" xr:uid="{00000000-0005-0000-0000-0000650B0000}"/>
    <cellStyle name="Comma0 132" xfId="3011" xr:uid="{00000000-0005-0000-0000-0000660B0000}"/>
    <cellStyle name="Comma0 133" xfId="3012" xr:uid="{00000000-0005-0000-0000-0000670B0000}"/>
    <cellStyle name="Comma0 14" xfId="3013" xr:uid="{00000000-0005-0000-0000-0000680B0000}"/>
    <cellStyle name="Comma0 15" xfId="3014" xr:uid="{00000000-0005-0000-0000-0000690B0000}"/>
    <cellStyle name="Comma0 16" xfId="3015" xr:uid="{00000000-0005-0000-0000-00006A0B0000}"/>
    <cellStyle name="Comma0 17" xfId="3016" xr:uid="{00000000-0005-0000-0000-00006B0B0000}"/>
    <cellStyle name="Comma0 18" xfId="3017" xr:uid="{00000000-0005-0000-0000-00006C0B0000}"/>
    <cellStyle name="Comma0 19" xfId="3018" xr:uid="{00000000-0005-0000-0000-00006D0B0000}"/>
    <cellStyle name="Comma0 19 2" xfId="3019" xr:uid="{00000000-0005-0000-0000-00006E0B0000}"/>
    <cellStyle name="Comma0 19 3" xfId="3020" xr:uid="{00000000-0005-0000-0000-00006F0B0000}"/>
    <cellStyle name="Comma0 19 4" xfId="3021" xr:uid="{00000000-0005-0000-0000-0000700B0000}"/>
    <cellStyle name="Comma0 19 5" xfId="3022" xr:uid="{00000000-0005-0000-0000-0000710B0000}"/>
    <cellStyle name="Comma0 19 6" xfId="3023" xr:uid="{00000000-0005-0000-0000-0000720B0000}"/>
    <cellStyle name="Comma0 19 7" xfId="3024" xr:uid="{00000000-0005-0000-0000-0000730B0000}"/>
    <cellStyle name="Comma0 19 8" xfId="3025" xr:uid="{00000000-0005-0000-0000-0000740B0000}"/>
    <cellStyle name="Comma0 2" xfId="3026" xr:uid="{00000000-0005-0000-0000-0000750B0000}"/>
    <cellStyle name="Comma0 20" xfId="3027" xr:uid="{00000000-0005-0000-0000-0000760B0000}"/>
    <cellStyle name="Comma0 20 2" xfId="3028" xr:uid="{00000000-0005-0000-0000-0000770B0000}"/>
    <cellStyle name="Comma0 20 3" xfId="3029" xr:uid="{00000000-0005-0000-0000-0000780B0000}"/>
    <cellStyle name="Comma0 20 4" xfId="3030" xr:uid="{00000000-0005-0000-0000-0000790B0000}"/>
    <cellStyle name="Comma0 20 5" xfId="3031" xr:uid="{00000000-0005-0000-0000-00007A0B0000}"/>
    <cellStyle name="Comma0 20 6" xfId="3032" xr:uid="{00000000-0005-0000-0000-00007B0B0000}"/>
    <cellStyle name="Comma0 20 7" xfId="3033" xr:uid="{00000000-0005-0000-0000-00007C0B0000}"/>
    <cellStyle name="Comma0 20 8" xfId="3034" xr:uid="{00000000-0005-0000-0000-00007D0B0000}"/>
    <cellStyle name="Comma0 21" xfId="3035" xr:uid="{00000000-0005-0000-0000-00007E0B0000}"/>
    <cellStyle name="Comma0 21 2" xfId="3036" xr:uid="{00000000-0005-0000-0000-00007F0B0000}"/>
    <cellStyle name="Comma0 21 3" xfId="3037" xr:uid="{00000000-0005-0000-0000-0000800B0000}"/>
    <cellStyle name="Comma0 21 4" xfId="3038" xr:uid="{00000000-0005-0000-0000-0000810B0000}"/>
    <cellStyle name="Comma0 21 5" xfId="3039" xr:uid="{00000000-0005-0000-0000-0000820B0000}"/>
    <cellStyle name="Comma0 21 6" xfId="3040" xr:uid="{00000000-0005-0000-0000-0000830B0000}"/>
    <cellStyle name="Comma0 21 7" xfId="3041" xr:uid="{00000000-0005-0000-0000-0000840B0000}"/>
    <cellStyle name="Comma0 21 8" xfId="3042" xr:uid="{00000000-0005-0000-0000-0000850B0000}"/>
    <cellStyle name="Comma0 22" xfId="3043" xr:uid="{00000000-0005-0000-0000-0000860B0000}"/>
    <cellStyle name="Comma0 22 2" xfId="3044" xr:uid="{00000000-0005-0000-0000-0000870B0000}"/>
    <cellStyle name="Comma0 22 3" xfId="3045" xr:uid="{00000000-0005-0000-0000-0000880B0000}"/>
    <cellStyle name="Comma0 22 4" xfId="3046" xr:uid="{00000000-0005-0000-0000-0000890B0000}"/>
    <cellStyle name="Comma0 22 5" xfId="3047" xr:uid="{00000000-0005-0000-0000-00008A0B0000}"/>
    <cellStyle name="Comma0 22 6" xfId="3048" xr:uid="{00000000-0005-0000-0000-00008B0B0000}"/>
    <cellStyle name="Comma0 22 7" xfId="3049" xr:uid="{00000000-0005-0000-0000-00008C0B0000}"/>
    <cellStyle name="Comma0 22 8" xfId="3050" xr:uid="{00000000-0005-0000-0000-00008D0B0000}"/>
    <cellStyle name="Comma0 23" xfId="3051" xr:uid="{00000000-0005-0000-0000-00008E0B0000}"/>
    <cellStyle name="Comma0 23 2" xfId="3052" xr:uid="{00000000-0005-0000-0000-00008F0B0000}"/>
    <cellStyle name="Comma0 23 3" xfId="3053" xr:uid="{00000000-0005-0000-0000-0000900B0000}"/>
    <cellStyle name="Comma0 23 4" xfId="3054" xr:uid="{00000000-0005-0000-0000-0000910B0000}"/>
    <cellStyle name="Comma0 23 5" xfId="3055" xr:uid="{00000000-0005-0000-0000-0000920B0000}"/>
    <cellStyle name="Comma0 23 6" xfId="3056" xr:uid="{00000000-0005-0000-0000-0000930B0000}"/>
    <cellStyle name="Comma0 23 7" xfId="3057" xr:uid="{00000000-0005-0000-0000-0000940B0000}"/>
    <cellStyle name="Comma0 23 8" xfId="3058" xr:uid="{00000000-0005-0000-0000-0000950B0000}"/>
    <cellStyle name="Comma0 24" xfId="3059" xr:uid="{00000000-0005-0000-0000-0000960B0000}"/>
    <cellStyle name="Comma0 24 2" xfId="3060" xr:uid="{00000000-0005-0000-0000-0000970B0000}"/>
    <cellStyle name="Comma0 24 3" xfId="3061" xr:uid="{00000000-0005-0000-0000-0000980B0000}"/>
    <cellStyle name="Comma0 24 4" xfId="3062" xr:uid="{00000000-0005-0000-0000-0000990B0000}"/>
    <cellStyle name="Comma0 24 5" xfId="3063" xr:uid="{00000000-0005-0000-0000-00009A0B0000}"/>
    <cellStyle name="Comma0 24 6" xfId="3064" xr:uid="{00000000-0005-0000-0000-00009B0B0000}"/>
    <cellStyle name="Comma0 24 7" xfId="3065" xr:uid="{00000000-0005-0000-0000-00009C0B0000}"/>
    <cellStyle name="Comma0 24 8" xfId="3066" xr:uid="{00000000-0005-0000-0000-00009D0B0000}"/>
    <cellStyle name="Comma0 25" xfId="3067" xr:uid="{00000000-0005-0000-0000-00009E0B0000}"/>
    <cellStyle name="Comma0 25 2" xfId="3068" xr:uid="{00000000-0005-0000-0000-00009F0B0000}"/>
    <cellStyle name="Comma0 25 3" xfId="3069" xr:uid="{00000000-0005-0000-0000-0000A00B0000}"/>
    <cellStyle name="Comma0 25 4" xfId="3070" xr:uid="{00000000-0005-0000-0000-0000A10B0000}"/>
    <cellStyle name="Comma0 25 5" xfId="3071" xr:uid="{00000000-0005-0000-0000-0000A20B0000}"/>
    <cellStyle name="Comma0 25 6" xfId="3072" xr:uid="{00000000-0005-0000-0000-0000A30B0000}"/>
    <cellStyle name="Comma0 25 7" xfId="3073" xr:uid="{00000000-0005-0000-0000-0000A40B0000}"/>
    <cellStyle name="Comma0 25 8" xfId="3074" xr:uid="{00000000-0005-0000-0000-0000A50B0000}"/>
    <cellStyle name="Comma0 26" xfId="3075" xr:uid="{00000000-0005-0000-0000-0000A60B0000}"/>
    <cellStyle name="Comma0 26 2" xfId="3076" xr:uid="{00000000-0005-0000-0000-0000A70B0000}"/>
    <cellStyle name="Comma0 26 3" xfId="3077" xr:uid="{00000000-0005-0000-0000-0000A80B0000}"/>
    <cellStyle name="Comma0 26 4" xfId="3078" xr:uid="{00000000-0005-0000-0000-0000A90B0000}"/>
    <cellStyle name="Comma0 26 5" xfId="3079" xr:uid="{00000000-0005-0000-0000-0000AA0B0000}"/>
    <cellStyle name="Comma0 26 6" xfId="3080" xr:uid="{00000000-0005-0000-0000-0000AB0B0000}"/>
    <cellStyle name="Comma0 26 7" xfId="3081" xr:uid="{00000000-0005-0000-0000-0000AC0B0000}"/>
    <cellStyle name="Comma0 26 8" xfId="3082" xr:uid="{00000000-0005-0000-0000-0000AD0B0000}"/>
    <cellStyle name="Comma0 27" xfId="3083" xr:uid="{00000000-0005-0000-0000-0000AE0B0000}"/>
    <cellStyle name="Comma0 27 2" xfId="3084" xr:uid="{00000000-0005-0000-0000-0000AF0B0000}"/>
    <cellStyle name="Comma0 28" xfId="3085" xr:uid="{00000000-0005-0000-0000-0000B00B0000}"/>
    <cellStyle name="Comma0 28 2" xfId="3086" xr:uid="{00000000-0005-0000-0000-0000B10B0000}"/>
    <cellStyle name="Comma0 29" xfId="3087" xr:uid="{00000000-0005-0000-0000-0000B20B0000}"/>
    <cellStyle name="Comma0 29 2" xfId="3088" xr:uid="{00000000-0005-0000-0000-0000B30B0000}"/>
    <cellStyle name="Comma0 3" xfId="3089" xr:uid="{00000000-0005-0000-0000-0000B40B0000}"/>
    <cellStyle name="Comma0 30" xfId="3090" xr:uid="{00000000-0005-0000-0000-0000B50B0000}"/>
    <cellStyle name="Comma0 30 2" xfId="3091" xr:uid="{00000000-0005-0000-0000-0000B60B0000}"/>
    <cellStyle name="Comma0 31" xfId="3092" xr:uid="{00000000-0005-0000-0000-0000B70B0000}"/>
    <cellStyle name="Comma0 31 2" xfId="3093" xr:uid="{00000000-0005-0000-0000-0000B80B0000}"/>
    <cellStyle name="Comma0 32" xfId="3094" xr:uid="{00000000-0005-0000-0000-0000B90B0000}"/>
    <cellStyle name="Comma0 32 2" xfId="3095" xr:uid="{00000000-0005-0000-0000-0000BA0B0000}"/>
    <cellStyle name="Comma0 33" xfId="3096" xr:uid="{00000000-0005-0000-0000-0000BB0B0000}"/>
    <cellStyle name="Comma0 33 2" xfId="3097" xr:uid="{00000000-0005-0000-0000-0000BC0B0000}"/>
    <cellStyle name="Comma0 34" xfId="3098" xr:uid="{00000000-0005-0000-0000-0000BD0B0000}"/>
    <cellStyle name="Comma0 34 2" xfId="3099" xr:uid="{00000000-0005-0000-0000-0000BE0B0000}"/>
    <cellStyle name="Comma0 35" xfId="3100" xr:uid="{00000000-0005-0000-0000-0000BF0B0000}"/>
    <cellStyle name="Comma0 35 2" xfId="3101" xr:uid="{00000000-0005-0000-0000-0000C00B0000}"/>
    <cellStyle name="Comma0 36" xfId="3102" xr:uid="{00000000-0005-0000-0000-0000C10B0000}"/>
    <cellStyle name="Comma0 36 2" xfId="3103" xr:uid="{00000000-0005-0000-0000-0000C20B0000}"/>
    <cellStyle name="Comma0 37" xfId="3104" xr:uid="{00000000-0005-0000-0000-0000C30B0000}"/>
    <cellStyle name="Comma0 37 2" xfId="3105" xr:uid="{00000000-0005-0000-0000-0000C40B0000}"/>
    <cellStyle name="Comma0 38" xfId="3106" xr:uid="{00000000-0005-0000-0000-0000C50B0000}"/>
    <cellStyle name="Comma0 38 2" xfId="3107" xr:uid="{00000000-0005-0000-0000-0000C60B0000}"/>
    <cellStyle name="Comma0 39" xfId="3108" xr:uid="{00000000-0005-0000-0000-0000C70B0000}"/>
    <cellStyle name="Comma0 39 2" xfId="3109" xr:uid="{00000000-0005-0000-0000-0000C80B0000}"/>
    <cellStyle name="Comma0 4" xfId="3110" xr:uid="{00000000-0005-0000-0000-0000C90B0000}"/>
    <cellStyle name="Comma0 40" xfId="3111" xr:uid="{00000000-0005-0000-0000-0000CA0B0000}"/>
    <cellStyle name="Comma0 40 2" xfId="3112" xr:uid="{00000000-0005-0000-0000-0000CB0B0000}"/>
    <cellStyle name="Comma0 41" xfId="3113" xr:uid="{00000000-0005-0000-0000-0000CC0B0000}"/>
    <cellStyle name="Comma0 41 2" xfId="3114" xr:uid="{00000000-0005-0000-0000-0000CD0B0000}"/>
    <cellStyle name="Comma0 42" xfId="3115" xr:uid="{00000000-0005-0000-0000-0000CE0B0000}"/>
    <cellStyle name="Comma0 42 2" xfId="3116" xr:uid="{00000000-0005-0000-0000-0000CF0B0000}"/>
    <cellStyle name="Comma0 43" xfId="3117" xr:uid="{00000000-0005-0000-0000-0000D00B0000}"/>
    <cellStyle name="Comma0 43 2" xfId="3118" xr:uid="{00000000-0005-0000-0000-0000D10B0000}"/>
    <cellStyle name="Comma0 44" xfId="3119" xr:uid="{00000000-0005-0000-0000-0000D20B0000}"/>
    <cellStyle name="Comma0 44 2" xfId="3120" xr:uid="{00000000-0005-0000-0000-0000D30B0000}"/>
    <cellStyle name="Comma0 45" xfId="3121" xr:uid="{00000000-0005-0000-0000-0000D40B0000}"/>
    <cellStyle name="Comma0 45 2" xfId="3122" xr:uid="{00000000-0005-0000-0000-0000D50B0000}"/>
    <cellStyle name="Comma0 46" xfId="3123" xr:uid="{00000000-0005-0000-0000-0000D60B0000}"/>
    <cellStyle name="Comma0 46 2" xfId="3124" xr:uid="{00000000-0005-0000-0000-0000D70B0000}"/>
    <cellStyle name="Comma0 47" xfId="3125" xr:uid="{00000000-0005-0000-0000-0000D80B0000}"/>
    <cellStyle name="Comma0 47 2" xfId="3126" xr:uid="{00000000-0005-0000-0000-0000D90B0000}"/>
    <cellStyle name="Comma0 48" xfId="3127" xr:uid="{00000000-0005-0000-0000-0000DA0B0000}"/>
    <cellStyle name="Comma0 48 2" xfId="3128" xr:uid="{00000000-0005-0000-0000-0000DB0B0000}"/>
    <cellStyle name="Comma0 49" xfId="3129" xr:uid="{00000000-0005-0000-0000-0000DC0B0000}"/>
    <cellStyle name="Comma0 49 2" xfId="3130" xr:uid="{00000000-0005-0000-0000-0000DD0B0000}"/>
    <cellStyle name="Comma0 5" xfId="3131" xr:uid="{00000000-0005-0000-0000-0000DE0B0000}"/>
    <cellStyle name="Comma0 50" xfId="3132" xr:uid="{00000000-0005-0000-0000-0000DF0B0000}"/>
    <cellStyle name="Comma0 50 2" xfId="3133" xr:uid="{00000000-0005-0000-0000-0000E00B0000}"/>
    <cellStyle name="Comma0 51" xfId="3134" xr:uid="{00000000-0005-0000-0000-0000E10B0000}"/>
    <cellStyle name="Comma0 51 2" xfId="3135" xr:uid="{00000000-0005-0000-0000-0000E20B0000}"/>
    <cellStyle name="Comma0 52" xfId="3136" xr:uid="{00000000-0005-0000-0000-0000E30B0000}"/>
    <cellStyle name="Comma0 52 2" xfId="3137" xr:uid="{00000000-0005-0000-0000-0000E40B0000}"/>
    <cellStyle name="Comma0 53" xfId="3138" xr:uid="{00000000-0005-0000-0000-0000E50B0000}"/>
    <cellStyle name="Comma0 53 2" xfId="3139" xr:uid="{00000000-0005-0000-0000-0000E60B0000}"/>
    <cellStyle name="Comma0 54" xfId="3140" xr:uid="{00000000-0005-0000-0000-0000E70B0000}"/>
    <cellStyle name="Comma0 54 2" xfId="3141" xr:uid="{00000000-0005-0000-0000-0000E80B0000}"/>
    <cellStyle name="Comma0 55" xfId="3142" xr:uid="{00000000-0005-0000-0000-0000E90B0000}"/>
    <cellStyle name="Comma0 55 2" xfId="3143" xr:uid="{00000000-0005-0000-0000-0000EA0B0000}"/>
    <cellStyle name="Comma0 56" xfId="3144" xr:uid="{00000000-0005-0000-0000-0000EB0B0000}"/>
    <cellStyle name="Comma0 56 2" xfId="3145" xr:uid="{00000000-0005-0000-0000-0000EC0B0000}"/>
    <cellStyle name="Comma0 57" xfId="3146" xr:uid="{00000000-0005-0000-0000-0000ED0B0000}"/>
    <cellStyle name="Comma0 57 2" xfId="3147" xr:uid="{00000000-0005-0000-0000-0000EE0B0000}"/>
    <cellStyle name="Comma0 58" xfId="3148" xr:uid="{00000000-0005-0000-0000-0000EF0B0000}"/>
    <cellStyle name="Comma0 58 2" xfId="3149" xr:uid="{00000000-0005-0000-0000-0000F00B0000}"/>
    <cellStyle name="Comma0 59" xfId="3150" xr:uid="{00000000-0005-0000-0000-0000F10B0000}"/>
    <cellStyle name="Comma0 59 2" xfId="3151" xr:uid="{00000000-0005-0000-0000-0000F20B0000}"/>
    <cellStyle name="Comma0 6" xfId="3152" xr:uid="{00000000-0005-0000-0000-0000F30B0000}"/>
    <cellStyle name="Comma0 60" xfId="3153" xr:uid="{00000000-0005-0000-0000-0000F40B0000}"/>
    <cellStyle name="Comma0 60 2" xfId="3154" xr:uid="{00000000-0005-0000-0000-0000F50B0000}"/>
    <cellStyle name="Comma0 61" xfId="3155" xr:uid="{00000000-0005-0000-0000-0000F60B0000}"/>
    <cellStyle name="Comma0 61 2" xfId="3156" xr:uid="{00000000-0005-0000-0000-0000F70B0000}"/>
    <cellStyle name="Comma0 62" xfId="3157" xr:uid="{00000000-0005-0000-0000-0000F80B0000}"/>
    <cellStyle name="Comma0 62 2" xfId="3158" xr:uid="{00000000-0005-0000-0000-0000F90B0000}"/>
    <cellStyle name="Comma0 63" xfId="3159" xr:uid="{00000000-0005-0000-0000-0000FA0B0000}"/>
    <cellStyle name="Comma0 63 2" xfId="3160" xr:uid="{00000000-0005-0000-0000-0000FB0B0000}"/>
    <cellStyle name="Comma0 64" xfId="3161" xr:uid="{00000000-0005-0000-0000-0000FC0B0000}"/>
    <cellStyle name="Comma0 64 2" xfId="3162" xr:uid="{00000000-0005-0000-0000-0000FD0B0000}"/>
    <cellStyle name="Comma0 65" xfId="3163" xr:uid="{00000000-0005-0000-0000-0000FE0B0000}"/>
    <cellStyle name="Comma0 65 2" xfId="3164" xr:uid="{00000000-0005-0000-0000-0000FF0B0000}"/>
    <cellStyle name="Comma0 66" xfId="3165" xr:uid="{00000000-0005-0000-0000-0000000C0000}"/>
    <cellStyle name="Comma0 66 2" xfId="3166" xr:uid="{00000000-0005-0000-0000-0000010C0000}"/>
    <cellStyle name="Comma0 67" xfId="3167" xr:uid="{00000000-0005-0000-0000-0000020C0000}"/>
    <cellStyle name="Comma0 67 2" xfId="3168" xr:uid="{00000000-0005-0000-0000-0000030C0000}"/>
    <cellStyle name="Comma0 68" xfId="3169" xr:uid="{00000000-0005-0000-0000-0000040C0000}"/>
    <cellStyle name="Comma0 68 2" xfId="3170" xr:uid="{00000000-0005-0000-0000-0000050C0000}"/>
    <cellStyle name="Comma0 69" xfId="3171" xr:uid="{00000000-0005-0000-0000-0000060C0000}"/>
    <cellStyle name="Comma0 69 2" xfId="3172" xr:uid="{00000000-0005-0000-0000-0000070C0000}"/>
    <cellStyle name="Comma0 7" xfId="3173" xr:uid="{00000000-0005-0000-0000-0000080C0000}"/>
    <cellStyle name="Comma0 70" xfId="3174" xr:uid="{00000000-0005-0000-0000-0000090C0000}"/>
    <cellStyle name="Comma0 70 2" xfId="3175" xr:uid="{00000000-0005-0000-0000-00000A0C0000}"/>
    <cellStyle name="Comma0 71" xfId="3176" xr:uid="{00000000-0005-0000-0000-00000B0C0000}"/>
    <cellStyle name="Comma0 71 2" xfId="3177" xr:uid="{00000000-0005-0000-0000-00000C0C0000}"/>
    <cellStyle name="Comma0 72" xfId="3178" xr:uid="{00000000-0005-0000-0000-00000D0C0000}"/>
    <cellStyle name="Comma0 72 2" xfId="3179" xr:uid="{00000000-0005-0000-0000-00000E0C0000}"/>
    <cellStyle name="Comma0 73" xfId="3180" xr:uid="{00000000-0005-0000-0000-00000F0C0000}"/>
    <cellStyle name="Comma0 73 2" xfId="3181" xr:uid="{00000000-0005-0000-0000-0000100C0000}"/>
    <cellStyle name="Comma0 74" xfId="3182" xr:uid="{00000000-0005-0000-0000-0000110C0000}"/>
    <cellStyle name="Comma0 74 2" xfId="3183" xr:uid="{00000000-0005-0000-0000-0000120C0000}"/>
    <cellStyle name="Comma0 75" xfId="3184" xr:uid="{00000000-0005-0000-0000-0000130C0000}"/>
    <cellStyle name="Comma0 75 2" xfId="3185" xr:uid="{00000000-0005-0000-0000-0000140C0000}"/>
    <cellStyle name="Comma0 76" xfId="3186" xr:uid="{00000000-0005-0000-0000-0000150C0000}"/>
    <cellStyle name="Comma0 76 2" xfId="3187" xr:uid="{00000000-0005-0000-0000-0000160C0000}"/>
    <cellStyle name="Comma0 77" xfId="3188" xr:uid="{00000000-0005-0000-0000-0000170C0000}"/>
    <cellStyle name="Comma0 77 2" xfId="3189" xr:uid="{00000000-0005-0000-0000-0000180C0000}"/>
    <cellStyle name="Comma0 78" xfId="3190" xr:uid="{00000000-0005-0000-0000-0000190C0000}"/>
    <cellStyle name="Comma0 78 2" xfId="3191" xr:uid="{00000000-0005-0000-0000-00001A0C0000}"/>
    <cellStyle name="Comma0 79" xfId="3192" xr:uid="{00000000-0005-0000-0000-00001B0C0000}"/>
    <cellStyle name="Comma0 79 2" xfId="3193" xr:uid="{00000000-0005-0000-0000-00001C0C0000}"/>
    <cellStyle name="Comma0 8" xfId="3194" xr:uid="{00000000-0005-0000-0000-00001D0C0000}"/>
    <cellStyle name="Comma0 80" xfId="3195" xr:uid="{00000000-0005-0000-0000-00001E0C0000}"/>
    <cellStyle name="Comma0 80 2" xfId="3196" xr:uid="{00000000-0005-0000-0000-00001F0C0000}"/>
    <cellStyle name="Comma0 81" xfId="3197" xr:uid="{00000000-0005-0000-0000-0000200C0000}"/>
    <cellStyle name="Comma0 81 2" xfId="3198" xr:uid="{00000000-0005-0000-0000-0000210C0000}"/>
    <cellStyle name="Comma0 82" xfId="3199" xr:uid="{00000000-0005-0000-0000-0000220C0000}"/>
    <cellStyle name="Comma0 82 2" xfId="3200" xr:uid="{00000000-0005-0000-0000-0000230C0000}"/>
    <cellStyle name="Comma0 83" xfId="3201" xr:uid="{00000000-0005-0000-0000-0000240C0000}"/>
    <cellStyle name="Comma0 83 2" xfId="3202" xr:uid="{00000000-0005-0000-0000-0000250C0000}"/>
    <cellStyle name="Comma0 84" xfId="3203" xr:uid="{00000000-0005-0000-0000-0000260C0000}"/>
    <cellStyle name="Comma0 84 2" xfId="3204" xr:uid="{00000000-0005-0000-0000-0000270C0000}"/>
    <cellStyle name="Comma0 85" xfId="3205" xr:uid="{00000000-0005-0000-0000-0000280C0000}"/>
    <cellStyle name="Comma0 85 2" xfId="3206" xr:uid="{00000000-0005-0000-0000-0000290C0000}"/>
    <cellStyle name="Comma0 86" xfId="3207" xr:uid="{00000000-0005-0000-0000-00002A0C0000}"/>
    <cellStyle name="Comma0 86 2" xfId="3208" xr:uid="{00000000-0005-0000-0000-00002B0C0000}"/>
    <cellStyle name="Comma0 87" xfId="3209" xr:uid="{00000000-0005-0000-0000-00002C0C0000}"/>
    <cellStyle name="Comma0 87 2" xfId="3210" xr:uid="{00000000-0005-0000-0000-00002D0C0000}"/>
    <cellStyle name="Comma0 88" xfId="3211" xr:uid="{00000000-0005-0000-0000-00002E0C0000}"/>
    <cellStyle name="Comma0 88 2" xfId="3212" xr:uid="{00000000-0005-0000-0000-00002F0C0000}"/>
    <cellStyle name="Comma0 89" xfId="3213" xr:uid="{00000000-0005-0000-0000-0000300C0000}"/>
    <cellStyle name="Comma0 89 2" xfId="3214" xr:uid="{00000000-0005-0000-0000-0000310C0000}"/>
    <cellStyle name="Comma0 9" xfId="3215" xr:uid="{00000000-0005-0000-0000-0000320C0000}"/>
    <cellStyle name="Comma0 90" xfId="3216" xr:uid="{00000000-0005-0000-0000-0000330C0000}"/>
    <cellStyle name="Comma0 90 2" xfId="3217" xr:uid="{00000000-0005-0000-0000-0000340C0000}"/>
    <cellStyle name="Comma0 91" xfId="3218" xr:uid="{00000000-0005-0000-0000-0000350C0000}"/>
    <cellStyle name="Comma0 91 2" xfId="3219" xr:uid="{00000000-0005-0000-0000-0000360C0000}"/>
    <cellStyle name="Comma0 92" xfId="3220" xr:uid="{00000000-0005-0000-0000-0000370C0000}"/>
    <cellStyle name="Comma0 92 2" xfId="3221" xr:uid="{00000000-0005-0000-0000-0000380C0000}"/>
    <cellStyle name="Comma0 93" xfId="3222" xr:uid="{00000000-0005-0000-0000-0000390C0000}"/>
    <cellStyle name="Comma0 93 2" xfId="3223" xr:uid="{00000000-0005-0000-0000-00003A0C0000}"/>
    <cellStyle name="Comma0 94" xfId="3224" xr:uid="{00000000-0005-0000-0000-00003B0C0000}"/>
    <cellStyle name="Comma0 94 2" xfId="3225" xr:uid="{00000000-0005-0000-0000-00003C0C0000}"/>
    <cellStyle name="Comma0 95" xfId="3226" xr:uid="{00000000-0005-0000-0000-00003D0C0000}"/>
    <cellStyle name="Comma0 95 2" xfId="3227" xr:uid="{00000000-0005-0000-0000-00003E0C0000}"/>
    <cellStyle name="Comma0 96" xfId="3228" xr:uid="{00000000-0005-0000-0000-00003F0C0000}"/>
    <cellStyle name="Comma0 96 2" xfId="3229" xr:uid="{00000000-0005-0000-0000-0000400C0000}"/>
    <cellStyle name="Comma0 97" xfId="3230" xr:uid="{00000000-0005-0000-0000-0000410C0000}"/>
    <cellStyle name="Comma0 97 2" xfId="3231" xr:uid="{00000000-0005-0000-0000-0000420C0000}"/>
    <cellStyle name="Comma0 98" xfId="3232" xr:uid="{00000000-0005-0000-0000-0000430C0000}"/>
    <cellStyle name="Comma0 98 2" xfId="3233" xr:uid="{00000000-0005-0000-0000-0000440C0000}"/>
    <cellStyle name="Comma0 99" xfId="3234" xr:uid="{00000000-0005-0000-0000-0000450C0000}"/>
    <cellStyle name="Comma0 99 2" xfId="3235" xr:uid="{00000000-0005-0000-0000-0000460C0000}"/>
    <cellStyle name="Comma0_SETUP97" xfId="3236" xr:uid="{00000000-0005-0000-0000-0000470C0000}"/>
    <cellStyle name="Comma1 - Style1" xfId="3237" xr:uid="{00000000-0005-0000-0000-0000480C0000}"/>
    <cellStyle name="Comma1 - Style1 2" xfId="3238" xr:uid="{00000000-0005-0000-0000-0000490C0000}"/>
    <cellStyle name="Curren - Style2" xfId="3239" xr:uid="{00000000-0005-0000-0000-00004A0C0000}"/>
    <cellStyle name="Curren - Style2 2" xfId="3240" xr:uid="{00000000-0005-0000-0000-00004B0C0000}"/>
    <cellStyle name="Currency" xfId="2" builtinId="4"/>
    <cellStyle name="Currency 10" xfId="3241" xr:uid="{00000000-0005-0000-0000-00004D0C0000}"/>
    <cellStyle name="Currency 10 2" xfId="3242" xr:uid="{00000000-0005-0000-0000-00004E0C0000}"/>
    <cellStyle name="Currency 11" xfId="3243" xr:uid="{00000000-0005-0000-0000-00004F0C0000}"/>
    <cellStyle name="Currency 11 2" xfId="3244" xr:uid="{00000000-0005-0000-0000-0000500C0000}"/>
    <cellStyle name="Currency 12" xfId="3245" xr:uid="{00000000-0005-0000-0000-0000510C0000}"/>
    <cellStyle name="Currency 12 2" xfId="3246" xr:uid="{00000000-0005-0000-0000-0000520C0000}"/>
    <cellStyle name="Currency 13" xfId="3247" xr:uid="{00000000-0005-0000-0000-0000530C0000}"/>
    <cellStyle name="Currency 13 2" xfId="3248" xr:uid="{00000000-0005-0000-0000-0000540C0000}"/>
    <cellStyle name="Currency 15" xfId="3249" xr:uid="{00000000-0005-0000-0000-0000550C0000}"/>
    <cellStyle name="Currency 15 2" xfId="3250" xr:uid="{00000000-0005-0000-0000-0000560C0000}"/>
    <cellStyle name="Currency 16" xfId="3251" xr:uid="{00000000-0005-0000-0000-0000570C0000}"/>
    <cellStyle name="Currency 16 2" xfId="3252" xr:uid="{00000000-0005-0000-0000-0000580C0000}"/>
    <cellStyle name="Currency 17" xfId="3253" xr:uid="{00000000-0005-0000-0000-0000590C0000}"/>
    <cellStyle name="Currency 17 2" xfId="3254" xr:uid="{00000000-0005-0000-0000-00005A0C0000}"/>
    <cellStyle name="Currency 18" xfId="3255" xr:uid="{00000000-0005-0000-0000-00005B0C0000}"/>
    <cellStyle name="Currency 18 2" xfId="3256" xr:uid="{00000000-0005-0000-0000-00005C0C0000}"/>
    <cellStyle name="Currency 2" xfId="15" xr:uid="{00000000-0005-0000-0000-00005D0C0000}"/>
    <cellStyle name="Currency 2 10" xfId="16" xr:uid="{00000000-0005-0000-0000-00005E0C0000}"/>
    <cellStyle name="Currency 2 10 2" xfId="3257" xr:uid="{00000000-0005-0000-0000-00005F0C0000}"/>
    <cellStyle name="Currency 2 100" xfId="3258" xr:uid="{00000000-0005-0000-0000-0000600C0000}"/>
    <cellStyle name="Currency 2 100 2" xfId="3259" xr:uid="{00000000-0005-0000-0000-0000610C0000}"/>
    <cellStyle name="Currency 2 101" xfId="3260" xr:uid="{00000000-0005-0000-0000-0000620C0000}"/>
    <cellStyle name="Currency 2 101 2" xfId="3261" xr:uid="{00000000-0005-0000-0000-0000630C0000}"/>
    <cellStyle name="Currency 2 102" xfId="3262" xr:uid="{00000000-0005-0000-0000-0000640C0000}"/>
    <cellStyle name="Currency 2 102 2" xfId="3263" xr:uid="{00000000-0005-0000-0000-0000650C0000}"/>
    <cellStyle name="Currency 2 103" xfId="3264" xr:uid="{00000000-0005-0000-0000-0000660C0000}"/>
    <cellStyle name="Currency 2 103 2" xfId="3265" xr:uid="{00000000-0005-0000-0000-0000670C0000}"/>
    <cellStyle name="Currency 2 104" xfId="3266" xr:uid="{00000000-0005-0000-0000-0000680C0000}"/>
    <cellStyle name="Currency 2 104 2" xfId="3267" xr:uid="{00000000-0005-0000-0000-0000690C0000}"/>
    <cellStyle name="Currency 2 105" xfId="3268" xr:uid="{00000000-0005-0000-0000-00006A0C0000}"/>
    <cellStyle name="Currency 2 105 2" xfId="3269" xr:uid="{00000000-0005-0000-0000-00006B0C0000}"/>
    <cellStyle name="Currency 2 106" xfId="3270" xr:uid="{00000000-0005-0000-0000-00006C0C0000}"/>
    <cellStyle name="Currency 2 106 2" xfId="3271" xr:uid="{00000000-0005-0000-0000-00006D0C0000}"/>
    <cellStyle name="Currency 2 107" xfId="3272" xr:uid="{00000000-0005-0000-0000-00006E0C0000}"/>
    <cellStyle name="Currency 2 107 2" xfId="3273" xr:uid="{00000000-0005-0000-0000-00006F0C0000}"/>
    <cellStyle name="Currency 2 108" xfId="3274" xr:uid="{00000000-0005-0000-0000-0000700C0000}"/>
    <cellStyle name="Currency 2 108 2" xfId="3275" xr:uid="{00000000-0005-0000-0000-0000710C0000}"/>
    <cellStyle name="Currency 2 109" xfId="3276" xr:uid="{00000000-0005-0000-0000-0000720C0000}"/>
    <cellStyle name="Currency 2 109 2" xfId="3277" xr:uid="{00000000-0005-0000-0000-0000730C0000}"/>
    <cellStyle name="Currency 2 11" xfId="17" xr:uid="{00000000-0005-0000-0000-0000740C0000}"/>
    <cellStyle name="Currency 2 11 2" xfId="3278" xr:uid="{00000000-0005-0000-0000-0000750C0000}"/>
    <cellStyle name="Currency 2 110" xfId="3279" xr:uid="{00000000-0005-0000-0000-0000760C0000}"/>
    <cellStyle name="Currency 2 110 2" xfId="3280" xr:uid="{00000000-0005-0000-0000-0000770C0000}"/>
    <cellStyle name="Currency 2 111" xfId="3281" xr:uid="{00000000-0005-0000-0000-0000780C0000}"/>
    <cellStyle name="Currency 2 111 2" xfId="3282" xr:uid="{00000000-0005-0000-0000-0000790C0000}"/>
    <cellStyle name="Currency 2 112" xfId="3283" xr:uid="{00000000-0005-0000-0000-00007A0C0000}"/>
    <cellStyle name="Currency 2 112 2" xfId="3284" xr:uid="{00000000-0005-0000-0000-00007B0C0000}"/>
    <cellStyle name="Currency 2 113" xfId="3285" xr:uid="{00000000-0005-0000-0000-00007C0C0000}"/>
    <cellStyle name="Currency 2 113 2" xfId="3286" xr:uid="{00000000-0005-0000-0000-00007D0C0000}"/>
    <cellStyle name="Currency 2 114" xfId="3287" xr:uid="{00000000-0005-0000-0000-00007E0C0000}"/>
    <cellStyle name="Currency 2 114 2" xfId="3288" xr:uid="{00000000-0005-0000-0000-00007F0C0000}"/>
    <cellStyle name="Currency 2 115" xfId="3289" xr:uid="{00000000-0005-0000-0000-0000800C0000}"/>
    <cellStyle name="Currency 2 115 2" xfId="3290" xr:uid="{00000000-0005-0000-0000-0000810C0000}"/>
    <cellStyle name="Currency 2 116" xfId="3291" xr:uid="{00000000-0005-0000-0000-0000820C0000}"/>
    <cellStyle name="Currency 2 116 2" xfId="3292" xr:uid="{00000000-0005-0000-0000-0000830C0000}"/>
    <cellStyle name="Currency 2 117" xfId="3293" xr:uid="{00000000-0005-0000-0000-0000840C0000}"/>
    <cellStyle name="Currency 2 117 2" xfId="3294" xr:uid="{00000000-0005-0000-0000-0000850C0000}"/>
    <cellStyle name="Currency 2 118" xfId="3295" xr:uid="{00000000-0005-0000-0000-0000860C0000}"/>
    <cellStyle name="Currency 2 118 2" xfId="3296" xr:uid="{00000000-0005-0000-0000-0000870C0000}"/>
    <cellStyle name="Currency 2 119" xfId="3297" xr:uid="{00000000-0005-0000-0000-0000880C0000}"/>
    <cellStyle name="Currency 2 119 2" xfId="3298" xr:uid="{00000000-0005-0000-0000-0000890C0000}"/>
    <cellStyle name="Currency 2 12" xfId="18" xr:uid="{00000000-0005-0000-0000-00008A0C0000}"/>
    <cellStyle name="Currency 2 12 2" xfId="3299" xr:uid="{00000000-0005-0000-0000-00008B0C0000}"/>
    <cellStyle name="Currency 2 120" xfId="3300" xr:uid="{00000000-0005-0000-0000-00008C0C0000}"/>
    <cellStyle name="Currency 2 120 2" xfId="3301" xr:uid="{00000000-0005-0000-0000-00008D0C0000}"/>
    <cellStyle name="Currency 2 121" xfId="3302" xr:uid="{00000000-0005-0000-0000-00008E0C0000}"/>
    <cellStyle name="Currency 2 121 2" xfId="3303" xr:uid="{00000000-0005-0000-0000-00008F0C0000}"/>
    <cellStyle name="Currency 2 122" xfId="3304" xr:uid="{00000000-0005-0000-0000-0000900C0000}"/>
    <cellStyle name="Currency 2 122 2" xfId="3305" xr:uid="{00000000-0005-0000-0000-0000910C0000}"/>
    <cellStyle name="Currency 2 123" xfId="3306" xr:uid="{00000000-0005-0000-0000-0000920C0000}"/>
    <cellStyle name="Currency 2 123 2" xfId="3307" xr:uid="{00000000-0005-0000-0000-0000930C0000}"/>
    <cellStyle name="Currency 2 124" xfId="3308" xr:uid="{00000000-0005-0000-0000-0000940C0000}"/>
    <cellStyle name="Currency 2 124 2" xfId="3309" xr:uid="{00000000-0005-0000-0000-0000950C0000}"/>
    <cellStyle name="Currency 2 125" xfId="3310" xr:uid="{00000000-0005-0000-0000-0000960C0000}"/>
    <cellStyle name="Currency 2 125 2" xfId="3311" xr:uid="{00000000-0005-0000-0000-0000970C0000}"/>
    <cellStyle name="Currency 2 126" xfId="3312" xr:uid="{00000000-0005-0000-0000-0000980C0000}"/>
    <cellStyle name="Currency 2 126 2" xfId="3313" xr:uid="{00000000-0005-0000-0000-0000990C0000}"/>
    <cellStyle name="Currency 2 127" xfId="3314" xr:uid="{00000000-0005-0000-0000-00009A0C0000}"/>
    <cellStyle name="Currency 2 127 2" xfId="3315" xr:uid="{00000000-0005-0000-0000-00009B0C0000}"/>
    <cellStyle name="Currency 2 128" xfId="3316" xr:uid="{00000000-0005-0000-0000-00009C0C0000}"/>
    <cellStyle name="Currency 2 128 2" xfId="3317" xr:uid="{00000000-0005-0000-0000-00009D0C0000}"/>
    <cellStyle name="Currency 2 129" xfId="3318" xr:uid="{00000000-0005-0000-0000-00009E0C0000}"/>
    <cellStyle name="Currency 2 129 2" xfId="3319" xr:uid="{00000000-0005-0000-0000-00009F0C0000}"/>
    <cellStyle name="Currency 2 13" xfId="3320" xr:uid="{00000000-0005-0000-0000-0000A00C0000}"/>
    <cellStyle name="Currency 2 13 2" xfId="3321" xr:uid="{00000000-0005-0000-0000-0000A10C0000}"/>
    <cellStyle name="Currency 2 130" xfId="3322" xr:uid="{00000000-0005-0000-0000-0000A20C0000}"/>
    <cellStyle name="Currency 2 131" xfId="3323" xr:uid="{00000000-0005-0000-0000-0000A30C0000}"/>
    <cellStyle name="Currency 2 131 2" xfId="3324" xr:uid="{00000000-0005-0000-0000-0000A40C0000}"/>
    <cellStyle name="Currency 2 132" xfId="3325" xr:uid="{00000000-0005-0000-0000-0000A50C0000}"/>
    <cellStyle name="Currency 2 132 2" xfId="3326" xr:uid="{00000000-0005-0000-0000-0000A60C0000}"/>
    <cellStyle name="Currency 2 133" xfId="3327" xr:uid="{00000000-0005-0000-0000-0000A70C0000}"/>
    <cellStyle name="Currency 2 134" xfId="3328" xr:uid="{00000000-0005-0000-0000-0000A80C0000}"/>
    <cellStyle name="Currency 2 135" xfId="3329" xr:uid="{00000000-0005-0000-0000-0000A90C0000}"/>
    <cellStyle name="Currency 2 135 2" xfId="3330" xr:uid="{00000000-0005-0000-0000-0000AA0C0000}"/>
    <cellStyle name="Currency 2 136" xfId="3331" xr:uid="{00000000-0005-0000-0000-0000AB0C0000}"/>
    <cellStyle name="Currency 2 136 2" xfId="3332" xr:uid="{00000000-0005-0000-0000-0000AC0C0000}"/>
    <cellStyle name="Currency 2 137" xfId="3333" xr:uid="{00000000-0005-0000-0000-0000AD0C0000}"/>
    <cellStyle name="Currency 2 14" xfId="3334" xr:uid="{00000000-0005-0000-0000-0000AE0C0000}"/>
    <cellStyle name="Currency 2 14 2" xfId="3335" xr:uid="{00000000-0005-0000-0000-0000AF0C0000}"/>
    <cellStyle name="Currency 2 14 3" xfId="3336" xr:uid="{00000000-0005-0000-0000-0000B00C0000}"/>
    <cellStyle name="Currency 2 14 4" xfId="3337" xr:uid="{00000000-0005-0000-0000-0000B10C0000}"/>
    <cellStyle name="Currency 2 15" xfId="3338" xr:uid="{00000000-0005-0000-0000-0000B20C0000}"/>
    <cellStyle name="Currency 2 15 2" xfId="3339" xr:uid="{00000000-0005-0000-0000-0000B30C0000}"/>
    <cellStyle name="Currency 2 16" xfId="3340" xr:uid="{00000000-0005-0000-0000-0000B40C0000}"/>
    <cellStyle name="Currency 2 16 2" xfId="3341" xr:uid="{00000000-0005-0000-0000-0000B50C0000}"/>
    <cellStyle name="Currency 2 17" xfId="3342" xr:uid="{00000000-0005-0000-0000-0000B60C0000}"/>
    <cellStyle name="Currency 2 17 2" xfId="3343" xr:uid="{00000000-0005-0000-0000-0000B70C0000}"/>
    <cellStyle name="Currency 2 18" xfId="3344" xr:uid="{00000000-0005-0000-0000-0000B80C0000}"/>
    <cellStyle name="Currency 2 18 2" xfId="3345" xr:uid="{00000000-0005-0000-0000-0000B90C0000}"/>
    <cellStyle name="Currency 2 19" xfId="3346" xr:uid="{00000000-0005-0000-0000-0000BA0C0000}"/>
    <cellStyle name="Currency 2 19 2" xfId="3347" xr:uid="{00000000-0005-0000-0000-0000BB0C0000}"/>
    <cellStyle name="Currency 2 2" xfId="19" xr:uid="{00000000-0005-0000-0000-0000BC0C0000}"/>
    <cellStyle name="Currency 2 2 2" xfId="3348" xr:uid="{00000000-0005-0000-0000-0000BD0C0000}"/>
    <cellStyle name="Currency 2 20" xfId="3349" xr:uid="{00000000-0005-0000-0000-0000BE0C0000}"/>
    <cellStyle name="Currency 2 20 2" xfId="3350" xr:uid="{00000000-0005-0000-0000-0000BF0C0000}"/>
    <cellStyle name="Currency 2 21" xfId="3351" xr:uid="{00000000-0005-0000-0000-0000C00C0000}"/>
    <cellStyle name="Currency 2 21 2" xfId="3352" xr:uid="{00000000-0005-0000-0000-0000C10C0000}"/>
    <cellStyle name="Currency 2 22" xfId="3353" xr:uid="{00000000-0005-0000-0000-0000C20C0000}"/>
    <cellStyle name="Currency 2 22 2" xfId="3354" xr:uid="{00000000-0005-0000-0000-0000C30C0000}"/>
    <cellStyle name="Currency 2 23" xfId="3355" xr:uid="{00000000-0005-0000-0000-0000C40C0000}"/>
    <cellStyle name="Currency 2 23 2" xfId="3356" xr:uid="{00000000-0005-0000-0000-0000C50C0000}"/>
    <cellStyle name="Currency 2 24" xfId="3357" xr:uid="{00000000-0005-0000-0000-0000C60C0000}"/>
    <cellStyle name="Currency 2 24 2" xfId="3358" xr:uid="{00000000-0005-0000-0000-0000C70C0000}"/>
    <cellStyle name="Currency 2 25" xfId="3359" xr:uid="{00000000-0005-0000-0000-0000C80C0000}"/>
    <cellStyle name="Currency 2 25 2" xfId="3360" xr:uid="{00000000-0005-0000-0000-0000C90C0000}"/>
    <cellStyle name="Currency 2 26" xfId="3361" xr:uid="{00000000-0005-0000-0000-0000CA0C0000}"/>
    <cellStyle name="Currency 2 26 2" xfId="3362" xr:uid="{00000000-0005-0000-0000-0000CB0C0000}"/>
    <cellStyle name="Currency 2 27" xfId="3363" xr:uid="{00000000-0005-0000-0000-0000CC0C0000}"/>
    <cellStyle name="Currency 2 27 2" xfId="3364" xr:uid="{00000000-0005-0000-0000-0000CD0C0000}"/>
    <cellStyle name="Currency 2 28" xfId="3365" xr:uid="{00000000-0005-0000-0000-0000CE0C0000}"/>
    <cellStyle name="Currency 2 28 2" xfId="3366" xr:uid="{00000000-0005-0000-0000-0000CF0C0000}"/>
    <cellStyle name="Currency 2 29" xfId="3367" xr:uid="{00000000-0005-0000-0000-0000D00C0000}"/>
    <cellStyle name="Currency 2 29 2" xfId="3368" xr:uid="{00000000-0005-0000-0000-0000D10C0000}"/>
    <cellStyle name="Currency 2 3" xfId="20" xr:uid="{00000000-0005-0000-0000-0000D20C0000}"/>
    <cellStyle name="Currency 2 3 2" xfId="3369" xr:uid="{00000000-0005-0000-0000-0000D30C0000}"/>
    <cellStyle name="Currency 2 30" xfId="3370" xr:uid="{00000000-0005-0000-0000-0000D40C0000}"/>
    <cellStyle name="Currency 2 30 2" xfId="3371" xr:uid="{00000000-0005-0000-0000-0000D50C0000}"/>
    <cellStyle name="Currency 2 31" xfId="3372" xr:uid="{00000000-0005-0000-0000-0000D60C0000}"/>
    <cellStyle name="Currency 2 31 2" xfId="3373" xr:uid="{00000000-0005-0000-0000-0000D70C0000}"/>
    <cellStyle name="Currency 2 32" xfId="3374" xr:uid="{00000000-0005-0000-0000-0000D80C0000}"/>
    <cellStyle name="Currency 2 32 2" xfId="3375" xr:uid="{00000000-0005-0000-0000-0000D90C0000}"/>
    <cellStyle name="Currency 2 33" xfId="3376" xr:uid="{00000000-0005-0000-0000-0000DA0C0000}"/>
    <cellStyle name="Currency 2 33 2" xfId="3377" xr:uid="{00000000-0005-0000-0000-0000DB0C0000}"/>
    <cellStyle name="Currency 2 34" xfId="3378" xr:uid="{00000000-0005-0000-0000-0000DC0C0000}"/>
    <cellStyle name="Currency 2 34 2" xfId="3379" xr:uid="{00000000-0005-0000-0000-0000DD0C0000}"/>
    <cellStyle name="Currency 2 35" xfId="3380" xr:uid="{00000000-0005-0000-0000-0000DE0C0000}"/>
    <cellStyle name="Currency 2 35 2" xfId="3381" xr:uid="{00000000-0005-0000-0000-0000DF0C0000}"/>
    <cellStyle name="Currency 2 36" xfId="3382" xr:uid="{00000000-0005-0000-0000-0000E00C0000}"/>
    <cellStyle name="Currency 2 36 2" xfId="3383" xr:uid="{00000000-0005-0000-0000-0000E10C0000}"/>
    <cellStyle name="Currency 2 37" xfId="3384" xr:uid="{00000000-0005-0000-0000-0000E20C0000}"/>
    <cellStyle name="Currency 2 37 2" xfId="3385" xr:uid="{00000000-0005-0000-0000-0000E30C0000}"/>
    <cellStyle name="Currency 2 38" xfId="3386" xr:uid="{00000000-0005-0000-0000-0000E40C0000}"/>
    <cellStyle name="Currency 2 38 2" xfId="3387" xr:uid="{00000000-0005-0000-0000-0000E50C0000}"/>
    <cellStyle name="Currency 2 39" xfId="3388" xr:uid="{00000000-0005-0000-0000-0000E60C0000}"/>
    <cellStyle name="Currency 2 39 2" xfId="3389" xr:uid="{00000000-0005-0000-0000-0000E70C0000}"/>
    <cellStyle name="Currency 2 4" xfId="21" xr:uid="{00000000-0005-0000-0000-0000E80C0000}"/>
    <cellStyle name="Currency 2 4 2" xfId="3390" xr:uid="{00000000-0005-0000-0000-0000E90C0000}"/>
    <cellStyle name="Currency 2 40" xfId="3391" xr:uid="{00000000-0005-0000-0000-0000EA0C0000}"/>
    <cellStyle name="Currency 2 40 2" xfId="3392" xr:uid="{00000000-0005-0000-0000-0000EB0C0000}"/>
    <cellStyle name="Currency 2 41" xfId="3393" xr:uid="{00000000-0005-0000-0000-0000EC0C0000}"/>
    <cellStyle name="Currency 2 41 2" xfId="3394" xr:uid="{00000000-0005-0000-0000-0000ED0C0000}"/>
    <cellStyle name="Currency 2 42" xfId="3395" xr:uid="{00000000-0005-0000-0000-0000EE0C0000}"/>
    <cellStyle name="Currency 2 42 2" xfId="3396" xr:uid="{00000000-0005-0000-0000-0000EF0C0000}"/>
    <cellStyle name="Currency 2 43" xfId="3397" xr:uid="{00000000-0005-0000-0000-0000F00C0000}"/>
    <cellStyle name="Currency 2 43 2" xfId="3398" xr:uid="{00000000-0005-0000-0000-0000F10C0000}"/>
    <cellStyle name="Currency 2 44" xfId="3399" xr:uid="{00000000-0005-0000-0000-0000F20C0000}"/>
    <cellStyle name="Currency 2 44 2" xfId="3400" xr:uid="{00000000-0005-0000-0000-0000F30C0000}"/>
    <cellStyle name="Currency 2 45" xfId="3401" xr:uid="{00000000-0005-0000-0000-0000F40C0000}"/>
    <cellStyle name="Currency 2 45 2" xfId="3402" xr:uid="{00000000-0005-0000-0000-0000F50C0000}"/>
    <cellStyle name="Currency 2 46" xfId="3403" xr:uid="{00000000-0005-0000-0000-0000F60C0000}"/>
    <cellStyle name="Currency 2 46 2" xfId="3404" xr:uid="{00000000-0005-0000-0000-0000F70C0000}"/>
    <cellStyle name="Currency 2 47" xfId="3405" xr:uid="{00000000-0005-0000-0000-0000F80C0000}"/>
    <cellStyle name="Currency 2 47 2" xfId="3406" xr:uid="{00000000-0005-0000-0000-0000F90C0000}"/>
    <cellStyle name="Currency 2 48" xfId="3407" xr:uid="{00000000-0005-0000-0000-0000FA0C0000}"/>
    <cellStyle name="Currency 2 48 2" xfId="3408" xr:uid="{00000000-0005-0000-0000-0000FB0C0000}"/>
    <cellStyle name="Currency 2 49" xfId="3409" xr:uid="{00000000-0005-0000-0000-0000FC0C0000}"/>
    <cellStyle name="Currency 2 49 2" xfId="3410" xr:uid="{00000000-0005-0000-0000-0000FD0C0000}"/>
    <cellStyle name="Currency 2 5" xfId="22" xr:uid="{00000000-0005-0000-0000-0000FE0C0000}"/>
    <cellStyle name="Currency 2 5 2" xfId="3411" xr:uid="{00000000-0005-0000-0000-0000FF0C0000}"/>
    <cellStyle name="Currency 2 50" xfId="3412" xr:uid="{00000000-0005-0000-0000-0000000D0000}"/>
    <cellStyle name="Currency 2 50 2" xfId="3413" xr:uid="{00000000-0005-0000-0000-0000010D0000}"/>
    <cellStyle name="Currency 2 51" xfId="3414" xr:uid="{00000000-0005-0000-0000-0000020D0000}"/>
    <cellStyle name="Currency 2 51 2" xfId="3415" xr:uid="{00000000-0005-0000-0000-0000030D0000}"/>
    <cellStyle name="Currency 2 52" xfId="3416" xr:uid="{00000000-0005-0000-0000-0000040D0000}"/>
    <cellStyle name="Currency 2 52 2" xfId="3417" xr:uid="{00000000-0005-0000-0000-0000050D0000}"/>
    <cellStyle name="Currency 2 53" xfId="3418" xr:uid="{00000000-0005-0000-0000-0000060D0000}"/>
    <cellStyle name="Currency 2 53 2" xfId="3419" xr:uid="{00000000-0005-0000-0000-0000070D0000}"/>
    <cellStyle name="Currency 2 54" xfId="3420" xr:uid="{00000000-0005-0000-0000-0000080D0000}"/>
    <cellStyle name="Currency 2 54 2" xfId="3421" xr:uid="{00000000-0005-0000-0000-0000090D0000}"/>
    <cellStyle name="Currency 2 55" xfId="3422" xr:uid="{00000000-0005-0000-0000-00000A0D0000}"/>
    <cellStyle name="Currency 2 55 2" xfId="3423" xr:uid="{00000000-0005-0000-0000-00000B0D0000}"/>
    <cellStyle name="Currency 2 56" xfId="3424" xr:uid="{00000000-0005-0000-0000-00000C0D0000}"/>
    <cellStyle name="Currency 2 56 2" xfId="3425" xr:uid="{00000000-0005-0000-0000-00000D0D0000}"/>
    <cellStyle name="Currency 2 56 3" xfId="3426" xr:uid="{00000000-0005-0000-0000-00000E0D0000}"/>
    <cellStyle name="Currency 2 56 4" xfId="3427" xr:uid="{00000000-0005-0000-0000-00000F0D0000}"/>
    <cellStyle name="Currency 2 56 5" xfId="3428" xr:uid="{00000000-0005-0000-0000-0000100D0000}"/>
    <cellStyle name="Currency 2 56 6" xfId="3429" xr:uid="{00000000-0005-0000-0000-0000110D0000}"/>
    <cellStyle name="Currency 2 56 7" xfId="3430" xr:uid="{00000000-0005-0000-0000-0000120D0000}"/>
    <cellStyle name="Currency 2 56 8" xfId="3431" xr:uid="{00000000-0005-0000-0000-0000130D0000}"/>
    <cellStyle name="Currency 2 57" xfId="3432" xr:uid="{00000000-0005-0000-0000-0000140D0000}"/>
    <cellStyle name="Currency 2 57 2" xfId="3433" xr:uid="{00000000-0005-0000-0000-0000150D0000}"/>
    <cellStyle name="Currency 2 57 3" xfId="3434" xr:uid="{00000000-0005-0000-0000-0000160D0000}"/>
    <cellStyle name="Currency 2 57 4" xfId="3435" xr:uid="{00000000-0005-0000-0000-0000170D0000}"/>
    <cellStyle name="Currency 2 57 5" xfId="3436" xr:uid="{00000000-0005-0000-0000-0000180D0000}"/>
    <cellStyle name="Currency 2 57 6" xfId="3437" xr:uid="{00000000-0005-0000-0000-0000190D0000}"/>
    <cellStyle name="Currency 2 57 7" xfId="3438" xr:uid="{00000000-0005-0000-0000-00001A0D0000}"/>
    <cellStyle name="Currency 2 57 8" xfId="3439" xr:uid="{00000000-0005-0000-0000-00001B0D0000}"/>
    <cellStyle name="Currency 2 58" xfId="3440" xr:uid="{00000000-0005-0000-0000-00001C0D0000}"/>
    <cellStyle name="Currency 2 58 2" xfId="3441" xr:uid="{00000000-0005-0000-0000-00001D0D0000}"/>
    <cellStyle name="Currency 2 58 3" xfId="3442" xr:uid="{00000000-0005-0000-0000-00001E0D0000}"/>
    <cellStyle name="Currency 2 58 4" xfId="3443" xr:uid="{00000000-0005-0000-0000-00001F0D0000}"/>
    <cellStyle name="Currency 2 58 5" xfId="3444" xr:uid="{00000000-0005-0000-0000-0000200D0000}"/>
    <cellStyle name="Currency 2 58 6" xfId="3445" xr:uid="{00000000-0005-0000-0000-0000210D0000}"/>
    <cellStyle name="Currency 2 58 7" xfId="3446" xr:uid="{00000000-0005-0000-0000-0000220D0000}"/>
    <cellStyle name="Currency 2 58 8" xfId="3447" xr:uid="{00000000-0005-0000-0000-0000230D0000}"/>
    <cellStyle name="Currency 2 59" xfId="3448" xr:uid="{00000000-0005-0000-0000-0000240D0000}"/>
    <cellStyle name="Currency 2 59 2" xfId="3449" xr:uid="{00000000-0005-0000-0000-0000250D0000}"/>
    <cellStyle name="Currency 2 59 3" xfId="3450" xr:uid="{00000000-0005-0000-0000-0000260D0000}"/>
    <cellStyle name="Currency 2 59 4" xfId="3451" xr:uid="{00000000-0005-0000-0000-0000270D0000}"/>
    <cellStyle name="Currency 2 59 5" xfId="3452" xr:uid="{00000000-0005-0000-0000-0000280D0000}"/>
    <cellStyle name="Currency 2 59 6" xfId="3453" xr:uid="{00000000-0005-0000-0000-0000290D0000}"/>
    <cellStyle name="Currency 2 59 7" xfId="3454" xr:uid="{00000000-0005-0000-0000-00002A0D0000}"/>
    <cellStyle name="Currency 2 59 8" xfId="3455" xr:uid="{00000000-0005-0000-0000-00002B0D0000}"/>
    <cellStyle name="Currency 2 6" xfId="23" xr:uid="{00000000-0005-0000-0000-00002C0D0000}"/>
    <cellStyle name="Currency 2 6 2" xfId="3456" xr:uid="{00000000-0005-0000-0000-00002D0D0000}"/>
    <cellStyle name="Currency 2 60" xfId="3457" xr:uid="{00000000-0005-0000-0000-00002E0D0000}"/>
    <cellStyle name="Currency 2 60 2" xfId="3458" xr:uid="{00000000-0005-0000-0000-00002F0D0000}"/>
    <cellStyle name="Currency 2 60 3" xfId="3459" xr:uid="{00000000-0005-0000-0000-0000300D0000}"/>
    <cellStyle name="Currency 2 60 4" xfId="3460" xr:uid="{00000000-0005-0000-0000-0000310D0000}"/>
    <cellStyle name="Currency 2 60 5" xfId="3461" xr:uid="{00000000-0005-0000-0000-0000320D0000}"/>
    <cellStyle name="Currency 2 60 6" xfId="3462" xr:uid="{00000000-0005-0000-0000-0000330D0000}"/>
    <cellStyle name="Currency 2 60 7" xfId="3463" xr:uid="{00000000-0005-0000-0000-0000340D0000}"/>
    <cellStyle name="Currency 2 60 8" xfId="3464" xr:uid="{00000000-0005-0000-0000-0000350D0000}"/>
    <cellStyle name="Currency 2 61" xfId="3465" xr:uid="{00000000-0005-0000-0000-0000360D0000}"/>
    <cellStyle name="Currency 2 61 2" xfId="3466" xr:uid="{00000000-0005-0000-0000-0000370D0000}"/>
    <cellStyle name="Currency 2 62" xfId="3467" xr:uid="{00000000-0005-0000-0000-0000380D0000}"/>
    <cellStyle name="Currency 2 62 2" xfId="3468" xr:uid="{00000000-0005-0000-0000-0000390D0000}"/>
    <cellStyle name="Currency 2 63" xfId="3469" xr:uid="{00000000-0005-0000-0000-00003A0D0000}"/>
    <cellStyle name="Currency 2 63 2" xfId="3470" xr:uid="{00000000-0005-0000-0000-00003B0D0000}"/>
    <cellStyle name="Currency 2 64" xfId="3471" xr:uid="{00000000-0005-0000-0000-00003C0D0000}"/>
    <cellStyle name="Currency 2 64 2" xfId="3472" xr:uid="{00000000-0005-0000-0000-00003D0D0000}"/>
    <cellStyle name="Currency 2 65" xfId="3473" xr:uid="{00000000-0005-0000-0000-00003E0D0000}"/>
    <cellStyle name="Currency 2 65 2" xfId="3474" xr:uid="{00000000-0005-0000-0000-00003F0D0000}"/>
    <cellStyle name="Currency 2 66" xfId="3475" xr:uid="{00000000-0005-0000-0000-0000400D0000}"/>
    <cellStyle name="Currency 2 66 2" xfId="3476" xr:uid="{00000000-0005-0000-0000-0000410D0000}"/>
    <cellStyle name="Currency 2 67" xfId="3477" xr:uid="{00000000-0005-0000-0000-0000420D0000}"/>
    <cellStyle name="Currency 2 67 2" xfId="3478" xr:uid="{00000000-0005-0000-0000-0000430D0000}"/>
    <cellStyle name="Currency 2 68" xfId="3479" xr:uid="{00000000-0005-0000-0000-0000440D0000}"/>
    <cellStyle name="Currency 2 68 2" xfId="3480" xr:uid="{00000000-0005-0000-0000-0000450D0000}"/>
    <cellStyle name="Currency 2 69" xfId="3481" xr:uid="{00000000-0005-0000-0000-0000460D0000}"/>
    <cellStyle name="Currency 2 69 2" xfId="3482" xr:uid="{00000000-0005-0000-0000-0000470D0000}"/>
    <cellStyle name="Currency 2 7" xfId="24" xr:uid="{00000000-0005-0000-0000-0000480D0000}"/>
    <cellStyle name="Currency 2 7 2" xfId="3483" xr:uid="{00000000-0005-0000-0000-0000490D0000}"/>
    <cellStyle name="Currency 2 70" xfId="3484" xr:uid="{00000000-0005-0000-0000-00004A0D0000}"/>
    <cellStyle name="Currency 2 70 2" xfId="3485" xr:uid="{00000000-0005-0000-0000-00004B0D0000}"/>
    <cellStyle name="Currency 2 71" xfId="3486" xr:uid="{00000000-0005-0000-0000-00004C0D0000}"/>
    <cellStyle name="Currency 2 71 2" xfId="3487" xr:uid="{00000000-0005-0000-0000-00004D0D0000}"/>
    <cellStyle name="Currency 2 72" xfId="3488" xr:uid="{00000000-0005-0000-0000-00004E0D0000}"/>
    <cellStyle name="Currency 2 72 2" xfId="3489" xr:uid="{00000000-0005-0000-0000-00004F0D0000}"/>
    <cellStyle name="Currency 2 73" xfId="3490" xr:uid="{00000000-0005-0000-0000-0000500D0000}"/>
    <cellStyle name="Currency 2 73 2" xfId="3491" xr:uid="{00000000-0005-0000-0000-0000510D0000}"/>
    <cellStyle name="Currency 2 74" xfId="3492" xr:uid="{00000000-0005-0000-0000-0000520D0000}"/>
    <cellStyle name="Currency 2 74 2" xfId="3493" xr:uid="{00000000-0005-0000-0000-0000530D0000}"/>
    <cellStyle name="Currency 2 74 3" xfId="3494" xr:uid="{00000000-0005-0000-0000-0000540D0000}"/>
    <cellStyle name="Currency 2 74 4" xfId="3495" xr:uid="{00000000-0005-0000-0000-0000550D0000}"/>
    <cellStyle name="Currency 2 74 5" xfId="3496" xr:uid="{00000000-0005-0000-0000-0000560D0000}"/>
    <cellStyle name="Currency 2 74 6" xfId="3497" xr:uid="{00000000-0005-0000-0000-0000570D0000}"/>
    <cellStyle name="Currency 2 74 7" xfId="3498" xr:uid="{00000000-0005-0000-0000-0000580D0000}"/>
    <cellStyle name="Currency 2 74 8" xfId="3499" xr:uid="{00000000-0005-0000-0000-0000590D0000}"/>
    <cellStyle name="Currency 2 75" xfId="3500" xr:uid="{00000000-0005-0000-0000-00005A0D0000}"/>
    <cellStyle name="Currency 2 75 2" xfId="3501" xr:uid="{00000000-0005-0000-0000-00005B0D0000}"/>
    <cellStyle name="Currency 2 75 3" xfId="3502" xr:uid="{00000000-0005-0000-0000-00005C0D0000}"/>
    <cellStyle name="Currency 2 75 4" xfId="3503" xr:uid="{00000000-0005-0000-0000-00005D0D0000}"/>
    <cellStyle name="Currency 2 75 5" xfId="3504" xr:uid="{00000000-0005-0000-0000-00005E0D0000}"/>
    <cellStyle name="Currency 2 75 6" xfId="3505" xr:uid="{00000000-0005-0000-0000-00005F0D0000}"/>
    <cellStyle name="Currency 2 75 7" xfId="3506" xr:uid="{00000000-0005-0000-0000-0000600D0000}"/>
    <cellStyle name="Currency 2 75 8" xfId="3507" xr:uid="{00000000-0005-0000-0000-0000610D0000}"/>
    <cellStyle name="Currency 2 76" xfId="3508" xr:uid="{00000000-0005-0000-0000-0000620D0000}"/>
    <cellStyle name="Currency 2 76 2" xfId="3509" xr:uid="{00000000-0005-0000-0000-0000630D0000}"/>
    <cellStyle name="Currency 2 76 3" xfId="3510" xr:uid="{00000000-0005-0000-0000-0000640D0000}"/>
    <cellStyle name="Currency 2 76 4" xfId="3511" xr:uid="{00000000-0005-0000-0000-0000650D0000}"/>
    <cellStyle name="Currency 2 76 5" xfId="3512" xr:uid="{00000000-0005-0000-0000-0000660D0000}"/>
    <cellStyle name="Currency 2 76 6" xfId="3513" xr:uid="{00000000-0005-0000-0000-0000670D0000}"/>
    <cellStyle name="Currency 2 76 7" xfId="3514" xr:uid="{00000000-0005-0000-0000-0000680D0000}"/>
    <cellStyle name="Currency 2 76 8" xfId="3515" xr:uid="{00000000-0005-0000-0000-0000690D0000}"/>
    <cellStyle name="Currency 2 77" xfId="3516" xr:uid="{00000000-0005-0000-0000-00006A0D0000}"/>
    <cellStyle name="Currency 2 77 2" xfId="3517" xr:uid="{00000000-0005-0000-0000-00006B0D0000}"/>
    <cellStyle name="Currency 2 78" xfId="3518" xr:uid="{00000000-0005-0000-0000-00006C0D0000}"/>
    <cellStyle name="Currency 2 78 2" xfId="3519" xr:uid="{00000000-0005-0000-0000-00006D0D0000}"/>
    <cellStyle name="Currency 2 79" xfId="3520" xr:uid="{00000000-0005-0000-0000-00006E0D0000}"/>
    <cellStyle name="Currency 2 79 2" xfId="3521" xr:uid="{00000000-0005-0000-0000-00006F0D0000}"/>
    <cellStyle name="Currency 2 8" xfId="25" xr:uid="{00000000-0005-0000-0000-0000700D0000}"/>
    <cellStyle name="Currency 2 8 2" xfId="3522" xr:uid="{00000000-0005-0000-0000-0000710D0000}"/>
    <cellStyle name="Currency 2 80" xfId="3523" xr:uid="{00000000-0005-0000-0000-0000720D0000}"/>
    <cellStyle name="Currency 2 80 2" xfId="3524" xr:uid="{00000000-0005-0000-0000-0000730D0000}"/>
    <cellStyle name="Currency 2 81" xfId="3525" xr:uid="{00000000-0005-0000-0000-0000740D0000}"/>
    <cellStyle name="Currency 2 81 2" xfId="3526" xr:uid="{00000000-0005-0000-0000-0000750D0000}"/>
    <cellStyle name="Currency 2 82" xfId="3527" xr:uid="{00000000-0005-0000-0000-0000760D0000}"/>
    <cellStyle name="Currency 2 82 2" xfId="3528" xr:uid="{00000000-0005-0000-0000-0000770D0000}"/>
    <cellStyle name="Currency 2 83" xfId="3529" xr:uid="{00000000-0005-0000-0000-0000780D0000}"/>
    <cellStyle name="Currency 2 83 2" xfId="3530" xr:uid="{00000000-0005-0000-0000-0000790D0000}"/>
    <cellStyle name="Currency 2 84" xfId="3531" xr:uid="{00000000-0005-0000-0000-00007A0D0000}"/>
    <cellStyle name="Currency 2 84 2" xfId="3532" xr:uid="{00000000-0005-0000-0000-00007B0D0000}"/>
    <cellStyle name="Currency 2 85" xfId="3533" xr:uid="{00000000-0005-0000-0000-00007C0D0000}"/>
    <cellStyle name="Currency 2 85 2" xfId="3534" xr:uid="{00000000-0005-0000-0000-00007D0D0000}"/>
    <cellStyle name="Currency 2 86" xfId="3535" xr:uid="{00000000-0005-0000-0000-00007E0D0000}"/>
    <cellStyle name="Currency 2 86 2" xfId="3536" xr:uid="{00000000-0005-0000-0000-00007F0D0000}"/>
    <cellStyle name="Currency 2 87" xfId="3537" xr:uid="{00000000-0005-0000-0000-0000800D0000}"/>
    <cellStyle name="Currency 2 87 2" xfId="3538" xr:uid="{00000000-0005-0000-0000-0000810D0000}"/>
    <cellStyle name="Currency 2 88" xfId="3539" xr:uid="{00000000-0005-0000-0000-0000820D0000}"/>
    <cellStyle name="Currency 2 88 2" xfId="3540" xr:uid="{00000000-0005-0000-0000-0000830D0000}"/>
    <cellStyle name="Currency 2 89" xfId="3541" xr:uid="{00000000-0005-0000-0000-0000840D0000}"/>
    <cellStyle name="Currency 2 89 2" xfId="3542" xr:uid="{00000000-0005-0000-0000-0000850D0000}"/>
    <cellStyle name="Currency 2 9" xfId="26" xr:uid="{00000000-0005-0000-0000-0000860D0000}"/>
    <cellStyle name="Currency 2 9 2" xfId="3543" xr:uid="{00000000-0005-0000-0000-0000870D0000}"/>
    <cellStyle name="Currency 2 90" xfId="3544" xr:uid="{00000000-0005-0000-0000-0000880D0000}"/>
    <cellStyle name="Currency 2 90 2" xfId="3545" xr:uid="{00000000-0005-0000-0000-0000890D0000}"/>
    <cellStyle name="Currency 2 91" xfId="3546" xr:uid="{00000000-0005-0000-0000-00008A0D0000}"/>
    <cellStyle name="Currency 2 91 2" xfId="3547" xr:uid="{00000000-0005-0000-0000-00008B0D0000}"/>
    <cellStyle name="Currency 2 92" xfId="3548" xr:uid="{00000000-0005-0000-0000-00008C0D0000}"/>
    <cellStyle name="Currency 2 92 2" xfId="3549" xr:uid="{00000000-0005-0000-0000-00008D0D0000}"/>
    <cellStyle name="Currency 2 93" xfId="3550" xr:uid="{00000000-0005-0000-0000-00008E0D0000}"/>
    <cellStyle name="Currency 2 93 2" xfId="3551" xr:uid="{00000000-0005-0000-0000-00008F0D0000}"/>
    <cellStyle name="Currency 2 94" xfId="3552" xr:uid="{00000000-0005-0000-0000-0000900D0000}"/>
    <cellStyle name="Currency 2 94 2" xfId="3553" xr:uid="{00000000-0005-0000-0000-0000910D0000}"/>
    <cellStyle name="Currency 2 95" xfId="3554" xr:uid="{00000000-0005-0000-0000-0000920D0000}"/>
    <cellStyle name="Currency 2 95 2" xfId="3555" xr:uid="{00000000-0005-0000-0000-0000930D0000}"/>
    <cellStyle name="Currency 2 96" xfId="3556" xr:uid="{00000000-0005-0000-0000-0000940D0000}"/>
    <cellStyle name="Currency 2 96 2" xfId="3557" xr:uid="{00000000-0005-0000-0000-0000950D0000}"/>
    <cellStyle name="Currency 2 97" xfId="3558" xr:uid="{00000000-0005-0000-0000-0000960D0000}"/>
    <cellStyle name="Currency 2 97 2" xfId="3559" xr:uid="{00000000-0005-0000-0000-0000970D0000}"/>
    <cellStyle name="Currency 2 98" xfId="3560" xr:uid="{00000000-0005-0000-0000-0000980D0000}"/>
    <cellStyle name="Currency 2 98 2" xfId="3561" xr:uid="{00000000-0005-0000-0000-0000990D0000}"/>
    <cellStyle name="Currency 2 99" xfId="3562" xr:uid="{00000000-0005-0000-0000-00009A0D0000}"/>
    <cellStyle name="Currency 2 99 2" xfId="3563" xr:uid="{00000000-0005-0000-0000-00009B0D0000}"/>
    <cellStyle name="Currency 20" xfId="3564" xr:uid="{00000000-0005-0000-0000-00009C0D0000}"/>
    <cellStyle name="Currency 20 2" xfId="3565" xr:uid="{00000000-0005-0000-0000-00009D0D0000}"/>
    <cellStyle name="Currency 21" xfId="3566" xr:uid="{00000000-0005-0000-0000-00009E0D0000}"/>
    <cellStyle name="Currency 21 2" xfId="3567" xr:uid="{00000000-0005-0000-0000-00009F0D0000}"/>
    <cellStyle name="Currency 22" xfId="3568" xr:uid="{00000000-0005-0000-0000-0000A00D0000}"/>
    <cellStyle name="Currency 22 2" xfId="3569" xr:uid="{00000000-0005-0000-0000-0000A10D0000}"/>
    <cellStyle name="Currency 23" xfId="3570" xr:uid="{00000000-0005-0000-0000-0000A20D0000}"/>
    <cellStyle name="Currency 23 2" xfId="3571" xr:uid="{00000000-0005-0000-0000-0000A30D0000}"/>
    <cellStyle name="Currency 3" xfId="27" xr:uid="{00000000-0005-0000-0000-0000A40D0000}"/>
    <cellStyle name="Currency 3 2" xfId="3572" xr:uid="{00000000-0005-0000-0000-0000A50D0000}"/>
    <cellStyle name="Currency 4" xfId="28" xr:uid="{00000000-0005-0000-0000-0000A60D0000}"/>
    <cellStyle name="Currency 4 10" xfId="3573" xr:uid="{00000000-0005-0000-0000-0000A70D0000}"/>
    <cellStyle name="Currency 4 10 2" xfId="3574" xr:uid="{00000000-0005-0000-0000-0000A80D0000}"/>
    <cellStyle name="Currency 4 100" xfId="3575" xr:uid="{00000000-0005-0000-0000-0000A90D0000}"/>
    <cellStyle name="Currency 4 100 2" xfId="3576" xr:uid="{00000000-0005-0000-0000-0000AA0D0000}"/>
    <cellStyle name="Currency 4 101" xfId="3577" xr:uid="{00000000-0005-0000-0000-0000AB0D0000}"/>
    <cellStyle name="Currency 4 101 2" xfId="3578" xr:uid="{00000000-0005-0000-0000-0000AC0D0000}"/>
    <cellStyle name="Currency 4 102" xfId="3579" xr:uid="{00000000-0005-0000-0000-0000AD0D0000}"/>
    <cellStyle name="Currency 4 102 2" xfId="3580" xr:uid="{00000000-0005-0000-0000-0000AE0D0000}"/>
    <cellStyle name="Currency 4 103" xfId="3581" xr:uid="{00000000-0005-0000-0000-0000AF0D0000}"/>
    <cellStyle name="Currency 4 103 2" xfId="3582" xr:uid="{00000000-0005-0000-0000-0000B00D0000}"/>
    <cellStyle name="Currency 4 104" xfId="3583" xr:uid="{00000000-0005-0000-0000-0000B10D0000}"/>
    <cellStyle name="Currency 4 104 2" xfId="3584" xr:uid="{00000000-0005-0000-0000-0000B20D0000}"/>
    <cellStyle name="Currency 4 105" xfId="3585" xr:uid="{00000000-0005-0000-0000-0000B30D0000}"/>
    <cellStyle name="Currency 4 105 2" xfId="3586" xr:uid="{00000000-0005-0000-0000-0000B40D0000}"/>
    <cellStyle name="Currency 4 106" xfId="3587" xr:uid="{00000000-0005-0000-0000-0000B50D0000}"/>
    <cellStyle name="Currency 4 106 2" xfId="3588" xr:uid="{00000000-0005-0000-0000-0000B60D0000}"/>
    <cellStyle name="Currency 4 107" xfId="3589" xr:uid="{00000000-0005-0000-0000-0000B70D0000}"/>
    <cellStyle name="Currency 4 107 2" xfId="3590" xr:uid="{00000000-0005-0000-0000-0000B80D0000}"/>
    <cellStyle name="Currency 4 108" xfId="3591" xr:uid="{00000000-0005-0000-0000-0000B90D0000}"/>
    <cellStyle name="Currency 4 108 2" xfId="3592" xr:uid="{00000000-0005-0000-0000-0000BA0D0000}"/>
    <cellStyle name="Currency 4 109" xfId="3593" xr:uid="{00000000-0005-0000-0000-0000BB0D0000}"/>
    <cellStyle name="Currency 4 109 2" xfId="3594" xr:uid="{00000000-0005-0000-0000-0000BC0D0000}"/>
    <cellStyle name="Currency 4 11" xfId="3595" xr:uid="{00000000-0005-0000-0000-0000BD0D0000}"/>
    <cellStyle name="Currency 4 11 2" xfId="3596" xr:uid="{00000000-0005-0000-0000-0000BE0D0000}"/>
    <cellStyle name="Currency 4 110" xfId="3597" xr:uid="{00000000-0005-0000-0000-0000BF0D0000}"/>
    <cellStyle name="Currency 4 110 2" xfId="3598" xr:uid="{00000000-0005-0000-0000-0000C00D0000}"/>
    <cellStyle name="Currency 4 111" xfId="3599" xr:uid="{00000000-0005-0000-0000-0000C10D0000}"/>
    <cellStyle name="Currency 4 111 2" xfId="3600" xr:uid="{00000000-0005-0000-0000-0000C20D0000}"/>
    <cellStyle name="Currency 4 112" xfId="3601" xr:uid="{00000000-0005-0000-0000-0000C30D0000}"/>
    <cellStyle name="Currency 4 112 2" xfId="3602" xr:uid="{00000000-0005-0000-0000-0000C40D0000}"/>
    <cellStyle name="Currency 4 113" xfId="3603" xr:uid="{00000000-0005-0000-0000-0000C50D0000}"/>
    <cellStyle name="Currency 4 113 2" xfId="3604" xr:uid="{00000000-0005-0000-0000-0000C60D0000}"/>
    <cellStyle name="Currency 4 114" xfId="3605" xr:uid="{00000000-0005-0000-0000-0000C70D0000}"/>
    <cellStyle name="Currency 4 114 2" xfId="3606" xr:uid="{00000000-0005-0000-0000-0000C80D0000}"/>
    <cellStyle name="Currency 4 115" xfId="3607" xr:uid="{00000000-0005-0000-0000-0000C90D0000}"/>
    <cellStyle name="Currency 4 115 2" xfId="3608" xr:uid="{00000000-0005-0000-0000-0000CA0D0000}"/>
    <cellStyle name="Currency 4 116" xfId="3609" xr:uid="{00000000-0005-0000-0000-0000CB0D0000}"/>
    <cellStyle name="Currency 4 116 2" xfId="3610" xr:uid="{00000000-0005-0000-0000-0000CC0D0000}"/>
    <cellStyle name="Currency 4 117" xfId="3611" xr:uid="{00000000-0005-0000-0000-0000CD0D0000}"/>
    <cellStyle name="Currency 4 117 2" xfId="3612" xr:uid="{00000000-0005-0000-0000-0000CE0D0000}"/>
    <cellStyle name="Currency 4 118" xfId="3613" xr:uid="{00000000-0005-0000-0000-0000CF0D0000}"/>
    <cellStyle name="Currency 4 119" xfId="3614" xr:uid="{00000000-0005-0000-0000-0000D00D0000}"/>
    <cellStyle name="Currency 4 12" xfId="3615" xr:uid="{00000000-0005-0000-0000-0000D10D0000}"/>
    <cellStyle name="Currency 4 12 2" xfId="3616" xr:uid="{00000000-0005-0000-0000-0000D20D0000}"/>
    <cellStyle name="Currency 4 120" xfId="3617" xr:uid="{00000000-0005-0000-0000-0000D30D0000}"/>
    <cellStyle name="Currency 4 121" xfId="3618" xr:uid="{00000000-0005-0000-0000-0000D40D0000}"/>
    <cellStyle name="Currency 4 122" xfId="3619" xr:uid="{00000000-0005-0000-0000-0000D50D0000}"/>
    <cellStyle name="Currency 4 123" xfId="3620" xr:uid="{00000000-0005-0000-0000-0000D60D0000}"/>
    <cellStyle name="Currency 4 124" xfId="3621" xr:uid="{00000000-0005-0000-0000-0000D70D0000}"/>
    <cellStyle name="Currency 4 13" xfId="3622" xr:uid="{00000000-0005-0000-0000-0000D80D0000}"/>
    <cellStyle name="Currency 4 13 2" xfId="3623" xr:uid="{00000000-0005-0000-0000-0000D90D0000}"/>
    <cellStyle name="Currency 4 14" xfId="3624" xr:uid="{00000000-0005-0000-0000-0000DA0D0000}"/>
    <cellStyle name="Currency 4 14 2" xfId="3625" xr:uid="{00000000-0005-0000-0000-0000DB0D0000}"/>
    <cellStyle name="Currency 4 15" xfId="3626" xr:uid="{00000000-0005-0000-0000-0000DC0D0000}"/>
    <cellStyle name="Currency 4 15 2" xfId="3627" xr:uid="{00000000-0005-0000-0000-0000DD0D0000}"/>
    <cellStyle name="Currency 4 16" xfId="3628" xr:uid="{00000000-0005-0000-0000-0000DE0D0000}"/>
    <cellStyle name="Currency 4 16 2" xfId="3629" xr:uid="{00000000-0005-0000-0000-0000DF0D0000}"/>
    <cellStyle name="Currency 4 17" xfId="3630" xr:uid="{00000000-0005-0000-0000-0000E00D0000}"/>
    <cellStyle name="Currency 4 17 2" xfId="3631" xr:uid="{00000000-0005-0000-0000-0000E10D0000}"/>
    <cellStyle name="Currency 4 18" xfId="3632" xr:uid="{00000000-0005-0000-0000-0000E20D0000}"/>
    <cellStyle name="Currency 4 18 2" xfId="3633" xr:uid="{00000000-0005-0000-0000-0000E30D0000}"/>
    <cellStyle name="Currency 4 19" xfId="3634" xr:uid="{00000000-0005-0000-0000-0000E40D0000}"/>
    <cellStyle name="Currency 4 19 2" xfId="3635" xr:uid="{00000000-0005-0000-0000-0000E50D0000}"/>
    <cellStyle name="Currency 4 2" xfId="3636" xr:uid="{00000000-0005-0000-0000-0000E60D0000}"/>
    <cellStyle name="Currency 4 2 2" xfId="3637" xr:uid="{00000000-0005-0000-0000-0000E70D0000}"/>
    <cellStyle name="Currency 4 2 3" xfId="3638" xr:uid="{00000000-0005-0000-0000-0000E80D0000}"/>
    <cellStyle name="Currency 4 20" xfId="3639" xr:uid="{00000000-0005-0000-0000-0000E90D0000}"/>
    <cellStyle name="Currency 4 20 2" xfId="3640" xr:uid="{00000000-0005-0000-0000-0000EA0D0000}"/>
    <cellStyle name="Currency 4 21" xfId="3641" xr:uid="{00000000-0005-0000-0000-0000EB0D0000}"/>
    <cellStyle name="Currency 4 21 2" xfId="3642" xr:uid="{00000000-0005-0000-0000-0000EC0D0000}"/>
    <cellStyle name="Currency 4 22" xfId="3643" xr:uid="{00000000-0005-0000-0000-0000ED0D0000}"/>
    <cellStyle name="Currency 4 22 2" xfId="3644" xr:uid="{00000000-0005-0000-0000-0000EE0D0000}"/>
    <cellStyle name="Currency 4 23" xfId="3645" xr:uid="{00000000-0005-0000-0000-0000EF0D0000}"/>
    <cellStyle name="Currency 4 23 2" xfId="3646" xr:uid="{00000000-0005-0000-0000-0000F00D0000}"/>
    <cellStyle name="Currency 4 24" xfId="3647" xr:uid="{00000000-0005-0000-0000-0000F10D0000}"/>
    <cellStyle name="Currency 4 24 2" xfId="3648" xr:uid="{00000000-0005-0000-0000-0000F20D0000}"/>
    <cellStyle name="Currency 4 25" xfId="3649" xr:uid="{00000000-0005-0000-0000-0000F30D0000}"/>
    <cellStyle name="Currency 4 25 2" xfId="3650" xr:uid="{00000000-0005-0000-0000-0000F40D0000}"/>
    <cellStyle name="Currency 4 26" xfId="3651" xr:uid="{00000000-0005-0000-0000-0000F50D0000}"/>
    <cellStyle name="Currency 4 26 2" xfId="3652" xr:uid="{00000000-0005-0000-0000-0000F60D0000}"/>
    <cellStyle name="Currency 4 27" xfId="3653" xr:uid="{00000000-0005-0000-0000-0000F70D0000}"/>
    <cellStyle name="Currency 4 27 2" xfId="3654" xr:uid="{00000000-0005-0000-0000-0000F80D0000}"/>
    <cellStyle name="Currency 4 28" xfId="3655" xr:uid="{00000000-0005-0000-0000-0000F90D0000}"/>
    <cellStyle name="Currency 4 28 2" xfId="3656" xr:uid="{00000000-0005-0000-0000-0000FA0D0000}"/>
    <cellStyle name="Currency 4 29" xfId="3657" xr:uid="{00000000-0005-0000-0000-0000FB0D0000}"/>
    <cellStyle name="Currency 4 29 2" xfId="3658" xr:uid="{00000000-0005-0000-0000-0000FC0D0000}"/>
    <cellStyle name="Currency 4 3" xfId="3659" xr:uid="{00000000-0005-0000-0000-0000FD0D0000}"/>
    <cellStyle name="Currency 4 3 2" xfId="3660" xr:uid="{00000000-0005-0000-0000-0000FE0D0000}"/>
    <cellStyle name="Currency 4 30" xfId="3661" xr:uid="{00000000-0005-0000-0000-0000FF0D0000}"/>
    <cellStyle name="Currency 4 30 2" xfId="3662" xr:uid="{00000000-0005-0000-0000-0000000E0000}"/>
    <cellStyle name="Currency 4 31" xfId="3663" xr:uid="{00000000-0005-0000-0000-0000010E0000}"/>
    <cellStyle name="Currency 4 31 2" xfId="3664" xr:uid="{00000000-0005-0000-0000-0000020E0000}"/>
    <cellStyle name="Currency 4 32" xfId="3665" xr:uid="{00000000-0005-0000-0000-0000030E0000}"/>
    <cellStyle name="Currency 4 32 2" xfId="3666" xr:uid="{00000000-0005-0000-0000-0000040E0000}"/>
    <cellStyle name="Currency 4 33" xfId="3667" xr:uid="{00000000-0005-0000-0000-0000050E0000}"/>
    <cellStyle name="Currency 4 33 2" xfId="3668" xr:uid="{00000000-0005-0000-0000-0000060E0000}"/>
    <cellStyle name="Currency 4 34" xfId="3669" xr:uid="{00000000-0005-0000-0000-0000070E0000}"/>
    <cellStyle name="Currency 4 34 2" xfId="3670" xr:uid="{00000000-0005-0000-0000-0000080E0000}"/>
    <cellStyle name="Currency 4 35" xfId="3671" xr:uid="{00000000-0005-0000-0000-0000090E0000}"/>
    <cellStyle name="Currency 4 35 2" xfId="3672" xr:uid="{00000000-0005-0000-0000-00000A0E0000}"/>
    <cellStyle name="Currency 4 36" xfId="3673" xr:uid="{00000000-0005-0000-0000-00000B0E0000}"/>
    <cellStyle name="Currency 4 36 2" xfId="3674" xr:uid="{00000000-0005-0000-0000-00000C0E0000}"/>
    <cellStyle name="Currency 4 37" xfId="3675" xr:uid="{00000000-0005-0000-0000-00000D0E0000}"/>
    <cellStyle name="Currency 4 37 2" xfId="3676" xr:uid="{00000000-0005-0000-0000-00000E0E0000}"/>
    <cellStyle name="Currency 4 38" xfId="3677" xr:uid="{00000000-0005-0000-0000-00000F0E0000}"/>
    <cellStyle name="Currency 4 38 2" xfId="3678" xr:uid="{00000000-0005-0000-0000-0000100E0000}"/>
    <cellStyle name="Currency 4 39" xfId="3679" xr:uid="{00000000-0005-0000-0000-0000110E0000}"/>
    <cellStyle name="Currency 4 39 2" xfId="3680" xr:uid="{00000000-0005-0000-0000-0000120E0000}"/>
    <cellStyle name="Currency 4 4" xfId="3681" xr:uid="{00000000-0005-0000-0000-0000130E0000}"/>
    <cellStyle name="Currency 4 4 2" xfId="3682" xr:uid="{00000000-0005-0000-0000-0000140E0000}"/>
    <cellStyle name="Currency 4 40" xfId="3683" xr:uid="{00000000-0005-0000-0000-0000150E0000}"/>
    <cellStyle name="Currency 4 40 2" xfId="3684" xr:uid="{00000000-0005-0000-0000-0000160E0000}"/>
    <cellStyle name="Currency 4 41" xfId="3685" xr:uid="{00000000-0005-0000-0000-0000170E0000}"/>
    <cellStyle name="Currency 4 41 2" xfId="3686" xr:uid="{00000000-0005-0000-0000-0000180E0000}"/>
    <cellStyle name="Currency 4 42" xfId="3687" xr:uid="{00000000-0005-0000-0000-0000190E0000}"/>
    <cellStyle name="Currency 4 42 2" xfId="3688" xr:uid="{00000000-0005-0000-0000-00001A0E0000}"/>
    <cellStyle name="Currency 4 43" xfId="3689" xr:uid="{00000000-0005-0000-0000-00001B0E0000}"/>
    <cellStyle name="Currency 4 43 2" xfId="3690" xr:uid="{00000000-0005-0000-0000-00001C0E0000}"/>
    <cellStyle name="Currency 4 44" xfId="3691" xr:uid="{00000000-0005-0000-0000-00001D0E0000}"/>
    <cellStyle name="Currency 4 44 2" xfId="3692" xr:uid="{00000000-0005-0000-0000-00001E0E0000}"/>
    <cellStyle name="Currency 4 45" xfId="3693" xr:uid="{00000000-0005-0000-0000-00001F0E0000}"/>
    <cellStyle name="Currency 4 45 2" xfId="3694" xr:uid="{00000000-0005-0000-0000-0000200E0000}"/>
    <cellStyle name="Currency 4 46" xfId="3695" xr:uid="{00000000-0005-0000-0000-0000210E0000}"/>
    <cellStyle name="Currency 4 46 2" xfId="3696" xr:uid="{00000000-0005-0000-0000-0000220E0000}"/>
    <cellStyle name="Currency 4 47" xfId="3697" xr:uid="{00000000-0005-0000-0000-0000230E0000}"/>
    <cellStyle name="Currency 4 47 2" xfId="3698" xr:uid="{00000000-0005-0000-0000-0000240E0000}"/>
    <cellStyle name="Currency 4 48" xfId="3699" xr:uid="{00000000-0005-0000-0000-0000250E0000}"/>
    <cellStyle name="Currency 4 48 2" xfId="3700" xr:uid="{00000000-0005-0000-0000-0000260E0000}"/>
    <cellStyle name="Currency 4 49" xfId="3701" xr:uid="{00000000-0005-0000-0000-0000270E0000}"/>
    <cellStyle name="Currency 4 49 2" xfId="3702" xr:uid="{00000000-0005-0000-0000-0000280E0000}"/>
    <cellStyle name="Currency 4 5" xfId="3703" xr:uid="{00000000-0005-0000-0000-0000290E0000}"/>
    <cellStyle name="Currency 4 5 2" xfId="3704" xr:uid="{00000000-0005-0000-0000-00002A0E0000}"/>
    <cellStyle name="Currency 4 50" xfId="3705" xr:uid="{00000000-0005-0000-0000-00002B0E0000}"/>
    <cellStyle name="Currency 4 50 2" xfId="3706" xr:uid="{00000000-0005-0000-0000-00002C0E0000}"/>
    <cellStyle name="Currency 4 51" xfId="3707" xr:uid="{00000000-0005-0000-0000-00002D0E0000}"/>
    <cellStyle name="Currency 4 51 2" xfId="3708" xr:uid="{00000000-0005-0000-0000-00002E0E0000}"/>
    <cellStyle name="Currency 4 52" xfId="3709" xr:uid="{00000000-0005-0000-0000-00002F0E0000}"/>
    <cellStyle name="Currency 4 52 2" xfId="3710" xr:uid="{00000000-0005-0000-0000-0000300E0000}"/>
    <cellStyle name="Currency 4 53" xfId="3711" xr:uid="{00000000-0005-0000-0000-0000310E0000}"/>
    <cellStyle name="Currency 4 53 2" xfId="3712" xr:uid="{00000000-0005-0000-0000-0000320E0000}"/>
    <cellStyle name="Currency 4 54" xfId="3713" xr:uid="{00000000-0005-0000-0000-0000330E0000}"/>
    <cellStyle name="Currency 4 54 2" xfId="3714" xr:uid="{00000000-0005-0000-0000-0000340E0000}"/>
    <cellStyle name="Currency 4 55" xfId="3715" xr:uid="{00000000-0005-0000-0000-0000350E0000}"/>
    <cellStyle name="Currency 4 55 2" xfId="3716" xr:uid="{00000000-0005-0000-0000-0000360E0000}"/>
    <cellStyle name="Currency 4 56" xfId="3717" xr:uid="{00000000-0005-0000-0000-0000370E0000}"/>
    <cellStyle name="Currency 4 56 2" xfId="3718" xr:uid="{00000000-0005-0000-0000-0000380E0000}"/>
    <cellStyle name="Currency 4 57" xfId="3719" xr:uid="{00000000-0005-0000-0000-0000390E0000}"/>
    <cellStyle name="Currency 4 57 2" xfId="3720" xr:uid="{00000000-0005-0000-0000-00003A0E0000}"/>
    <cellStyle name="Currency 4 58" xfId="3721" xr:uid="{00000000-0005-0000-0000-00003B0E0000}"/>
    <cellStyle name="Currency 4 58 2" xfId="3722" xr:uid="{00000000-0005-0000-0000-00003C0E0000}"/>
    <cellStyle name="Currency 4 59" xfId="3723" xr:uid="{00000000-0005-0000-0000-00003D0E0000}"/>
    <cellStyle name="Currency 4 59 2" xfId="3724" xr:uid="{00000000-0005-0000-0000-00003E0E0000}"/>
    <cellStyle name="Currency 4 6" xfId="3725" xr:uid="{00000000-0005-0000-0000-00003F0E0000}"/>
    <cellStyle name="Currency 4 6 2" xfId="3726" xr:uid="{00000000-0005-0000-0000-0000400E0000}"/>
    <cellStyle name="Currency 4 60" xfId="3727" xr:uid="{00000000-0005-0000-0000-0000410E0000}"/>
    <cellStyle name="Currency 4 60 2" xfId="3728" xr:uid="{00000000-0005-0000-0000-0000420E0000}"/>
    <cellStyle name="Currency 4 61" xfId="3729" xr:uid="{00000000-0005-0000-0000-0000430E0000}"/>
    <cellStyle name="Currency 4 61 2" xfId="3730" xr:uid="{00000000-0005-0000-0000-0000440E0000}"/>
    <cellStyle name="Currency 4 62" xfId="3731" xr:uid="{00000000-0005-0000-0000-0000450E0000}"/>
    <cellStyle name="Currency 4 62 2" xfId="3732" xr:uid="{00000000-0005-0000-0000-0000460E0000}"/>
    <cellStyle name="Currency 4 63" xfId="3733" xr:uid="{00000000-0005-0000-0000-0000470E0000}"/>
    <cellStyle name="Currency 4 63 2" xfId="3734" xr:uid="{00000000-0005-0000-0000-0000480E0000}"/>
    <cellStyle name="Currency 4 64" xfId="3735" xr:uid="{00000000-0005-0000-0000-0000490E0000}"/>
    <cellStyle name="Currency 4 64 2" xfId="3736" xr:uid="{00000000-0005-0000-0000-00004A0E0000}"/>
    <cellStyle name="Currency 4 65" xfId="3737" xr:uid="{00000000-0005-0000-0000-00004B0E0000}"/>
    <cellStyle name="Currency 4 65 2" xfId="3738" xr:uid="{00000000-0005-0000-0000-00004C0E0000}"/>
    <cellStyle name="Currency 4 66" xfId="3739" xr:uid="{00000000-0005-0000-0000-00004D0E0000}"/>
    <cellStyle name="Currency 4 66 2" xfId="3740" xr:uid="{00000000-0005-0000-0000-00004E0E0000}"/>
    <cellStyle name="Currency 4 67" xfId="3741" xr:uid="{00000000-0005-0000-0000-00004F0E0000}"/>
    <cellStyle name="Currency 4 67 2" xfId="3742" xr:uid="{00000000-0005-0000-0000-0000500E0000}"/>
    <cellStyle name="Currency 4 68" xfId="3743" xr:uid="{00000000-0005-0000-0000-0000510E0000}"/>
    <cellStyle name="Currency 4 68 2" xfId="3744" xr:uid="{00000000-0005-0000-0000-0000520E0000}"/>
    <cellStyle name="Currency 4 69" xfId="3745" xr:uid="{00000000-0005-0000-0000-0000530E0000}"/>
    <cellStyle name="Currency 4 69 2" xfId="3746" xr:uid="{00000000-0005-0000-0000-0000540E0000}"/>
    <cellStyle name="Currency 4 7" xfId="3747" xr:uid="{00000000-0005-0000-0000-0000550E0000}"/>
    <cellStyle name="Currency 4 7 2" xfId="3748" xr:uid="{00000000-0005-0000-0000-0000560E0000}"/>
    <cellStyle name="Currency 4 70" xfId="3749" xr:uid="{00000000-0005-0000-0000-0000570E0000}"/>
    <cellStyle name="Currency 4 70 2" xfId="3750" xr:uid="{00000000-0005-0000-0000-0000580E0000}"/>
    <cellStyle name="Currency 4 71" xfId="3751" xr:uid="{00000000-0005-0000-0000-0000590E0000}"/>
    <cellStyle name="Currency 4 71 2" xfId="3752" xr:uid="{00000000-0005-0000-0000-00005A0E0000}"/>
    <cellStyle name="Currency 4 72" xfId="3753" xr:uid="{00000000-0005-0000-0000-00005B0E0000}"/>
    <cellStyle name="Currency 4 72 2" xfId="3754" xr:uid="{00000000-0005-0000-0000-00005C0E0000}"/>
    <cellStyle name="Currency 4 73" xfId="3755" xr:uid="{00000000-0005-0000-0000-00005D0E0000}"/>
    <cellStyle name="Currency 4 73 2" xfId="3756" xr:uid="{00000000-0005-0000-0000-00005E0E0000}"/>
    <cellStyle name="Currency 4 74" xfId="3757" xr:uid="{00000000-0005-0000-0000-00005F0E0000}"/>
    <cellStyle name="Currency 4 74 2" xfId="3758" xr:uid="{00000000-0005-0000-0000-0000600E0000}"/>
    <cellStyle name="Currency 4 75" xfId="3759" xr:uid="{00000000-0005-0000-0000-0000610E0000}"/>
    <cellStyle name="Currency 4 75 2" xfId="3760" xr:uid="{00000000-0005-0000-0000-0000620E0000}"/>
    <cellStyle name="Currency 4 76" xfId="3761" xr:uid="{00000000-0005-0000-0000-0000630E0000}"/>
    <cellStyle name="Currency 4 76 2" xfId="3762" xr:uid="{00000000-0005-0000-0000-0000640E0000}"/>
    <cellStyle name="Currency 4 77" xfId="3763" xr:uid="{00000000-0005-0000-0000-0000650E0000}"/>
    <cellStyle name="Currency 4 77 2" xfId="3764" xr:uid="{00000000-0005-0000-0000-0000660E0000}"/>
    <cellStyle name="Currency 4 78" xfId="3765" xr:uid="{00000000-0005-0000-0000-0000670E0000}"/>
    <cellStyle name="Currency 4 78 2" xfId="3766" xr:uid="{00000000-0005-0000-0000-0000680E0000}"/>
    <cellStyle name="Currency 4 79" xfId="3767" xr:uid="{00000000-0005-0000-0000-0000690E0000}"/>
    <cellStyle name="Currency 4 79 2" xfId="3768" xr:uid="{00000000-0005-0000-0000-00006A0E0000}"/>
    <cellStyle name="Currency 4 8" xfId="3769" xr:uid="{00000000-0005-0000-0000-00006B0E0000}"/>
    <cellStyle name="Currency 4 8 2" xfId="3770" xr:uid="{00000000-0005-0000-0000-00006C0E0000}"/>
    <cellStyle name="Currency 4 80" xfId="3771" xr:uid="{00000000-0005-0000-0000-00006D0E0000}"/>
    <cellStyle name="Currency 4 80 2" xfId="3772" xr:uid="{00000000-0005-0000-0000-00006E0E0000}"/>
    <cellStyle name="Currency 4 81" xfId="3773" xr:uid="{00000000-0005-0000-0000-00006F0E0000}"/>
    <cellStyle name="Currency 4 81 2" xfId="3774" xr:uid="{00000000-0005-0000-0000-0000700E0000}"/>
    <cellStyle name="Currency 4 82" xfId="3775" xr:uid="{00000000-0005-0000-0000-0000710E0000}"/>
    <cellStyle name="Currency 4 82 2" xfId="3776" xr:uid="{00000000-0005-0000-0000-0000720E0000}"/>
    <cellStyle name="Currency 4 83" xfId="3777" xr:uid="{00000000-0005-0000-0000-0000730E0000}"/>
    <cellStyle name="Currency 4 83 2" xfId="3778" xr:uid="{00000000-0005-0000-0000-0000740E0000}"/>
    <cellStyle name="Currency 4 84" xfId="3779" xr:uid="{00000000-0005-0000-0000-0000750E0000}"/>
    <cellStyle name="Currency 4 84 2" xfId="3780" xr:uid="{00000000-0005-0000-0000-0000760E0000}"/>
    <cellStyle name="Currency 4 85" xfId="3781" xr:uid="{00000000-0005-0000-0000-0000770E0000}"/>
    <cellStyle name="Currency 4 85 2" xfId="3782" xr:uid="{00000000-0005-0000-0000-0000780E0000}"/>
    <cellStyle name="Currency 4 86" xfId="3783" xr:uid="{00000000-0005-0000-0000-0000790E0000}"/>
    <cellStyle name="Currency 4 86 2" xfId="3784" xr:uid="{00000000-0005-0000-0000-00007A0E0000}"/>
    <cellStyle name="Currency 4 87" xfId="3785" xr:uid="{00000000-0005-0000-0000-00007B0E0000}"/>
    <cellStyle name="Currency 4 87 2" xfId="3786" xr:uid="{00000000-0005-0000-0000-00007C0E0000}"/>
    <cellStyle name="Currency 4 88" xfId="3787" xr:uid="{00000000-0005-0000-0000-00007D0E0000}"/>
    <cellStyle name="Currency 4 88 2" xfId="3788" xr:uid="{00000000-0005-0000-0000-00007E0E0000}"/>
    <cellStyle name="Currency 4 89" xfId="3789" xr:uid="{00000000-0005-0000-0000-00007F0E0000}"/>
    <cellStyle name="Currency 4 89 2" xfId="3790" xr:uid="{00000000-0005-0000-0000-0000800E0000}"/>
    <cellStyle name="Currency 4 9" xfId="3791" xr:uid="{00000000-0005-0000-0000-0000810E0000}"/>
    <cellStyle name="Currency 4 9 2" xfId="3792" xr:uid="{00000000-0005-0000-0000-0000820E0000}"/>
    <cellStyle name="Currency 4 90" xfId="3793" xr:uid="{00000000-0005-0000-0000-0000830E0000}"/>
    <cellStyle name="Currency 4 90 2" xfId="3794" xr:uid="{00000000-0005-0000-0000-0000840E0000}"/>
    <cellStyle name="Currency 4 91" xfId="3795" xr:uid="{00000000-0005-0000-0000-0000850E0000}"/>
    <cellStyle name="Currency 4 91 2" xfId="3796" xr:uid="{00000000-0005-0000-0000-0000860E0000}"/>
    <cellStyle name="Currency 4 92" xfId="3797" xr:uid="{00000000-0005-0000-0000-0000870E0000}"/>
    <cellStyle name="Currency 4 92 2" xfId="3798" xr:uid="{00000000-0005-0000-0000-0000880E0000}"/>
    <cellStyle name="Currency 4 93" xfId="3799" xr:uid="{00000000-0005-0000-0000-0000890E0000}"/>
    <cellStyle name="Currency 4 93 2" xfId="3800" xr:uid="{00000000-0005-0000-0000-00008A0E0000}"/>
    <cellStyle name="Currency 4 94" xfId="3801" xr:uid="{00000000-0005-0000-0000-00008B0E0000}"/>
    <cellStyle name="Currency 4 94 2" xfId="3802" xr:uid="{00000000-0005-0000-0000-00008C0E0000}"/>
    <cellStyle name="Currency 4 95" xfId="3803" xr:uid="{00000000-0005-0000-0000-00008D0E0000}"/>
    <cellStyle name="Currency 4 95 2" xfId="3804" xr:uid="{00000000-0005-0000-0000-00008E0E0000}"/>
    <cellStyle name="Currency 4 96" xfId="3805" xr:uid="{00000000-0005-0000-0000-00008F0E0000}"/>
    <cellStyle name="Currency 4 96 2" xfId="3806" xr:uid="{00000000-0005-0000-0000-0000900E0000}"/>
    <cellStyle name="Currency 4 97" xfId="3807" xr:uid="{00000000-0005-0000-0000-0000910E0000}"/>
    <cellStyle name="Currency 4 97 2" xfId="3808" xr:uid="{00000000-0005-0000-0000-0000920E0000}"/>
    <cellStyle name="Currency 4 98" xfId="3809" xr:uid="{00000000-0005-0000-0000-0000930E0000}"/>
    <cellStyle name="Currency 4 98 2" xfId="3810" xr:uid="{00000000-0005-0000-0000-0000940E0000}"/>
    <cellStyle name="Currency 4 99" xfId="3811" xr:uid="{00000000-0005-0000-0000-0000950E0000}"/>
    <cellStyle name="Currency 4 99 2" xfId="3812" xr:uid="{00000000-0005-0000-0000-0000960E0000}"/>
    <cellStyle name="Currency 5" xfId="3813" xr:uid="{00000000-0005-0000-0000-0000970E0000}"/>
    <cellStyle name="Currency 6" xfId="3814" xr:uid="{00000000-0005-0000-0000-0000980E0000}"/>
    <cellStyle name="Currency 6 2" xfId="3815" xr:uid="{00000000-0005-0000-0000-0000990E0000}"/>
    <cellStyle name="Currency 7" xfId="3816" xr:uid="{00000000-0005-0000-0000-00009A0E0000}"/>
    <cellStyle name="Currency 7 10" xfId="3817" xr:uid="{00000000-0005-0000-0000-00009B0E0000}"/>
    <cellStyle name="Currency 7 11" xfId="3818" xr:uid="{00000000-0005-0000-0000-00009C0E0000}"/>
    <cellStyle name="Currency 7 11 2" xfId="3819" xr:uid="{00000000-0005-0000-0000-00009D0E0000}"/>
    <cellStyle name="Currency 7 12" xfId="3820" xr:uid="{00000000-0005-0000-0000-00009E0E0000}"/>
    <cellStyle name="Currency 7 12 2" xfId="3821" xr:uid="{00000000-0005-0000-0000-00009F0E0000}"/>
    <cellStyle name="Currency 7 2" xfId="3822" xr:uid="{00000000-0005-0000-0000-0000A00E0000}"/>
    <cellStyle name="Currency 7 2 2" xfId="3823" xr:uid="{00000000-0005-0000-0000-0000A10E0000}"/>
    <cellStyle name="Currency 7 2 3" xfId="3824" xr:uid="{00000000-0005-0000-0000-0000A20E0000}"/>
    <cellStyle name="Currency 7 2 4" xfId="3825" xr:uid="{00000000-0005-0000-0000-0000A30E0000}"/>
    <cellStyle name="Currency 7 2 5" xfId="3826" xr:uid="{00000000-0005-0000-0000-0000A40E0000}"/>
    <cellStyle name="Currency 7 2 6" xfId="3827" xr:uid="{00000000-0005-0000-0000-0000A50E0000}"/>
    <cellStyle name="Currency 7 2 7" xfId="3828" xr:uid="{00000000-0005-0000-0000-0000A60E0000}"/>
    <cellStyle name="Currency 7 2 8" xfId="3829" xr:uid="{00000000-0005-0000-0000-0000A70E0000}"/>
    <cellStyle name="Currency 7 3" xfId="3830" xr:uid="{00000000-0005-0000-0000-0000A80E0000}"/>
    <cellStyle name="Currency 7 3 2" xfId="3831" xr:uid="{00000000-0005-0000-0000-0000A90E0000}"/>
    <cellStyle name="Currency 7 3 3" xfId="3832" xr:uid="{00000000-0005-0000-0000-0000AA0E0000}"/>
    <cellStyle name="Currency 7 3 4" xfId="3833" xr:uid="{00000000-0005-0000-0000-0000AB0E0000}"/>
    <cellStyle name="Currency 7 3 5" xfId="3834" xr:uid="{00000000-0005-0000-0000-0000AC0E0000}"/>
    <cellStyle name="Currency 7 3 6" xfId="3835" xr:uid="{00000000-0005-0000-0000-0000AD0E0000}"/>
    <cellStyle name="Currency 7 3 7" xfId="3836" xr:uid="{00000000-0005-0000-0000-0000AE0E0000}"/>
    <cellStyle name="Currency 7 3 8" xfId="3837" xr:uid="{00000000-0005-0000-0000-0000AF0E0000}"/>
    <cellStyle name="Currency 7 4" xfId="3838" xr:uid="{00000000-0005-0000-0000-0000B00E0000}"/>
    <cellStyle name="Currency 7 4 2" xfId="3839" xr:uid="{00000000-0005-0000-0000-0000B10E0000}"/>
    <cellStyle name="Currency 7 4 3" xfId="3840" xr:uid="{00000000-0005-0000-0000-0000B20E0000}"/>
    <cellStyle name="Currency 7 4 4" xfId="3841" xr:uid="{00000000-0005-0000-0000-0000B30E0000}"/>
    <cellStyle name="Currency 7 4 5" xfId="3842" xr:uid="{00000000-0005-0000-0000-0000B40E0000}"/>
    <cellStyle name="Currency 7 4 6" xfId="3843" xr:uid="{00000000-0005-0000-0000-0000B50E0000}"/>
    <cellStyle name="Currency 7 4 7" xfId="3844" xr:uid="{00000000-0005-0000-0000-0000B60E0000}"/>
    <cellStyle name="Currency 7 4 8" xfId="3845" xr:uid="{00000000-0005-0000-0000-0000B70E0000}"/>
    <cellStyle name="Currency 7 5" xfId="3846" xr:uid="{00000000-0005-0000-0000-0000B80E0000}"/>
    <cellStyle name="Currency 7 5 2" xfId="3847" xr:uid="{00000000-0005-0000-0000-0000B90E0000}"/>
    <cellStyle name="Currency 7 5 3" xfId="3848" xr:uid="{00000000-0005-0000-0000-0000BA0E0000}"/>
    <cellStyle name="Currency 7 5 4" xfId="3849" xr:uid="{00000000-0005-0000-0000-0000BB0E0000}"/>
    <cellStyle name="Currency 7 5 5" xfId="3850" xr:uid="{00000000-0005-0000-0000-0000BC0E0000}"/>
    <cellStyle name="Currency 7 5 6" xfId="3851" xr:uid="{00000000-0005-0000-0000-0000BD0E0000}"/>
    <cellStyle name="Currency 7 5 7" xfId="3852" xr:uid="{00000000-0005-0000-0000-0000BE0E0000}"/>
    <cellStyle name="Currency 7 5 8" xfId="3853" xr:uid="{00000000-0005-0000-0000-0000BF0E0000}"/>
    <cellStyle name="Currency 7 6" xfId="3854" xr:uid="{00000000-0005-0000-0000-0000C00E0000}"/>
    <cellStyle name="Currency 7 6 2" xfId="3855" xr:uid="{00000000-0005-0000-0000-0000C10E0000}"/>
    <cellStyle name="Currency 7 6 3" xfId="3856" xr:uid="{00000000-0005-0000-0000-0000C20E0000}"/>
    <cellStyle name="Currency 7 6 4" xfId="3857" xr:uid="{00000000-0005-0000-0000-0000C30E0000}"/>
    <cellStyle name="Currency 7 6 5" xfId="3858" xr:uid="{00000000-0005-0000-0000-0000C40E0000}"/>
    <cellStyle name="Currency 7 6 6" xfId="3859" xr:uid="{00000000-0005-0000-0000-0000C50E0000}"/>
    <cellStyle name="Currency 7 6 7" xfId="3860" xr:uid="{00000000-0005-0000-0000-0000C60E0000}"/>
    <cellStyle name="Currency 7 6 8" xfId="3861" xr:uid="{00000000-0005-0000-0000-0000C70E0000}"/>
    <cellStyle name="Currency 7 7" xfId="3862" xr:uid="{00000000-0005-0000-0000-0000C80E0000}"/>
    <cellStyle name="Currency 7 7 2" xfId="3863" xr:uid="{00000000-0005-0000-0000-0000C90E0000}"/>
    <cellStyle name="Currency 7 7 3" xfId="3864" xr:uid="{00000000-0005-0000-0000-0000CA0E0000}"/>
    <cellStyle name="Currency 7 7 4" xfId="3865" xr:uid="{00000000-0005-0000-0000-0000CB0E0000}"/>
    <cellStyle name="Currency 7 7 5" xfId="3866" xr:uid="{00000000-0005-0000-0000-0000CC0E0000}"/>
    <cellStyle name="Currency 7 7 6" xfId="3867" xr:uid="{00000000-0005-0000-0000-0000CD0E0000}"/>
    <cellStyle name="Currency 7 7 7" xfId="3868" xr:uid="{00000000-0005-0000-0000-0000CE0E0000}"/>
    <cellStyle name="Currency 7 7 8" xfId="3869" xr:uid="{00000000-0005-0000-0000-0000CF0E0000}"/>
    <cellStyle name="Currency 7 8" xfId="3870" xr:uid="{00000000-0005-0000-0000-0000D00E0000}"/>
    <cellStyle name="Currency 7 8 2" xfId="3871" xr:uid="{00000000-0005-0000-0000-0000D10E0000}"/>
    <cellStyle name="Currency 7 8 3" xfId="3872" xr:uid="{00000000-0005-0000-0000-0000D20E0000}"/>
    <cellStyle name="Currency 7 8 4" xfId="3873" xr:uid="{00000000-0005-0000-0000-0000D30E0000}"/>
    <cellStyle name="Currency 7 8 5" xfId="3874" xr:uid="{00000000-0005-0000-0000-0000D40E0000}"/>
    <cellStyle name="Currency 7 8 6" xfId="3875" xr:uid="{00000000-0005-0000-0000-0000D50E0000}"/>
    <cellStyle name="Currency 7 8 7" xfId="3876" xr:uid="{00000000-0005-0000-0000-0000D60E0000}"/>
    <cellStyle name="Currency 7 8 8" xfId="3877" xr:uid="{00000000-0005-0000-0000-0000D70E0000}"/>
    <cellStyle name="Currency 7 9" xfId="3878" xr:uid="{00000000-0005-0000-0000-0000D80E0000}"/>
    <cellStyle name="Currency 7 9 2" xfId="3879" xr:uid="{00000000-0005-0000-0000-0000D90E0000}"/>
    <cellStyle name="Currency 7 9 3" xfId="3880" xr:uid="{00000000-0005-0000-0000-0000DA0E0000}"/>
    <cellStyle name="Currency 7 9 4" xfId="3881" xr:uid="{00000000-0005-0000-0000-0000DB0E0000}"/>
    <cellStyle name="Currency 7 9 5" xfId="3882" xr:uid="{00000000-0005-0000-0000-0000DC0E0000}"/>
    <cellStyle name="Currency 7 9 6" xfId="3883" xr:uid="{00000000-0005-0000-0000-0000DD0E0000}"/>
    <cellStyle name="Currency 7 9 7" xfId="3884" xr:uid="{00000000-0005-0000-0000-0000DE0E0000}"/>
    <cellStyle name="Currency 7 9 8" xfId="3885" xr:uid="{00000000-0005-0000-0000-0000DF0E0000}"/>
    <cellStyle name="Currency0" xfId="3886" xr:uid="{00000000-0005-0000-0000-0000E00E0000}"/>
    <cellStyle name="Currency0 10" xfId="3887" xr:uid="{00000000-0005-0000-0000-0000E10E0000}"/>
    <cellStyle name="Currency0 10 2" xfId="3888" xr:uid="{00000000-0005-0000-0000-0000E20E0000}"/>
    <cellStyle name="Currency0 100" xfId="3889" xr:uid="{00000000-0005-0000-0000-0000E30E0000}"/>
    <cellStyle name="Currency0 100 2" xfId="3890" xr:uid="{00000000-0005-0000-0000-0000E40E0000}"/>
    <cellStyle name="Currency0 101" xfId="3891" xr:uid="{00000000-0005-0000-0000-0000E50E0000}"/>
    <cellStyle name="Currency0 101 2" xfId="3892" xr:uid="{00000000-0005-0000-0000-0000E60E0000}"/>
    <cellStyle name="Currency0 102" xfId="3893" xr:uid="{00000000-0005-0000-0000-0000E70E0000}"/>
    <cellStyle name="Currency0 102 2" xfId="3894" xr:uid="{00000000-0005-0000-0000-0000E80E0000}"/>
    <cellStyle name="Currency0 103" xfId="3895" xr:uid="{00000000-0005-0000-0000-0000E90E0000}"/>
    <cellStyle name="Currency0 103 2" xfId="3896" xr:uid="{00000000-0005-0000-0000-0000EA0E0000}"/>
    <cellStyle name="Currency0 104" xfId="3897" xr:uid="{00000000-0005-0000-0000-0000EB0E0000}"/>
    <cellStyle name="Currency0 104 2" xfId="3898" xr:uid="{00000000-0005-0000-0000-0000EC0E0000}"/>
    <cellStyle name="Currency0 105" xfId="3899" xr:uid="{00000000-0005-0000-0000-0000ED0E0000}"/>
    <cellStyle name="Currency0 105 2" xfId="3900" xr:uid="{00000000-0005-0000-0000-0000EE0E0000}"/>
    <cellStyle name="Currency0 106" xfId="3901" xr:uid="{00000000-0005-0000-0000-0000EF0E0000}"/>
    <cellStyle name="Currency0 106 2" xfId="3902" xr:uid="{00000000-0005-0000-0000-0000F00E0000}"/>
    <cellStyle name="Currency0 107" xfId="3903" xr:uid="{00000000-0005-0000-0000-0000F10E0000}"/>
    <cellStyle name="Currency0 107 2" xfId="3904" xr:uid="{00000000-0005-0000-0000-0000F20E0000}"/>
    <cellStyle name="Currency0 108" xfId="3905" xr:uid="{00000000-0005-0000-0000-0000F30E0000}"/>
    <cellStyle name="Currency0 108 2" xfId="3906" xr:uid="{00000000-0005-0000-0000-0000F40E0000}"/>
    <cellStyle name="Currency0 109" xfId="3907" xr:uid="{00000000-0005-0000-0000-0000F50E0000}"/>
    <cellStyle name="Currency0 109 2" xfId="3908" xr:uid="{00000000-0005-0000-0000-0000F60E0000}"/>
    <cellStyle name="Currency0 11" xfId="3909" xr:uid="{00000000-0005-0000-0000-0000F70E0000}"/>
    <cellStyle name="Currency0 11 2" xfId="3910" xr:uid="{00000000-0005-0000-0000-0000F80E0000}"/>
    <cellStyle name="Currency0 110" xfId="3911" xr:uid="{00000000-0005-0000-0000-0000F90E0000}"/>
    <cellStyle name="Currency0 110 2" xfId="3912" xr:uid="{00000000-0005-0000-0000-0000FA0E0000}"/>
    <cellStyle name="Currency0 111" xfId="3913" xr:uid="{00000000-0005-0000-0000-0000FB0E0000}"/>
    <cellStyle name="Currency0 111 2" xfId="3914" xr:uid="{00000000-0005-0000-0000-0000FC0E0000}"/>
    <cellStyle name="Currency0 112" xfId="3915" xr:uid="{00000000-0005-0000-0000-0000FD0E0000}"/>
    <cellStyle name="Currency0 112 2" xfId="3916" xr:uid="{00000000-0005-0000-0000-0000FE0E0000}"/>
    <cellStyle name="Currency0 113" xfId="3917" xr:uid="{00000000-0005-0000-0000-0000FF0E0000}"/>
    <cellStyle name="Currency0 113 2" xfId="3918" xr:uid="{00000000-0005-0000-0000-0000000F0000}"/>
    <cellStyle name="Currency0 114" xfId="3919" xr:uid="{00000000-0005-0000-0000-0000010F0000}"/>
    <cellStyle name="Currency0 114 2" xfId="3920" xr:uid="{00000000-0005-0000-0000-0000020F0000}"/>
    <cellStyle name="Currency0 115" xfId="3921" xr:uid="{00000000-0005-0000-0000-0000030F0000}"/>
    <cellStyle name="Currency0 115 2" xfId="3922" xr:uid="{00000000-0005-0000-0000-0000040F0000}"/>
    <cellStyle name="Currency0 116" xfId="3923" xr:uid="{00000000-0005-0000-0000-0000050F0000}"/>
    <cellStyle name="Currency0 116 2" xfId="3924" xr:uid="{00000000-0005-0000-0000-0000060F0000}"/>
    <cellStyle name="Currency0 117" xfId="3925" xr:uid="{00000000-0005-0000-0000-0000070F0000}"/>
    <cellStyle name="Currency0 117 2" xfId="3926" xr:uid="{00000000-0005-0000-0000-0000080F0000}"/>
    <cellStyle name="Currency0 118" xfId="3927" xr:uid="{00000000-0005-0000-0000-0000090F0000}"/>
    <cellStyle name="Currency0 118 2" xfId="3928" xr:uid="{00000000-0005-0000-0000-00000A0F0000}"/>
    <cellStyle name="Currency0 119" xfId="3929" xr:uid="{00000000-0005-0000-0000-00000B0F0000}"/>
    <cellStyle name="Currency0 119 2" xfId="3930" xr:uid="{00000000-0005-0000-0000-00000C0F0000}"/>
    <cellStyle name="Currency0 12" xfId="3931" xr:uid="{00000000-0005-0000-0000-00000D0F0000}"/>
    <cellStyle name="Currency0 12 2" xfId="3932" xr:uid="{00000000-0005-0000-0000-00000E0F0000}"/>
    <cellStyle name="Currency0 120" xfId="3933" xr:uid="{00000000-0005-0000-0000-00000F0F0000}"/>
    <cellStyle name="Currency0 120 2" xfId="3934" xr:uid="{00000000-0005-0000-0000-0000100F0000}"/>
    <cellStyle name="Currency0 121" xfId="3935" xr:uid="{00000000-0005-0000-0000-0000110F0000}"/>
    <cellStyle name="Currency0 121 2" xfId="3936" xr:uid="{00000000-0005-0000-0000-0000120F0000}"/>
    <cellStyle name="Currency0 122" xfId="3937" xr:uid="{00000000-0005-0000-0000-0000130F0000}"/>
    <cellStyle name="Currency0 122 2" xfId="3938" xr:uid="{00000000-0005-0000-0000-0000140F0000}"/>
    <cellStyle name="Currency0 123" xfId="3939" xr:uid="{00000000-0005-0000-0000-0000150F0000}"/>
    <cellStyle name="Currency0 123 2" xfId="3940" xr:uid="{00000000-0005-0000-0000-0000160F0000}"/>
    <cellStyle name="Currency0 124" xfId="3941" xr:uid="{00000000-0005-0000-0000-0000170F0000}"/>
    <cellStyle name="Currency0 124 2" xfId="3942" xr:uid="{00000000-0005-0000-0000-0000180F0000}"/>
    <cellStyle name="Currency0 125" xfId="3943" xr:uid="{00000000-0005-0000-0000-0000190F0000}"/>
    <cellStyle name="Currency0 125 2" xfId="3944" xr:uid="{00000000-0005-0000-0000-00001A0F0000}"/>
    <cellStyle name="Currency0 126" xfId="3945" xr:uid="{00000000-0005-0000-0000-00001B0F0000}"/>
    <cellStyle name="Currency0 126 2" xfId="3946" xr:uid="{00000000-0005-0000-0000-00001C0F0000}"/>
    <cellStyle name="Currency0 127" xfId="3947" xr:uid="{00000000-0005-0000-0000-00001D0F0000}"/>
    <cellStyle name="Currency0 127 2" xfId="3948" xr:uid="{00000000-0005-0000-0000-00001E0F0000}"/>
    <cellStyle name="Currency0 128" xfId="3949" xr:uid="{00000000-0005-0000-0000-00001F0F0000}"/>
    <cellStyle name="Currency0 128 2" xfId="3950" xr:uid="{00000000-0005-0000-0000-0000200F0000}"/>
    <cellStyle name="Currency0 129" xfId="3951" xr:uid="{00000000-0005-0000-0000-0000210F0000}"/>
    <cellStyle name="Currency0 129 2" xfId="3952" xr:uid="{00000000-0005-0000-0000-0000220F0000}"/>
    <cellStyle name="Currency0 13" xfId="3953" xr:uid="{00000000-0005-0000-0000-0000230F0000}"/>
    <cellStyle name="Currency0 13 2" xfId="3954" xr:uid="{00000000-0005-0000-0000-0000240F0000}"/>
    <cellStyle name="Currency0 130" xfId="3955" xr:uid="{00000000-0005-0000-0000-0000250F0000}"/>
    <cellStyle name="Currency0 130 2" xfId="3956" xr:uid="{00000000-0005-0000-0000-0000260F0000}"/>
    <cellStyle name="Currency0 131" xfId="3957" xr:uid="{00000000-0005-0000-0000-0000270F0000}"/>
    <cellStyle name="Currency0 131 2" xfId="3958" xr:uid="{00000000-0005-0000-0000-0000280F0000}"/>
    <cellStyle name="Currency0 132" xfId="3959" xr:uid="{00000000-0005-0000-0000-0000290F0000}"/>
    <cellStyle name="Currency0 132 2" xfId="3960" xr:uid="{00000000-0005-0000-0000-00002A0F0000}"/>
    <cellStyle name="Currency0 133" xfId="3961" xr:uid="{00000000-0005-0000-0000-00002B0F0000}"/>
    <cellStyle name="Currency0 133 2" xfId="3962" xr:uid="{00000000-0005-0000-0000-00002C0F0000}"/>
    <cellStyle name="Currency0 134" xfId="3963" xr:uid="{00000000-0005-0000-0000-00002D0F0000}"/>
    <cellStyle name="Currency0 134 2" xfId="3964" xr:uid="{00000000-0005-0000-0000-00002E0F0000}"/>
    <cellStyle name="Currency0 135" xfId="3965" xr:uid="{00000000-0005-0000-0000-00002F0F0000}"/>
    <cellStyle name="Currency0 136" xfId="3966" xr:uid="{00000000-0005-0000-0000-0000300F0000}"/>
    <cellStyle name="Currency0 137" xfId="3967" xr:uid="{00000000-0005-0000-0000-0000310F0000}"/>
    <cellStyle name="Currency0 138" xfId="3968" xr:uid="{00000000-0005-0000-0000-0000320F0000}"/>
    <cellStyle name="Currency0 139" xfId="3969" xr:uid="{00000000-0005-0000-0000-0000330F0000}"/>
    <cellStyle name="Currency0 139 2" xfId="3970" xr:uid="{00000000-0005-0000-0000-0000340F0000}"/>
    <cellStyle name="Currency0 14" xfId="3971" xr:uid="{00000000-0005-0000-0000-0000350F0000}"/>
    <cellStyle name="Currency0 14 2" xfId="3972" xr:uid="{00000000-0005-0000-0000-0000360F0000}"/>
    <cellStyle name="Currency0 140" xfId="3973" xr:uid="{00000000-0005-0000-0000-0000370F0000}"/>
    <cellStyle name="Currency0 140 2" xfId="3974" xr:uid="{00000000-0005-0000-0000-0000380F0000}"/>
    <cellStyle name="Currency0 141" xfId="3975" xr:uid="{00000000-0005-0000-0000-0000390F0000}"/>
    <cellStyle name="Currency0 142" xfId="3976" xr:uid="{00000000-0005-0000-0000-00003A0F0000}"/>
    <cellStyle name="Currency0 143" xfId="3977" xr:uid="{00000000-0005-0000-0000-00003B0F0000}"/>
    <cellStyle name="Currency0 144" xfId="3978" xr:uid="{00000000-0005-0000-0000-00003C0F0000}"/>
    <cellStyle name="Currency0 145" xfId="3979" xr:uid="{00000000-0005-0000-0000-00003D0F0000}"/>
    <cellStyle name="Currency0 146" xfId="3980" xr:uid="{00000000-0005-0000-0000-00003E0F0000}"/>
    <cellStyle name="Currency0 146 2" xfId="3981" xr:uid="{00000000-0005-0000-0000-00003F0F0000}"/>
    <cellStyle name="Currency0 147" xfId="3982" xr:uid="{00000000-0005-0000-0000-0000400F0000}"/>
    <cellStyle name="Currency0 147 2" xfId="3983" xr:uid="{00000000-0005-0000-0000-0000410F0000}"/>
    <cellStyle name="Currency0 148" xfId="3984" xr:uid="{00000000-0005-0000-0000-0000420F0000}"/>
    <cellStyle name="Currency0 149" xfId="3985" xr:uid="{00000000-0005-0000-0000-0000430F0000}"/>
    <cellStyle name="Currency0 15" xfId="3986" xr:uid="{00000000-0005-0000-0000-0000440F0000}"/>
    <cellStyle name="Currency0 15 2" xfId="3987" xr:uid="{00000000-0005-0000-0000-0000450F0000}"/>
    <cellStyle name="Currency0 150" xfId="3988" xr:uid="{00000000-0005-0000-0000-0000460F0000}"/>
    <cellStyle name="Currency0 151" xfId="3989" xr:uid="{00000000-0005-0000-0000-0000470F0000}"/>
    <cellStyle name="Currency0 151 2" xfId="3990" xr:uid="{00000000-0005-0000-0000-0000480F0000}"/>
    <cellStyle name="Currency0 152" xfId="3991" xr:uid="{00000000-0005-0000-0000-0000490F0000}"/>
    <cellStyle name="Currency0 152 2" xfId="3992" xr:uid="{00000000-0005-0000-0000-00004A0F0000}"/>
    <cellStyle name="Currency0 153" xfId="3993" xr:uid="{00000000-0005-0000-0000-00004B0F0000}"/>
    <cellStyle name="Currency0 153 2" xfId="3994" xr:uid="{00000000-0005-0000-0000-00004C0F0000}"/>
    <cellStyle name="Currency0 154" xfId="3995" xr:uid="{00000000-0005-0000-0000-00004D0F0000}"/>
    <cellStyle name="Currency0 154 2" xfId="3996" xr:uid="{00000000-0005-0000-0000-00004E0F0000}"/>
    <cellStyle name="Currency0 155" xfId="3997" xr:uid="{00000000-0005-0000-0000-00004F0F0000}"/>
    <cellStyle name="Currency0 155 2" xfId="3998" xr:uid="{00000000-0005-0000-0000-0000500F0000}"/>
    <cellStyle name="Currency0 156" xfId="3999" xr:uid="{00000000-0005-0000-0000-0000510F0000}"/>
    <cellStyle name="Currency0 157" xfId="4000" xr:uid="{00000000-0005-0000-0000-0000520F0000}"/>
    <cellStyle name="Currency0 158" xfId="4001" xr:uid="{00000000-0005-0000-0000-0000530F0000}"/>
    <cellStyle name="Currency0 158 2" xfId="4002" xr:uid="{00000000-0005-0000-0000-0000540F0000}"/>
    <cellStyle name="Currency0 159" xfId="4003" xr:uid="{00000000-0005-0000-0000-0000550F0000}"/>
    <cellStyle name="Currency0 159 2" xfId="4004" xr:uid="{00000000-0005-0000-0000-0000560F0000}"/>
    <cellStyle name="Currency0 16" xfId="4005" xr:uid="{00000000-0005-0000-0000-0000570F0000}"/>
    <cellStyle name="Currency0 16 2" xfId="4006" xr:uid="{00000000-0005-0000-0000-0000580F0000}"/>
    <cellStyle name="Currency0 160" xfId="4007" xr:uid="{00000000-0005-0000-0000-0000590F0000}"/>
    <cellStyle name="Currency0 160 2" xfId="4008" xr:uid="{00000000-0005-0000-0000-00005A0F0000}"/>
    <cellStyle name="Currency0 161" xfId="4009" xr:uid="{00000000-0005-0000-0000-00005B0F0000}"/>
    <cellStyle name="Currency0 161 2" xfId="4010" xr:uid="{00000000-0005-0000-0000-00005C0F0000}"/>
    <cellStyle name="Currency0 162" xfId="4011" xr:uid="{00000000-0005-0000-0000-00005D0F0000}"/>
    <cellStyle name="Currency0 162 2" xfId="4012" xr:uid="{00000000-0005-0000-0000-00005E0F0000}"/>
    <cellStyle name="Currency0 163" xfId="4013" xr:uid="{00000000-0005-0000-0000-00005F0F0000}"/>
    <cellStyle name="Currency0 163 2" xfId="4014" xr:uid="{00000000-0005-0000-0000-0000600F0000}"/>
    <cellStyle name="Currency0 164" xfId="4015" xr:uid="{00000000-0005-0000-0000-0000610F0000}"/>
    <cellStyle name="Currency0 164 2" xfId="4016" xr:uid="{00000000-0005-0000-0000-0000620F0000}"/>
    <cellStyle name="Currency0 165" xfId="4017" xr:uid="{00000000-0005-0000-0000-0000630F0000}"/>
    <cellStyle name="Currency0 165 2" xfId="4018" xr:uid="{00000000-0005-0000-0000-0000640F0000}"/>
    <cellStyle name="Currency0 166" xfId="4019" xr:uid="{00000000-0005-0000-0000-0000650F0000}"/>
    <cellStyle name="Currency0 166 2" xfId="4020" xr:uid="{00000000-0005-0000-0000-0000660F0000}"/>
    <cellStyle name="Currency0 167" xfId="4021" xr:uid="{00000000-0005-0000-0000-0000670F0000}"/>
    <cellStyle name="Currency0 167 2" xfId="4022" xr:uid="{00000000-0005-0000-0000-0000680F0000}"/>
    <cellStyle name="Currency0 168" xfId="4023" xr:uid="{00000000-0005-0000-0000-0000690F0000}"/>
    <cellStyle name="Currency0 168 2" xfId="4024" xr:uid="{00000000-0005-0000-0000-00006A0F0000}"/>
    <cellStyle name="Currency0 169" xfId="4025" xr:uid="{00000000-0005-0000-0000-00006B0F0000}"/>
    <cellStyle name="Currency0 169 2" xfId="4026" xr:uid="{00000000-0005-0000-0000-00006C0F0000}"/>
    <cellStyle name="Currency0 17" xfId="4027" xr:uid="{00000000-0005-0000-0000-00006D0F0000}"/>
    <cellStyle name="Currency0 17 2" xfId="4028" xr:uid="{00000000-0005-0000-0000-00006E0F0000}"/>
    <cellStyle name="Currency0 170" xfId="4029" xr:uid="{00000000-0005-0000-0000-00006F0F0000}"/>
    <cellStyle name="Currency0 170 2" xfId="4030" xr:uid="{00000000-0005-0000-0000-0000700F0000}"/>
    <cellStyle name="Currency0 171" xfId="4031" xr:uid="{00000000-0005-0000-0000-0000710F0000}"/>
    <cellStyle name="Currency0 171 2" xfId="4032" xr:uid="{00000000-0005-0000-0000-0000720F0000}"/>
    <cellStyle name="Currency0 172" xfId="4033" xr:uid="{00000000-0005-0000-0000-0000730F0000}"/>
    <cellStyle name="Currency0 172 2" xfId="4034" xr:uid="{00000000-0005-0000-0000-0000740F0000}"/>
    <cellStyle name="Currency0 173" xfId="4035" xr:uid="{00000000-0005-0000-0000-0000750F0000}"/>
    <cellStyle name="Currency0 173 2" xfId="4036" xr:uid="{00000000-0005-0000-0000-0000760F0000}"/>
    <cellStyle name="Currency0 174" xfId="4037" xr:uid="{00000000-0005-0000-0000-0000770F0000}"/>
    <cellStyle name="Currency0 174 2" xfId="4038" xr:uid="{00000000-0005-0000-0000-0000780F0000}"/>
    <cellStyle name="Currency0 175" xfId="4039" xr:uid="{00000000-0005-0000-0000-0000790F0000}"/>
    <cellStyle name="Currency0 175 2" xfId="4040" xr:uid="{00000000-0005-0000-0000-00007A0F0000}"/>
    <cellStyle name="Currency0 176" xfId="4041" xr:uid="{00000000-0005-0000-0000-00007B0F0000}"/>
    <cellStyle name="Currency0 176 2" xfId="4042" xr:uid="{00000000-0005-0000-0000-00007C0F0000}"/>
    <cellStyle name="Currency0 177" xfId="4043" xr:uid="{00000000-0005-0000-0000-00007D0F0000}"/>
    <cellStyle name="Currency0 177 2" xfId="4044" xr:uid="{00000000-0005-0000-0000-00007E0F0000}"/>
    <cellStyle name="Currency0 178" xfId="4045" xr:uid="{00000000-0005-0000-0000-00007F0F0000}"/>
    <cellStyle name="Currency0 178 2" xfId="4046" xr:uid="{00000000-0005-0000-0000-0000800F0000}"/>
    <cellStyle name="Currency0 179" xfId="4047" xr:uid="{00000000-0005-0000-0000-0000810F0000}"/>
    <cellStyle name="Currency0 179 2" xfId="4048" xr:uid="{00000000-0005-0000-0000-0000820F0000}"/>
    <cellStyle name="Currency0 18" xfId="4049" xr:uid="{00000000-0005-0000-0000-0000830F0000}"/>
    <cellStyle name="Currency0 18 2" xfId="4050" xr:uid="{00000000-0005-0000-0000-0000840F0000}"/>
    <cellStyle name="Currency0 180" xfId="4051" xr:uid="{00000000-0005-0000-0000-0000850F0000}"/>
    <cellStyle name="Currency0 180 2" xfId="4052" xr:uid="{00000000-0005-0000-0000-0000860F0000}"/>
    <cellStyle name="Currency0 181" xfId="4053" xr:uid="{00000000-0005-0000-0000-0000870F0000}"/>
    <cellStyle name="Currency0 181 2" xfId="4054" xr:uid="{00000000-0005-0000-0000-0000880F0000}"/>
    <cellStyle name="Currency0 182" xfId="4055" xr:uid="{00000000-0005-0000-0000-0000890F0000}"/>
    <cellStyle name="Currency0 182 2" xfId="4056" xr:uid="{00000000-0005-0000-0000-00008A0F0000}"/>
    <cellStyle name="Currency0 183" xfId="4057" xr:uid="{00000000-0005-0000-0000-00008B0F0000}"/>
    <cellStyle name="Currency0 183 2" xfId="4058" xr:uid="{00000000-0005-0000-0000-00008C0F0000}"/>
    <cellStyle name="Currency0 184" xfId="4059" xr:uid="{00000000-0005-0000-0000-00008D0F0000}"/>
    <cellStyle name="Currency0 184 2" xfId="4060" xr:uid="{00000000-0005-0000-0000-00008E0F0000}"/>
    <cellStyle name="Currency0 185" xfId="4061" xr:uid="{00000000-0005-0000-0000-00008F0F0000}"/>
    <cellStyle name="Currency0 185 2" xfId="4062" xr:uid="{00000000-0005-0000-0000-0000900F0000}"/>
    <cellStyle name="Currency0 186" xfId="4063" xr:uid="{00000000-0005-0000-0000-0000910F0000}"/>
    <cellStyle name="Currency0 186 2" xfId="4064" xr:uid="{00000000-0005-0000-0000-0000920F0000}"/>
    <cellStyle name="Currency0 187" xfId="4065" xr:uid="{00000000-0005-0000-0000-0000930F0000}"/>
    <cellStyle name="Currency0 187 2" xfId="4066" xr:uid="{00000000-0005-0000-0000-0000940F0000}"/>
    <cellStyle name="Currency0 188" xfId="4067" xr:uid="{00000000-0005-0000-0000-0000950F0000}"/>
    <cellStyle name="Currency0 188 2" xfId="4068" xr:uid="{00000000-0005-0000-0000-0000960F0000}"/>
    <cellStyle name="Currency0 189" xfId="4069" xr:uid="{00000000-0005-0000-0000-0000970F0000}"/>
    <cellStyle name="Currency0 189 2" xfId="4070" xr:uid="{00000000-0005-0000-0000-0000980F0000}"/>
    <cellStyle name="Currency0 19" xfId="4071" xr:uid="{00000000-0005-0000-0000-0000990F0000}"/>
    <cellStyle name="Currency0 19 2" xfId="4072" xr:uid="{00000000-0005-0000-0000-00009A0F0000}"/>
    <cellStyle name="Currency0 190" xfId="4073" xr:uid="{00000000-0005-0000-0000-00009B0F0000}"/>
    <cellStyle name="Currency0 190 2" xfId="4074" xr:uid="{00000000-0005-0000-0000-00009C0F0000}"/>
    <cellStyle name="Currency0 191" xfId="4075" xr:uid="{00000000-0005-0000-0000-00009D0F0000}"/>
    <cellStyle name="Currency0 191 2" xfId="4076" xr:uid="{00000000-0005-0000-0000-00009E0F0000}"/>
    <cellStyle name="Currency0 192" xfId="4077" xr:uid="{00000000-0005-0000-0000-00009F0F0000}"/>
    <cellStyle name="Currency0 192 2" xfId="4078" xr:uid="{00000000-0005-0000-0000-0000A00F0000}"/>
    <cellStyle name="Currency0 193" xfId="4079" xr:uid="{00000000-0005-0000-0000-0000A10F0000}"/>
    <cellStyle name="Currency0 193 2" xfId="4080" xr:uid="{00000000-0005-0000-0000-0000A20F0000}"/>
    <cellStyle name="Currency0 194" xfId="4081" xr:uid="{00000000-0005-0000-0000-0000A30F0000}"/>
    <cellStyle name="Currency0 194 2" xfId="4082" xr:uid="{00000000-0005-0000-0000-0000A40F0000}"/>
    <cellStyle name="Currency0 195" xfId="4083" xr:uid="{00000000-0005-0000-0000-0000A50F0000}"/>
    <cellStyle name="Currency0 195 2" xfId="4084" xr:uid="{00000000-0005-0000-0000-0000A60F0000}"/>
    <cellStyle name="Currency0 196" xfId="4085" xr:uid="{00000000-0005-0000-0000-0000A70F0000}"/>
    <cellStyle name="Currency0 196 2" xfId="4086" xr:uid="{00000000-0005-0000-0000-0000A80F0000}"/>
    <cellStyle name="Currency0 197" xfId="4087" xr:uid="{00000000-0005-0000-0000-0000A90F0000}"/>
    <cellStyle name="Currency0 197 2" xfId="4088" xr:uid="{00000000-0005-0000-0000-0000AA0F0000}"/>
    <cellStyle name="Currency0 198" xfId="4089" xr:uid="{00000000-0005-0000-0000-0000AB0F0000}"/>
    <cellStyle name="Currency0 198 2" xfId="4090" xr:uid="{00000000-0005-0000-0000-0000AC0F0000}"/>
    <cellStyle name="Currency0 199" xfId="4091" xr:uid="{00000000-0005-0000-0000-0000AD0F0000}"/>
    <cellStyle name="Currency0 199 2" xfId="4092" xr:uid="{00000000-0005-0000-0000-0000AE0F0000}"/>
    <cellStyle name="Currency0 2" xfId="4093" xr:uid="{00000000-0005-0000-0000-0000AF0F0000}"/>
    <cellStyle name="Currency0 2 10" xfId="4094" xr:uid="{00000000-0005-0000-0000-0000B00F0000}"/>
    <cellStyle name="Currency0 2 10 2" xfId="4095" xr:uid="{00000000-0005-0000-0000-0000B10F0000}"/>
    <cellStyle name="Currency0 2 100" xfId="4096" xr:uid="{00000000-0005-0000-0000-0000B20F0000}"/>
    <cellStyle name="Currency0 2 100 2" xfId="4097" xr:uid="{00000000-0005-0000-0000-0000B30F0000}"/>
    <cellStyle name="Currency0 2 101" xfId="4098" xr:uid="{00000000-0005-0000-0000-0000B40F0000}"/>
    <cellStyle name="Currency0 2 101 2" xfId="4099" xr:uid="{00000000-0005-0000-0000-0000B50F0000}"/>
    <cellStyle name="Currency0 2 102" xfId="4100" xr:uid="{00000000-0005-0000-0000-0000B60F0000}"/>
    <cellStyle name="Currency0 2 102 2" xfId="4101" xr:uid="{00000000-0005-0000-0000-0000B70F0000}"/>
    <cellStyle name="Currency0 2 103" xfId="4102" xr:uid="{00000000-0005-0000-0000-0000B80F0000}"/>
    <cellStyle name="Currency0 2 103 2" xfId="4103" xr:uid="{00000000-0005-0000-0000-0000B90F0000}"/>
    <cellStyle name="Currency0 2 104" xfId="4104" xr:uid="{00000000-0005-0000-0000-0000BA0F0000}"/>
    <cellStyle name="Currency0 2 104 2" xfId="4105" xr:uid="{00000000-0005-0000-0000-0000BB0F0000}"/>
    <cellStyle name="Currency0 2 105" xfId="4106" xr:uid="{00000000-0005-0000-0000-0000BC0F0000}"/>
    <cellStyle name="Currency0 2 105 2" xfId="4107" xr:uid="{00000000-0005-0000-0000-0000BD0F0000}"/>
    <cellStyle name="Currency0 2 106" xfId="4108" xr:uid="{00000000-0005-0000-0000-0000BE0F0000}"/>
    <cellStyle name="Currency0 2 106 2" xfId="4109" xr:uid="{00000000-0005-0000-0000-0000BF0F0000}"/>
    <cellStyle name="Currency0 2 107" xfId="4110" xr:uid="{00000000-0005-0000-0000-0000C00F0000}"/>
    <cellStyle name="Currency0 2 107 2" xfId="4111" xr:uid="{00000000-0005-0000-0000-0000C10F0000}"/>
    <cellStyle name="Currency0 2 108" xfId="4112" xr:uid="{00000000-0005-0000-0000-0000C20F0000}"/>
    <cellStyle name="Currency0 2 108 2" xfId="4113" xr:uid="{00000000-0005-0000-0000-0000C30F0000}"/>
    <cellStyle name="Currency0 2 109" xfId="4114" xr:uid="{00000000-0005-0000-0000-0000C40F0000}"/>
    <cellStyle name="Currency0 2 109 2" xfId="4115" xr:uid="{00000000-0005-0000-0000-0000C50F0000}"/>
    <cellStyle name="Currency0 2 11" xfId="4116" xr:uid="{00000000-0005-0000-0000-0000C60F0000}"/>
    <cellStyle name="Currency0 2 11 2" xfId="4117" xr:uid="{00000000-0005-0000-0000-0000C70F0000}"/>
    <cellStyle name="Currency0 2 110" xfId="4118" xr:uid="{00000000-0005-0000-0000-0000C80F0000}"/>
    <cellStyle name="Currency0 2 110 2" xfId="4119" xr:uid="{00000000-0005-0000-0000-0000C90F0000}"/>
    <cellStyle name="Currency0 2 111" xfId="4120" xr:uid="{00000000-0005-0000-0000-0000CA0F0000}"/>
    <cellStyle name="Currency0 2 111 2" xfId="4121" xr:uid="{00000000-0005-0000-0000-0000CB0F0000}"/>
    <cellStyle name="Currency0 2 112" xfId="4122" xr:uid="{00000000-0005-0000-0000-0000CC0F0000}"/>
    <cellStyle name="Currency0 2 112 2" xfId="4123" xr:uid="{00000000-0005-0000-0000-0000CD0F0000}"/>
    <cellStyle name="Currency0 2 113" xfId="4124" xr:uid="{00000000-0005-0000-0000-0000CE0F0000}"/>
    <cellStyle name="Currency0 2 113 2" xfId="4125" xr:uid="{00000000-0005-0000-0000-0000CF0F0000}"/>
    <cellStyle name="Currency0 2 114" xfId="4126" xr:uid="{00000000-0005-0000-0000-0000D00F0000}"/>
    <cellStyle name="Currency0 2 114 2" xfId="4127" xr:uid="{00000000-0005-0000-0000-0000D10F0000}"/>
    <cellStyle name="Currency0 2 115" xfId="4128" xr:uid="{00000000-0005-0000-0000-0000D20F0000}"/>
    <cellStyle name="Currency0 2 115 2" xfId="4129" xr:uid="{00000000-0005-0000-0000-0000D30F0000}"/>
    <cellStyle name="Currency0 2 116" xfId="4130" xr:uid="{00000000-0005-0000-0000-0000D40F0000}"/>
    <cellStyle name="Currency0 2 116 2" xfId="4131" xr:uid="{00000000-0005-0000-0000-0000D50F0000}"/>
    <cellStyle name="Currency0 2 117" xfId="4132" xr:uid="{00000000-0005-0000-0000-0000D60F0000}"/>
    <cellStyle name="Currency0 2 117 2" xfId="4133" xr:uid="{00000000-0005-0000-0000-0000D70F0000}"/>
    <cellStyle name="Currency0 2 118" xfId="4134" xr:uid="{00000000-0005-0000-0000-0000D80F0000}"/>
    <cellStyle name="Currency0 2 119" xfId="4135" xr:uid="{00000000-0005-0000-0000-0000D90F0000}"/>
    <cellStyle name="Currency0 2 12" xfId="4136" xr:uid="{00000000-0005-0000-0000-0000DA0F0000}"/>
    <cellStyle name="Currency0 2 12 2" xfId="4137" xr:uid="{00000000-0005-0000-0000-0000DB0F0000}"/>
    <cellStyle name="Currency0 2 120" xfId="4138" xr:uid="{00000000-0005-0000-0000-0000DC0F0000}"/>
    <cellStyle name="Currency0 2 121" xfId="4139" xr:uid="{00000000-0005-0000-0000-0000DD0F0000}"/>
    <cellStyle name="Currency0 2 122" xfId="4140" xr:uid="{00000000-0005-0000-0000-0000DE0F0000}"/>
    <cellStyle name="Currency0 2 123" xfId="4141" xr:uid="{00000000-0005-0000-0000-0000DF0F0000}"/>
    <cellStyle name="Currency0 2 124" xfId="4142" xr:uid="{00000000-0005-0000-0000-0000E00F0000}"/>
    <cellStyle name="Currency0 2 13" xfId="4143" xr:uid="{00000000-0005-0000-0000-0000E10F0000}"/>
    <cellStyle name="Currency0 2 13 2" xfId="4144" xr:uid="{00000000-0005-0000-0000-0000E20F0000}"/>
    <cellStyle name="Currency0 2 14" xfId="4145" xr:uid="{00000000-0005-0000-0000-0000E30F0000}"/>
    <cellStyle name="Currency0 2 14 2" xfId="4146" xr:uid="{00000000-0005-0000-0000-0000E40F0000}"/>
    <cellStyle name="Currency0 2 15" xfId="4147" xr:uid="{00000000-0005-0000-0000-0000E50F0000}"/>
    <cellStyle name="Currency0 2 15 2" xfId="4148" xr:uid="{00000000-0005-0000-0000-0000E60F0000}"/>
    <cellStyle name="Currency0 2 16" xfId="4149" xr:uid="{00000000-0005-0000-0000-0000E70F0000}"/>
    <cellStyle name="Currency0 2 16 2" xfId="4150" xr:uid="{00000000-0005-0000-0000-0000E80F0000}"/>
    <cellStyle name="Currency0 2 17" xfId="4151" xr:uid="{00000000-0005-0000-0000-0000E90F0000}"/>
    <cellStyle name="Currency0 2 17 2" xfId="4152" xr:uid="{00000000-0005-0000-0000-0000EA0F0000}"/>
    <cellStyle name="Currency0 2 18" xfId="4153" xr:uid="{00000000-0005-0000-0000-0000EB0F0000}"/>
    <cellStyle name="Currency0 2 18 2" xfId="4154" xr:uid="{00000000-0005-0000-0000-0000EC0F0000}"/>
    <cellStyle name="Currency0 2 19" xfId="4155" xr:uid="{00000000-0005-0000-0000-0000ED0F0000}"/>
    <cellStyle name="Currency0 2 19 2" xfId="4156" xr:uid="{00000000-0005-0000-0000-0000EE0F0000}"/>
    <cellStyle name="Currency0 2 2" xfId="4157" xr:uid="{00000000-0005-0000-0000-0000EF0F0000}"/>
    <cellStyle name="Currency0 2 2 2" xfId="4158" xr:uid="{00000000-0005-0000-0000-0000F00F0000}"/>
    <cellStyle name="Currency0 2 20" xfId="4159" xr:uid="{00000000-0005-0000-0000-0000F10F0000}"/>
    <cellStyle name="Currency0 2 20 2" xfId="4160" xr:uid="{00000000-0005-0000-0000-0000F20F0000}"/>
    <cellStyle name="Currency0 2 21" xfId="4161" xr:uid="{00000000-0005-0000-0000-0000F30F0000}"/>
    <cellStyle name="Currency0 2 21 2" xfId="4162" xr:uid="{00000000-0005-0000-0000-0000F40F0000}"/>
    <cellStyle name="Currency0 2 22" xfId="4163" xr:uid="{00000000-0005-0000-0000-0000F50F0000}"/>
    <cellStyle name="Currency0 2 22 2" xfId="4164" xr:uid="{00000000-0005-0000-0000-0000F60F0000}"/>
    <cellStyle name="Currency0 2 23" xfId="4165" xr:uid="{00000000-0005-0000-0000-0000F70F0000}"/>
    <cellStyle name="Currency0 2 23 2" xfId="4166" xr:uid="{00000000-0005-0000-0000-0000F80F0000}"/>
    <cellStyle name="Currency0 2 24" xfId="4167" xr:uid="{00000000-0005-0000-0000-0000F90F0000}"/>
    <cellStyle name="Currency0 2 24 2" xfId="4168" xr:uid="{00000000-0005-0000-0000-0000FA0F0000}"/>
    <cellStyle name="Currency0 2 25" xfId="4169" xr:uid="{00000000-0005-0000-0000-0000FB0F0000}"/>
    <cellStyle name="Currency0 2 25 2" xfId="4170" xr:uid="{00000000-0005-0000-0000-0000FC0F0000}"/>
    <cellStyle name="Currency0 2 26" xfId="4171" xr:uid="{00000000-0005-0000-0000-0000FD0F0000}"/>
    <cellStyle name="Currency0 2 26 2" xfId="4172" xr:uid="{00000000-0005-0000-0000-0000FE0F0000}"/>
    <cellStyle name="Currency0 2 27" xfId="4173" xr:uid="{00000000-0005-0000-0000-0000FF0F0000}"/>
    <cellStyle name="Currency0 2 27 2" xfId="4174" xr:uid="{00000000-0005-0000-0000-000000100000}"/>
    <cellStyle name="Currency0 2 28" xfId="4175" xr:uid="{00000000-0005-0000-0000-000001100000}"/>
    <cellStyle name="Currency0 2 28 2" xfId="4176" xr:uid="{00000000-0005-0000-0000-000002100000}"/>
    <cellStyle name="Currency0 2 29" xfId="4177" xr:uid="{00000000-0005-0000-0000-000003100000}"/>
    <cellStyle name="Currency0 2 29 2" xfId="4178" xr:uid="{00000000-0005-0000-0000-000004100000}"/>
    <cellStyle name="Currency0 2 3" xfId="4179" xr:uid="{00000000-0005-0000-0000-000005100000}"/>
    <cellStyle name="Currency0 2 3 2" xfId="4180" xr:uid="{00000000-0005-0000-0000-000006100000}"/>
    <cellStyle name="Currency0 2 30" xfId="4181" xr:uid="{00000000-0005-0000-0000-000007100000}"/>
    <cellStyle name="Currency0 2 30 2" xfId="4182" xr:uid="{00000000-0005-0000-0000-000008100000}"/>
    <cellStyle name="Currency0 2 31" xfId="4183" xr:uid="{00000000-0005-0000-0000-000009100000}"/>
    <cellStyle name="Currency0 2 31 2" xfId="4184" xr:uid="{00000000-0005-0000-0000-00000A100000}"/>
    <cellStyle name="Currency0 2 32" xfId="4185" xr:uid="{00000000-0005-0000-0000-00000B100000}"/>
    <cellStyle name="Currency0 2 32 2" xfId="4186" xr:uid="{00000000-0005-0000-0000-00000C100000}"/>
    <cellStyle name="Currency0 2 33" xfId="4187" xr:uid="{00000000-0005-0000-0000-00000D100000}"/>
    <cellStyle name="Currency0 2 33 2" xfId="4188" xr:uid="{00000000-0005-0000-0000-00000E100000}"/>
    <cellStyle name="Currency0 2 34" xfId="4189" xr:uid="{00000000-0005-0000-0000-00000F100000}"/>
    <cellStyle name="Currency0 2 34 2" xfId="4190" xr:uid="{00000000-0005-0000-0000-000010100000}"/>
    <cellStyle name="Currency0 2 35" xfId="4191" xr:uid="{00000000-0005-0000-0000-000011100000}"/>
    <cellStyle name="Currency0 2 35 2" xfId="4192" xr:uid="{00000000-0005-0000-0000-000012100000}"/>
    <cellStyle name="Currency0 2 36" xfId="4193" xr:uid="{00000000-0005-0000-0000-000013100000}"/>
    <cellStyle name="Currency0 2 36 2" xfId="4194" xr:uid="{00000000-0005-0000-0000-000014100000}"/>
    <cellStyle name="Currency0 2 37" xfId="4195" xr:uid="{00000000-0005-0000-0000-000015100000}"/>
    <cellStyle name="Currency0 2 37 2" xfId="4196" xr:uid="{00000000-0005-0000-0000-000016100000}"/>
    <cellStyle name="Currency0 2 38" xfId="4197" xr:uid="{00000000-0005-0000-0000-000017100000}"/>
    <cellStyle name="Currency0 2 38 2" xfId="4198" xr:uid="{00000000-0005-0000-0000-000018100000}"/>
    <cellStyle name="Currency0 2 39" xfId="4199" xr:uid="{00000000-0005-0000-0000-000019100000}"/>
    <cellStyle name="Currency0 2 39 2" xfId="4200" xr:uid="{00000000-0005-0000-0000-00001A100000}"/>
    <cellStyle name="Currency0 2 4" xfId="4201" xr:uid="{00000000-0005-0000-0000-00001B100000}"/>
    <cellStyle name="Currency0 2 4 2" xfId="4202" xr:uid="{00000000-0005-0000-0000-00001C100000}"/>
    <cellStyle name="Currency0 2 40" xfId="4203" xr:uid="{00000000-0005-0000-0000-00001D100000}"/>
    <cellStyle name="Currency0 2 40 2" xfId="4204" xr:uid="{00000000-0005-0000-0000-00001E100000}"/>
    <cellStyle name="Currency0 2 41" xfId="4205" xr:uid="{00000000-0005-0000-0000-00001F100000}"/>
    <cellStyle name="Currency0 2 41 2" xfId="4206" xr:uid="{00000000-0005-0000-0000-000020100000}"/>
    <cellStyle name="Currency0 2 42" xfId="4207" xr:uid="{00000000-0005-0000-0000-000021100000}"/>
    <cellStyle name="Currency0 2 42 2" xfId="4208" xr:uid="{00000000-0005-0000-0000-000022100000}"/>
    <cellStyle name="Currency0 2 43" xfId="4209" xr:uid="{00000000-0005-0000-0000-000023100000}"/>
    <cellStyle name="Currency0 2 43 2" xfId="4210" xr:uid="{00000000-0005-0000-0000-000024100000}"/>
    <cellStyle name="Currency0 2 44" xfId="4211" xr:uid="{00000000-0005-0000-0000-000025100000}"/>
    <cellStyle name="Currency0 2 44 2" xfId="4212" xr:uid="{00000000-0005-0000-0000-000026100000}"/>
    <cellStyle name="Currency0 2 45" xfId="4213" xr:uid="{00000000-0005-0000-0000-000027100000}"/>
    <cellStyle name="Currency0 2 45 2" xfId="4214" xr:uid="{00000000-0005-0000-0000-000028100000}"/>
    <cellStyle name="Currency0 2 46" xfId="4215" xr:uid="{00000000-0005-0000-0000-000029100000}"/>
    <cellStyle name="Currency0 2 46 2" xfId="4216" xr:uid="{00000000-0005-0000-0000-00002A100000}"/>
    <cellStyle name="Currency0 2 47" xfId="4217" xr:uid="{00000000-0005-0000-0000-00002B100000}"/>
    <cellStyle name="Currency0 2 47 2" xfId="4218" xr:uid="{00000000-0005-0000-0000-00002C100000}"/>
    <cellStyle name="Currency0 2 48" xfId="4219" xr:uid="{00000000-0005-0000-0000-00002D100000}"/>
    <cellStyle name="Currency0 2 48 2" xfId="4220" xr:uid="{00000000-0005-0000-0000-00002E100000}"/>
    <cellStyle name="Currency0 2 49" xfId="4221" xr:uid="{00000000-0005-0000-0000-00002F100000}"/>
    <cellStyle name="Currency0 2 49 2" xfId="4222" xr:uid="{00000000-0005-0000-0000-000030100000}"/>
    <cellStyle name="Currency0 2 5" xfId="4223" xr:uid="{00000000-0005-0000-0000-000031100000}"/>
    <cellStyle name="Currency0 2 5 2" xfId="4224" xr:uid="{00000000-0005-0000-0000-000032100000}"/>
    <cellStyle name="Currency0 2 50" xfId="4225" xr:uid="{00000000-0005-0000-0000-000033100000}"/>
    <cellStyle name="Currency0 2 50 2" xfId="4226" xr:uid="{00000000-0005-0000-0000-000034100000}"/>
    <cellStyle name="Currency0 2 51" xfId="4227" xr:uid="{00000000-0005-0000-0000-000035100000}"/>
    <cellStyle name="Currency0 2 51 2" xfId="4228" xr:uid="{00000000-0005-0000-0000-000036100000}"/>
    <cellStyle name="Currency0 2 52" xfId="4229" xr:uid="{00000000-0005-0000-0000-000037100000}"/>
    <cellStyle name="Currency0 2 52 2" xfId="4230" xr:uid="{00000000-0005-0000-0000-000038100000}"/>
    <cellStyle name="Currency0 2 53" xfId="4231" xr:uid="{00000000-0005-0000-0000-000039100000}"/>
    <cellStyle name="Currency0 2 53 2" xfId="4232" xr:uid="{00000000-0005-0000-0000-00003A100000}"/>
    <cellStyle name="Currency0 2 54" xfId="4233" xr:uid="{00000000-0005-0000-0000-00003B100000}"/>
    <cellStyle name="Currency0 2 54 2" xfId="4234" xr:uid="{00000000-0005-0000-0000-00003C100000}"/>
    <cellStyle name="Currency0 2 55" xfId="4235" xr:uid="{00000000-0005-0000-0000-00003D100000}"/>
    <cellStyle name="Currency0 2 55 2" xfId="4236" xr:uid="{00000000-0005-0000-0000-00003E100000}"/>
    <cellStyle name="Currency0 2 56" xfId="4237" xr:uid="{00000000-0005-0000-0000-00003F100000}"/>
    <cellStyle name="Currency0 2 56 2" xfId="4238" xr:uid="{00000000-0005-0000-0000-000040100000}"/>
    <cellStyle name="Currency0 2 57" xfId="4239" xr:uid="{00000000-0005-0000-0000-000041100000}"/>
    <cellStyle name="Currency0 2 57 2" xfId="4240" xr:uid="{00000000-0005-0000-0000-000042100000}"/>
    <cellStyle name="Currency0 2 58" xfId="4241" xr:uid="{00000000-0005-0000-0000-000043100000}"/>
    <cellStyle name="Currency0 2 58 2" xfId="4242" xr:uid="{00000000-0005-0000-0000-000044100000}"/>
    <cellStyle name="Currency0 2 59" xfId="4243" xr:uid="{00000000-0005-0000-0000-000045100000}"/>
    <cellStyle name="Currency0 2 59 2" xfId="4244" xr:uid="{00000000-0005-0000-0000-000046100000}"/>
    <cellStyle name="Currency0 2 6" xfId="4245" xr:uid="{00000000-0005-0000-0000-000047100000}"/>
    <cellStyle name="Currency0 2 6 2" xfId="4246" xr:uid="{00000000-0005-0000-0000-000048100000}"/>
    <cellStyle name="Currency0 2 60" xfId="4247" xr:uid="{00000000-0005-0000-0000-000049100000}"/>
    <cellStyle name="Currency0 2 60 2" xfId="4248" xr:uid="{00000000-0005-0000-0000-00004A100000}"/>
    <cellStyle name="Currency0 2 61" xfId="4249" xr:uid="{00000000-0005-0000-0000-00004B100000}"/>
    <cellStyle name="Currency0 2 61 2" xfId="4250" xr:uid="{00000000-0005-0000-0000-00004C100000}"/>
    <cellStyle name="Currency0 2 62" xfId="4251" xr:uid="{00000000-0005-0000-0000-00004D100000}"/>
    <cellStyle name="Currency0 2 62 2" xfId="4252" xr:uid="{00000000-0005-0000-0000-00004E100000}"/>
    <cellStyle name="Currency0 2 63" xfId="4253" xr:uid="{00000000-0005-0000-0000-00004F100000}"/>
    <cellStyle name="Currency0 2 63 2" xfId="4254" xr:uid="{00000000-0005-0000-0000-000050100000}"/>
    <cellStyle name="Currency0 2 64" xfId="4255" xr:uid="{00000000-0005-0000-0000-000051100000}"/>
    <cellStyle name="Currency0 2 64 2" xfId="4256" xr:uid="{00000000-0005-0000-0000-000052100000}"/>
    <cellStyle name="Currency0 2 65" xfId="4257" xr:uid="{00000000-0005-0000-0000-000053100000}"/>
    <cellStyle name="Currency0 2 65 2" xfId="4258" xr:uid="{00000000-0005-0000-0000-000054100000}"/>
    <cellStyle name="Currency0 2 66" xfId="4259" xr:uid="{00000000-0005-0000-0000-000055100000}"/>
    <cellStyle name="Currency0 2 66 2" xfId="4260" xr:uid="{00000000-0005-0000-0000-000056100000}"/>
    <cellStyle name="Currency0 2 67" xfId="4261" xr:uid="{00000000-0005-0000-0000-000057100000}"/>
    <cellStyle name="Currency0 2 67 2" xfId="4262" xr:uid="{00000000-0005-0000-0000-000058100000}"/>
    <cellStyle name="Currency0 2 68" xfId="4263" xr:uid="{00000000-0005-0000-0000-000059100000}"/>
    <cellStyle name="Currency0 2 68 2" xfId="4264" xr:uid="{00000000-0005-0000-0000-00005A100000}"/>
    <cellStyle name="Currency0 2 69" xfId="4265" xr:uid="{00000000-0005-0000-0000-00005B100000}"/>
    <cellStyle name="Currency0 2 69 2" xfId="4266" xr:uid="{00000000-0005-0000-0000-00005C100000}"/>
    <cellStyle name="Currency0 2 7" xfId="4267" xr:uid="{00000000-0005-0000-0000-00005D100000}"/>
    <cellStyle name="Currency0 2 7 2" xfId="4268" xr:uid="{00000000-0005-0000-0000-00005E100000}"/>
    <cellStyle name="Currency0 2 70" xfId="4269" xr:uid="{00000000-0005-0000-0000-00005F100000}"/>
    <cellStyle name="Currency0 2 70 2" xfId="4270" xr:uid="{00000000-0005-0000-0000-000060100000}"/>
    <cellStyle name="Currency0 2 71" xfId="4271" xr:uid="{00000000-0005-0000-0000-000061100000}"/>
    <cellStyle name="Currency0 2 71 2" xfId="4272" xr:uid="{00000000-0005-0000-0000-000062100000}"/>
    <cellStyle name="Currency0 2 72" xfId="4273" xr:uid="{00000000-0005-0000-0000-000063100000}"/>
    <cellStyle name="Currency0 2 72 2" xfId="4274" xr:uid="{00000000-0005-0000-0000-000064100000}"/>
    <cellStyle name="Currency0 2 73" xfId="4275" xr:uid="{00000000-0005-0000-0000-000065100000}"/>
    <cellStyle name="Currency0 2 73 2" xfId="4276" xr:uid="{00000000-0005-0000-0000-000066100000}"/>
    <cellStyle name="Currency0 2 74" xfId="4277" xr:uid="{00000000-0005-0000-0000-000067100000}"/>
    <cellStyle name="Currency0 2 74 2" xfId="4278" xr:uid="{00000000-0005-0000-0000-000068100000}"/>
    <cellStyle name="Currency0 2 75" xfId="4279" xr:uid="{00000000-0005-0000-0000-000069100000}"/>
    <cellStyle name="Currency0 2 75 2" xfId="4280" xr:uid="{00000000-0005-0000-0000-00006A100000}"/>
    <cellStyle name="Currency0 2 76" xfId="4281" xr:uid="{00000000-0005-0000-0000-00006B100000}"/>
    <cellStyle name="Currency0 2 76 2" xfId="4282" xr:uid="{00000000-0005-0000-0000-00006C100000}"/>
    <cellStyle name="Currency0 2 77" xfId="4283" xr:uid="{00000000-0005-0000-0000-00006D100000}"/>
    <cellStyle name="Currency0 2 77 2" xfId="4284" xr:uid="{00000000-0005-0000-0000-00006E100000}"/>
    <cellStyle name="Currency0 2 78" xfId="4285" xr:uid="{00000000-0005-0000-0000-00006F100000}"/>
    <cellStyle name="Currency0 2 78 2" xfId="4286" xr:uid="{00000000-0005-0000-0000-000070100000}"/>
    <cellStyle name="Currency0 2 79" xfId="4287" xr:uid="{00000000-0005-0000-0000-000071100000}"/>
    <cellStyle name="Currency0 2 79 2" xfId="4288" xr:uid="{00000000-0005-0000-0000-000072100000}"/>
    <cellStyle name="Currency0 2 8" xfId="4289" xr:uid="{00000000-0005-0000-0000-000073100000}"/>
    <cellStyle name="Currency0 2 8 2" xfId="4290" xr:uid="{00000000-0005-0000-0000-000074100000}"/>
    <cellStyle name="Currency0 2 80" xfId="4291" xr:uid="{00000000-0005-0000-0000-000075100000}"/>
    <cellStyle name="Currency0 2 80 2" xfId="4292" xr:uid="{00000000-0005-0000-0000-000076100000}"/>
    <cellStyle name="Currency0 2 81" xfId="4293" xr:uid="{00000000-0005-0000-0000-000077100000}"/>
    <cellStyle name="Currency0 2 81 2" xfId="4294" xr:uid="{00000000-0005-0000-0000-000078100000}"/>
    <cellStyle name="Currency0 2 82" xfId="4295" xr:uid="{00000000-0005-0000-0000-000079100000}"/>
    <cellStyle name="Currency0 2 82 2" xfId="4296" xr:uid="{00000000-0005-0000-0000-00007A100000}"/>
    <cellStyle name="Currency0 2 83" xfId="4297" xr:uid="{00000000-0005-0000-0000-00007B100000}"/>
    <cellStyle name="Currency0 2 83 2" xfId="4298" xr:uid="{00000000-0005-0000-0000-00007C100000}"/>
    <cellStyle name="Currency0 2 84" xfId="4299" xr:uid="{00000000-0005-0000-0000-00007D100000}"/>
    <cellStyle name="Currency0 2 84 2" xfId="4300" xr:uid="{00000000-0005-0000-0000-00007E100000}"/>
    <cellStyle name="Currency0 2 85" xfId="4301" xr:uid="{00000000-0005-0000-0000-00007F100000}"/>
    <cellStyle name="Currency0 2 85 2" xfId="4302" xr:uid="{00000000-0005-0000-0000-000080100000}"/>
    <cellStyle name="Currency0 2 86" xfId="4303" xr:uid="{00000000-0005-0000-0000-000081100000}"/>
    <cellStyle name="Currency0 2 86 2" xfId="4304" xr:uid="{00000000-0005-0000-0000-000082100000}"/>
    <cellStyle name="Currency0 2 87" xfId="4305" xr:uid="{00000000-0005-0000-0000-000083100000}"/>
    <cellStyle name="Currency0 2 87 2" xfId="4306" xr:uid="{00000000-0005-0000-0000-000084100000}"/>
    <cellStyle name="Currency0 2 88" xfId="4307" xr:uid="{00000000-0005-0000-0000-000085100000}"/>
    <cellStyle name="Currency0 2 88 2" xfId="4308" xr:uid="{00000000-0005-0000-0000-000086100000}"/>
    <cellStyle name="Currency0 2 89" xfId="4309" xr:uid="{00000000-0005-0000-0000-000087100000}"/>
    <cellStyle name="Currency0 2 89 2" xfId="4310" xr:uid="{00000000-0005-0000-0000-000088100000}"/>
    <cellStyle name="Currency0 2 9" xfId="4311" xr:uid="{00000000-0005-0000-0000-000089100000}"/>
    <cellStyle name="Currency0 2 9 2" xfId="4312" xr:uid="{00000000-0005-0000-0000-00008A100000}"/>
    <cellStyle name="Currency0 2 90" xfId="4313" xr:uid="{00000000-0005-0000-0000-00008B100000}"/>
    <cellStyle name="Currency0 2 90 2" xfId="4314" xr:uid="{00000000-0005-0000-0000-00008C100000}"/>
    <cellStyle name="Currency0 2 91" xfId="4315" xr:uid="{00000000-0005-0000-0000-00008D100000}"/>
    <cellStyle name="Currency0 2 91 2" xfId="4316" xr:uid="{00000000-0005-0000-0000-00008E100000}"/>
    <cellStyle name="Currency0 2 92" xfId="4317" xr:uid="{00000000-0005-0000-0000-00008F100000}"/>
    <cellStyle name="Currency0 2 92 2" xfId="4318" xr:uid="{00000000-0005-0000-0000-000090100000}"/>
    <cellStyle name="Currency0 2 93" xfId="4319" xr:uid="{00000000-0005-0000-0000-000091100000}"/>
    <cellStyle name="Currency0 2 93 2" xfId="4320" xr:uid="{00000000-0005-0000-0000-000092100000}"/>
    <cellStyle name="Currency0 2 94" xfId="4321" xr:uid="{00000000-0005-0000-0000-000093100000}"/>
    <cellStyle name="Currency0 2 94 2" xfId="4322" xr:uid="{00000000-0005-0000-0000-000094100000}"/>
    <cellStyle name="Currency0 2 95" xfId="4323" xr:uid="{00000000-0005-0000-0000-000095100000}"/>
    <cellStyle name="Currency0 2 95 2" xfId="4324" xr:uid="{00000000-0005-0000-0000-000096100000}"/>
    <cellStyle name="Currency0 2 96" xfId="4325" xr:uid="{00000000-0005-0000-0000-000097100000}"/>
    <cellStyle name="Currency0 2 96 2" xfId="4326" xr:uid="{00000000-0005-0000-0000-000098100000}"/>
    <cellStyle name="Currency0 2 97" xfId="4327" xr:uid="{00000000-0005-0000-0000-000099100000}"/>
    <cellStyle name="Currency0 2 97 2" xfId="4328" xr:uid="{00000000-0005-0000-0000-00009A100000}"/>
    <cellStyle name="Currency0 2 98" xfId="4329" xr:uid="{00000000-0005-0000-0000-00009B100000}"/>
    <cellStyle name="Currency0 2 98 2" xfId="4330" xr:uid="{00000000-0005-0000-0000-00009C100000}"/>
    <cellStyle name="Currency0 2 99" xfId="4331" xr:uid="{00000000-0005-0000-0000-00009D100000}"/>
    <cellStyle name="Currency0 2 99 2" xfId="4332" xr:uid="{00000000-0005-0000-0000-00009E100000}"/>
    <cellStyle name="Currency0 20" xfId="4333" xr:uid="{00000000-0005-0000-0000-00009F100000}"/>
    <cellStyle name="Currency0 20 2" xfId="4334" xr:uid="{00000000-0005-0000-0000-0000A0100000}"/>
    <cellStyle name="Currency0 200" xfId="4335" xr:uid="{00000000-0005-0000-0000-0000A1100000}"/>
    <cellStyle name="Currency0 200 2" xfId="4336" xr:uid="{00000000-0005-0000-0000-0000A2100000}"/>
    <cellStyle name="Currency0 201" xfId="4337" xr:uid="{00000000-0005-0000-0000-0000A3100000}"/>
    <cellStyle name="Currency0 201 2" xfId="4338" xr:uid="{00000000-0005-0000-0000-0000A4100000}"/>
    <cellStyle name="Currency0 202" xfId="4339" xr:uid="{00000000-0005-0000-0000-0000A5100000}"/>
    <cellStyle name="Currency0 202 2" xfId="4340" xr:uid="{00000000-0005-0000-0000-0000A6100000}"/>
    <cellStyle name="Currency0 203" xfId="4341" xr:uid="{00000000-0005-0000-0000-0000A7100000}"/>
    <cellStyle name="Currency0 203 2" xfId="4342" xr:uid="{00000000-0005-0000-0000-0000A8100000}"/>
    <cellStyle name="Currency0 204" xfId="4343" xr:uid="{00000000-0005-0000-0000-0000A9100000}"/>
    <cellStyle name="Currency0 204 2" xfId="4344" xr:uid="{00000000-0005-0000-0000-0000AA100000}"/>
    <cellStyle name="Currency0 205" xfId="4345" xr:uid="{00000000-0005-0000-0000-0000AB100000}"/>
    <cellStyle name="Currency0 205 2" xfId="4346" xr:uid="{00000000-0005-0000-0000-0000AC100000}"/>
    <cellStyle name="Currency0 206" xfId="4347" xr:uid="{00000000-0005-0000-0000-0000AD100000}"/>
    <cellStyle name="Currency0 206 2" xfId="4348" xr:uid="{00000000-0005-0000-0000-0000AE100000}"/>
    <cellStyle name="Currency0 207" xfId="4349" xr:uid="{00000000-0005-0000-0000-0000AF100000}"/>
    <cellStyle name="Currency0 207 2" xfId="4350" xr:uid="{00000000-0005-0000-0000-0000B0100000}"/>
    <cellStyle name="Currency0 208" xfId="4351" xr:uid="{00000000-0005-0000-0000-0000B1100000}"/>
    <cellStyle name="Currency0 208 2" xfId="4352" xr:uid="{00000000-0005-0000-0000-0000B2100000}"/>
    <cellStyle name="Currency0 209" xfId="4353" xr:uid="{00000000-0005-0000-0000-0000B3100000}"/>
    <cellStyle name="Currency0 209 2" xfId="4354" xr:uid="{00000000-0005-0000-0000-0000B4100000}"/>
    <cellStyle name="Currency0 21" xfId="4355" xr:uid="{00000000-0005-0000-0000-0000B5100000}"/>
    <cellStyle name="Currency0 21 2" xfId="4356" xr:uid="{00000000-0005-0000-0000-0000B6100000}"/>
    <cellStyle name="Currency0 210" xfId="4357" xr:uid="{00000000-0005-0000-0000-0000B7100000}"/>
    <cellStyle name="Currency0 210 2" xfId="4358" xr:uid="{00000000-0005-0000-0000-0000B8100000}"/>
    <cellStyle name="Currency0 211" xfId="4359" xr:uid="{00000000-0005-0000-0000-0000B9100000}"/>
    <cellStyle name="Currency0 211 2" xfId="4360" xr:uid="{00000000-0005-0000-0000-0000BA100000}"/>
    <cellStyle name="Currency0 212" xfId="4361" xr:uid="{00000000-0005-0000-0000-0000BB100000}"/>
    <cellStyle name="Currency0 212 2" xfId="4362" xr:uid="{00000000-0005-0000-0000-0000BC100000}"/>
    <cellStyle name="Currency0 213" xfId="4363" xr:uid="{00000000-0005-0000-0000-0000BD100000}"/>
    <cellStyle name="Currency0 213 2" xfId="4364" xr:uid="{00000000-0005-0000-0000-0000BE100000}"/>
    <cellStyle name="Currency0 214" xfId="4365" xr:uid="{00000000-0005-0000-0000-0000BF100000}"/>
    <cellStyle name="Currency0 214 2" xfId="4366" xr:uid="{00000000-0005-0000-0000-0000C0100000}"/>
    <cellStyle name="Currency0 215" xfId="4367" xr:uid="{00000000-0005-0000-0000-0000C1100000}"/>
    <cellStyle name="Currency0 215 2" xfId="4368" xr:uid="{00000000-0005-0000-0000-0000C2100000}"/>
    <cellStyle name="Currency0 216" xfId="4369" xr:uid="{00000000-0005-0000-0000-0000C3100000}"/>
    <cellStyle name="Currency0 216 2" xfId="4370" xr:uid="{00000000-0005-0000-0000-0000C4100000}"/>
    <cellStyle name="Currency0 217" xfId="4371" xr:uid="{00000000-0005-0000-0000-0000C5100000}"/>
    <cellStyle name="Currency0 217 2" xfId="4372" xr:uid="{00000000-0005-0000-0000-0000C6100000}"/>
    <cellStyle name="Currency0 218" xfId="4373" xr:uid="{00000000-0005-0000-0000-0000C7100000}"/>
    <cellStyle name="Currency0 218 2" xfId="4374" xr:uid="{00000000-0005-0000-0000-0000C8100000}"/>
    <cellStyle name="Currency0 219" xfId="4375" xr:uid="{00000000-0005-0000-0000-0000C9100000}"/>
    <cellStyle name="Currency0 219 2" xfId="4376" xr:uid="{00000000-0005-0000-0000-0000CA100000}"/>
    <cellStyle name="Currency0 22" xfId="4377" xr:uid="{00000000-0005-0000-0000-0000CB100000}"/>
    <cellStyle name="Currency0 22 2" xfId="4378" xr:uid="{00000000-0005-0000-0000-0000CC100000}"/>
    <cellStyle name="Currency0 220" xfId="4379" xr:uid="{00000000-0005-0000-0000-0000CD100000}"/>
    <cellStyle name="Currency0 220 2" xfId="4380" xr:uid="{00000000-0005-0000-0000-0000CE100000}"/>
    <cellStyle name="Currency0 221" xfId="4381" xr:uid="{00000000-0005-0000-0000-0000CF100000}"/>
    <cellStyle name="Currency0 221 2" xfId="4382" xr:uid="{00000000-0005-0000-0000-0000D0100000}"/>
    <cellStyle name="Currency0 222" xfId="4383" xr:uid="{00000000-0005-0000-0000-0000D1100000}"/>
    <cellStyle name="Currency0 222 2" xfId="4384" xr:uid="{00000000-0005-0000-0000-0000D2100000}"/>
    <cellStyle name="Currency0 223" xfId="4385" xr:uid="{00000000-0005-0000-0000-0000D3100000}"/>
    <cellStyle name="Currency0 223 2" xfId="4386" xr:uid="{00000000-0005-0000-0000-0000D4100000}"/>
    <cellStyle name="Currency0 224" xfId="4387" xr:uid="{00000000-0005-0000-0000-0000D5100000}"/>
    <cellStyle name="Currency0 224 2" xfId="4388" xr:uid="{00000000-0005-0000-0000-0000D6100000}"/>
    <cellStyle name="Currency0 225" xfId="4389" xr:uid="{00000000-0005-0000-0000-0000D7100000}"/>
    <cellStyle name="Currency0 225 2" xfId="4390" xr:uid="{00000000-0005-0000-0000-0000D8100000}"/>
    <cellStyle name="Currency0 226" xfId="4391" xr:uid="{00000000-0005-0000-0000-0000D9100000}"/>
    <cellStyle name="Currency0 226 2" xfId="4392" xr:uid="{00000000-0005-0000-0000-0000DA100000}"/>
    <cellStyle name="Currency0 227" xfId="4393" xr:uid="{00000000-0005-0000-0000-0000DB100000}"/>
    <cellStyle name="Currency0 227 2" xfId="4394" xr:uid="{00000000-0005-0000-0000-0000DC100000}"/>
    <cellStyle name="Currency0 228" xfId="4395" xr:uid="{00000000-0005-0000-0000-0000DD100000}"/>
    <cellStyle name="Currency0 228 2" xfId="4396" xr:uid="{00000000-0005-0000-0000-0000DE100000}"/>
    <cellStyle name="Currency0 229" xfId="4397" xr:uid="{00000000-0005-0000-0000-0000DF100000}"/>
    <cellStyle name="Currency0 229 2" xfId="4398" xr:uid="{00000000-0005-0000-0000-0000E0100000}"/>
    <cellStyle name="Currency0 23" xfId="4399" xr:uid="{00000000-0005-0000-0000-0000E1100000}"/>
    <cellStyle name="Currency0 23 2" xfId="4400" xr:uid="{00000000-0005-0000-0000-0000E2100000}"/>
    <cellStyle name="Currency0 230" xfId="4401" xr:uid="{00000000-0005-0000-0000-0000E3100000}"/>
    <cellStyle name="Currency0 230 2" xfId="4402" xr:uid="{00000000-0005-0000-0000-0000E4100000}"/>
    <cellStyle name="Currency0 231" xfId="4403" xr:uid="{00000000-0005-0000-0000-0000E5100000}"/>
    <cellStyle name="Currency0 231 2" xfId="4404" xr:uid="{00000000-0005-0000-0000-0000E6100000}"/>
    <cellStyle name="Currency0 232" xfId="4405" xr:uid="{00000000-0005-0000-0000-0000E7100000}"/>
    <cellStyle name="Currency0 232 2" xfId="4406" xr:uid="{00000000-0005-0000-0000-0000E8100000}"/>
    <cellStyle name="Currency0 233" xfId="4407" xr:uid="{00000000-0005-0000-0000-0000E9100000}"/>
    <cellStyle name="Currency0 233 2" xfId="4408" xr:uid="{00000000-0005-0000-0000-0000EA100000}"/>
    <cellStyle name="Currency0 234" xfId="4409" xr:uid="{00000000-0005-0000-0000-0000EB100000}"/>
    <cellStyle name="Currency0 234 2" xfId="4410" xr:uid="{00000000-0005-0000-0000-0000EC100000}"/>
    <cellStyle name="Currency0 235" xfId="4411" xr:uid="{00000000-0005-0000-0000-0000ED100000}"/>
    <cellStyle name="Currency0 235 2" xfId="4412" xr:uid="{00000000-0005-0000-0000-0000EE100000}"/>
    <cellStyle name="Currency0 236" xfId="4413" xr:uid="{00000000-0005-0000-0000-0000EF100000}"/>
    <cellStyle name="Currency0 236 2" xfId="4414" xr:uid="{00000000-0005-0000-0000-0000F0100000}"/>
    <cellStyle name="Currency0 237" xfId="4415" xr:uid="{00000000-0005-0000-0000-0000F1100000}"/>
    <cellStyle name="Currency0 237 2" xfId="4416" xr:uid="{00000000-0005-0000-0000-0000F2100000}"/>
    <cellStyle name="Currency0 238" xfId="4417" xr:uid="{00000000-0005-0000-0000-0000F3100000}"/>
    <cellStyle name="Currency0 239" xfId="4418" xr:uid="{00000000-0005-0000-0000-0000F4100000}"/>
    <cellStyle name="Currency0 24" xfId="4419" xr:uid="{00000000-0005-0000-0000-0000F5100000}"/>
    <cellStyle name="Currency0 24 2" xfId="4420" xr:uid="{00000000-0005-0000-0000-0000F6100000}"/>
    <cellStyle name="Currency0 240" xfId="4421" xr:uid="{00000000-0005-0000-0000-0000F7100000}"/>
    <cellStyle name="Currency0 241" xfId="4422" xr:uid="{00000000-0005-0000-0000-0000F8100000}"/>
    <cellStyle name="Currency0 242" xfId="4423" xr:uid="{00000000-0005-0000-0000-0000F9100000}"/>
    <cellStyle name="Currency0 243" xfId="4424" xr:uid="{00000000-0005-0000-0000-0000FA100000}"/>
    <cellStyle name="Currency0 244" xfId="4425" xr:uid="{00000000-0005-0000-0000-0000FB100000}"/>
    <cellStyle name="Currency0 245" xfId="4426" xr:uid="{00000000-0005-0000-0000-0000FC100000}"/>
    <cellStyle name="Currency0 246" xfId="4427" xr:uid="{00000000-0005-0000-0000-0000FD100000}"/>
    <cellStyle name="Currency0 247" xfId="4428" xr:uid="{00000000-0005-0000-0000-0000FE100000}"/>
    <cellStyle name="Currency0 248" xfId="4429" xr:uid="{00000000-0005-0000-0000-0000FF100000}"/>
    <cellStyle name="Currency0 249" xfId="4430" xr:uid="{00000000-0005-0000-0000-000000110000}"/>
    <cellStyle name="Currency0 25" xfId="4431" xr:uid="{00000000-0005-0000-0000-000001110000}"/>
    <cellStyle name="Currency0 25 2" xfId="4432" xr:uid="{00000000-0005-0000-0000-000002110000}"/>
    <cellStyle name="Currency0 250" xfId="4433" xr:uid="{00000000-0005-0000-0000-000003110000}"/>
    <cellStyle name="Currency0 251" xfId="4434" xr:uid="{00000000-0005-0000-0000-000004110000}"/>
    <cellStyle name="Currency0 252" xfId="4435" xr:uid="{00000000-0005-0000-0000-000005110000}"/>
    <cellStyle name="Currency0 253" xfId="4436" xr:uid="{00000000-0005-0000-0000-000006110000}"/>
    <cellStyle name="Currency0 254" xfId="4437" xr:uid="{00000000-0005-0000-0000-000007110000}"/>
    <cellStyle name="Currency0 255" xfId="4438" xr:uid="{00000000-0005-0000-0000-000008110000}"/>
    <cellStyle name="Currency0 256" xfId="4439" xr:uid="{00000000-0005-0000-0000-000009110000}"/>
    <cellStyle name="Currency0 26" xfId="4440" xr:uid="{00000000-0005-0000-0000-00000A110000}"/>
    <cellStyle name="Currency0 26 2" xfId="4441" xr:uid="{00000000-0005-0000-0000-00000B110000}"/>
    <cellStyle name="Currency0 27" xfId="4442" xr:uid="{00000000-0005-0000-0000-00000C110000}"/>
    <cellStyle name="Currency0 27 2" xfId="4443" xr:uid="{00000000-0005-0000-0000-00000D110000}"/>
    <cellStyle name="Currency0 28" xfId="4444" xr:uid="{00000000-0005-0000-0000-00000E110000}"/>
    <cellStyle name="Currency0 28 2" xfId="4445" xr:uid="{00000000-0005-0000-0000-00000F110000}"/>
    <cellStyle name="Currency0 29" xfId="4446" xr:uid="{00000000-0005-0000-0000-000010110000}"/>
    <cellStyle name="Currency0 29 2" xfId="4447" xr:uid="{00000000-0005-0000-0000-000011110000}"/>
    <cellStyle name="Currency0 3" xfId="4448" xr:uid="{00000000-0005-0000-0000-000012110000}"/>
    <cellStyle name="Currency0 3 10" xfId="4449" xr:uid="{00000000-0005-0000-0000-000013110000}"/>
    <cellStyle name="Currency0 3 10 2" xfId="4450" xr:uid="{00000000-0005-0000-0000-000014110000}"/>
    <cellStyle name="Currency0 3 100" xfId="4451" xr:uid="{00000000-0005-0000-0000-000015110000}"/>
    <cellStyle name="Currency0 3 100 2" xfId="4452" xr:uid="{00000000-0005-0000-0000-000016110000}"/>
    <cellStyle name="Currency0 3 101" xfId="4453" xr:uid="{00000000-0005-0000-0000-000017110000}"/>
    <cellStyle name="Currency0 3 101 2" xfId="4454" xr:uid="{00000000-0005-0000-0000-000018110000}"/>
    <cellStyle name="Currency0 3 102" xfId="4455" xr:uid="{00000000-0005-0000-0000-000019110000}"/>
    <cellStyle name="Currency0 3 102 2" xfId="4456" xr:uid="{00000000-0005-0000-0000-00001A110000}"/>
    <cellStyle name="Currency0 3 103" xfId="4457" xr:uid="{00000000-0005-0000-0000-00001B110000}"/>
    <cellStyle name="Currency0 3 103 2" xfId="4458" xr:uid="{00000000-0005-0000-0000-00001C110000}"/>
    <cellStyle name="Currency0 3 104" xfId="4459" xr:uid="{00000000-0005-0000-0000-00001D110000}"/>
    <cellStyle name="Currency0 3 104 2" xfId="4460" xr:uid="{00000000-0005-0000-0000-00001E110000}"/>
    <cellStyle name="Currency0 3 105" xfId="4461" xr:uid="{00000000-0005-0000-0000-00001F110000}"/>
    <cellStyle name="Currency0 3 105 2" xfId="4462" xr:uid="{00000000-0005-0000-0000-000020110000}"/>
    <cellStyle name="Currency0 3 106" xfId="4463" xr:uid="{00000000-0005-0000-0000-000021110000}"/>
    <cellStyle name="Currency0 3 106 2" xfId="4464" xr:uid="{00000000-0005-0000-0000-000022110000}"/>
    <cellStyle name="Currency0 3 107" xfId="4465" xr:uid="{00000000-0005-0000-0000-000023110000}"/>
    <cellStyle name="Currency0 3 107 2" xfId="4466" xr:uid="{00000000-0005-0000-0000-000024110000}"/>
    <cellStyle name="Currency0 3 108" xfId="4467" xr:uid="{00000000-0005-0000-0000-000025110000}"/>
    <cellStyle name="Currency0 3 108 2" xfId="4468" xr:uid="{00000000-0005-0000-0000-000026110000}"/>
    <cellStyle name="Currency0 3 109" xfId="4469" xr:uid="{00000000-0005-0000-0000-000027110000}"/>
    <cellStyle name="Currency0 3 109 2" xfId="4470" xr:uid="{00000000-0005-0000-0000-000028110000}"/>
    <cellStyle name="Currency0 3 11" xfId="4471" xr:uid="{00000000-0005-0000-0000-000029110000}"/>
    <cellStyle name="Currency0 3 11 2" xfId="4472" xr:uid="{00000000-0005-0000-0000-00002A110000}"/>
    <cellStyle name="Currency0 3 110" xfId="4473" xr:uid="{00000000-0005-0000-0000-00002B110000}"/>
    <cellStyle name="Currency0 3 110 2" xfId="4474" xr:uid="{00000000-0005-0000-0000-00002C110000}"/>
    <cellStyle name="Currency0 3 111" xfId="4475" xr:uid="{00000000-0005-0000-0000-00002D110000}"/>
    <cellStyle name="Currency0 3 111 2" xfId="4476" xr:uid="{00000000-0005-0000-0000-00002E110000}"/>
    <cellStyle name="Currency0 3 112" xfId="4477" xr:uid="{00000000-0005-0000-0000-00002F110000}"/>
    <cellStyle name="Currency0 3 112 2" xfId="4478" xr:uid="{00000000-0005-0000-0000-000030110000}"/>
    <cellStyle name="Currency0 3 113" xfId="4479" xr:uid="{00000000-0005-0000-0000-000031110000}"/>
    <cellStyle name="Currency0 3 113 2" xfId="4480" xr:uid="{00000000-0005-0000-0000-000032110000}"/>
    <cellStyle name="Currency0 3 114" xfId="4481" xr:uid="{00000000-0005-0000-0000-000033110000}"/>
    <cellStyle name="Currency0 3 114 2" xfId="4482" xr:uid="{00000000-0005-0000-0000-000034110000}"/>
    <cellStyle name="Currency0 3 115" xfId="4483" xr:uid="{00000000-0005-0000-0000-000035110000}"/>
    <cellStyle name="Currency0 3 115 2" xfId="4484" xr:uid="{00000000-0005-0000-0000-000036110000}"/>
    <cellStyle name="Currency0 3 116" xfId="4485" xr:uid="{00000000-0005-0000-0000-000037110000}"/>
    <cellStyle name="Currency0 3 116 2" xfId="4486" xr:uid="{00000000-0005-0000-0000-000038110000}"/>
    <cellStyle name="Currency0 3 117" xfId="4487" xr:uid="{00000000-0005-0000-0000-000039110000}"/>
    <cellStyle name="Currency0 3 117 2" xfId="4488" xr:uid="{00000000-0005-0000-0000-00003A110000}"/>
    <cellStyle name="Currency0 3 118" xfId="4489" xr:uid="{00000000-0005-0000-0000-00003B110000}"/>
    <cellStyle name="Currency0 3 119" xfId="4490" xr:uid="{00000000-0005-0000-0000-00003C110000}"/>
    <cellStyle name="Currency0 3 12" xfId="4491" xr:uid="{00000000-0005-0000-0000-00003D110000}"/>
    <cellStyle name="Currency0 3 12 2" xfId="4492" xr:uid="{00000000-0005-0000-0000-00003E110000}"/>
    <cellStyle name="Currency0 3 120" xfId="4493" xr:uid="{00000000-0005-0000-0000-00003F110000}"/>
    <cellStyle name="Currency0 3 121" xfId="4494" xr:uid="{00000000-0005-0000-0000-000040110000}"/>
    <cellStyle name="Currency0 3 122" xfId="4495" xr:uid="{00000000-0005-0000-0000-000041110000}"/>
    <cellStyle name="Currency0 3 123" xfId="4496" xr:uid="{00000000-0005-0000-0000-000042110000}"/>
    <cellStyle name="Currency0 3 124" xfId="4497" xr:uid="{00000000-0005-0000-0000-000043110000}"/>
    <cellStyle name="Currency0 3 13" xfId="4498" xr:uid="{00000000-0005-0000-0000-000044110000}"/>
    <cellStyle name="Currency0 3 13 2" xfId="4499" xr:uid="{00000000-0005-0000-0000-000045110000}"/>
    <cellStyle name="Currency0 3 14" xfId="4500" xr:uid="{00000000-0005-0000-0000-000046110000}"/>
    <cellStyle name="Currency0 3 14 2" xfId="4501" xr:uid="{00000000-0005-0000-0000-000047110000}"/>
    <cellStyle name="Currency0 3 15" xfId="4502" xr:uid="{00000000-0005-0000-0000-000048110000}"/>
    <cellStyle name="Currency0 3 15 2" xfId="4503" xr:uid="{00000000-0005-0000-0000-000049110000}"/>
    <cellStyle name="Currency0 3 16" xfId="4504" xr:uid="{00000000-0005-0000-0000-00004A110000}"/>
    <cellStyle name="Currency0 3 16 2" xfId="4505" xr:uid="{00000000-0005-0000-0000-00004B110000}"/>
    <cellStyle name="Currency0 3 17" xfId="4506" xr:uid="{00000000-0005-0000-0000-00004C110000}"/>
    <cellStyle name="Currency0 3 17 2" xfId="4507" xr:uid="{00000000-0005-0000-0000-00004D110000}"/>
    <cellStyle name="Currency0 3 18" xfId="4508" xr:uid="{00000000-0005-0000-0000-00004E110000}"/>
    <cellStyle name="Currency0 3 18 2" xfId="4509" xr:uid="{00000000-0005-0000-0000-00004F110000}"/>
    <cellStyle name="Currency0 3 19" xfId="4510" xr:uid="{00000000-0005-0000-0000-000050110000}"/>
    <cellStyle name="Currency0 3 19 2" xfId="4511" xr:uid="{00000000-0005-0000-0000-000051110000}"/>
    <cellStyle name="Currency0 3 2" xfId="4512" xr:uid="{00000000-0005-0000-0000-000052110000}"/>
    <cellStyle name="Currency0 3 2 2" xfId="4513" xr:uid="{00000000-0005-0000-0000-000053110000}"/>
    <cellStyle name="Currency0 3 20" xfId="4514" xr:uid="{00000000-0005-0000-0000-000054110000}"/>
    <cellStyle name="Currency0 3 20 2" xfId="4515" xr:uid="{00000000-0005-0000-0000-000055110000}"/>
    <cellStyle name="Currency0 3 21" xfId="4516" xr:uid="{00000000-0005-0000-0000-000056110000}"/>
    <cellStyle name="Currency0 3 21 2" xfId="4517" xr:uid="{00000000-0005-0000-0000-000057110000}"/>
    <cellStyle name="Currency0 3 22" xfId="4518" xr:uid="{00000000-0005-0000-0000-000058110000}"/>
    <cellStyle name="Currency0 3 22 2" xfId="4519" xr:uid="{00000000-0005-0000-0000-000059110000}"/>
    <cellStyle name="Currency0 3 23" xfId="4520" xr:uid="{00000000-0005-0000-0000-00005A110000}"/>
    <cellStyle name="Currency0 3 23 2" xfId="4521" xr:uid="{00000000-0005-0000-0000-00005B110000}"/>
    <cellStyle name="Currency0 3 24" xfId="4522" xr:uid="{00000000-0005-0000-0000-00005C110000}"/>
    <cellStyle name="Currency0 3 24 2" xfId="4523" xr:uid="{00000000-0005-0000-0000-00005D110000}"/>
    <cellStyle name="Currency0 3 25" xfId="4524" xr:uid="{00000000-0005-0000-0000-00005E110000}"/>
    <cellStyle name="Currency0 3 25 2" xfId="4525" xr:uid="{00000000-0005-0000-0000-00005F110000}"/>
    <cellStyle name="Currency0 3 26" xfId="4526" xr:uid="{00000000-0005-0000-0000-000060110000}"/>
    <cellStyle name="Currency0 3 26 2" xfId="4527" xr:uid="{00000000-0005-0000-0000-000061110000}"/>
    <cellStyle name="Currency0 3 27" xfId="4528" xr:uid="{00000000-0005-0000-0000-000062110000}"/>
    <cellStyle name="Currency0 3 27 2" xfId="4529" xr:uid="{00000000-0005-0000-0000-000063110000}"/>
    <cellStyle name="Currency0 3 28" xfId="4530" xr:uid="{00000000-0005-0000-0000-000064110000}"/>
    <cellStyle name="Currency0 3 28 2" xfId="4531" xr:uid="{00000000-0005-0000-0000-000065110000}"/>
    <cellStyle name="Currency0 3 29" xfId="4532" xr:uid="{00000000-0005-0000-0000-000066110000}"/>
    <cellStyle name="Currency0 3 29 2" xfId="4533" xr:uid="{00000000-0005-0000-0000-000067110000}"/>
    <cellStyle name="Currency0 3 3" xfId="4534" xr:uid="{00000000-0005-0000-0000-000068110000}"/>
    <cellStyle name="Currency0 3 3 2" xfId="4535" xr:uid="{00000000-0005-0000-0000-000069110000}"/>
    <cellStyle name="Currency0 3 30" xfId="4536" xr:uid="{00000000-0005-0000-0000-00006A110000}"/>
    <cellStyle name="Currency0 3 30 2" xfId="4537" xr:uid="{00000000-0005-0000-0000-00006B110000}"/>
    <cellStyle name="Currency0 3 31" xfId="4538" xr:uid="{00000000-0005-0000-0000-00006C110000}"/>
    <cellStyle name="Currency0 3 31 2" xfId="4539" xr:uid="{00000000-0005-0000-0000-00006D110000}"/>
    <cellStyle name="Currency0 3 32" xfId="4540" xr:uid="{00000000-0005-0000-0000-00006E110000}"/>
    <cellStyle name="Currency0 3 32 2" xfId="4541" xr:uid="{00000000-0005-0000-0000-00006F110000}"/>
    <cellStyle name="Currency0 3 33" xfId="4542" xr:uid="{00000000-0005-0000-0000-000070110000}"/>
    <cellStyle name="Currency0 3 33 2" xfId="4543" xr:uid="{00000000-0005-0000-0000-000071110000}"/>
    <cellStyle name="Currency0 3 34" xfId="4544" xr:uid="{00000000-0005-0000-0000-000072110000}"/>
    <cellStyle name="Currency0 3 34 2" xfId="4545" xr:uid="{00000000-0005-0000-0000-000073110000}"/>
    <cellStyle name="Currency0 3 35" xfId="4546" xr:uid="{00000000-0005-0000-0000-000074110000}"/>
    <cellStyle name="Currency0 3 35 2" xfId="4547" xr:uid="{00000000-0005-0000-0000-000075110000}"/>
    <cellStyle name="Currency0 3 36" xfId="4548" xr:uid="{00000000-0005-0000-0000-000076110000}"/>
    <cellStyle name="Currency0 3 36 2" xfId="4549" xr:uid="{00000000-0005-0000-0000-000077110000}"/>
    <cellStyle name="Currency0 3 37" xfId="4550" xr:uid="{00000000-0005-0000-0000-000078110000}"/>
    <cellStyle name="Currency0 3 37 2" xfId="4551" xr:uid="{00000000-0005-0000-0000-000079110000}"/>
    <cellStyle name="Currency0 3 38" xfId="4552" xr:uid="{00000000-0005-0000-0000-00007A110000}"/>
    <cellStyle name="Currency0 3 38 2" xfId="4553" xr:uid="{00000000-0005-0000-0000-00007B110000}"/>
    <cellStyle name="Currency0 3 39" xfId="4554" xr:uid="{00000000-0005-0000-0000-00007C110000}"/>
    <cellStyle name="Currency0 3 39 2" xfId="4555" xr:uid="{00000000-0005-0000-0000-00007D110000}"/>
    <cellStyle name="Currency0 3 4" xfId="4556" xr:uid="{00000000-0005-0000-0000-00007E110000}"/>
    <cellStyle name="Currency0 3 4 2" xfId="4557" xr:uid="{00000000-0005-0000-0000-00007F110000}"/>
    <cellStyle name="Currency0 3 40" xfId="4558" xr:uid="{00000000-0005-0000-0000-000080110000}"/>
    <cellStyle name="Currency0 3 40 2" xfId="4559" xr:uid="{00000000-0005-0000-0000-000081110000}"/>
    <cellStyle name="Currency0 3 41" xfId="4560" xr:uid="{00000000-0005-0000-0000-000082110000}"/>
    <cellStyle name="Currency0 3 41 2" xfId="4561" xr:uid="{00000000-0005-0000-0000-000083110000}"/>
    <cellStyle name="Currency0 3 42" xfId="4562" xr:uid="{00000000-0005-0000-0000-000084110000}"/>
    <cellStyle name="Currency0 3 42 2" xfId="4563" xr:uid="{00000000-0005-0000-0000-000085110000}"/>
    <cellStyle name="Currency0 3 43" xfId="4564" xr:uid="{00000000-0005-0000-0000-000086110000}"/>
    <cellStyle name="Currency0 3 43 2" xfId="4565" xr:uid="{00000000-0005-0000-0000-000087110000}"/>
    <cellStyle name="Currency0 3 44" xfId="4566" xr:uid="{00000000-0005-0000-0000-000088110000}"/>
    <cellStyle name="Currency0 3 44 2" xfId="4567" xr:uid="{00000000-0005-0000-0000-000089110000}"/>
    <cellStyle name="Currency0 3 45" xfId="4568" xr:uid="{00000000-0005-0000-0000-00008A110000}"/>
    <cellStyle name="Currency0 3 45 2" xfId="4569" xr:uid="{00000000-0005-0000-0000-00008B110000}"/>
    <cellStyle name="Currency0 3 46" xfId="4570" xr:uid="{00000000-0005-0000-0000-00008C110000}"/>
    <cellStyle name="Currency0 3 46 2" xfId="4571" xr:uid="{00000000-0005-0000-0000-00008D110000}"/>
    <cellStyle name="Currency0 3 47" xfId="4572" xr:uid="{00000000-0005-0000-0000-00008E110000}"/>
    <cellStyle name="Currency0 3 47 2" xfId="4573" xr:uid="{00000000-0005-0000-0000-00008F110000}"/>
    <cellStyle name="Currency0 3 48" xfId="4574" xr:uid="{00000000-0005-0000-0000-000090110000}"/>
    <cellStyle name="Currency0 3 48 2" xfId="4575" xr:uid="{00000000-0005-0000-0000-000091110000}"/>
    <cellStyle name="Currency0 3 49" xfId="4576" xr:uid="{00000000-0005-0000-0000-000092110000}"/>
    <cellStyle name="Currency0 3 49 2" xfId="4577" xr:uid="{00000000-0005-0000-0000-000093110000}"/>
    <cellStyle name="Currency0 3 5" xfId="4578" xr:uid="{00000000-0005-0000-0000-000094110000}"/>
    <cellStyle name="Currency0 3 5 2" xfId="4579" xr:uid="{00000000-0005-0000-0000-000095110000}"/>
    <cellStyle name="Currency0 3 50" xfId="4580" xr:uid="{00000000-0005-0000-0000-000096110000}"/>
    <cellStyle name="Currency0 3 50 2" xfId="4581" xr:uid="{00000000-0005-0000-0000-000097110000}"/>
    <cellStyle name="Currency0 3 51" xfId="4582" xr:uid="{00000000-0005-0000-0000-000098110000}"/>
    <cellStyle name="Currency0 3 51 2" xfId="4583" xr:uid="{00000000-0005-0000-0000-000099110000}"/>
    <cellStyle name="Currency0 3 52" xfId="4584" xr:uid="{00000000-0005-0000-0000-00009A110000}"/>
    <cellStyle name="Currency0 3 52 2" xfId="4585" xr:uid="{00000000-0005-0000-0000-00009B110000}"/>
    <cellStyle name="Currency0 3 53" xfId="4586" xr:uid="{00000000-0005-0000-0000-00009C110000}"/>
    <cellStyle name="Currency0 3 53 2" xfId="4587" xr:uid="{00000000-0005-0000-0000-00009D110000}"/>
    <cellStyle name="Currency0 3 54" xfId="4588" xr:uid="{00000000-0005-0000-0000-00009E110000}"/>
    <cellStyle name="Currency0 3 54 2" xfId="4589" xr:uid="{00000000-0005-0000-0000-00009F110000}"/>
    <cellStyle name="Currency0 3 55" xfId="4590" xr:uid="{00000000-0005-0000-0000-0000A0110000}"/>
    <cellStyle name="Currency0 3 55 2" xfId="4591" xr:uid="{00000000-0005-0000-0000-0000A1110000}"/>
    <cellStyle name="Currency0 3 56" xfId="4592" xr:uid="{00000000-0005-0000-0000-0000A2110000}"/>
    <cellStyle name="Currency0 3 56 2" xfId="4593" xr:uid="{00000000-0005-0000-0000-0000A3110000}"/>
    <cellStyle name="Currency0 3 57" xfId="4594" xr:uid="{00000000-0005-0000-0000-0000A4110000}"/>
    <cellStyle name="Currency0 3 57 2" xfId="4595" xr:uid="{00000000-0005-0000-0000-0000A5110000}"/>
    <cellStyle name="Currency0 3 58" xfId="4596" xr:uid="{00000000-0005-0000-0000-0000A6110000}"/>
    <cellStyle name="Currency0 3 58 2" xfId="4597" xr:uid="{00000000-0005-0000-0000-0000A7110000}"/>
    <cellStyle name="Currency0 3 59" xfId="4598" xr:uid="{00000000-0005-0000-0000-0000A8110000}"/>
    <cellStyle name="Currency0 3 59 2" xfId="4599" xr:uid="{00000000-0005-0000-0000-0000A9110000}"/>
    <cellStyle name="Currency0 3 6" xfId="4600" xr:uid="{00000000-0005-0000-0000-0000AA110000}"/>
    <cellStyle name="Currency0 3 6 2" xfId="4601" xr:uid="{00000000-0005-0000-0000-0000AB110000}"/>
    <cellStyle name="Currency0 3 60" xfId="4602" xr:uid="{00000000-0005-0000-0000-0000AC110000}"/>
    <cellStyle name="Currency0 3 60 2" xfId="4603" xr:uid="{00000000-0005-0000-0000-0000AD110000}"/>
    <cellStyle name="Currency0 3 61" xfId="4604" xr:uid="{00000000-0005-0000-0000-0000AE110000}"/>
    <cellStyle name="Currency0 3 61 2" xfId="4605" xr:uid="{00000000-0005-0000-0000-0000AF110000}"/>
    <cellStyle name="Currency0 3 62" xfId="4606" xr:uid="{00000000-0005-0000-0000-0000B0110000}"/>
    <cellStyle name="Currency0 3 62 2" xfId="4607" xr:uid="{00000000-0005-0000-0000-0000B1110000}"/>
    <cellStyle name="Currency0 3 63" xfId="4608" xr:uid="{00000000-0005-0000-0000-0000B2110000}"/>
    <cellStyle name="Currency0 3 63 2" xfId="4609" xr:uid="{00000000-0005-0000-0000-0000B3110000}"/>
    <cellStyle name="Currency0 3 64" xfId="4610" xr:uid="{00000000-0005-0000-0000-0000B4110000}"/>
    <cellStyle name="Currency0 3 64 2" xfId="4611" xr:uid="{00000000-0005-0000-0000-0000B5110000}"/>
    <cellStyle name="Currency0 3 65" xfId="4612" xr:uid="{00000000-0005-0000-0000-0000B6110000}"/>
    <cellStyle name="Currency0 3 65 2" xfId="4613" xr:uid="{00000000-0005-0000-0000-0000B7110000}"/>
    <cellStyle name="Currency0 3 66" xfId="4614" xr:uid="{00000000-0005-0000-0000-0000B8110000}"/>
    <cellStyle name="Currency0 3 66 2" xfId="4615" xr:uid="{00000000-0005-0000-0000-0000B9110000}"/>
    <cellStyle name="Currency0 3 67" xfId="4616" xr:uid="{00000000-0005-0000-0000-0000BA110000}"/>
    <cellStyle name="Currency0 3 67 2" xfId="4617" xr:uid="{00000000-0005-0000-0000-0000BB110000}"/>
    <cellStyle name="Currency0 3 68" xfId="4618" xr:uid="{00000000-0005-0000-0000-0000BC110000}"/>
    <cellStyle name="Currency0 3 68 2" xfId="4619" xr:uid="{00000000-0005-0000-0000-0000BD110000}"/>
    <cellStyle name="Currency0 3 69" xfId="4620" xr:uid="{00000000-0005-0000-0000-0000BE110000}"/>
    <cellStyle name="Currency0 3 69 2" xfId="4621" xr:uid="{00000000-0005-0000-0000-0000BF110000}"/>
    <cellStyle name="Currency0 3 7" xfId="4622" xr:uid="{00000000-0005-0000-0000-0000C0110000}"/>
    <cellStyle name="Currency0 3 7 2" xfId="4623" xr:uid="{00000000-0005-0000-0000-0000C1110000}"/>
    <cellStyle name="Currency0 3 70" xfId="4624" xr:uid="{00000000-0005-0000-0000-0000C2110000}"/>
    <cellStyle name="Currency0 3 70 2" xfId="4625" xr:uid="{00000000-0005-0000-0000-0000C3110000}"/>
    <cellStyle name="Currency0 3 71" xfId="4626" xr:uid="{00000000-0005-0000-0000-0000C4110000}"/>
    <cellStyle name="Currency0 3 71 2" xfId="4627" xr:uid="{00000000-0005-0000-0000-0000C5110000}"/>
    <cellStyle name="Currency0 3 72" xfId="4628" xr:uid="{00000000-0005-0000-0000-0000C6110000}"/>
    <cellStyle name="Currency0 3 72 2" xfId="4629" xr:uid="{00000000-0005-0000-0000-0000C7110000}"/>
    <cellStyle name="Currency0 3 73" xfId="4630" xr:uid="{00000000-0005-0000-0000-0000C8110000}"/>
    <cellStyle name="Currency0 3 73 2" xfId="4631" xr:uid="{00000000-0005-0000-0000-0000C9110000}"/>
    <cellStyle name="Currency0 3 74" xfId="4632" xr:uid="{00000000-0005-0000-0000-0000CA110000}"/>
    <cellStyle name="Currency0 3 74 2" xfId="4633" xr:uid="{00000000-0005-0000-0000-0000CB110000}"/>
    <cellStyle name="Currency0 3 75" xfId="4634" xr:uid="{00000000-0005-0000-0000-0000CC110000}"/>
    <cellStyle name="Currency0 3 75 2" xfId="4635" xr:uid="{00000000-0005-0000-0000-0000CD110000}"/>
    <cellStyle name="Currency0 3 76" xfId="4636" xr:uid="{00000000-0005-0000-0000-0000CE110000}"/>
    <cellStyle name="Currency0 3 76 2" xfId="4637" xr:uid="{00000000-0005-0000-0000-0000CF110000}"/>
    <cellStyle name="Currency0 3 77" xfId="4638" xr:uid="{00000000-0005-0000-0000-0000D0110000}"/>
    <cellStyle name="Currency0 3 77 2" xfId="4639" xr:uid="{00000000-0005-0000-0000-0000D1110000}"/>
    <cellStyle name="Currency0 3 78" xfId="4640" xr:uid="{00000000-0005-0000-0000-0000D2110000}"/>
    <cellStyle name="Currency0 3 78 2" xfId="4641" xr:uid="{00000000-0005-0000-0000-0000D3110000}"/>
    <cellStyle name="Currency0 3 79" xfId="4642" xr:uid="{00000000-0005-0000-0000-0000D4110000}"/>
    <cellStyle name="Currency0 3 79 2" xfId="4643" xr:uid="{00000000-0005-0000-0000-0000D5110000}"/>
    <cellStyle name="Currency0 3 8" xfId="4644" xr:uid="{00000000-0005-0000-0000-0000D6110000}"/>
    <cellStyle name="Currency0 3 8 2" xfId="4645" xr:uid="{00000000-0005-0000-0000-0000D7110000}"/>
    <cellStyle name="Currency0 3 80" xfId="4646" xr:uid="{00000000-0005-0000-0000-0000D8110000}"/>
    <cellStyle name="Currency0 3 80 2" xfId="4647" xr:uid="{00000000-0005-0000-0000-0000D9110000}"/>
    <cellStyle name="Currency0 3 81" xfId="4648" xr:uid="{00000000-0005-0000-0000-0000DA110000}"/>
    <cellStyle name="Currency0 3 81 2" xfId="4649" xr:uid="{00000000-0005-0000-0000-0000DB110000}"/>
    <cellStyle name="Currency0 3 82" xfId="4650" xr:uid="{00000000-0005-0000-0000-0000DC110000}"/>
    <cellStyle name="Currency0 3 82 2" xfId="4651" xr:uid="{00000000-0005-0000-0000-0000DD110000}"/>
    <cellStyle name="Currency0 3 83" xfId="4652" xr:uid="{00000000-0005-0000-0000-0000DE110000}"/>
    <cellStyle name="Currency0 3 83 2" xfId="4653" xr:uid="{00000000-0005-0000-0000-0000DF110000}"/>
    <cellStyle name="Currency0 3 84" xfId="4654" xr:uid="{00000000-0005-0000-0000-0000E0110000}"/>
    <cellStyle name="Currency0 3 84 2" xfId="4655" xr:uid="{00000000-0005-0000-0000-0000E1110000}"/>
    <cellStyle name="Currency0 3 85" xfId="4656" xr:uid="{00000000-0005-0000-0000-0000E2110000}"/>
    <cellStyle name="Currency0 3 85 2" xfId="4657" xr:uid="{00000000-0005-0000-0000-0000E3110000}"/>
    <cellStyle name="Currency0 3 86" xfId="4658" xr:uid="{00000000-0005-0000-0000-0000E4110000}"/>
    <cellStyle name="Currency0 3 86 2" xfId="4659" xr:uid="{00000000-0005-0000-0000-0000E5110000}"/>
    <cellStyle name="Currency0 3 87" xfId="4660" xr:uid="{00000000-0005-0000-0000-0000E6110000}"/>
    <cellStyle name="Currency0 3 87 2" xfId="4661" xr:uid="{00000000-0005-0000-0000-0000E7110000}"/>
    <cellStyle name="Currency0 3 88" xfId="4662" xr:uid="{00000000-0005-0000-0000-0000E8110000}"/>
    <cellStyle name="Currency0 3 88 2" xfId="4663" xr:uid="{00000000-0005-0000-0000-0000E9110000}"/>
    <cellStyle name="Currency0 3 89" xfId="4664" xr:uid="{00000000-0005-0000-0000-0000EA110000}"/>
    <cellStyle name="Currency0 3 89 2" xfId="4665" xr:uid="{00000000-0005-0000-0000-0000EB110000}"/>
    <cellStyle name="Currency0 3 9" xfId="4666" xr:uid="{00000000-0005-0000-0000-0000EC110000}"/>
    <cellStyle name="Currency0 3 9 2" xfId="4667" xr:uid="{00000000-0005-0000-0000-0000ED110000}"/>
    <cellStyle name="Currency0 3 90" xfId="4668" xr:uid="{00000000-0005-0000-0000-0000EE110000}"/>
    <cellStyle name="Currency0 3 90 2" xfId="4669" xr:uid="{00000000-0005-0000-0000-0000EF110000}"/>
    <cellStyle name="Currency0 3 91" xfId="4670" xr:uid="{00000000-0005-0000-0000-0000F0110000}"/>
    <cellStyle name="Currency0 3 91 2" xfId="4671" xr:uid="{00000000-0005-0000-0000-0000F1110000}"/>
    <cellStyle name="Currency0 3 92" xfId="4672" xr:uid="{00000000-0005-0000-0000-0000F2110000}"/>
    <cellStyle name="Currency0 3 92 2" xfId="4673" xr:uid="{00000000-0005-0000-0000-0000F3110000}"/>
    <cellStyle name="Currency0 3 93" xfId="4674" xr:uid="{00000000-0005-0000-0000-0000F4110000}"/>
    <cellStyle name="Currency0 3 93 2" xfId="4675" xr:uid="{00000000-0005-0000-0000-0000F5110000}"/>
    <cellStyle name="Currency0 3 94" xfId="4676" xr:uid="{00000000-0005-0000-0000-0000F6110000}"/>
    <cellStyle name="Currency0 3 94 2" xfId="4677" xr:uid="{00000000-0005-0000-0000-0000F7110000}"/>
    <cellStyle name="Currency0 3 95" xfId="4678" xr:uid="{00000000-0005-0000-0000-0000F8110000}"/>
    <cellStyle name="Currency0 3 95 2" xfId="4679" xr:uid="{00000000-0005-0000-0000-0000F9110000}"/>
    <cellStyle name="Currency0 3 96" xfId="4680" xr:uid="{00000000-0005-0000-0000-0000FA110000}"/>
    <cellStyle name="Currency0 3 96 2" xfId="4681" xr:uid="{00000000-0005-0000-0000-0000FB110000}"/>
    <cellStyle name="Currency0 3 97" xfId="4682" xr:uid="{00000000-0005-0000-0000-0000FC110000}"/>
    <cellStyle name="Currency0 3 97 2" xfId="4683" xr:uid="{00000000-0005-0000-0000-0000FD110000}"/>
    <cellStyle name="Currency0 3 98" xfId="4684" xr:uid="{00000000-0005-0000-0000-0000FE110000}"/>
    <cellStyle name="Currency0 3 98 2" xfId="4685" xr:uid="{00000000-0005-0000-0000-0000FF110000}"/>
    <cellStyle name="Currency0 3 99" xfId="4686" xr:uid="{00000000-0005-0000-0000-000000120000}"/>
    <cellStyle name="Currency0 3 99 2" xfId="4687" xr:uid="{00000000-0005-0000-0000-000001120000}"/>
    <cellStyle name="Currency0 30" xfId="4688" xr:uid="{00000000-0005-0000-0000-000002120000}"/>
    <cellStyle name="Currency0 30 2" xfId="4689" xr:uid="{00000000-0005-0000-0000-000003120000}"/>
    <cellStyle name="Currency0 31" xfId="4690" xr:uid="{00000000-0005-0000-0000-000004120000}"/>
    <cellStyle name="Currency0 31 2" xfId="4691" xr:uid="{00000000-0005-0000-0000-000005120000}"/>
    <cellStyle name="Currency0 32" xfId="4692" xr:uid="{00000000-0005-0000-0000-000006120000}"/>
    <cellStyle name="Currency0 32 2" xfId="4693" xr:uid="{00000000-0005-0000-0000-000007120000}"/>
    <cellStyle name="Currency0 33" xfId="4694" xr:uid="{00000000-0005-0000-0000-000008120000}"/>
    <cellStyle name="Currency0 33 2" xfId="4695" xr:uid="{00000000-0005-0000-0000-000009120000}"/>
    <cellStyle name="Currency0 34" xfId="4696" xr:uid="{00000000-0005-0000-0000-00000A120000}"/>
    <cellStyle name="Currency0 34 2" xfId="4697" xr:uid="{00000000-0005-0000-0000-00000B120000}"/>
    <cellStyle name="Currency0 35" xfId="4698" xr:uid="{00000000-0005-0000-0000-00000C120000}"/>
    <cellStyle name="Currency0 35 2" xfId="4699" xr:uid="{00000000-0005-0000-0000-00000D120000}"/>
    <cellStyle name="Currency0 36" xfId="4700" xr:uid="{00000000-0005-0000-0000-00000E120000}"/>
    <cellStyle name="Currency0 36 2" xfId="4701" xr:uid="{00000000-0005-0000-0000-00000F120000}"/>
    <cellStyle name="Currency0 37" xfId="4702" xr:uid="{00000000-0005-0000-0000-000010120000}"/>
    <cellStyle name="Currency0 37 2" xfId="4703" xr:uid="{00000000-0005-0000-0000-000011120000}"/>
    <cellStyle name="Currency0 38" xfId="4704" xr:uid="{00000000-0005-0000-0000-000012120000}"/>
    <cellStyle name="Currency0 38 2" xfId="4705" xr:uid="{00000000-0005-0000-0000-000013120000}"/>
    <cellStyle name="Currency0 39" xfId="4706" xr:uid="{00000000-0005-0000-0000-000014120000}"/>
    <cellStyle name="Currency0 39 2" xfId="4707" xr:uid="{00000000-0005-0000-0000-000015120000}"/>
    <cellStyle name="Currency0 4" xfId="4708" xr:uid="{00000000-0005-0000-0000-000016120000}"/>
    <cellStyle name="Currency0 4 10" xfId="4709" xr:uid="{00000000-0005-0000-0000-000017120000}"/>
    <cellStyle name="Currency0 4 10 2" xfId="4710" xr:uid="{00000000-0005-0000-0000-000018120000}"/>
    <cellStyle name="Currency0 4 100" xfId="4711" xr:uid="{00000000-0005-0000-0000-000019120000}"/>
    <cellStyle name="Currency0 4 100 2" xfId="4712" xr:uid="{00000000-0005-0000-0000-00001A120000}"/>
    <cellStyle name="Currency0 4 101" xfId="4713" xr:uid="{00000000-0005-0000-0000-00001B120000}"/>
    <cellStyle name="Currency0 4 101 2" xfId="4714" xr:uid="{00000000-0005-0000-0000-00001C120000}"/>
    <cellStyle name="Currency0 4 102" xfId="4715" xr:uid="{00000000-0005-0000-0000-00001D120000}"/>
    <cellStyle name="Currency0 4 102 2" xfId="4716" xr:uid="{00000000-0005-0000-0000-00001E120000}"/>
    <cellStyle name="Currency0 4 103" xfId="4717" xr:uid="{00000000-0005-0000-0000-00001F120000}"/>
    <cellStyle name="Currency0 4 103 2" xfId="4718" xr:uid="{00000000-0005-0000-0000-000020120000}"/>
    <cellStyle name="Currency0 4 104" xfId="4719" xr:uid="{00000000-0005-0000-0000-000021120000}"/>
    <cellStyle name="Currency0 4 104 2" xfId="4720" xr:uid="{00000000-0005-0000-0000-000022120000}"/>
    <cellStyle name="Currency0 4 105" xfId="4721" xr:uid="{00000000-0005-0000-0000-000023120000}"/>
    <cellStyle name="Currency0 4 105 2" xfId="4722" xr:uid="{00000000-0005-0000-0000-000024120000}"/>
    <cellStyle name="Currency0 4 106" xfId="4723" xr:uid="{00000000-0005-0000-0000-000025120000}"/>
    <cellStyle name="Currency0 4 106 2" xfId="4724" xr:uid="{00000000-0005-0000-0000-000026120000}"/>
    <cellStyle name="Currency0 4 107" xfId="4725" xr:uid="{00000000-0005-0000-0000-000027120000}"/>
    <cellStyle name="Currency0 4 107 2" xfId="4726" xr:uid="{00000000-0005-0000-0000-000028120000}"/>
    <cellStyle name="Currency0 4 108" xfId="4727" xr:uid="{00000000-0005-0000-0000-000029120000}"/>
    <cellStyle name="Currency0 4 108 2" xfId="4728" xr:uid="{00000000-0005-0000-0000-00002A120000}"/>
    <cellStyle name="Currency0 4 109" xfId="4729" xr:uid="{00000000-0005-0000-0000-00002B120000}"/>
    <cellStyle name="Currency0 4 109 2" xfId="4730" xr:uid="{00000000-0005-0000-0000-00002C120000}"/>
    <cellStyle name="Currency0 4 11" xfId="4731" xr:uid="{00000000-0005-0000-0000-00002D120000}"/>
    <cellStyle name="Currency0 4 11 2" xfId="4732" xr:uid="{00000000-0005-0000-0000-00002E120000}"/>
    <cellStyle name="Currency0 4 110" xfId="4733" xr:uid="{00000000-0005-0000-0000-00002F120000}"/>
    <cellStyle name="Currency0 4 110 2" xfId="4734" xr:uid="{00000000-0005-0000-0000-000030120000}"/>
    <cellStyle name="Currency0 4 111" xfId="4735" xr:uid="{00000000-0005-0000-0000-000031120000}"/>
    <cellStyle name="Currency0 4 111 2" xfId="4736" xr:uid="{00000000-0005-0000-0000-000032120000}"/>
    <cellStyle name="Currency0 4 112" xfId="4737" xr:uid="{00000000-0005-0000-0000-000033120000}"/>
    <cellStyle name="Currency0 4 112 2" xfId="4738" xr:uid="{00000000-0005-0000-0000-000034120000}"/>
    <cellStyle name="Currency0 4 113" xfId="4739" xr:uid="{00000000-0005-0000-0000-000035120000}"/>
    <cellStyle name="Currency0 4 113 2" xfId="4740" xr:uid="{00000000-0005-0000-0000-000036120000}"/>
    <cellStyle name="Currency0 4 114" xfId="4741" xr:uid="{00000000-0005-0000-0000-000037120000}"/>
    <cellStyle name="Currency0 4 114 2" xfId="4742" xr:uid="{00000000-0005-0000-0000-000038120000}"/>
    <cellStyle name="Currency0 4 115" xfId="4743" xr:uid="{00000000-0005-0000-0000-000039120000}"/>
    <cellStyle name="Currency0 4 115 2" xfId="4744" xr:uid="{00000000-0005-0000-0000-00003A120000}"/>
    <cellStyle name="Currency0 4 116" xfId="4745" xr:uid="{00000000-0005-0000-0000-00003B120000}"/>
    <cellStyle name="Currency0 4 116 2" xfId="4746" xr:uid="{00000000-0005-0000-0000-00003C120000}"/>
    <cellStyle name="Currency0 4 117" xfId="4747" xr:uid="{00000000-0005-0000-0000-00003D120000}"/>
    <cellStyle name="Currency0 4 117 2" xfId="4748" xr:uid="{00000000-0005-0000-0000-00003E120000}"/>
    <cellStyle name="Currency0 4 118" xfId="4749" xr:uid="{00000000-0005-0000-0000-00003F120000}"/>
    <cellStyle name="Currency0 4 119" xfId="4750" xr:uid="{00000000-0005-0000-0000-000040120000}"/>
    <cellStyle name="Currency0 4 12" xfId="4751" xr:uid="{00000000-0005-0000-0000-000041120000}"/>
    <cellStyle name="Currency0 4 12 2" xfId="4752" xr:uid="{00000000-0005-0000-0000-000042120000}"/>
    <cellStyle name="Currency0 4 120" xfId="4753" xr:uid="{00000000-0005-0000-0000-000043120000}"/>
    <cellStyle name="Currency0 4 121" xfId="4754" xr:uid="{00000000-0005-0000-0000-000044120000}"/>
    <cellStyle name="Currency0 4 122" xfId="4755" xr:uid="{00000000-0005-0000-0000-000045120000}"/>
    <cellStyle name="Currency0 4 123" xfId="4756" xr:uid="{00000000-0005-0000-0000-000046120000}"/>
    <cellStyle name="Currency0 4 124" xfId="4757" xr:uid="{00000000-0005-0000-0000-000047120000}"/>
    <cellStyle name="Currency0 4 13" xfId="4758" xr:uid="{00000000-0005-0000-0000-000048120000}"/>
    <cellStyle name="Currency0 4 13 2" xfId="4759" xr:uid="{00000000-0005-0000-0000-000049120000}"/>
    <cellStyle name="Currency0 4 14" xfId="4760" xr:uid="{00000000-0005-0000-0000-00004A120000}"/>
    <cellStyle name="Currency0 4 14 2" xfId="4761" xr:uid="{00000000-0005-0000-0000-00004B120000}"/>
    <cellStyle name="Currency0 4 15" xfId="4762" xr:uid="{00000000-0005-0000-0000-00004C120000}"/>
    <cellStyle name="Currency0 4 15 2" xfId="4763" xr:uid="{00000000-0005-0000-0000-00004D120000}"/>
    <cellStyle name="Currency0 4 16" xfId="4764" xr:uid="{00000000-0005-0000-0000-00004E120000}"/>
    <cellStyle name="Currency0 4 16 2" xfId="4765" xr:uid="{00000000-0005-0000-0000-00004F120000}"/>
    <cellStyle name="Currency0 4 17" xfId="4766" xr:uid="{00000000-0005-0000-0000-000050120000}"/>
    <cellStyle name="Currency0 4 17 2" xfId="4767" xr:uid="{00000000-0005-0000-0000-000051120000}"/>
    <cellStyle name="Currency0 4 18" xfId="4768" xr:uid="{00000000-0005-0000-0000-000052120000}"/>
    <cellStyle name="Currency0 4 18 2" xfId="4769" xr:uid="{00000000-0005-0000-0000-000053120000}"/>
    <cellStyle name="Currency0 4 19" xfId="4770" xr:uid="{00000000-0005-0000-0000-000054120000}"/>
    <cellStyle name="Currency0 4 19 2" xfId="4771" xr:uid="{00000000-0005-0000-0000-000055120000}"/>
    <cellStyle name="Currency0 4 2" xfId="4772" xr:uid="{00000000-0005-0000-0000-000056120000}"/>
    <cellStyle name="Currency0 4 2 2" xfId="4773" xr:uid="{00000000-0005-0000-0000-000057120000}"/>
    <cellStyle name="Currency0 4 20" xfId="4774" xr:uid="{00000000-0005-0000-0000-000058120000}"/>
    <cellStyle name="Currency0 4 20 2" xfId="4775" xr:uid="{00000000-0005-0000-0000-000059120000}"/>
    <cellStyle name="Currency0 4 21" xfId="4776" xr:uid="{00000000-0005-0000-0000-00005A120000}"/>
    <cellStyle name="Currency0 4 21 2" xfId="4777" xr:uid="{00000000-0005-0000-0000-00005B120000}"/>
    <cellStyle name="Currency0 4 22" xfId="4778" xr:uid="{00000000-0005-0000-0000-00005C120000}"/>
    <cellStyle name="Currency0 4 22 2" xfId="4779" xr:uid="{00000000-0005-0000-0000-00005D120000}"/>
    <cellStyle name="Currency0 4 23" xfId="4780" xr:uid="{00000000-0005-0000-0000-00005E120000}"/>
    <cellStyle name="Currency0 4 23 2" xfId="4781" xr:uid="{00000000-0005-0000-0000-00005F120000}"/>
    <cellStyle name="Currency0 4 24" xfId="4782" xr:uid="{00000000-0005-0000-0000-000060120000}"/>
    <cellStyle name="Currency0 4 24 2" xfId="4783" xr:uid="{00000000-0005-0000-0000-000061120000}"/>
    <cellStyle name="Currency0 4 25" xfId="4784" xr:uid="{00000000-0005-0000-0000-000062120000}"/>
    <cellStyle name="Currency0 4 25 2" xfId="4785" xr:uid="{00000000-0005-0000-0000-000063120000}"/>
    <cellStyle name="Currency0 4 26" xfId="4786" xr:uid="{00000000-0005-0000-0000-000064120000}"/>
    <cellStyle name="Currency0 4 26 2" xfId="4787" xr:uid="{00000000-0005-0000-0000-000065120000}"/>
    <cellStyle name="Currency0 4 27" xfId="4788" xr:uid="{00000000-0005-0000-0000-000066120000}"/>
    <cellStyle name="Currency0 4 27 2" xfId="4789" xr:uid="{00000000-0005-0000-0000-000067120000}"/>
    <cellStyle name="Currency0 4 28" xfId="4790" xr:uid="{00000000-0005-0000-0000-000068120000}"/>
    <cellStyle name="Currency0 4 28 2" xfId="4791" xr:uid="{00000000-0005-0000-0000-000069120000}"/>
    <cellStyle name="Currency0 4 29" xfId="4792" xr:uid="{00000000-0005-0000-0000-00006A120000}"/>
    <cellStyle name="Currency0 4 29 2" xfId="4793" xr:uid="{00000000-0005-0000-0000-00006B120000}"/>
    <cellStyle name="Currency0 4 3" xfId="4794" xr:uid="{00000000-0005-0000-0000-00006C120000}"/>
    <cellStyle name="Currency0 4 3 2" xfId="4795" xr:uid="{00000000-0005-0000-0000-00006D120000}"/>
    <cellStyle name="Currency0 4 30" xfId="4796" xr:uid="{00000000-0005-0000-0000-00006E120000}"/>
    <cellStyle name="Currency0 4 30 2" xfId="4797" xr:uid="{00000000-0005-0000-0000-00006F120000}"/>
    <cellStyle name="Currency0 4 31" xfId="4798" xr:uid="{00000000-0005-0000-0000-000070120000}"/>
    <cellStyle name="Currency0 4 31 2" xfId="4799" xr:uid="{00000000-0005-0000-0000-000071120000}"/>
    <cellStyle name="Currency0 4 32" xfId="4800" xr:uid="{00000000-0005-0000-0000-000072120000}"/>
    <cellStyle name="Currency0 4 32 2" xfId="4801" xr:uid="{00000000-0005-0000-0000-000073120000}"/>
    <cellStyle name="Currency0 4 33" xfId="4802" xr:uid="{00000000-0005-0000-0000-000074120000}"/>
    <cellStyle name="Currency0 4 33 2" xfId="4803" xr:uid="{00000000-0005-0000-0000-000075120000}"/>
    <cellStyle name="Currency0 4 34" xfId="4804" xr:uid="{00000000-0005-0000-0000-000076120000}"/>
    <cellStyle name="Currency0 4 34 2" xfId="4805" xr:uid="{00000000-0005-0000-0000-000077120000}"/>
    <cellStyle name="Currency0 4 35" xfId="4806" xr:uid="{00000000-0005-0000-0000-000078120000}"/>
    <cellStyle name="Currency0 4 35 2" xfId="4807" xr:uid="{00000000-0005-0000-0000-000079120000}"/>
    <cellStyle name="Currency0 4 36" xfId="4808" xr:uid="{00000000-0005-0000-0000-00007A120000}"/>
    <cellStyle name="Currency0 4 36 2" xfId="4809" xr:uid="{00000000-0005-0000-0000-00007B120000}"/>
    <cellStyle name="Currency0 4 37" xfId="4810" xr:uid="{00000000-0005-0000-0000-00007C120000}"/>
    <cellStyle name="Currency0 4 37 2" xfId="4811" xr:uid="{00000000-0005-0000-0000-00007D120000}"/>
    <cellStyle name="Currency0 4 38" xfId="4812" xr:uid="{00000000-0005-0000-0000-00007E120000}"/>
    <cellStyle name="Currency0 4 38 2" xfId="4813" xr:uid="{00000000-0005-0000-0000-00007F120000}"/>
    <cellStyle name="Currency0 4 39" xfId="4814" xr:uid="{00000000-0005-0000-0000-000080120000}"/>
    <cellStyle name="Currency0 4 39 2" xfId="4815" xr:uid="{00000000-0005-0000-0000-000081120000}"/>
    <cellStyle name="Currency0 4 4" xfId="4816" xr:uid="{00000000-0005-0000-0000-000082120000}"/>
    <cellStyle name="Currency0 4 4 2" xfId="4817" xr:uid="{00000000-0005-0000-0000-000083120000}"/>
    <cellStyle name="Currency0 4 40" xfId="4818" xr:uid="{00000000-0005-0000-0000-000084120000}"/>
    <cellStyle name="Currency0 4 40 2" xfId="4819" xr:uid="{00000000-0005-0000-0000-000085120000}"/>
    <cellStyle name="Currency0 4 41" xfId="4820" xr:uid="{00000000-0005-0000-0000-000086120000}"/>
    <cellStyle name="Currency0 4 41 2" xfId="4821" xr:uid="{00000000-0005-0000-0000-000087120000}"/>
    <cellStyle name="Currency0 4 42" xfId="4822" xr:uid="{00000000-0005-0000-0000-000088120000}"/>
    <cellStyle name="Currency0 4 42 2" xfId="4823" xr:uid="{00000000-0005-0000-0000-000089120000}"/>
    <cellStyle name="Currency0 4 43" xfId="4824" xr:uid="{00000000-0005-0000-0000-00008A120000}"/>
    <cellStyle name="Currency0 4 43 2" xfId="4825" xr:uid="{00000000-0005-0000-0000-00008B120000}"/>
    <cellStyle name="Currency0 4 44" xfId="4826" xr:uid="{00000000-0005-0000-0000-00008C120000}"/>
    <cellStyle name="Currency0 4 44 2" xfId="4827" xr:uid="{00000000-0005-0000-0000-00008D120000}"/>
    <cellStyle name="Currency0 4 45" xfId="4828" xr:uid="{00000000-0005-0000-0000-00008E120000}"/>
    <cellStyle name="Currency0 4 45 2" xfId="4829" xr:uid="{00000000-0005-0000-0000-00008F120000}"/>
    <cellStyle name="Currency0 4 46" xfId="4830" xr:uid="{00000000-0005-0000-0000-000090120000}"/>
    <cellStyle name="Currency0 4 46 2" xfId="4831" xr:uid="{00000000-0005-0000-0000-000091120000}"/>
    <cellStyle name="Currency0 4 47" xfId="4832" xr:uid="{00000000-0005-0000-0000-000092120000}"/>
    <cellStyle name="Currency0 4 47 2" xfId="4833" xr:uid="{00000000-0005-0000-0000-000093120000}"/>
    <cellStyle name="Currency0 4 48" xfId="4834" xr:uid="{00000000-0005-0000-0000-000094120000}"/>
    <cellStyle name="Currency0 4 48 2" xfId="4835" xr:uid="{00000000-0005-0000-0000-000095120000}"/>
    <cellStyle name="Currency0 4 49" xfId="4836" xr:uid="{00000000-0005-0000-0000-000096120000}"/>
    <cellStyle name="Currency0 4 49 2" xfId="4837" xr:uid="{00000000-0005-0000-0000-000097120000}"/>
    <cellStyle name="Currency0 4 5" xfId="4838" xr:uid="{00000000-0005-0000-0000-000098120000}"/>
    <cellStyle name="Currency0 4 5 2" xfId="4839" xr:uid="{00000000-0005-0000-0000-000099120000}"/>
    <cellStyle name="Currency0 4 50" xfId="4840" xr:uid="{00000000-0005-0000-0000-00009A120000}"/>
    <cellStyle name="Currency0 4 50 2" xfId="4841" xr:uid="{00000000-0005-0000-0000-00009B120000}"/>
    <cellStyle name="Currency0 4 51" xfId="4842" xr:uid="{00000000-0005-0000-0000-00009C120000}"/>
    <cellStyle name="Currency0 4 51 2" xfId="4843" xr:uid="{00000000-0005-0000-0000-00009D120000}"/>
    <cellStyle name="Currency0 4 52" xfId="4844" xr:uid="{00000000-0005-0000-0000-00009E120000}"/>
    <cellStyle name="Currency0 4 52 2" xfId="4845" xr:uid="{00000000-0005-0000-0000-00009F120000}"/>
    <cellStyle name="Currency0 4 53" xfId="4846" xr:uid="{00000000-0005-0000-0000-0000A0120000}"/>
    <cellStyle name="Currency0 4 53 2" xfId="4847" xr:uid="{00000000-0005-0000-0000-0000A1120000}"/>
    <cellStyle name="Currency0 4 54" xfId="4848" xr:uid="{00000000-0005-0000-0000-0000A2120000}"/>
    <cellStyle name="Currency0 4 54 2" xfId="4849" xr:uid="{00000000-0005-0000-0000-0000A3120000}"/>
    <cellStyle name="Currency0 4 55" xfId="4850" xr:uid="{00000000-0005-0000-0000-0000A4120000}"/>
    <cellStyle name="Currency0 4 55 2" xfId="4851" xr:uid="{00000000-0005-0000-0000-0000A5120000}"/>
    <cellStyle name="Currency0 4 56" xfId="4852" xr:uid="{00000000-0005-0000-0000-0000A6120000}"/>
    <cellStyle name="Currency0 4 56 2" xfId="4853" xr:uid="{00000000-0005-0000-0000-0000A7120000}"/>
    <cellStyle name="Currency0 4 57" xfId="4854" xr:uid="{00000000-0005-0000-0000-0000A8120000}"/>
    <cellStyle name="Currency0 4 57 2" xfId="4855" xr:uid="{00000000-0005-0000-0000-0000A9120000}"/>
    <cellStyle name="Currency0 4 58" xfId="4856" xr:uid="{00000000-0005-0000-0000-0000AA120000}"/>
    <cellStyle name="Currency0 4 58 2" xfId="4857" xr:uid="{00000000-0005-0000-0000-0000AB120000}"/>
    <cellStyle name="Currency0 4 59" xfId="4858" xr:uid="{00000000-0005-0000-0000-0000AC120000}"/>
    <cellStyle name="Currency0 4 59 2" xfId="4859" xr:uid="{00000000-0005-0000-0000-0000AD120000}"/>
    <cellStyle name="Currency0 4 6" xfId="4860" xr:uid="{00000000-0005-0000-0000-0000AE120000}"/>
    <cellStyle name="Currency0 4 6 2" xfId="4861" xr:uid="{00000000-0005-0000-0000-0000AF120000}"/>
    <cellStyle name="Currency0 4 60" xfId="4862" xr:uid="{00000000-0005-0000-0000-0000B0120000}"/>
    <cellStyle name="Currency0 4 60 2" xfId="4863" xr:uid="{00000000-0005-0000-0000-0000B1120000}"/>
    <cellStyle name="Currency0 4 61" xfId="4864" xr:uid="{00000000-0005-0000-0000-0000B2120000}"/>
    <cellStyle name="Currency0 4 61 2" xfId="4865" xr:uid="{00000000-0005-0000-0000-0000B3120000}"/>
    <cellStyle name="Currency0 4 62" xfId="4866" xr:uid="{00000000-0005-0000-0000-0000B4120000}"/>
    <cellStyle name="Currency0 4 62 2" xfId="4867" xr:uid="{00000000-0005-0000-0000-0000B5120000}"/>
    <cellStyle name="Currency0 4 63" xfId="4868" xr:uid="{00000000-0005-0000-0000-0000B6120000}"/>
    <cellStyle name="Currency0 4 63 2" xfId="4869" xr:uid="{00000000-0005-0000-0000-0000B7120000}"/>
    <cellStyle name="Currency0 4 64" xfId="4870" xr:uid="{00000000-0005-0000-0000-0000B8120000}"/>
    <cellStyle name="Currency0 4 64 2" xfId="4871" xr:uid="{00000000-0005-0000-0000-0000B9120000}"/>
    <cellStyle name="Currency0 4 65" xfId="4872" xr:uid="{00000000-0005-0000-0000-0000BA120000}"/>
    <cellStyle name="Currency0 4 65 2" xfId="4873" xr:uid="{00000000-0005-0000-0000-0000BB120000}"/>
    <cellStyle name="Currency0 4 66" xfId="4874" xr:uid="{00000000-0005-0000-0000-0000BC120000}"/>
    <cellStyle name="Currency0 4 66 2" xfId="4875" xr:uid="{00000000-0005-0000-0000-0000BD120000}"/>
    <cellStyle name="Currency0 4 67" xfId="4876" xr:uid="{00000000-0005-0000-0000-0000BE120000}"/>
    <cellStyle name="Currency0 4 67 2" xfId="4877" xr:uid="{00000000-0005-0000-0000-0000BF120000}"/>
    <cellStyle name="Currency0 4 68" xfId="4878" xr:uid="{00000000-0005-0000-0000-0000C0120000}"/>
    <cellStyle name="Currency0 4 68 2" xfId="4879" xr:uid="{00000000-0005-0000-0000-0000C1120000}"/>
    <cellStyle name="Currency0 4 69" xfId="4880" xr:uid="{00000000-0005-0000-0000-0000C2120000}"/>
    <cellStyle name="Currency0 4 69 2" xfId="4881" xr:uid="{00000000-0005-0000-0000-0000C3120000}"/>
    <cellStyle name="Currency0 4 7" xfId="4882" xr:uid="{00000000-0005-0000-0000-0000C4120000}"/>
    <cellStyle name="Currency0 4 7 2" xfId="4883" xr:uid="{00000000-0005-0000-0000-0000C5120000}"/>
    <cellStyle name="Currency0 4 70" xfId="4884" xr:uid="{00000000-0005-0000-0000-0000C6120000}"/>
    <cellStyle name="Currency0 4 70 2" xfId="4885" xr:uid="{00000000-0005-0000-0000-0000C7120000}"/>
    <cellStyle name="Currency0 4 71" xfId="4886" xr:uid="{00000000-0005-0000-0000-0000C8120000}"/>
    <cellStyle name="Currency0 4 71 2" xfId="4887" xr:uid="{00000000-0005-0000-0000-0000C9120000}"/>
    <cellStyle name="Currency0 4 72" xfId="4888" xr:uid="{00000000-0005-0000-0000-0000CA120000}"/>
    <cellStyle name="Currency0 4 72 2" xfId="4889" xr:uid="{00000000-0005-0000-0000-0000CB120000}"/>
    <cellStyle name="Currency0 4 73" xfId="4890" xr:uid="{00000000-0005-0000-0000-0000CC120000}"/>
    <cellStyle name="Currency0 4 73 2" xfId="4891" xr:uid="{00000000-0005-0000-0000-0000CD120000}"/>
    <cellStyle name="Currency0 4 74" xfId="4892" xr:uid="{00000000-0005-0000-0000-0000CE120000}"/>
    <cellStyle name="Currency0 4 74 2" xfId="4893" xr:uid="{00000000-0005-0000-0000-0000CF120000}"/>
    <cellStyle name="Currency0 4 75" xfId="4894" xr:uid="{00000000-0005-0000-0000-0000D0120000}"/>
    <cellStyle name="Currency0 4 75 2" xfId="4895" xr:uid="{00000000-0005-0000-0000-0000D1120000}"/>
    <cellStyle name="Currency0 4 76" xfId="4896" xr:uid="{00000000-0005-0000-0000-0000D2120000}"/>
    <cellStyle name="Currency0 4 76 2" xfId="4897" xr:uid="{00000000-0005-0000-0000-0000D3120000}"/>
    <cellStyle name="Currency0 4 77" xfId="4898" xr:uid="{00000000-0005-0000-0000-0000D4120000}"/>
    <cellStyle name="Currency0 4 77 2" xfId="4899" xr:uid="{00000000-0005-0000-0000-0000D5120000}"/>
    <cellStyle name="Currency0 4 78" xfId="4900" xr:uid="{00000000-0005-0000-0000-0000D6120000}"/>
    <cellStyle name="Currency0 4 78 2" xfId="4901" xr:uid="{00000000-0005-0000-0000-0000D7120000}"/>
    <cellStyle name="Currency0 4 79" xfId="4902" xr:uid="{00000000-0005-0000-0000-0000D8120000}"/>
    <cellStyle name="Currency0 4 79 2" xfId="4903" xr:uid="{00000000-0005-0000-0000-0000D9120000}"/>
    <cellStyle name="Currency0 4 8" xfId="4904" xr:uid="{00000000-0005-0000-0000-0000DA120000}"/>
    <cellStyle name="Currency0 4 8 2" xfId="4905" xr:uid="{00000000-0005-0000-0000-0000DB120000}"/>
    <cellStyle name="Currency0 4 80" xfId="4906" xr:uid="{00000000-0005-0000-0000-0000DC120000}"/>
    <cellStyle name="Currency0 4 80 2" xfId="4907" xr:uid="{00000000-0005-0000-0000-0000DD120000}"/>
    <cellStyle name="Currency0 4 81" xfId="4908" xr:uid="{00000000-0005-0000-0000-0000DE120000}"/>
    <cellStyle name="Currency0 4 81 2" xfId="4909" xr:uid="{00000000-0005-0000-0000-0000DF120000}"/>
    <cellStyle name="Currency0 4 82" xfId="4910" xr:uid="{00000000-0005-0000-0000-0000E0120000}"/>
    <cellStyle name="Currency0 4 82 2" xfId="4911" xr:uid="{00000000-0005-0000-0000-0000E1120000}"/>
    <cellStyle name="Currency0 4 83" xfId="4912" xr:uid="{00000000-0005-0000-0000-0000E2120000}"/>
    <cellStyle name="Currency0 4 83 2" xfId="4913" xr:uid="{00000000-0005-0000-0000-0000E3120000}"/>
    <cellStyle name="Currency0 4 84" xfId="4914" xr:uid="{00000000-0005-0000-0000-0000E4120000}"/>
    <cellStyle name="Currency0 4 84 2" xfId="4915" xr:uid="{00000000-0005-0000-0000-0000E5120000}"/>
    <cellStyle name="Currency0 4 85" xfId="4916" xr:uid="{00000000-0005-0000-0000-0000E6120000}"/>
    <cellStyle name="Currency0 4 85 2" xfId="4917" xr:uid="{00000000-0005-0000-0000-0000E7120000}"/>
    <cellStyle name="Currency0 4 86" xfId="4918" xr:uid="{00000000-0005-0000-0000-0000E8120000}"/>
    <cellStyle name="Currency0 4 86 2" xfId="4919" xr:uid="{00000000-0005-0000-0000-0000E9120000}"/>
    <cellStyle name="Currency0 4 87" xfId="4920" xr:uid="{00000000-0005-0000-0000-0000EA120000}"/>
    <cellStyle name="Currency0 4 87 2" xfId="4921" xr:uid="{00000000-0005-0000-0000-0000EB120000}"/>
    <cellStyle name="Currency0 4 88" xfId="4922" xr:uid="{00000000-0005-0000-0000-0000EC120000}"/>
    <cellStyle name="Currency0 4 88 2" xfId="4923" xr:uid="{00000000-0005-0000-0000-0000ED120000}"/>
    <cellStyle name="Currency0 4 89" xfId="4924" xr:uid="{00000000-0005-0000-0000-0000EE120000}"/>
    <cellStyle name="Currency0 4 89 2" xfId="4925" xr:uid="{00000000-0005-0000-0000-0000EF120000}"/>
    <cellStyle name="Currency0 4 9" xfId="4926" xr:uid="{00000000-0005-0000-0000-0000F0120000}"/>
    <cellStyle name="Currency0 4 9 2" xfId="4927" xr:uid="{00000000-0005-0000-0000-0000F1120000}"/>
    <cellStyle name="Currency0 4 90" xfId="4928" xr:uid="{00000000-0005-0000-0000-0000F2120000}"/>
    <cellStyle name="Currency0 4 90 2" xfId="4929" xr:uid="{00000000-0005-0000-0000-0000F3120000}"/>
    <cellStyle name="Currency0 4 91" xfId="4930" xr:uid="{00000000-0005-0000-0000-0000F4120000}"/>
    <cellStyle name="Currency0 4 91 2" xfId="4931" xr:uid="{00000000-0005-0000-0000-0000F5120000}"/>
    <cellStyle name="Currency0 4 92" xfId="4932" xr:uid="{00000000-0005-0000-0000-0000F6120000}"/>
    <cellStyle name="Currency0 4 92 2" xfId="4933" xr:uid="{00000000-0005-0000-0000-0000F7120000}"/>
    <cellStyle name="Currency0 4 93" xfId="4934" xr:uid="{00000000-0005-0000-0000-0000F8120000}"/>
    <cellStyle name="Currency0 4 93 2" xfId="4935" xr:uid="{00000000-0005-0000-0000-0000F9120000}"/>
    <cellStyle name="Currency0 4 94" xfId="4936" xr:uid="{00000000-0005-0000-0000-0000FA120000}"/>
    <cellStyle name="Currency0 4 94 2" xfId="4937" xr:uid="{00000000-0005-0000-0000-0000FB120000}"/>
    <cellStyle name="Currency0 4 95" xfId="4938" xr:uid="{00000000-0005-0000-0000-0000FC120000}"/>
    <cellStyle name="Currency0 4 95 2" xfId="4939" xr:uid="{00000000-0005-0000-0000-0000FD120000}"/>
    <cellStyle name="Currency0 4 96" xfId="4940" xr:uid="{00000000-0005-0000-0000-0000FE120000}"/>
    <cellStyle name="Currency0 4 96 2" xfId="4941" xr:uid="{00000000-0005-0000-0000-0000FF120000}"/>
    <cellStyle name="Currency0 4 97" xfId="4942" xr:uid="{00000000-0005-0000-0000-000000130000}"/>
    <cellStyle name="Currency0 4 97 2" xfId="4943" xr:uid="{00000000-0005-0000-0000-000001130000}"/>
    <cellStyle name="Currency0 4 98" xfId="4944" xr:uid="{00000000-0005-0000-0000-000002130000}"/>
    <cellStyle name="Currency0 4 98 2" xfId="4945" xr:uid="{00000000-0005-0000-0000-000003130000}"/>
    <cellStyle name="Currency0 4 99" xfId="4946" xr:uid="{00000000-0005-0000-0000-000004130000}"/>
    <cellStyle name="Currency0 4 99 2" xfId="4947" xr:uid="{00000000-0005-0000-0000-000005130000}"/>
    <cellStyle name="Currency0 40" xfId="4948" xr:uid="{00000000-0005-0000-0000-000006130000}"/>
    <cellStyle name="Currency0 40 2" xfId="4949" xr:uid="{00000000-0005-0000-0000-000007130000}"/>
    <cellStyle name="Currency0 41" xfId="4950" xr:uid="{00000000-0005-0000-0000-000008130000}"/>
    <cellStyle name="Currency0 41 2" xfId="4951" xr:uid="{00000000-0005-0000-0000-000009130000}"/>
    <cellStyle name="Currency0 42" xfId="4952" xr:uid="{00000000-0005-0000-0000-00000A130000}"/>
    <cellStyle name="Currency0 42 2" xfId="4953" xr:uid="{00000000-0005-0000-0000-00000B130000}"/>
    <cellStyle name="Currency0 43" xfId="4954" xr:uid="{00000000-0005-0000-0000-00000C130000}"/>
    <cellStyle name="Currency0 43 2" xfId="4955" xr:uid="{00000000-0005-0000-0000-00000D130000}"/>
    <cellStyle name="Currency0 44" xfId="4956" xr:uid="{00000000-0005-0000-0000-00000E130000}"/>
    <cellStyle name="Currency0 44 2" xfId="4957" xr:uid="{00000000-0005-0000-0000-00000F130000}"/>
    <cellStyle name="Currency0 45" xfId="4958" xr:uid="{00000000-0005-0000-0000-000010130000}"/>
    <cellStyle name="Currency0 45 2" xfId="4959" xr:uid="{00000000-0005-0000-0000-000011130000}"/>
    <cellStyle name="Currency0 46" xfId="4960" xr:uid="{00000000-0005-0000-0000-000012130000}"/>
    <cellStyle name="Currency0 46 2" xfId="4961" xr:uid="{00000000-0005-0000-0000-000013130000}"/>
    <cellStyle name="Currency0 47" xfId="4962" xr:uid="{00000000-0005-0000-0000-000014130000}"/>
    <cellStyle name="Currency0 47 2" xfId="4963" xr:uid="{00000000-0005-0000-0000-000015130000}"/>
    <cellStyle name="Currency0 48" xfId="4964" xr:uid="{00000000-0005-0000-0000-000016130000}"/>
    <cellStyle name="Currency0 48 2" xfId="4965" xr:uid="{00000000-0005-0000-0000-000017130000}"/>
    <cellStyle name="Currency0 49" xfId="4966" xr:uid="{00000000-0005-0000-0000-000018130000}"/>
    <cellStyle name="Currency0 49 2" xfId="4967" xr:uid="{00000000-0005-0000-0000-000019130000}"/>
    <cellStyle name="Currency0 5" xfId="4968" xr:uid="{00000000-0005-0000-0000-00001A130000}"/>
    <cellStyle name="Currency0 5 10" xfId="4969" xr:uid="{00000000-0005-0000-0000-00001B130000}"/>
    <cellStyle name="Currency0 5 10 2" xfId="4970" xr:uid="{00000000-0005-0000-0000-00001C130000}"/>
    <cellStyle name="Currency0 5 100" xfId="4971" xr:uid="{00000000-0005-0000-0000-00001D130000}"/>
    <cellStyle name="Currency0 5 100 2" xfId="4972" xr:uid="{00000000-0005-0000-0000-00001E130000}"/>
    <cellStyle name="Currency0 5 101" xfId="4973" xr:uid="{00000000-0005-0000-0000-00001F130000}"/>
    <cellStyle name="Currency0 5 101 2" xfId="4974" xr:uid="{00000000-0005-0000-0000-000020130000}"/>
    <cellStyle name="Currency0 5 102" xfId="4975" xr:uid="{00000000-0005-0000-0000-000021130000}"/>
    <cellStyle name="Currency0 5 102 2" xfId="4976" xr:uid="{00000000-0005-0000-0000-000022130000}"/>
    <cellStyle name="Currency0 5 103" xfId="4977" xr:uid="{00000000-0005-0000-0000-000023130000}"/>
    <cellStyle name="Currency0 5 103 2" xfId="4978" xr:uid="{00000000-0005-0000-0000-000024130000}"/>
    <cellStyle name="Currency0 5 104" xfId="4979" xr:uid="{00000000-0005-0000-0000-000025130000}"/>
    <cellStyle name="Currency0 5 104 2" xfId="4980" xr:uid="{00000000-0005-0000-0000-000026130000}"/>
    <cellStyle name="Currency0 5 105" xfId="4981" xr:uid="{00000000-0005-0000-0000-000027130000}"/>
    <cellStyle name="Currency0 5 105 2" xfId="4982" xr:uid="{00000000-0005-0000-0000-000028130000}"/>
    <cellStyle name="Currency0 5 106" xfId="4983" xr:uid="{00000000-0005-0000-0000-000029130000}"/>
    <cellStyle name="Currency0 5 106 2" xfId="4984" xr:uid="{00000000-0005-0000-0000-00002A130000}"/>
    <cellStyle name="Currency0 5 107" xfId="4985" xr:uid="{00000000-0005-0000-0000-00002B130000}"/>
    <cellStyle name="Currency0 5 107 2" xfId="4986" xr:uid="{00000000-0005-0000-0000-00002C130000}"/>
    <cellStyle name="Currency0 5 108" xfId="4987" xr:uid="{00000000-0005-0000-0000-00002D130000}"/>
    <cellStyle name="Currency0 5 108 2" xfId="4988" xr:uid="{00000000-0005-0000-0000-00002E130000}"/>
    <cellStyle name="Currency0 5 109" xfId="4989" xr:uid="{00000000-0005-0000-0000-00002F130000}"/>
    <cellStyle name="Currency0 5 109 2" xfId="4990" xr:uid="{00000000-0005-0000-0000-000030130000}"/>
    <cellStyle name="Currency0 5 11" xfId="4991" xr:uid="{00000000-0005-0000-0000-000031130000}"/>
    <cellStyle name="Currency0 5 11 2" xfId="4992" xr:uid="{00000000-0005-0000-0000-000032130000}"/>
    <cellStyle name="Currency0 5 110" xfId="4993" xr:uid="{00000000-0005-0000-0000-000033130000}"/>
    <cellStyle name="Currency0 5 110 2" xfId="4994" xr:uid="{00000000-0005-0000-0000-000034130000}"/>
    <cellStyle name="Currency0 5 111" xfId="4995" xr:uid="{00000000-0005-0000-0000-000035130000}"/>
    <cellStyle name="Currency0 5 111 2" xfId="4996" xr:uid="{00000000-0005-0000-0000-000036130000}"/>
    <cellStyle name="Currency0 5 112" xfId="4997" xr:uid="{00000000-0005-0000-0000-000037130000}"/>
    <cellStyle name="Currency0 5 112 2" xfId="4998" xr:uid="{00000000-0005-0000-0000-000038130000}"/>
    <cellStyle name="Currency0 5 113" xfId="4999" xr:uid="{00000000-0005-0000-0000-000039130000}"/>
    <cellStyle name="Currency0 5 113 2" xfId="5000" xr:uid="{00000000-0005-0000-0000-00003A130000}"/>
    <cellStyle name="Currency0 5 114" xfId="5001" xr:uid="{00000000-0005-0000-0000-00003B130000}"/>
    <cellStyle name="Currency0 5 114 2" xfId="5002" xr:uid="{00000000-0005-0000-0000-00003C130000}"/>
    <cellStyle name="Currency0 5 115" xfId="5003" xr:uid="{00000000-0005-0000-0000-00003D130000}"/>
    <cellStyle name="Currency0 5 115 2" xfId="5004" xr:uid="{00000000-0005-0000-0000-00003E130000}"/>
    <cellStyle name="Currency0 5 116" xfId="5005" xr:uid="{00000000-0005-0000-0000-00003F130000}"/>
    <cellStyle name="Currency0 5 116 2" xfId="5006" xr:uid="{00000000-0005-0000-0000-000040130000}"/>
    <cellStyle name="Currency0 5 117" xfId="5007" xr:uid="{00000000-0005-0000-0000-000041130000}"/>
    <cellStyle name="Currency0 5 117 2" xfId="5008" xr:uid="{00000000-0005-0000-0000-000042130000}"/>
    <cellStyle name="Currency0 5 118" xfId="5009" xr:uid="{00000000-0005-0000-0000-000043130000}"/>
    <cellStyle name="Currency0 5 119" xfId="5010" xr:uid="{00000000-0005-0000-0000-000044130000}"/>
    <cellStyle name="Currency0 5 12" xfId="5011" xr:uid="{00000000-0005-0000-0000-000045130000}"/>
    <cellStyle name="Currency0 5 12 2" xfId="5012" xr:uid="{00000000-0005-0000-0000-000046130000}"/>
    <cellStyle name="Currency0 5 120" xfId="5013" xr:uid="{00000000-0005-0000-0000-000047130000}"/>
    <cellStyle name="Currency0 5 121" xfId="5014" xr:uid="{00000000-0005-0000-0000-000048130000}"/>
    <cellStyle name="Currency0 5 122" xfId="5015" xr:uid="{00000000-0005-0000-0000-000049130000}"/>
    <cellStyle name="Currency0 5 13" xfId="5016" xr:uid="{00000000-0005-0000-0000-00004A130000}"/>
    <cellStyle name="Currency0 5 13 2" xfId="5017" xr:uid="{00000000-0005-0000-0000-00004B130000}"/>
    <cellStyle name="Currency0 5 14" xfId="5018" xr:uid="{00000000-0005-0000-0000-00004C130000}"/>
    <cellStyle name="Currency0 5 14 2" xfId="5019" xr:uid="{00000000-0005-0000-0000-00004D130000}"/>
    <cellStyle name="Currency0 5 15" xfId="5020" xr:uid="{00000000-0005-0000-0000-00004E130000}"/>
    <cellStyle name="Currency0 5 15 2" xfId="5021" xr:uid="{00000000-0005-0000-0000-00004F130000}"/>
    <cellStyle name="Currency0 5 16" xfId="5022" xr:uid="{00000000-0005-0000-0000-000050130000}"/>
    <cellStyle name="Currency0 5 16 2" xfId="5023" xr:uid="{00000000-0005-0000-0000-000051130000}"/>
    <cellStyle name="Currency0 5 17" xfId="5024" xr:uid="{00000000-0005-0000-0000-000052130000}"/>
    <cellStyle name="Currency0 5 17 2" xfId="5025" xr:uid="{00000000-0005-0000-0000-000053130000}"/>
    <cellStyle name="Currency0 5 18" xfId="5026" xr:uid="{00000000-0005-0000-0000-000054130000}"/>
    <cellStyle name="Currency0 5 18 2" xfId="5027" xr:uid="{00000000-0005-0000-0000-000055130000}"/>
    <cellStyle name="Currency0 5 19" xfId="5028" xr:uid="{00000000-0005-0000-0000-000056130000}"/>
    <cellStyle name="Currency0 5 19 2" xfId="5029" xr:uid="{00000000-0005-0000-0000-000057130000}"/>
    <cellStyle name="Currency0 5 2" xfId="5030" xr:uid="{00000000-0005-0000-0000-000058130000}"/>
    <cellStyle name="Currency0 5 2 2" xfId="5031" xr:uid="{00000000-0005-0000-0000-000059130000}"/>
    <cellStyle name="Currency0 5 20" xfId="5032" xr:uid="{00000000-0005-0000-0000-00005A130000}"/>
    <cellStyle name="Currency0 5 20 2" xfId="5033" xr:uid="{00000000-0005-0000-0000-00005B130000}"/>
    <cellStyle name="Currency0 5 21" xfId="5034" xr:uid="{00000000-0005-0000-0000-00005C130000}"/>
    <cellStyle name="Currency0 5 21 2" xfId="5035" xr:uid="{00000000-0005-0000-0000-00005D130000}"/>
    <cellStyle name="Currency0 5 22" xfId="5036" xr:uid="{00000000-0005-0000-0000-00005E130000}"/>
    <cellStyle name="Currency0 5 22 2" xfId="5037" xr:uid="{00000000-0005-0000-0000-00005F130000}"/>
    <cellStyle name="Currency0 5 23" xfId="5038" xr:uid="{00000000-0005-0000-0000-000060130000}"/>
    <cellStyle name="Currency0 5 23 2" xfId="5039" xr:uid="{00000000-0005-0000-0000-000061130000}"/>
    <cellStyle name="Currency0 5 24" xfId="5040" xr:uid="{00000000-0005-0000-0000-000062130000}"/>
    <cellStyle name="Currency0 5 24 2" xfId="5041" xr:uid="{00000000-0005-0000-0000-000063130000}"/>
    <cellStyle name="Currency0 5 25" xfId="5042" xr:uid="{00000000-0005-0000-0000-000064130000}"/>
    <cellStyle name="Currency0 5 25 2" xfId="5043" xr:uid="{00000000-0005-0000-0000-000065130000}"/>
    <cellStyle name="Currency0 5 26" xfId="5044" xr:uid="{00000000-0005-0000-0000-000066130000}"/>
    <cellStyle name="Currency0 5 26 2" xfId="5045" xr:uid="{00000000-0005-0000-0000-000067130000}"/>
    <cellStyle name="Currency0 5 27" xfId="5046" xr:uid="{00000000-0005-0000-0000-000068130000}"/>
    <cellStyle name="Currency0 5 27 2" xfId="5047" xr:uid="{00000000-0005-0000-0000-000069130000}"/>
    <cellStyle name="Currency0 5 28" xfId="5048" xr:uid="{00000000-0005-0000-0000-00006A130000}"/>
    <cellStyle name="Currency0 5 28 2" xfId="5049" xr:uid="{00000000-0005-0000-0000-00006B130000}"/>
    <cellStyle name="Currency0 5 29" xfId="5050" xr:uid="{00000000-0005-0000-0000-00006C130000}"/>
    <cellStyle name="Currency0 5 29 2" xfId="5051" xr:uid="{00000000-0005-0000-0000-00006D130000}"/>
    <cellStyle name="Currency0 5 3" xfId="5052" xr:uid="{00000000-0005-0000-0000-00006E130000}"/>
    <cellStyle name="Currency0 5 3 2" xfId="5053" xr:uid="{00000000-0005-0000-0000-00006F130000}"/>
    <cellStyle name="Currency0 5 30" xfId="5054" xr:uid="{00000000-0005-0000-0000-000070130000}"/>
    <cellStyle name="Currency0 5 30 2" xfId="5055" xr:uid="{00000000-0005-0000-0000-000071130000}"/>
    <cellStyle name="Currency0 5 31" xfId="5056" xr:uid="{00000000-0005-0000-0000-000072130000}"/>
    <cellStyle name="Currency0 5 31 2" xfId="5057" xr:uid="{00000000-0005-0000-0000-000073130000}"/>
    <cellStyle name="Currency0 5 32" xfId="5058" xr:uid="{00000000-0005-0000-0000-000074130000}"/>
    <cellStyle name="Currency0 5 32 2" xfId="5059" xr:uid="{00000000-0005-0000-0000-000075130000}"/>
    <cellStyle name="Currency0 5 33" xfId="5060" xr:uid="{00000000-0005-0000-0000-000076130000}"/>
    <cellStyle name="Currency0 5 33 2" xfId="5061" xr:uid="{00000000-0005-0000-0000-000077130000}"/>
    <cellStyle name="Currency0 5 34" xfId="5062" xr:uid="{00000000-0005-0000-0000-000078130000}"/>
    <cellStyle name="Currency0 5 34 2" xfId="5063" xr:uid="{00000000-0005-0000-0000-000079130000}"/>
    <cellStyle name="Currency0 5 35" xfId="5064" xr:uid="{00000000-0005-0000-0000-00007A130000}"/>
    <cellStyle name="Currency0 5 35 2" xfId="5065" xr:uid="{00000000-0005-0000-0000-00007B130000}"/>
    <cellStyle name="Currency0 5 36" xfId="5066" xr:uid="{00000000-0005-0000-0000-00007C130000}"/>
    <cellStyle name="Currency0 5 36 2" xfId="5067" xr:uid="{00000000-0005-0000-0000-00007D130000}"/>
    <cellStyle name="Currency0 5 37" xfId="5068" xr:uid="{00000000-0005-0000-0000-00007E130000}"/>
    <cellStyle name="Currency0 5 37 2" xfId="5069" xr:uid="{00000000-0005-0000-0000-00007F130000}"/>
    <cellStyle name="Currency0 5 38" xfId="5070" xr:uid="{00000000-0005-0000-0000-000080130000}"/>
    <cellStyle name="Currency0 5 38 2" xfId="5071" xr:uid="{00000000-0005-0000-0000-000081130000}"/>
    <cellStyle name="Currency0 5 39" xfId="5072" xr:uid="{00000000-0005-0000-0000-000082130000}"/>
    <cellStyle name="Currency0 5 39 2" xfId="5073" xr:uid="{00000000-0005-0000-0000-000083130000}"/>
    <cellStyle name="Currency0 5 4" xfId="5074" xr:uid="{00000000-0005-0000-0000-000084130000}"/>
    <cellStyle name="Currency0 5 4 2" xfId="5075" xr:uid="{00000000-0005-0000-0000-000085130000}"/>
    <cellStyle name="Currency0 5 40" xfId="5076" xr:uid="{00000000-0005-0000-0000-000086130000}"/>
    <cellStyle name="Currency0 5 40 2" xfId="5077" xr:uid="{00000000-0005-0000-0000-000087130000}"/>
    <cellStyle name="Currency0 5 41" xfId="5078" xr:uid="{00000000-0005-0000-0000-000088130000}"/>
    <cellStyle name="Currency0 5 41 2" xfId="5079" xr:uid="{00000000-0005-0000-0000-000089130000}"/>
    <cellStyle name="Currency0 5 42" xfId="5080" xr:uid="{00000000-0005-0000-0000-00008A130000}"/>
    <cellStyle name="Currency0 5 42 2" xfId="5081" xr:uid="{00000000-0005-0000-0000-00008B130000}"/>
    <cellStyle name="Currency0 5 43" xfId="5082" xr:uid="{00000000-0005-0000-0000-00008C130000}"/>
    <cellStyle name="Currency0 5 43 2" xfId="5083" xr:uid="{00000000-0005-0000-0000-00008D130000}"/>
    <cellStyle name="Currency0 5 44" xfId="5084" xr:uid="{00000000-0005-0000-0000-00008E130000}"/>
    <cellStyle name="Currency0 5 44 2" xfId="5085" xr:uid="{00000000-0005-0000-0000-00008F130000}"/>
    <cellStyle name="Currency0 5 45" xfId="5086" xr:uid="{00000000-0005-0000-0000-000090130000}"/>
    <cellStyle name="Currency0 5 45 2" xfId="5087" xr:uid="{00000000-0005-0000-0000-000091130000}"/>
    <cellStyle name="Currency0 5 46" xfId="5088" xr:uid="{00000000-0005-0000-0000-000092130000}"/>
    <cellStyle name="Currency0 5 46 2" xfId="5089" xr:uid="{00000000-0005-0000-0000-000093130000}"/>
    <cellStyle name="Currency0 5 47" xfId="5090" xr:uid="{00000000-0005-0000-0000-000094130000}"/>
    <cellStyle name="Currency0 5 47 2" xfId="5091" xr:uid="{00000000-0005-0000-0000-000095130000}"/>
    <cellStyle name="Currency0 5 48" xfId="5092" xr:uid="{00000000-0005-0000-0000-000096130000}"/>
    <cellStyle name="Currency0 5 48 2" xfId="5093" xr:uid="{00000000-0005-0000-0000-000097130000}"/>
    <cellStyle name="Currency0 5 49" xfId="5094" xr:uid="{00000000-0005-0000-0000-000098130000}"/>
    <cellStyle name="Currency0 5 49 2" xfId="5095" xr:uid="{00000000-0005-0000-0000-000099130000}"/>
    <cellStyle name="Currency0 5 5" xfId="5096" xr:uid="{00000000-0005-0000-0000-00009A130000}"/>
    <cellStyle name="Currency0 5 5 2" xfId="5097" xr:uid="{00000000-0005-0000-0000-00009B130000}"/>
    <cellStyle name="Currency0 5 50" xfId="5098" xr:uid="{00000000-0005-0000-0000-00009C130000}"/>
    <cellStyle name="Currency0 5 50 2" xfId="5099" xr:uid="{00000000-0005-0000-0000-00009D130000}"/>
    <cellStyle name="Currency0 5 51" xfId="5100" xr:uid="{00000000-0005-0000-0000-00009E130000}"/>
    <cellStyle name="Currency0 5 51 2" xfId="5101" xr:uid="{00000000-0005-0000-0000-00009F130000}"/>
    <cellStyle name="Currency0 5 52" xfId="5102" xr:uid="{00000000-0005-0000-0000-0000A0130000}"/>
    <cellStyle name="Currency0 5 52 2" xfId="5103" xr:uid="{00000000-0005-0000-0000-0000A1130000}"/>
    <cellStyle name="Currency0 5 53" xfId="5104" xr:uid="{00000000-0005-0000-0000-0000A2130000}"/>
    <cellStyle name="Currency0 5 53 2" xfId="5105" xr:uid="{00000000-0005-0000-0000-0000A3130000}"/>
    <cellStyle name="Currency0 5 54" xfId="5106" xr:uid="{00000000-0005-0000-0000-0000A4130000}"/>
    <cellStyle name="Currency0 5 54 2" xfId="5107" xr:uid="{00000000-0005-0000-0000-0000A5130000}"/>
    <cellStyle name="Currency0 5 55" xfId="5108" xr:uid="{00000000-0005-0000-0000-0000A6130000}"/>
    <cellStyle name="Currency0 5 55 2" xfId="5109" xr:uid="{00000000-0005-0000-0000-0000A7130000}"/>
    <cellStyle name="Currency0 5 56" xfId="5110" xr:uid="{00000000-0005-0000-0000-0000A8130000}"/>
    <cellStyle name="Currency0 5 56 2" xfId="5111" xr:uid="{00000000-0005-0000-0000-0000A9130000}"/>
    <cellStyle name="Currency0 5 57" xfId="5112" xr:uid="{00000000-0005-0000-0000-0000AA130000}"/>
    <cellStyle name="Currency0 5 57 2" xfId="5113" xr:uid="{00000000-0005-0000-0000-0000AB130000}"/>
    <cellStyle name="Currency0 5 58" xfId="5114" xr:uid="{00000000-0005-0000-0000-0000AC130000}"/>
    <cellStyle name="Currency0 5 58 2" xfId="5115" xr:uid="{00000000-0005-0000-0000-0000AD130000}"/>
    <cellStyle name="Currency0 5 59" xfId="5116" xr:uid="{00000000-0005-0000-0000-0000AE130000}"/>
    <cellStyle name="Currency0 5 59 2" xfId="5117" xr:uid="{00000000-0005-0000-0000-0000AF130000}"/>
    <cellStyle name="Currency0 5 6" xfId="5118" xr:uid="{00000000-0005-0000-0000-0000B0130000}"/>
    <cellStyle name="Currency0 5 6 2" xfId="5119" xr:uid="{00000000-0005-0000-0000-0000B1130000}"/>
    <cellStyle name="Currency0 5 60" xfId="5120" xr:uid="{00000000-0005-0000-0000-0000B2130000}"/>
    <cellStyle name="Currency0 5 60 2" xfId="5121" xr:uid="{00000000-0005-0000-0000-0000B3130000}"/>
    <cellStyle name="Currency0 5 61" xfId="5122" xr:uid="{00000000-0005-0000-0000-0000B4130000}"/>
    <cellStyle name="Currency0 5 61 2" xfId="5123" xr:uid="{00000000-0005-0000-0000-0000B5130000}"/>
    <cellStyle name="Currency0 5 62" xfId="5124" xr:uid="{00000000-0005-0000-0000-0000B6130000}"/>
    <cellStyle name="Currency0 5 62 2" xfId="5125" xr:uid="{00000000-0005-0000-0000-0000B7130000}"/>
    <cellStyle name="Currency0 5 63" xfId="5126" xr:uid="{00000000-0005-0000-0000-0000B8130000}"/>
    <cellStyle name="Currency0 5 63 2" xfId="5127" xr:uid="{00000000-0005-0000-0000-0000B9130000}"/>
    <cellStyle name="Currency0 5 64" xfId="5128" xr:uid="{00000000-0005-0000-0000-0000BA130000}"/>
    <cellStyle name="Currency0 5 64 2" xfId="5129" xr:uid="{00000000-0005-0000-0000-0000BB130000}"/>
    <cellStyle name="Currency0 5 65" xfId="5130" xr:uid="{00000000-0005-0000-0000-0000BC130000}"/>
    <cellStyle name="Currency0 5 65 2" xfId="5131" xr:uid="{00000000-0005-0000-0000-0000BD130000}"/>
    <cellStyle name="Currency0 5 66" xfId="5132" xr:uid="{00000000-0005-0000-0000-0000BE130000}"/>
    <cellStyle name="Currency0 5 66 2" xfId="5133" xr:uid="{00000000-0005-0000-0000-0000BF130000}"/>
    <cellStyle name="Currency0 5 67" xfId="5134" xr:uid="{00000000-0005-0000-0000-0000C0130000}"/>
    <cellStyle name="Currency0 5 67 2" xfId="5135" xr:uid="{00000000-0005-0000-0000-0000C1130000}"/>
    <cellStyle name="Currency0 5 68" xfId="5136" xr:uid="{00000000-0005-0000-0000-0000C2130000}"/>
    <cellStyle name="Currency0 5 68 2" xfId="5137" xr:uid="{00000000-0005-0000-0000-0000C3130000}"/>
    <cellStyle name="Currency0 5 69" xfId="5138" xr:uid="{00000000-0005-0000-0000-0000C4130000}"/>
    <cellStyle name="Currency0 5 69 2" xfId="5139" xr:uid="{00000000-0005-0000-0000-0000C5130000}"/>
    <cellStyle name="Currency0 5 7" xfId="5140" xr:uid="{00000000-0005-0000-0000-0000C6130000}"/>
    <cellStyle name="Currency0 5 7 2" xfId="5141" xr:uid="{00000000-0005-0000-0000-0000C7130000}"/>
    <cellStyle name="Currency0 5 70" xfId="5142" xr:uid="{00000000-0005-0000-0000-0000C8130000}"/>
    <cellStyle name="Currency0 5 70 2" xfId="5143" xr:uid="{00000000-0005-0000-0000-0000C9130000}"/>
    <cellStyle name="Currency0 5 71" xfId="5144" xr:uid="{00000000-0005-0000-0000-0000CA130000}"/>
    <cellStyle name="Currency0 5 71 2" xfId="5145" xr:uid="{00000000-0005-0000-0000-0000CB130000}"/>
    <cellStyle name="Currency0 5 72" xfId="5146" xr:uid="{00000000-0005-0000-0000-0000CC130000}"/>
    <cellStyle name="Currency0 5 72 2" xfId="5147" xr:uid="{00000000-0005-0000-0000-0000CD130000}"/>
    <cellStyle name="Currency0 5 73" xfId="5148" xr:uid="{00000000-0005-0000-0000-0000CE130000}"/>
    <cellStyle name="Currency0 5 73 2" xfId="5149" xr:uid="{00000000-0005-0000-0000-0000CF130000}"/>
    <cellStyle name="Currency0 5 74" xfId="5150" xr:uid="{00000000-0005-0000-0000-0000D0130000}"/>
    <cellStyle name="Currency0 5 74 2" xfId="5151" xr:uid="{00000000-0005-0000-0000-0000D1130000}"/>
    <cellStyle name="Currency0 5 75" xfId="5152" xr:uid="{00000000-0005-0000-0000-0000D2130000}"/>
    <cellStyle name="Currency0 5 75 2" xfId="5153" xr:uid="{00000000-0005-0000-0000-0000D3130000}"/>
    <cellStyle name="Currency0 5 76" xfId="5154" xr:uid="{00000000-0005-0000-0000-0000D4130000}"/>
    <cellStyle name="Currency0 5 76 2" xfId="5155" xr:uid="{00000000-0005-0000-0000-0000D5130000}"/>
    <cellStyle name="Currency0 5 77" xfId="5156" xr:uid="{00000000-0005-0000-0000-0000D6130000}"/>
    <cellStyle name="Currency0 5 77 2" xfId="5157" xr:uid="{00000000-0005-0000-0000-0000D7130000}"/>
    <cellStyle name="Currency0 5 78" xfId="5158" xr:uid="{00000000-0005-0000-0000-0000D8130000}"/>
    <cellStyle name="Currency0 5 78 2" xfId="5159" xr:uid="{00000000-0005-0000-0000-0000D9130000}"/>
    <cellStyle name="Currency0 5 79" xfId="5160" xr:uid="{00000000-0005-0000-0000-0000DA130000}"/>
    <cellStyle name="Currency0 5 79 2" xfId="5161" xr:uid="{00000000-0005-0000-0000-0000DB130000}"/>
    <cellStyle name="Currency0 5 8" xfId="5162" xr:uid="{00000000-0005-0000-0000-0000DC130000}"/>
    <cellStyle name="Currency0 5 8 2" xfId="5163" xr:uid="{00000000-0005-0000-0000-0000DD130000}"/>
    <cellStyle name="Currency0 5 80" xfId="5164" xr:uid="{00000000-0005-0000-0000-0000DE130000}"/>
    <cellStyle name="Currency0 5 80 2" xfId="5165" xr:uid="{00000000-0005-0000-0000-0000DF130000}"/>
    <cellStyle name="Currency0 5 81" xfId="5166" xr:uid="{00000000-0005-0000-0000-0000E0130000}"/>
    <cellStyle name="Currency0 5 81 2" xfId="5167" xr:uid="{00000000-0005-0000-0000-0000E1130000}"/>
    <cellStyle name="Currency0 5 82" xfId="5168" xr:uid="{00000000-0005-0000-0000-0000E2130000}"/>
    <cellStyle name="Currency0 5 82 2" xfId="5169" xr:uid="{00000000-0005-0000-0000-0000E3130000}"/>
    <cellStyle name="Currency0 5 83" xfId="5170" xr:uid="{00000000-0005-0000-0000-0000E4130000}"/>
    <cellStyle name="Currency0 5 83 2" xfId="5171" xr:uid="{00000000-0005-0000-0000-0000E5130000}"/>
    <cellStyle name="Currency0 5 84" xfId="5172" xr:uid="{00000000-0005-0000-0000-0000E6130000}"/>
    <cellStyle name="Currency0 5 84 2" xfId="5173" xr:uid="{00000000-0005-0000-0000-0000E7130000}"/>
    <cellStyle name="Currency0 5 85" xfId="5174" xr:uid="{00000000-0005-0000-0000-0000E8130000}"/>
    <cellStyle name="Currency0 5 85 2" xfId="5175" xr:uid="{00000000-0005-0000-0000-0000E9130000}"/>
    <cellStyle name="Currency0 5 86" xfId="5176" xr:uid="{00000000-0005-0000-0000-0000EA130000}"/>
    <cellStyle name="Currency0 5 86 2" xfId="5177" xr:uid="{00000000-0005-0000-0000-0000EB130000}"/>
    <cellStyle name="Currency0 5 87" xfId="5178" xr:uid="{00000000-0005-0000-0000-0000EC130000}"/>
    <cellStyle name="Currency0 5 87 2" xfId="5179" xr:uid="{00000000-0005-0000-0000-0000ED130000}"/>
    <cellStyle name="Currency0 5 88" xfId="5180" xr:uid="{00000000-0005-0000-0000-0000EE130000}"/>
    <cellStyle name="Currency0 5 88 2" xfId="5181" xr:uid="{00000000-0005-0000-0000-0000EF130000}"/>
    <cellStyle name="Currency0 5 89" xfId="5182" xr:uid="{00000000-0005-0000-0000-0000F0130000}"/>
    <cellStyle name="Currency0 5 89 2" xfId="5183" xr:uid="{00000000-0005-0000-0000-0000F1130000}"/>
    <cellStyle name="Currency0 5 9" xfId="5184" xr:uid="{00000000-0005-0000-0000-0000F2130000}"/>
    <cellStyle name="Currency0 5 9 2" xfId="5185" xr:uid="{00000000-0005-0000-0000-0000F3130000}"/>
    <cellStyle name="Currency0 5 90" xfId="5186" xr:uid="{00000000-0005-0000-0000-0000F4130000}"/>
    <cellStyle name="Currency0 5 90 2" xfId="5187" xr:uid="{00000000-0005-0000-0000-0000F5130000}"/>
    <cellStyle name="Currency0 5 91" xfId="5188" xr:uid="{00000000-0005-0000-0000-0000F6130000}"/>
    <cellStyle name="Currency0 5 91 2" xfId="5189" xr:uid="{00000000-0005-0000-0000-0000F7130000}"/>
    <cellStyle name="Currency0 5 92" xfId="5190" xr:uid="{00000000-0005-0000-0000-0000F8130000}"/>
    <cellStyle name="Currency0 5 92 2" xfId="5191" xr:uid="{00000000-0005-0000-0000-0000F9130000}"/>
    <cellStyle name="Currency0 5 93" xfId="5192" xr:uid="{00000000-0005-0000-0000-0000FA130000}"/>
    <cellStyle name="Currency0 5 93 2" xfId="5193" xr:uid="{00000000-0005-0000-0000-0000FB130000}"/>
    <cellStyle name="Currency0 5 94" xfId="5194" xr:uid="{00000000-0005-0000-0000-0000FC130000}"/>
    <cellStyle name="Currency0 5 94 2" xfId="5195" xr:uid="{00000000-0005-0000-0000-0000FD130000}"/>
    <cellStyle name="Currency0 5 95" xfId="5196" xr:uid="{00000000-0005-0000-0000-0000FE130000}"/>
    <cellStyle name="Currency0 5 95 2" xfId="5197" xr:uid="{00000000-0005-0000-0000-0000FF130000}"/>
    <cellStyle name="Currency0 5 96" xfId="5198" xr:uid="{00000000-0005-0000-0000-000000140000}"/>
    <cellStyle name="Currency0 5 96 2" xfId="5199" xr:uid="{00000000-0005-0000-0000-000001140000}"/>
    <cellStyle name="Currency0 5 97" xfId="5200" xr:uid="{00000000-0005-0000-0000-000002140000}"/>
    <cellStyle name="Currency0 5 97 2" xfId="5201" xr:uid="{00000000-0005-0000-0000-000003140000}"/>
    <cellStyle name="Currency0 5 98" xfId="5202" xr:uid="{00000000-0005-0000-0000-000004140000}"/>
    <cellStyle name="Currency0 5 98 2" xfId="5203" xr:uid="{00000000-0005-0000-0000-000005140000}"/>
    <cellStyle name="Currency0 5 99" xfId="5204" xr:uid="{00000000-0005-0000-0000-000006140000}"/>
    <cellStyle name="Currency0 5 99 2" xfId="5205" xr:uid="{00000000-0005-0000-0000-000007140000}"/>
    <cellStyle name="Currency0 50" xfId="5206" xr:uid="{00000000-0005-0000-0000-000008140000}"/>
    <cellStyle name="Currency0 50 2" xfId="5207" xr:uid="{00000000-0005-0000-0000-000009140000}"/>
    <cellStyle name="Currency0 51" xfId="5208" xr:uid="{00000000-0005-0000-0000-00000A140000}"/>
    <cellStyle name="Currency0 51 2" xfId="5209" xr:uid="{00000000-0005-0000-0000-00000B140000}"/>
    <cellStyle name="Currency0 52" xfId="5210" xr:uid="{00000000-0005-0000-0000-00000C140000}"/>
    <cellStyle name="Currency0 52 2" xfId="5211" xr:uid="{00000000-0005-0000-0000-00000D140000}"/>
    <cellStyle name="Currency0 53" xfId="5212" xr:uid="{00000000-0005-0000-0000-00000E140000}"/>
    <cellStyle name="Currency0 53 2" xfId="5213" xr:uid="{00000000-0005-0000-0000-00000F140000}"/>
    <cellStyle name="Currency0 54" xfId="5214" xr:uid="{00000000-0005-0000-0000-000010140000}"/>
    <cellStyle name="Currency0 54 2" xfId="5215" xr:uid="{00000000-0005-0000-0000-000011140000}"/>
    <cellStyle name="Currency0 55" xfId="5216" xr:uid="{00000000-0005-0000-0000-000012140000}"/>
    <cellStyle name="Currency0 55 2" xfId="5217" xr:uid="{00000000-0005-0000-0000-000013140000}"/>
    <cellStyle name="Currency0 56" xfId="5218" xr:uid="{00000000-0005-0000-0000-000014140000}"/>
    <cellStyle name="Currency0 56 2" xfId="5219" xr:uid="{00000000-0005-0000-0000-000015140000}"/>
    <cellStyle name="Currency0 57" xfId="5220" xr:uid="{00000000-0005-0000-0000-000016140000}"/>
    <cellStyle name="Currency0 57 2" xfId="5221" xr:uid="{00000000-0005-0000-0000-000017140000}"/>
    <cellStyle name="Currency0 58" xfId="5222" xr:uid="{00000000-0005-0000-0000-000018140000}"/>
    <cellStyle name="Currency0 58 2" xfId="5223" xr:uid="{00000000-0005-0000-0000-000019140000}"/>
    <cellStyle name="Currency0 59" xfId="5224" xr:uid="{00000000-0005-0000-0000-00001A140000}"/>
    <cellStyle name="Currency0 59 2" xfId="5225" xr:uid="{00000000-0005-0000-0000-00001B140000}"/>
    <cellStyle name="Currency0 6" xfId="5226" xr:uid="{00000000-0005-0000-0000-00001C140000}"/>
    <cellStyle name="Currency0 6 10" xfId="5227" xr:uid="{00000000-0005-0000-0000-00001D140000}"/>
    <cellStyle name="Currency0 6 10 2" xfId="5228" xr:uid="{00000000-0005-0000-0000-00001E140000}"/>
    <cellStyle name="Currency0 6 100" xfId="5229" xr:uid="{00000000-0005-0000-0000-00001F140000}"/>
    <cellStyle name="Currency0 6 100 2" xfId="5230" xr:uid="{00000000-0005-0000-0000-000020140000}"/>
    <cellStyle name="Currency0 6 101" xfId="5231" xr:uid="{00000000-0005-0000-0000-000021140000}"/>
    <cellStyle name="Currency0 6 101 2" xfId="5232" xr:uid="{00000000-0005-0000-0000-000022140000}"/>
    <cellStyle name="Currency0 6 102" xfId="5233" xr:uid="{00000000-0005-0000-0000-000023140000}"/>
    <cellStyle name="Currency0 6 102 2" xfId="5234" xr:uid="{00000000-0005-0000-0000-000024140000}"/>
    <cellStyle name="Currency0 6 103" xfId="5235" xr:uid="{00000000-0005-0000-0000-000025140000}"/>
    <cellStyle name="Currency0 6 103 2" xfId="5236" xr:uid="{00000000-0005-0000-0000-000026140000}"/>
    <cellStyle name="Currency0 6 104" xfId="5237" xr:uid="{00000000-0005-0000-0000-000027140000}"/>
    <cellStyle name="Currency0 6 104 2" xfId="5238" xr:uid="{00000000-0005-0000-0000-000028140000}"/>
    <cellStyle name="Currency0 6 105" xfId="5239" xr:uid="{00000000-0005-0000-0000-000029140000}"/>
    <cellStyle name="Currency0 6 105 2" xfId="5240" xr:uid="{00000000-0005-0000-0000-00002A140000}"/>
    <cellStyle name="Currency0 6 106" xfId="5241" xr:uid="{00000000-0005-0000-0000-00002B140000}"/>
    <cellStyle name="Currency0 6 106 2" xfId="5242" xr:uid="{00000000-0005-0000-0000-00002C140000}"/>
    <cellStyle name="Currency0 6 107" xfId="5243" xr:uid="{00000000-0005-0000-0000-00002D140000}"/>
    <cellStyle name="Currency0 6 107 2" xfId="5244" xr:uid="{00000000-0005-0000-0000-00002E140000}"/>
    <cellStyle name="Currency0 6 108" xfId="5245" xr:uid="{00000000-0005-0000-0000-00002F140000}"/>
    <cellStyle name="Currency0 6 108 2" xfId="5246" xr:uid="{00000000-0005-0000-0000-000030140000}"/>
    <cellStyle name="Currency0 6 109" xfId="5247" xr:uid="{00000000-0005-0000-0000-000031140000}"/>
    <cellStyle name="Currency0 6 109 2" xfId="5248" xr:uid="{00000000-0005-0000-0000-000032140000}"/>
    <cellStyle name="Currency0 6 11" xfId="5249" xr:uid="{00000000-0005-0000-0000-000033140000}"/>
    <cellStyle name="Currency0 6 11 2" xfId="5250" xr:uid="{00000000-0005-0000-0000-000034140000}"/>
    <cellStyle name="Currency0 6 110" xfId="5251" xr:uid="{00000000-0005-0000-0000-000035140000}"/>
    <cellStyle name="Currency0 6 110 2" xfId="5252" xr:uid="{00000000-0005-0000-0000-000036140000}"/>
    <cellStyle name="Currency0 6 111" xfId="5253" xr:uid="{00000000-0005-0000-0000-000037140000}"/>
    <cellStyle name="Currency0 6 111 2" xfId="5254" xr:uid="{00000000-0005-0000-0000-000038140000}"/>
    <cellStyle name="Currency0 6 112" xfId="5255" xr:uid="{00000000-0005-0000-0000-000039140000}"/>
    <cellStyle name="Currency0 6 112 2" xfId="5256" xr:uid="{00000000-0005-0000-0000-00003A140000}"/>
    <cellStyle name="Currency0 6 113" xfId="5257" xr:uid="{00000000-0005-0000-0000-00003B140000}"/>
    <cellStyle name="Currency0 6 113 2" xfId="5258" xr:uid="{00000000-0005-0000-0000-00003C140000}"/>
    <cellStyle name="Currency0 6 114" xfId="5259" xr:uid="{00000000-0005-0000-0000-00003D140000}"/>
    <cellStyle name="Currency0 6 114 2" xfId="5260" xr:uid="{00000000-0005-0000-0000-00003E140000}"/>
    <cellStyle name="Currency0 6 115" xfId="5261" xr:uid="{00000000-0005-0000-0000-00003F140000}"/>
    <cellStyle name="Currency0 6 115 2" xfId="5262" xr:uid="{00000000-0005-0000-0000-000040140000}"/>
    <cellStyle name="Currency0 6 116" xfId="5263" xr:uid="{00000000-0005-0000-0000-000041140000}"/>
    <cellStyle name="Currency0 6 116 2" xfId="5264" xr:uid="{00000000-0005-0000-0000-000042140000}"/>
    <cellStyle name="Currency0 6 117" xfId="5265" xr:uid="{00000000-0005-0000-0000-000043140000}"/>
    <cellStyle name="Currency0 6 117 2" xfId="5266" xr:uid="{00000000-0005-0000-0000-000044140000}"/>
    <cellStyle name="Currency0 6 118" xfId="5267" xr:uid="{00000000-0005-0000-0000-000045140000}"/>
    <cellStyle name="Currency0 6 119" xfId="5268" xr:uid="{00000000-0005-0000-0000-000046140000}"/>
    <cellStyle name="Currency0 6 12" xfId="5269" xr:uid="{00000000-0005-0000-0000-000047140000}"/>
    <cellStyle name="Currency0 6 12 2" xfId="5270" xr:uid="{00000000-0005-0000-0000-000048140000}"/>
    <cellStyle name="Currency0 6 120" xfId="5271" xr:uid="{00000000-0005-0000-0000-000049140000}"/>
    <cellStyle name="Currency0 6 121" xfId="5272" xr:uid="{00000000-0005-0000-0000-00004A140000}"/>
    <cellStyle name="Currency0 6 122" xfId="5273" xr:uid="{00000000-0005-0000-0000-00004B140000}"/>
    <cellStyle name="Currency0 6 13" xfId="5274" xr:uid="{00000000-0005-0000-0000-00004C140000}"/>
    <cellStyle name="Currency0 6 13 2" xfId="5275" xr:uid="{00000000-0005-0000-0000-00004D140000}"/>
    <cellStyle name="Currency0 6 14" xfId="5276" xr:uid="{00000000-0005-0000-0000-00004E140000}"/>
    <cellStyle name="Currency0 6 14 2" xfId="5277" xr:uid="{00000000-0005-0000-0000-00004F140000}"/>
    <cellStyle name="Currency0 6 15" xfId="5278" xr:uid="{00000000-0005-0000-0000-000050140000}"/>
    <cellStyle name="Currency0 6 15 2" xfId="5279" xr:uid="{00000000-0005-0000-0000-000051140000}"/>
    <cellStyle name="Currency0 6 16" xfId="5280" xr:uid="{00000000-0005-0000-0000-000052140000}"/>
    <cellStyle name="Currency0 6 16 2" xfId="5281" xr:uid="{00000000-0005-0000-0000-000053140000}"/>
    <cellStyle name="Currency0 6 17" xfId="5282" xr:uid="{00000000-0005-0000-0000-000054140000}"/>
    <cellStyle name="Currency0 6 17 2" xfId="5283" xr:uid="{00000000-0005-0000-0000-000055140000}"/>
    <cellStyle name="Currency0 6 18" xfId="5284" xr:uid="{00000000-0005-0000-0000-000056140000}"/>
    <cellStyle name="Currency0 6 18 2" xfId="5285" xr:uid="{00000000-0005-0000-0000-000057140000}"/>
    <cellStyle name="Currency0 6 19" xfId="5286" xr:uid="{00000000-0005-0000-0000-000058140000}"/>
    <cellStyle name="Currency0 6 19 2" xfId="5287" xr:uid="{00000000-0005-0000-0000-000059140000}"/>
    <cellStyle name="Currency0 6 2" xfId="5288" xr:uid="{00000000-0005-0000-0000-00005A140000}"/>
    <cellStyle name="Currency0 6 2 2" xfId="5289" xr:uid="{00000000-0005-0000-0000-00005B140000}"/>
    <cellStyle name="Currency0 6 20" xfId="5290" xr:uid="{00000000-0005-0000-0000-00005C140000}"/>
    <cellStyle name="Currency0 6 20 2" xfId="5291" xr:uid="{00000000-0005-0000-0000-00005D140000}"/>
    <cellStyle name="Currency0 6 21" xfId="5292" xr:uid="{00000000-0005-0000-0000-00005E140000}"/>
    <cellStyle name="Currency0 6 21 2" xfId="5293" xr:uid="{00000000-0005-0000-0000-00005F140000}"/>
    <cellStyle name="Currency0 6 22" xfId="5294" xr:uid="{00000000-0005-0000-0000-000060140000}"/>
    <cellStyle name="Currency0 6 22 2" xfId="5295" xr:uid="{00000000-0005-0000-0000-000061140000}"/>
    <cellStyle name="Currency0 6 23" xfId="5296" xr:uid="{00000000-0005-0000-0000-000062140000}"/>
    <cellStyle name="Currency0 6 23 2" xfId="5297" xr:uid="{00000000-0005-0000-0000-000063140000}"/>
    <cellStyle name="Currency0 6 24" xfId="5298" xr:uid="{00000000-0005-0000-0000-000064140000}"/>
    <cellStyle name="Currency0 6 24 2" xfId="5299" xr:uid="{00000000-0005-0000-0000-000065140000}"/>
    <cellStyle name="Currency0 6 25" xfId="5300" xr:uid="{00000000-0005-0000-0000-000066140000}"/>
    <cellStyle name="Currency0 6 25 2" xfId="5301" xr:uid="{00000000-0005-0000-0000-000067140000}"/>
    <cellStyle name="Currency0 6 26" xfId="5302" xr:uid="{00000000-0005-0000-0000-000068140000}"/>
    <cellStyle name="Currency0 6 26 2" xfId="5303" xr:uid="{00000000-0005-0000-0000-000069140000}"/>
    <cellStyle name="Currency0 6 27" xfId="5304" xr:uid="{00000000-0005-0000-0000-00006A140000}"/>
    <cellStyle name="Currency0 6 27 2" xfId="5305" xr:uid="{00000000-0005-0000-0000-00006B140000}"/>
    <cellStyle name="Currency0 6 28" xfId="5306" xr:uid="{00000000-0005-0000-0000-00006C140000}"/>
    <cellStyle name="Currency0 6 28 2" xfId="5307" xr:uid="{00000000-0005-0000-0000-00006D140000}"/>
    <cellStyle name="Currency0 6 29" xfId="5308" xr:uid="{00000000-0005-0000-0000-00006E140000}"/>
    <cellStyle name="Currency0 6 29 2" xfId="5309" xr:uid="{00000000-0005-0000-0000-00006F140000}"/>
    <cellStyle name="Currency0 6 3" xfId="5310" xr:uid="{00000000-0005-0000-0000-000070140000}"/>
    <cellStyle name="Currency0 6 3 2" xfId="5311" xr:uid="{00000000-0005-0000-0000-000071140000}"/>
    <cellStyle name="Currency0 6 30" xfId="5312" xr:uid="{00000000-0005-0000-0000-000072140000}"/>
    <cellStyle name="Currency0 6 30 2" xfId="5313" xr:uid="{00000000-0005-0000-0000-000073140000}"/>
    <cellStyle name="Currency0 6 31" xfId="5314" xr:uid="{00000000-0005-0000-0000-000074140000}"/>
    <cellStyle name="Currency0 6 31 2" xfId="5315" xr:uid="{00000000-0005-0000-0000-000075140000}"/>
    <cellStyle name="Currency0 6 32" xfId="5316" xr:uid="{00000000-0005-0000-0000-000076140000}"/>
    <cellStyle name="Currency0 6 32 2" xfId="5317" xr:uid="{00000000-0005-0000-0000-000077140000}"/>
    <cellStyle name="Currency0 6 33" xfId="5318" xr:uid="{00000000-0005-0000-0000-000078140000}"/>
    <cellStyle name="Currency0 6 33 2" xfId="5319" xr:uid="{00000000-0005-0000-0000-000079140000}"/>
    <cellStyle name="Currency0 6 34" xfId="5320" xr:uid="{00000000-0005-0000-0000-00007A140000}"/>
    <cellStyle name="Currency0 6 34 2" xfId="5321" xr:uid="{00000000-0005-0000-0000-00007B140000}"/>
    <cellStyle name="Currency0 6 35" xfId="5322" xr:uid="{00000000-0005-0000-0000-00007C140000}"/>
    <cellStyle name="Currency0 6 35 2" xfId="5323" xr:uid="{00000000-0005-0000-0000-00007D140000}"/>
    <cellStyle name="Currency0 6 36" xfId="5324" xr:uid="{00000000-0005-0000-0000-00007E140000}"/>
    <cellStyle name="Currency0 6 36 2" xfId="5325" xr:uid="{00000000-0005-0000-0000-00007F140000}"/>
    <cellStyle name="Currency0 6 37" xfId="5326" xr:uid="{00000000-0005-0000-0000-000080140000}"/>
    <cellStyle name="Currency0 6 37 2" xfId="5327" xr:uid="{00000000-0005-0000-0000-000081140000}"/>
    <cellStyle name="Currency0 6 38" xfId="5328" xr:uid="{00000000-0005-0000-0000-000082140000}"/>
    <cellStyle name="Currency0 6 38 2" xfId="5329" xr:uid="{00000000-0005-0000-0000-000083140000}"/>
    <cellStyle name="Currency0 6 39" xfId="5330" xr:uid="{00000000-0005-0000-0000-000084140000}"/>
    <cellStyle name="Currency0 6 39 2" xfId="5331" xr:uid="{00000000-0005-0000-0000-000085140000}"/>
    <cellStyle name="Currency0 6 4" xfId="5332" xr:uid="{00000000-0005-0000-0000-000086140000}"/>
    <cellStyle name="Currency0 6 4 2" xfId="5333" xr:uid="{00000000-0005-0000-0000-000087140000}"/>
    <cellStyle name="Currency0 6 40" xfId="5334" xr:uid="{00000000-0005-0000-0000-000088140000}"/>
    <cellStyle name="Currency0 6 40 2" xfId="5335" xr:uid="{00000000-0005-0000-0000-000089140000}"/>
    <cellStyle name="Currency0 6 41" xfId="5336" xr:uid="{00000000-0005-0000-0000-00008A140000}"/>
    <cellStyle name="Currency0 6 41 2" xfId="5337" xr:uid="{00000000-0005-0000-0000-00008B140000}"/>
    <cellStyle name="Currency0 6 42" xfId="5338" xr:uid="{00000000-0005-0000-0000-00008C140000}"/>
    <cellStyle name="Currency0 6 42 2" xfId="5339" xr:uid="{00000000-0005-0000-0000-00008D140000}"/>
    <cellStyle name="Currency0 6 43" xfId="5340" xr:uid="{00000000-0005-0000-0000-00008E140000}"/>
    <cellStyle name="Currency0 6 43 2" xfId="5341" xr:uid="{00000000-0005-0000-0000-00008F140000}"/>
    <cellStyle name="Currency0 6 44" xfId="5342" xr:uid="{00000000-0005-0000-0000-000090140000}"/>
    <cellStyle name="Currency0 6 44 2" xfId="5343" xr:uid="{00000000-0005-0000-0000-000091140000}"/>
    <cellStyle name="Currency0 6 45" xfId="5344" xr:uid="{00000000-0005-0000-0000-000092140000}"/>
    <cellStyle name="Currency0 6 45 2" xfId="5345" xr:uid="{00000000-0005-0000-0000-000093140000}"/>
    <cellStyle name="Currency0 6 46" xfId="5346" xr:uid="{00000000-0005-0000-0000-000094140000}"/>
    <cellStyle name="Currency0 6 46 2" xfId="5347" xr:uid="{00000000-0005-0000-0000-000095140000}"/>
    <cellStyle name="Currency0 6 47" xfId="5348" xr:uid="{00000000-0005-0000-0000-000096140000}"/>
    <cellStyle name="Currency0 6 47 2" xfId="5349" xr:uid="{00000000-0005-0000-0000-000097140000}"/>
    <cellStyle name="Currency0 6 48" xfId="5350" xr:uid="{00000000-0005-0000-0000-000098140000}"/>
    <cellStyle name="Currency0 6 48 2" xfId="5351" xr:uid="{00000000-0005-0000-0000-000099140000}"/>
    <cellStyle name="Currency0 6 49" xfId="5352" xr:uid="{00000000-0005-0000-0000-00009A140000}"/>
    <cellStyle name="Currency0 6 49 2" xfId="5353" xr:uid="{00000000-0005-0000-0000-00009B140000}"/>
    <cellStyle name="Currency0 6 5" xfId="5354" xr:uid="{00000000-0005-0000-0000-00009C140000}"/>
    <cellStyle name="Currency0 6 5 2" xfId="5355" xr:uid="{00000000-0005-0000-0000-00009D140000}"/>
    <cellStyle name="Currency0 6 50" xfId="5356" xr:uid="{00000000-0005-0000-0000-00009E140000}"/>
    <cellStyle name="Currency0 6 50 2" xfId="5357" xr:uid="{00000000-0005-0000-0000-00009F140000}"/>
    <cellStyle name="Currency0 6 51" xfId="5358" xr:uid="{00000000-0005-0000-0000-0000A0140000}"/>
    <cellStyle name="Currency0 6 51 2" xfId="5359" xr:uid="{00000000-0005-0000-0000-0000A1140000}"/>
    <cellStyle name="Currency0 6 52" xfId="5360" xr:uid="{00000000-0005-0000-0000-0000A2140000}"/>
    <cellStyle name="Currency0 6 52 2" xfId="5361" xr:uid="{00000000-0005-0000-0000-0000A3140000}"/>
    <cellStyle name="Currency0 6 53" xfId="5362" xr:uid="{00000000-0005-0000-0000-0000A4140000}"/>
    <cellStyle name="Currency0 6 53 2" xfId="5363" xr:uid="{00000000-0005-0000-0000-0000A5140000}"/>
    <cellStyle name="Currency0 6 54" xfId="5364" xr:uid="{00000000-0005-0000-0000-0000A6140000}"/>
    <cellStyle name="Currency0 6 54 2" xfId="5365" xr:uid="{00000000-0005-0000-0000-0000A7140000}"/>
    <cellStyle name="Currency0 6 55" xfId="5366" xr:uid="{00000000-0005-0000-0000-0000A8140000}"/>
    <cellStyle name="Currency0 6 55 2" xfId="5367" xr:uid="{00000000-0005-0000-0000-0000A9140000}"/>
    <cellStyle name="Currency0 6 56" xfId="5368" xr:uid="{00000000-0005-0000-0000-0000AA140000}"/>
    <cellStyle name="Currency0 6 56 2" xfId="5369" xr:uid="{00000000-0005-0000-0000-0000AB140000}"/>
    <cellStyle name="Currency0 6 57" xfId="5370" xr:uid="{00000000-0005-0000-0000-0000AC140000}"/>
    <cellStyle name="Currency0 6 57 2" xfId="5371" xr:uid="{00000000-0005-0000-0000-0000AD140000}"/>
    <cellStyle name="Currency0 6 58" xfId="5372" xr:uid="{00000000-0005-0000-0000-0000AE140000}"/>
    <cellStyle name="Currency0 6 58 2" xfId="5373" xr:uid="{00000000-0005-0000-0000-0000AF140000}"/>
    <cellStyle name="Currency0 6 59" xfId="5374" xr:uid="{00000000-0005-0000-0000-0000B0140000}"/>
    <cellStyle name="Currency0 6 59 2" xfId="5375" xr:uid="{00000000-0005-0000-0000-0000B1140000}"/>
    <cellStyle name="Currency0 6 6" xfId="5376" xr:uid="{00000000-0005-0000-0000-0000B2140000}"/>
    <cellStyle name="Currency0 6 6 2" xfId="5377" xr:uid="{00000000-0005-0000-0000-0000B3140000}"/>
    <cellStyle name="Currency0 6 60" xfId="5378" xr:uid="{00000000-0005-0000-0000-0000B4140000}"/>
    <cellStyle name="Currency0 6 60 2" xfId="5379" xr:uid="{00000000-0005-0000-0000-0000B5140000}"/>
    <cellStyle name="Currency0 6 61" xfId="5380" xr:uid="{00000000-0005-0000-0000-0000B6140000}"/>
    <cellStyle name="Currency0 6 61 2" xfId="5381" xr:uid="{00000000-0005-0000-0000-0000B7140000}"/>
    <cellStyle name="Currency0 6 62" xfId="5382" xr:uid="{00000000-0005-0000-0000-0000B8140000}"/>
    <cellStyle name="Currency0 6 62 2" xfId="5383" xr:uid="{00000000-0005-0000-0000-0000B9140000}"/>
    <cellStyle name="Currency0 6 63" xfId="5384" xr:uid="{00000000-0005-0000-0000-0000BA140000}"/>
    <cellStyle name="Currency0 6 63 2" xfId="5385" xr:uid="{00000000-0005-0000-0000-0000BB140000}"/>
    <cellStyle name="Currency0 6 64" xfId="5386" xr:uid="{00000000-0005-0000-0000-0000BC140000}"/>
    <cellStyle name="Currency0 6 64 2" xfId="5387" xr:uid="{00000000-0005-0000-0000-0000BD140000}"/>
    <cellStyle name="Currency0 6 65" xfId="5388" xr:uid="{00000000-0005-0000-0000-0000BE140000}"/>
    <cellStyle name="Currency0 6 65 2" xfId="5389" xr:uid="{00000000-0005-0000-0000-0000BF140000}"/>
    <cellStyle name="Currency0 6 66" xfId="5390" xr:uid="{00000000-0005-0000-0000-0000C0140000}"/>
    <cellStyle name="Currency0 6 66 2" xfId="5391" xr:uid="{00000000-0005-0000-0000-0000C1140000}"/>
    <cellStyle name="Currency0 6 67" xfId="5392" xr:uid="{00000000-0005-0000-0000-0000C2140000}"/>
    <cellStyle name="Currency0 6 67 2" xfId="5393" xr:uid="{00000000-0005-0000-0000-0000C3140000}"/>
    <cellStyle name="Currency0 6 68" xfId="5394" xr:uid="{00000000-0005-0000-0000-0000C4140000}"/>
    <cellStyle name="Currency0 6 68 2" xfId="5395" xr:uid="{00000000-0005-0000-0000-0000C5140000}"/>
    <cellStyle name="Currency0 6 69" xfId="5396" xr:uid="{00000000-0005-0000-0000-0000C6140000}"/>
    <cellStyle name="Currency0 6 69 2" xfId="5397" xr:uid="{00000000-0005-0000-0000-0000C7140000}"/>
    <cellStyle name="Currency0 6 7" xfId="5398" xr:uid="{00000000-0005-0000-0000-0000C8140000}"/>
    <cellStyle name="Currency0 6 7 2" xfId="5399" xr:uid="{00000000-0005-0000-0000-0000C9140000}"/>
    <cellStyle name="Currency0 6 70" xfId="5400" xr:uid="{00000000-0005-0000-0000-0000CA140000}"/>
    <cellStyle name="Currency0 6 70 2" xfId="5401" xr:uid="{00000000-0005-0000-0000-0000CB140000}"/>
    <cellStyle name="Currency0 6 71" xfId="5402" xr:uid="{00000000-0005-0000-0000-0000CC140000}"/>
    <cellStyle name="Currency0 6 71 2" xfId="5403" xr:uid="{00000000-0005-0000-0000-0000CD140000}"/>
    <cellStyle name="Currency0 6 72" xfId="5404" xr:uid="{00000000-0005-0000-0000-0000CE140000}"/>
    <cellStyle name="Currency0 6 72 2" xfId="5405" xr:uid="{00000000-0005-0000-0000-0000CF140000}"/>
    <cellStyle name="Currency0 6 73" xfId="5406" xr:uid="{00000000-0005-0000-0000-0000D0140000}"/>
    <cellStyle name="Currency0 6 73 2" xfId="5407" xr:uid="{00000000-0005-0000-0000-0000D1140000}"/>
    <cellStyle name="Currency0 6 74" xfId="5408" xr:uid="{00000000-0005-0000-0000-0000D2140000}"/>
    <cellStyle name="Currency0 6 74 2" xfId="5409" xr:uid="{00000000-0005-0000-0000-0000D3140000}"/>
    <cellStyle name="Currency0 6 75" xfId="5410" xr:uid="{00000000-0005-0000-0000-0000D4140000}"/>
    <cellStyle name="Currency0 6 75 2" xfId="5411" xr:uid="{00000000-0005-0000-0000-0000D5140000}"/>
    <cellStyle name="Currency0 6 76" xfId="5412" xr:uid="{00000000-0005-0000-0000-0000D6140000}"/>
    <cellStyle name="Currency0 6 76 2" xfId="5413" xr:uid="{00000000-0005-0000-0000-0000D7140000}"/>
    <cellStyle name="Currency0 6 77" xfId="5414" xr:uid="{00000000-0005-0000-0000-0000D8140000}"/>
    <cellStyle name="Currency0 6 77 2" xfId="5415" xr:uid="{00000000-0005-0000-0000-0000D9140000}"/>
    <cellStyle name="Currency0 6 78" xfId="5416" xr:uid="{00000000-0005-0000-0000-0000DA140000}"/>
    <cellStyle name="Currency0 6 78 2" xfId="5417" xr:uid="{00000000-0005-0000-0000-0000DB140000}"/>
    <cellStyle name="Currency0 6 79" xfId="5418" xr:uid="{00000000-0005-0000-0000-0000DC140000}"/>
    <cellStyle name="Currency0 6 79 2" xfId="5419" xr:uid="{00000000-0005-0000-0000-0000DD140000}"/>
    <cellStyle name="Currency0 6 8" xfId="5420" xr:uid="{00000000-0005-0000-0000-0000DE140000}"/>
    <cellStyle name="Currency0 6 8 2" xfId="5421" xr:uid="{00000000-0005-0000-0000-0000DF140000}"/>
    <cellStyle name="Currency0 6 80" xfId="5422" xr:uid="{00000000-0005-0000-0000-0000E0140000}"/>
    <cellStyle name="Currency0 6 80 2" xfId="5423" xr:uid="{00000000-0005-0000-0000-0000E1140000}"/>
    <cellStyle name="Currency0 6 81" xfId="5424" xr:uid="{00000000-0005-0000-0000-0000E2140000}"/>
    <cellStyle name="Currency0 6 81 2" xfId="5425" xr:uid="{00000000-0005-0000-0000-0000E3140000}"/>
    <cellStyle name="Currency0 6 82" xfId="5426" xr:uid="{00000000-0005-0000-0000-0000E4140000}"/>
    <cellStyle name="Currency0 6 82 2" xfId="5427" xr:uid="{00000000-0005-0000-0000-0000E5140000}"/>
    <cellStyle name="Currency0 6 83" xfId="5428" xr:uid="{00000000-0005-0000-0000-0000E6140000}"/>
    <cellStyle name="Currency0 6 83 2" xfId="5429" xr:uid="{00000000-0005-0000-0000-0000E7140000}"/>
    <cellStyle name="Currency0 6 84" xfId="5430" xr:uid="{00000000-0005-0000-0000-0000E8140000}"/>
    <cellStyle name="Currency0 6 84 2" xfId="5431" xr:uid="{00000000-0005-0000-0000-0000E9140000}"/>
    <cellStyle name="Currency0 6 85" xfId="5432" xr:uid="{00000000-0005-0000-0000-0000EA140000}"/>
    <cellStyle name="Currency0 6 85 2" xfId="5433" xr:uid="{00000000-0005-0000-0000-0000EB140000}"/>
    <cellStyle name="Currency0 6 86" xfId="5434" xr:uid="{00000000-0005-0000-0000-0000EC140000}"/>
    <cellStyle name="Currency0 6 86 2" xfId="5435" xr:uid="{00000000-0005-0000-0000-0000ED140000}"/>
    <cellStyle name="Currency0 6 87" xfId="5436" xr:uid="{00000000-0005-0000-0000-0000EE140000}"/>
    <cellStyle name="Currency0 6 87 2" xfId="5437" xr:uid="{00000000-0005-0000-0000-0000EF140000}"/>
    <cellStyle name="Currency0 6 88" xfId="5438" xr:uid="{00000000-0005-0000-0000-0000F0140000}"/>
    <cellStyle name="Currency0 6 88 2" xfId="5439" xr:uid="{00000000-0005-0000-0000-0000F1140000}"/>
    <cellStyle name="Currency0 6 89" xfId="5440" xr:uid="{00000000-0005-0000-0000-0000F2140000}"/>
    <cellStyle name="Currency0 6 89 2" xfId="5441" xr:uid="{00000000-0005-0000-0000-0000F3140000}"/>
    <cellStyle name="Currency0 6 9" xfId="5442" xr:uid="{00000000-0005-0000-0000-0000F4140000}"/>
    <cellStyle name="Currency0 6 9 2" xfId="5443" xr:uid="{00000000-0005-0000-0000-0000F5140000}"/>
    <cellStyle name="Currency0 6 90" xfId="5444" xr:uid="{00000000-0005-0000-0000-0000F6140000}"/>
    <cellStyle name="Currency0 6 90 2" xfId="5445" xr:uid="{00000000-0005-0000-0000-0000F7140000}"/>
    <cellStyle name="Currency0 6 91" xfId="5446" xr:uid="{00000000-0005-0000-0000-0000F8140000}"/>
    <cellStyle name="Currency0 6 91 2" xfId="5447" xr:uid="{00000000-0005-0000-0000-0000F9140000}"/>
    <cellStyle name="Currency0 6 92" xfId="5448" xr:uid="{00000000-0005-0000-0000-0000FA140000}"/>
    <cellStyle name="Currency0 6 92 2" xfId="5449" xr:uid="{00000000-0005-0000-0000-0000FB140000}"/>
    <cellStyle name="Currency0 6 93" xfId="5450" xr:uid="{00000000-0005-0000-0000-0000FC140000}"/>
    <cellStyle name="Currency0 6 93 2" xfId="5451" xr:uid="{00000000-0005-0000-0000-0000FD140000}"/>
    <cellStyle name="Currency0 6 94" xfId="5452" xr:uid="{00000000-0005-0000-0000-0000FE140000}"/>
    <cellStyle name="Currency0 6 94 2" xfId="5453" xr:uid="{00000000-0005-0000-0000-0000FF140000}"/>
    <cellStyle name="Currency0 6 95" xfId="5454" xr:uid="{00000000-0005-0000-0000-000000150000}"/>
    <cellStyle name="Currency0 6 95 2" xfId="5455" xr:uid="{00000000-0005-0000-0000-000001150000}"/>
    <cellStyle name="Currency0 6 96" xfId="5456" xr:uid="{00000000-0005-0000-0000-000002150000}"/>
    <cellStyle name="Currency0 6 96 2" xfId="5457" xr:uid="{00000000-0005-0000-0000-000003150000}"/>
    <cellStyle name="Currency0 6 97" xfId="5458" xr:uid="{00000000-0005-0000-0000-000004150000}"/>
    <cellStyle name="Currency0 6 97 2" xfId="5459" xr:uid="{00000000-0005-0000-0000-000005150000}"/>
    <cellStyle name="Currency0 6 98" xfId="5460" xr:uid="{00000000-0005-0000-0000-000006150000}"/>
    <cellStyle name="Currency0 6 98 2" xfId="5461" xr:uid="{00000000-0005-0000-0000-000007150000}"/>
    <cellStyle name="Currency0 6 99" xfId="5462" xr:uid="{00000000-0005-0000-0000-000008150000}"/>
    <cellStyle name="Currency0 6 99 2" xfId="5463" xr:uid="{00000000-0005-0000-0000-000009150000}"/>
    <cellStyle name="Currency0 60" xfId="5464" xr:uid="{00000000-0005-0000-0000-00000A150000}"/>
    <cellStyle name="Currency0 60 2" xfId="5465" xr:uid="{00000000-0005-0000-0000-00000B150000}"/>
    <cellStyle name="Currency0 60 3" xfId="5466" xr:uid="{00000000-0005-0000-0000-00000C150000}"/>
    <cellStyle name="Currency0 60 4" xfId="5467" xr:uid="{00000000-0005-0000-0000-00000D150000}"/>
    <cellStyle name="Currency0 60 5" xfId="5468" xr:uid="{00000000-0005-0000-0000-00000E150000}"/>
    <cellStyle name="Currency0 60 6" xfId="5469" xr:uid="{00000000-0005-0000-0000-00000F150000}"/>
    <cellStyle name="Currency0 60 7" xfId="5470" xr:uid="{00000000-0005-0000-0000-000010150000}"/>
    <cellStyle name="Currency0 60 8" xfId="5471" xr:uid="{00000000-0005-0000-0000-000011150000}"/>
    <cellStyle name="Currency0 61" xfId="5472" xr:uid="{00000000-0005-0000-0000-000012150000}"/>
    <cellStyle name="Currency0 61 2" xfId="5473" xr:uid="{00000000-0005-0000-0000-000013150000}"/>
    <cellStyle name="Currency0 61 3" xfId="5474" xr:uid="{00000000-0005-0000-0000-000014150000}"/>
    <cellStyle name="Currency0 61 4" xfId="5475" xr:uid="{00000000-0005-0000-0000-000015150000}"/>
    <cellStyle name="Currency0 61 5" xfId="5476" xr:uid="{00000000-0005-0000-0000-000016150000}"/>
    <cellStyle name="Currency0 61 6" xfId="5477" xr:uid="{00000000-0005-0000-0000-000017150000}"/>
    <cellStyle name="Currency0 61 7" xfId="5478" xr:uid="{00000000-0005-0000-0000-000018150000}"/>
    <cellStyle name="Currency0 61 8" xfId="5479" xr:uid="{00000000-0005-0000-0000-000019150000}"/>
    <cellStyle name="Currency0 62" xfId="5480" xr:uid="{00000000-0005-0000-0000-00001A150000}"/>
    <cellStyle name="Currency0 62 2" xfId="5481" xr:uid="{00000000-0005-0000-0000-00001B150000}"/>
    <cellStyle name="Currency0 62 3" xfId="5482" xr:uid="{00000000-0005-0000-0000-00001C150000}"/>
    <cellStyle name="Currency0 62 4" xfId="5483" xr:uid="{00000000-0005-0000-0000-00001D150000}"/>
    <cellStyle name="Currency0 62 5" xfId="5484" xr:uid="{00000000-0005-0000-0000-00001E150000}"/>
    <cellStyle name="Currency0 62 6" xfId="5485" xr:uid="{00000000-0005-0000-0000-00001F150000}"/>
    <cellStyle name="Currency0 62 7" xfId="5486" xr:uid="{00000000-0005-0000-0000-000020150000}"/>
    <cellStyle name="Currency0 62 8" xfId="5487" xr:uid="{00000000-0005-0000-0000-000021150000}"/>
    <cellStyle name="Currency0 63" xfId="5488" xr:uid="{00000000-0005-0000-0000-000022150000}"/>
    <cellStyle name="Currency0 63 2" xfId="5489" xr:uid="{00000000-0005-0000-0000-000023150000}"/>
    <cellStyle name="Currency0 63 3" xfId="5490" xr:uid="{00000000-0005-0000-0000-000024150000}"/>
    <cellStyle name="Currency0 63 4" xfId="5491" xr:uid="{00000000-0005-0000-0000-000025150000}"/>
    <cellStyle name="Currency0 63 5" xfId="5492" xr:uid="{00000000-0005-0000-0000-000026150000}"/>
    <cellStyle name="Currency0 63 6" xfId="5493" xr:uid="{00000000-0005-0000-0000-000027150000}"/>
    <cellStyle name="Currency0 63 7" xfId="5494" xr:uid="{00000000-0005-0000-0000-000028150000}"/>
    <cellStyle name="Currency0 63 8" xfId="5495" xr:uid="{00000000-0005-0000-0000-000029150000}"/>
    <cellStyle name="Currency0 64" xfId="5496" xr:uid="{00000000-0005-0000-0000-00002A150000}"/>
    <cellStyle name="Currency0 64 2" xfId="5497" xr:uid="{00000000-0005-0000-0000-00002B150000}"/>
    <cellStyle name="Currency0 64 3" xfId="5498" xr:uid="{00000000-0005-0000-0000-00002C150000}"/>
    <cellStyle name="Currency0 64 4" xfId="5499" xr:uid="{00000000-0005-0000-0000-00002D150000}"/>
    <cellStyle name="Currency0 64 5" xfId="5500" xr:uid="{00000000-0005-0000-0000-00002E150000}"/>
    <cellStyle name="Currency0 64 6" xfId="5501" xr:uid="{00000000-0005-0000-0000-00002F150000}"/>
    <cellStyle name="Currency0 64 7" xfId="5502" xr:uid="{00000000-0005-0000-0000-000030150000}"/>
    <cellStyle name="Currency0 64 8" xfId="5503" xr:uid="{00000000-0005-0000-0000-000031150000}"/>
    <cellStyle name="Currency0 65" xfId="5504" xr:uid="{00000000-0005-0000-0000-000032150000}"/>
    <cellStyle name="Currency0 65 2" xfId="5505" xr:uid="{00000000-0005-0000-0000-000033150000}"/>
    <cellStyle name="Currency0 66" xfId="5506" xr:uid="{00000000-0005-0000-0000-000034150000}"/>
    <cellStyle name="Currency0 66 2" xfId="5507" xr:uid="{00000000-0005-0000-0000-000035150000}"/>
    <cellStyle name="Currency0 67" xfId="5508" xr:uid="{00000000-0005-0000-0000-000036150000}"/>
    <cellStyle name="Currency0 67 2" xfId="5509" xr:uid="{00000000-0005-0000-0000-000037150000}"/>
    <cellStyle name="Currency0 68" xfId="5510" xr:uid="{00000000-0005-0000-0000-000038150000}"/>
    <cellStyle name="Currency0 68 2" xfId="5511" xr:uid="{00000000-0005-0000-0000-000039150000}"/>
    <cellStyle name="Currency0 69" xfId="5512" xr:uid="{00000000-0005-0000-0000-00003A150000}"/>
    <cellStyle name="Currency0 69 2" xfId="5513" xr:uid="{00000000-0005-0000-0000-00003B150000}"/>
    <cellStyle name="Currency0 7" xfId="5514" xr:uid="{00000000-0005-0000-0000-00003C150000}"/>
    <cellStyle name="Currency0 7 10" xfId="5515" xr:uid="{00000000-0005-0000-0000-00003D150000}"/>
    <cellStyle name="Currency0 7 10 2" xfId="5516" xr:uid="{00000000-0005-0000-0000-00003E150000}"/>
    <cellStyle name="Currency0 7 100" xfId="5517" xr:uid="{00000000-0005-0000-0000-00003F150000}"/>
    <cellStyle name="Currency0 7 100 2" xfId="5518" xr:uid="{00000000-0005-0000-0000-000040150000}"/>
    <cellStyle name="Currency0 7 101" xfId="5519" xr:uid="{00000000-0005-0000-0000-000041150000}"/>
    <cellStyle name="Currency0 7 101 2" xfId="5520" xr:uid="{00000000-0005-0000-0000-000042150000}"/>
    <cellStyle name="Currency0 7 102" xfId="5521" xr:uid="{00000000-0005-0000-0000-000043150000}"/>
    <cellStyle name="Currency0 7 102 2" xfId="5522" xr:uid="{00000000-0005-0000-0000-000044150000}"/>
    <cellStyle name="Currency0 7 103" xfId="5523" xr:uid="{00000000-0005-0000-0000-000045150000}"/>
    <cellStyle name="Currency0 7 103 2" xfId="5524" xr:uid="{00000000-0005-0000-0000-000046150000}"/>
    <cellStyle name="Currency0 7 104" xfId="5525" xr:uid="{00000000-0005-0000-0000-000047150000}"/>
    <cellStyle name="Currency0 7 104 2" xfId="5526" xr:uid="{00000000-0005-0000-0000-000048150000}"/>
    <cellStyle name="Currency0 7 105" xfId="5527" xr:uid="{00000000-0005-0000-0000-000049150000}"/>
    <cellStyle name="Currency0 7 105 2" xfId="5528" xr:uid="{00000000-0005-0000-0000-00004A150000}"/>
    <cellStyle name="Currency0 7 106" xfId="5529" xr:uid="{00000000-0005-0000-0000-00004B150000}"/>
    <cellStyle name="Currency0 7 106 2" xfId="5530" xr:uid="{00000000-0005-0000-0000-00004C150000}"/>
    <cellStyle name="Currency0 7 107" xfId="5531" xr:uid="{00000000-0005-0000-0000-00004D150000}"/>
    <cellStyle name="Currency0 7 107 2" xfId="5532" xr:uid="{00000000-0005-0000-0000-00004E150000}"/>
    <cellStyle name="Currency0 7 108" xfId="5533" xr:uid="{00000000-0005-0000-0000-00004F150000}"/>
    <cellStyle name="Currency0 7 108 2" xfId="5534" xr:uid="{00000000-0005-0000-0000-000050150000}"/>
    <cellStyle name="Currency0 7 109" xfId="5535" xr:uid="{00000000-0005-0000-0000-000051150000}"/>
    <cellStyle name="Currency0 7 109 2" xfId="5536" xr:uid="{00000000-0005-0000-0000-000052150000}"/>
    <cellStyle name="Currency0 7 11" xfId="5537" xr:uid="{00000000-0005-0000-0000-000053150000}"/>
    <cellStyle name="Currency0 7 11 2" xfId="5538" xr:uid="{00000000-0005-0000-0000-000054150000}"/>
    <cellStyle name="Currency0 7 110" xfId="5539" xr:uid="{00000000-0005-0000-0000-000055150000}"/>
    <cellStyle name="Currency0 7 110 2" xfId="5540" xr:uid="{00000000-0005-0000-0000-000056150000}"/>
    <cellStyle name="Currency0 7 111" xfId="5541" xr:uid="{00000000-0005-0000-0000-000057150000}"/>
    <cellStyle name="Currency0 7 111 2" xfId="5542" xr:uid="{00000000-0005-0000-0000-000058150000}"/>
    <cellStyle name="Currency0 7 112" xfId="5543" xr:uid="{00000000-0005-0000-0000-000059150000}"/>
    <cellStyle name="Currency0 7 112 2" xfId="5544" xr:uid="{00000000-0005-0000-0000-00005A150000}"/>
    <cellStyle name="Currency0 7 113" xfId="5545" xr:uid="{00000000-0005-0000-0000-00005B150000}"/>
    <cellStyle name="Currency0 7 113 2" xfId="5546" xr:uid="{00000000-0005-0000-0000-00005C150000}"/>
    <cellStyle name="Currency0 7 114" xfId="5547" xr:uid="{00000000-0005-0000-0000-00005D150000}"/>
    <cellStyle name="Currency0 7 114 2" xfId="5548" xr:uid="{00000000-0005-0000-0000-00005E150000}"/>
    <cellStyle name="Currency0 7 115" xfId="5549" xr:uid="{00000000-0005-0000-0000-00005F150000}"/>
    <cellStyle name="Currency0 7 115 2" xfId="5550" xr:uid="{00000000-0005-0000-0000-000060150000}"/>
    <cellStyle name="Currency0 7 116" xfId="5551" xr:uid="{00000000-0005-0000-0000-000061150000}"/>
    <cellStyle name="Currency0 7 116 2" xfId="5552" xr:uid="{00000000-0005-0000-0000-000062150000}"/>
    <cellStyle name="Currency0 7 117" xfId="5553" xr:uid="{00000000-0005-0000-0000-000063150000}"/>
    <cellStyle name="Currency0 7 117 2" xfId="5554" xr:uid="{00000000-0005-0000-0000-000064150000}"/>
    <cellStyle name="Currency0 7 118" xfId="5555" xr:uid="{00000000-0005-0000-0000-000065150000}"/>
    <cellStyle name="Currency0 7 119" xfId="5556" xr:uid="{00000000-0005-0000-0000-000066150000}"/>
    <cellStyle name="Currency0 7 12" xfId="5557" xr:uid="{00000000-0005-0000-0000-000067150000}"/>
    <cellStyle name="Currency0 7 12 2" xfId="5558" xr:uid="{00000000-0005-0000-0000-000068150000}"/>
    <cellStyle name="Currency0 7 120" xfId="5559" xr:uid="{00000000-0005-0000-0000-000069150000}"/>
    <cellStyle name="Currency0 7 121" xfId="5560" xr:uid="{00000000-0005-0000-0000-00006A150000}"/>
    <cellStyle name="Currency0 7 122" xfId="5561" xr:uid="{00000000-0005-0000-0000-00006B150000}"/>
    <cellStyle name="Currency0 7 13" xfId="5562" xr:uid="{00000000-0005-0000-0000-00006C150000}"/>
    <cellStyle name="Currency0 7 13 2" xfId="5563" xr:uid="{00000000-0005-0000-0000-00006D150000}"/>
    <cellStyle name="Currency0 7 14" xfId="5564" xr:uid="{00000000-0005-0000-0000-00006E150000}"/>
    <cellStyle name="Currency0 7 14 2" xfId="5565" xr:uid="{00000000-0005-0000-0000-00006F150000}"/>
    <cellStyle name="Currency0 7 15" xfId="5566" xr:uid="{00000000-0005-0000-0000-000070150000}"/>
    <cellStyle name="Currency0 7 15 2" xfId="5567" xr:uid="{00000000-0005-0000-0000-000071150000}"/>
    <cellStyle name="Currency0 7 16" xfId="5568" xr:uid="{00000000-0005-0000-0000-000072150000}"/>
    <cellStyle name="Currency0 7 16 2" xfId="5569" xr:uid="{00000000-0005-0000-0000-000073150000}"/>
    <cellStyle name="Currency0 7 17" xfId="5570" xr:uid="{00000000-0005-0000-0000-000074150000}"/>
    <cellStyle name="Currency0 7 17 2" xfId="5571" xr:uid="{00000000-0005-0000-0000-000075150000}"/>
    <cellStyle name="Currency0 7 18" xfId="5572" xr:uid="{00000000-0005-0000-0000-000076150000}"/>
    <cellStyle name="Currency0 7 18 2" xfId="5573" xr:uid="{00000000-0005-0000-0000-000077150000}"/>
    <cellStyle name="Currency0 7 19" xfId="5574" xr:uid="{00000000-0005-0000-0000-000078150000}"/>
    <cellStyle name="Currency0 7 19 2" xfId="5575" xr:uid="{00000000-0005-0000-0000-000079150000}"/>
    <cellStyle name="Currency0 7 2" xfId="5576" xr:uid="{00000000-0005-0000-0000-00007A150000}"/>
    <cellStyle name="Currency0 7 2 2" xfId="5577" xr:uid="{00000000-0005-0000-0000-00007B150000}"/>
    <cellStyle name="Currency0 7 20" xfId="5578" xr:uid="{00000000-0005-0000-0000-00007C150000}"/>
    <cellStyle name="Currency0 7 20 2" xfId="5579" xr:uid="{00000000-0005-0000-0000-00007D150000}"/>
    <cellStyle name="Currency0 7 21" xfId="5580" xr:uid="{00000000-0005-0000-0000-00007E150000}"/>
    <cellStyle name="Currency0 7 21 2" xfId="5581" xr:uid="{00000000-0005-0000-0000-00007F150000}"/>
    <cellStyle name="Currency0 7 22" xfId="5582" xr:uid="{00000000-0005-0000-0000-000080150000}"/>
    <cellStyle name="Currency0 7 22 2" xfId="5583" xr:uid="{00000000-0005-0000-0000-000081150000}"/>
    <cellStyle name="Currency0 7 23" xfId="5584" xr:uid="{00000000-0005-0000-0000-000082150000}"/>
    <cellStyle name="Currency0 7 23 2" xfId="5585" xr:uid="{00000000-0005-0000-0000-000083150000}"/>
    <cellStyle name="Currency0 7 24" xfId="5586" xr:uid="{00000000-0005-0000-0000-000084150000}"/>
    <cellStyle name="Currency0 7 24 2" xfId="5587" xr:uid="{00000000-0005-0000-0000-000085150000}"/>
    <cellStyle name="Currency0 7 25" xfId="5588" xr:uid="{00000000-0005-0000-0000-000086150000}"/>
    <cellStyle name="Currency0 7 25 2" xfId="5589" xr:uid="{00000000-0005-0000-0000-000087150000}"/>
    <cellStyle name="Currency0 7 26" xfId="5590" xr:uid="{00000000-0005-0000-0000-000088150000}"/>
    <cellStyle name="Currency0 7 26 2" xfId="5591" xr:uid="{00000000-0005-0000-0000-000089150000}"/>
    <cellStyle name="Currency0 7 27" xfId="5592" xr:uid="{00000000-0005-0000-0000-00008A150000}"/>
    <cellStyle name="Currency0 7 27 2" xfId="5593" xr:uid="{00000000-0005-0000-0000-00008B150000}"/>
    <cellStyle name="Currency0 7 28" xfId="5594" xr:uid="{00000000-0005-0000-0000-00008C150000}"/>
    <cellStyle name="Currency0 7 28 2" xfId="5595" xr:uid="{00000000-0005-0000-0000-00008D150000}"/>
    <cellStyle name="Currency0 7 29" xfId="5596" xr:uid="{00000000-0005-0000-0000-00008E150000}"/>
    <cellStyle name="Currency0 7 29 2" xfId="5597" xr:uid="{00000000-0005-0000-0000-00008F150000}"/>
    <cellStyle name="Currency0 7 3" xfId="5598" xr:uid="{00000000-0005-0000-0000-000090150000}"/>
    <cellStyle name="Currency0 7 3 2" xfId="5599" xr:uid="{00000000-0005-0000-0000-000091150000}"/>
    <cellStyle name="Currency0 7 30" xfId="5600" xr:uid="{00000000-0005-0000-0000-000092150000}"/>
    <cellStyle name="Currency0 7 30 2" xfId="5601" xr:uid="{00000000-0005-0000-0000-000093150000}"/>
    <cellStyle name="Currency0 7 31" xfId="5602" xr:uid="{00000000-0005-0000-0000-000094150000}"/>
    <cellStyle name="Currency0 7 31 2" xfId="5603" xr:uid="{00000000-0005-0000-0000-000095150000}"/>
    <cellStyle name="Currency0 7 32" xfId="5604" xr:uid="{00000000-0005-0000-0000-000096150000}"/>
    <cellStyle name="Currency0 7 32 2" xfId="5605" xr:uid="{00000000-0005-0000-0000-000097150000}"/>
    <cellStyle name="Currency0 7 33" xfId="5606" xr:uid="{00000000-0005-0000-0000-000098150000}"/>
    <cellStyle name="Currency0 7 33 2" xfId="5607" xr:uid="{00000000-0005-0000-0000-000099150000}"/>
    <cellStyle name="Currency0 7 34" xfId="5608" xr:uid="{00000000-0005-0000-0000-00009A150000}"/>
    <cellStyle name="Currency0 7 34 2" xfId="5609" xr:uid="{00000000-0005-0000-0000-00009B150000}"/>
    <cellStyle name="Currency0 7 35" xfId="5610" xr:uid="{00000000-0005-0000-0000-00009C150000}"/>
    <cellStyle name="Currency0 7 35 2" xfId="5611" xr:uid="{00000000-0005-0000-0000-00009D150000}"/>
    <cellStyle name="Currency0 7 36" xfId="5612" xr:uid="{00000000-0005-0000-0000-00009E150000}"/>
    <cellStyle name="Currency0 7 36 2" xfId="5613" xr:uid="{00000000-0005-0000-0000-00009F150000}"/>
    <cellStyle name="Currency0 7 37" xfId="5614" xr:uid="{00000000-0005-0000-0000-0000A0150000}"/>
    <cellStyle name="Currency0 7 37 2" xfId="5615" xr:uid="{00000000-0005-0000-0000-0000A1150000}"/>
    <cellStyle name="Currency0 7 38" xfId="5616" xr:uid="{00000000-0005-0000-0000-0000A2150000}"/>
    <cellStyle name="Currency0 7 38 2" xfId="5617" xr:uid="{00000000-0005-0000-0000-0000A3150000}"/>
    <cellStyle name="Currency0 7 39" xfId="5618" xr:uid="{00000000-0005-0000-0000-0000A4150000}"/>
    <cellStyle name="Currency0 7 39 2" xfId="5619" xr:uid="{00000000-0005-0000-0000-0000A5150000}"/>
    <cellStyle name="Currency0 7 4" xfId="5620" xr:uid="{00000000-0005-0000-0000-0000A6150000}"/>
    <cellStyle name="Currency0 7 4 2" xfId="5621" xr:uid="{00000000-0005-0000-0000-0000A7150000}"/>
    <cellStyle name="Currency0 7 40" xfId="5622" xr:uid="{00000000-0005-0000-0000-0000A8150000}"/>
    <cellStyle name="Currency0 7 40 2" xfId="5623" xr:uid="{00000000-0005-0000-0000-0000A9150000}"/>
    <cellStyle name="Currency0 7 41" xfId="5624" xr:uid="{00000000-0005-0000-0000-0000AA150000}"/>
    <cellStyle name="Currency0 7 41 2" xfId="5625" xr:uid="{00000000-0005-0000-0000-0000AB150000}"/>
    <cellStyle name="Currency0 7 42" xfId="5626" xr:uid="{00000000-0005-0000-0000-0000AC150000}"/>
    <cellStyle name="Currency0 7 42 2" xfId="5627" xr:uid="{00000000-0005-0000-0000-0000AD150000}"/>
    <cellStyle name="Currency0 7 43" xfId="5628" xr:uid="{00000000-0005-0000-0000-0000AE150000}"/>
    <cellStyle name="Currency0 7 43 2" xfId="5629" xr:uid="{00000000-0005-0000-0000-0000AF150000}"/>
    <cellStyle name="Currency0 7 44" xfId="5630" xr:uid="{00000000-0005-0000-0000-0000B0150000}"/>
    <cellStyle name="Currency0 7 44 2" xfId="5631" xr:uid="{00000000-0005-0000-0000-0000B1150000}"/>
    <cellStyle name="Currency0 7 45" xfId="5632" xr:uid="{00000000-0005-0000-0000-0000B2150000}"/>
    <cellStyle name="Currency0 7 45 2" xfId="5633" xr:uid="{00000000-0005-0000-0000-0000B3150000}"/>
    <cellStyle name="Currency0 7 46" xfId="5634" xr:uid="{00000000-0005-0000-0000-0000B4150000}"/>
    <cellStyle name="Currency0 7 46 2" xfId="5635" xr:uid="{00000000-0005-0000-0000-0000B5150000}"/>
    <cellStyle name="Currency0 7 47" xfId="5636" xr:uid="{00000000-0005-0000-0000-0000B6150000}"/>
    <cellStyle name="Currency0 7 47 2" xfId="5637" xr:uid="{00000000-0005-0000-0000-0000B7150000}"/>
    <cellStyle name="Currency0 7 48" xfId="5638" xr:uid="{00000000-0005-0000-0000-0000B8150000}"/>
    <cellStyle name="Currency0 7 48 2" xfId="5639" xr:uid="{00000000-0005-0000-0000-0000B9150000}"/>
    <cellStyle name="Currency0 7 49" xfId="5640" xr:uid="{00000000-0005-0000-0000-0000BA150000}"/>
    <cellStyle name="Currency0 7 49 2" xfId="5641" xr:uid="{00000000-0005-0000-0000-0000BB150000}"/>
    <cellStyle name="Currency0 7 5" xfId="5642" xr:uid="{00000000-0005-0000-0000-0000BC150000}"/>
    <cellStyle name="Currency0 7 5 2" xfId="5643" xr:uid="{00000000-0005-0000-0000-0000BD150000}"/>
    <cellStyle name="Currency0 7 50" xfId="5644" xr:uid="{00000000-0005-0000-0000-0000BE150000}"/>
    <cellStyle name="Currency0 7 50 2" xfId="5645" xr:uid="{00000000-0005-0000-0000-0000BF150000}"/>
    <cellStyle name="Currency0 7 51" xfId="5646" xr:uid="{00000000-0005-0000-0000-0000C0150000}"/>
    <cellStyle name="Currency0 7 51 2" xfId="5647" xr:uid="{00000000-0005-0000-0000-0000C1150000}"/>
    <cellStyle name="Currency0 7 52" xfId="5648" xr:uid="{00000000-0005-0000-0000-0000C2150000}"/>
    <cellStyle name="Currency0 7 52 2" xfId="5649" xr:uid="{00000000-0005-0000-0000-0000C3150000}"/>
    <cellStyle name="Currency0 7 53" xfId="5650" xr:uid="{00000000-0005-0000-0000-0000C4150000}"/>
    <cellStyle name="Currency0 7 53 2" xfId="5651" xr:uid="{00000000-0005-0000-0000-0000C5150000}"/>
    <cellStyle name="Currency0 7 54" xfId="5652" xr:uid="{00000000-0005-0000-0000-0000C6150000}"/>
    <cellStyle name="Currency0 7 54 2" xfId="5653" xr:uid="{00000000-0005-0000-0000-0000C7150000}"/>
    <cellStyle name="Currency0 7 55" xfId="5654" xr:uid="{00000000-0005-0000-0000-0000C8150000}"/>
    <cellStyle name="Currency0 7 55 2" xfId="5655" xr:uid="{00000000-0005-0000-0000-0000C9150000}"/>
    <cellStyle name="Currency0 7 56" xfId="5656" xr:uid="{00000000-0005-0000-0000-0000CA150000}"/>
    <cellStyle name="Currency0 7 56 2" xfId="5657" xr:uid="{00000000-0005-0000-0000-0000CB150000}"/>
    <cellStyle name="Currency0 7 57" xfId="5658" xr:uid="{00000000-0005-0000-0000-0000CC150000}"/>
    <cellStyle name="Currency0 7 57 2" xfId="5659" xr:uid="{00000000-0005-0000-0000-0000CD150000}"/>
    <cellStyle name="Currency0 7 58" xfId="5660" xr:uid="{00000000-0005-0000-0000-0000CE150000}"/>
    <cellStyle name="Currency0 7 58 2" xfId="5661" xr:uid="{00000000-0005-0000-0000-0000CF150000}"/>
    <cellStyle name="Currency0 7 59" xfId="5662" xr:uid="{00000000-0005-0000-0000-0000D0150000}"/>
    <cellStyle name="Currency0 7 59 2" xfId="5663" xr:uid="{00000000-0005-0000-0000-0000D1150000}"/>
    <cellStyle name="Currency0 7 6" xfId="5664" xr:uid="{00000000-0005-0000-0000-0000D2150000}"/>
    <cellStyle name="Currency0 7 6 2" xfId="5665" xr:uid="{00000000-0005-0000-0000-0000D3150000}"/>
    <cellStyle name="Currency0 7 60" xfId="5666" xr:uid="{00000000-0005-0000-0000-0000D4150000}"/>
    <cellStyle name="Currency0 7 60 2" xfId="5667" xr:uid="{00000000-0005-0000-0000-0000D5150000}"/>
    <cellStyle name="Currency0 7 61" xfId="5668" xr:uid="{00000000-0005-0000-0000-0000D6150000}"/>
    <cellStyle name="Currency0 7 61 2" xfId="5669" xr:uid="{00000000-0005-0000-0000-0000D7150000}"/>
    <cellStyle name="Currency0 7 62" xfId="5670" xr:uid="{00000000-0005-0000-0000-0000D8150000}"/>
    <cellStyle name="Currency0 7 62 2" xfId="5671" xr:uid="{00000000-0005-0000-0000-0000D9150000}"/>
    <cellStyle name="Currency0 7 63" xfId="5672" xr:uid="{00000000-0005-0000-0000-0000DA150000}"/>
    <cellStyle name="Currency0 7 63 2" xfId="5673" xr:uid="{00000000-0005-0000-0000-0000DB150000}"/>
    <cellStyle name="Currency0 7 64" xfId="5674" xr:uid="{00000000-0005-0000-0000-0000DC150000}"/>
    <cellStyle name="Currency0 7 64 2" xfId="5675" xr:uid="{00000000-0005-0000-0000-0000DD150000}"/>
    <cellStyle name="Currency0 7 65" xfId="5676" xr:uid="{00000000-0005-0000-0000-0000DE150000}"/>
    <cellStyle name="Currency0 7 65 2" xfId="5677" xr:uid="{00000000-0005-0000-0000-0000DF150000}"/>
    <cellStyle name="Currency0 7 66" xfId="5678" xr:uid="{00000000-0005-0000-0000-0000E0150000}"/>
    <cellStyle name="Currency0 7 66 2" xfId="5679" xr:uid="{00000000-0005-0000-0000-0000E1150000}"/>
    <cellStyle name="Currency0 7 67" xfId="5680" xr:uid="{00000000-0005-0000-0000-0000E2150000}"/>
    <cellStyle name="Currency0 7 67 2" xfId="5681" xr:uid="{00000000-0005-0000-0000-0000E3150000}"/>
    <cellStyle name="Currency0 7 68" xfId="5682" xr:uid="{00000000-0005-0000-0000-0000E4150000}"/>
    <cellStyle name="Currency0 7 68 2" xfId="5683" xr:uid="{00000000-0005-0000-0000-0000E5150000}"/>
    <cellStyle name="Currency0 7 69" xfId="5684" xr:uid="{00000000-0005-0000-0000-0000E6150000}"/>
    <cellStyle name="Currency0 7 69 2" xfId="5685" xr:uid="{00000000-0005-0000-0000-0000E7150000}"/>
    <cellStyle name="Currency0 7 7" xfId="5686" xr:uid="{00000000-0005-0000-0000-0000E8150000}"/>
    <cellStyle name="Currency0 7 7 2" xfId="5687" xr:uid="{00000000-0005-0000-0000-0000E9150000}"/>
    <cellStyle name="Currency0 7 70" xfId="5688" xr:uid="{00000000-0005-0000-0000-0000EA150000}"/>
    <cellStyle name="Currency0 7 70 2" xfId="5689" xr:uid="{00000000-0005-0000-0000-0000EB150000}"/>
    <cellStyle name="Currency0 7 71" xfId="5690" xr:uid="{00000000-0005-0000-0000-0000EC150000}"/>
    <cellStyle name="Currency0 7 71 2" xfId="5691" xr:uid="{00000000-0005-0000-0000-0000ED150000}"/>
    <cellStyle name="Currency0 7 72" xfId="5692" xr:uid="{00000000-0005-0000-0000-0000EE150000}"/>
    <cellStyle name="Currency0 7 72 2" xfId="5693" xr:uid="{00000000-0005-0000-0000-0000EF150000}"/>
    <cellStyle name="Currency0 7 73" xfId="5694" xr:uid="{00000000-0005-0000-0000-0000F0150000}"/>
    <cellStyle name="Currency0 7 73 2" xfId="5695" xr:uid="{00000000-0005-0000-0000-0000F1150000}"/>
    <cellStyle name="Currency0 7 74" xfId="5696" xr:uid="{00000000-0005-0000-0000-0000F2150000}"/>
    <cellStyle name="Currency0 7 74 2" xfId="5697" xr:uid="{00000000-0005-0000-0000-0000F3150000}"/>
    <cellStyle name="Currency0 7 75" xfId="5698" xr:uid="{00000000-0005-0000-0000-0000F4150000}"/>
    <cellStyle name="Currency0 7 75 2" xfId="5699" xr:uid="{00000000-0005-0000-0000-0000F5150000}"/>
    <cellStyle name="Currency0 7 76" xfId="5700" xr:uid="{00000000-0005-0000-0000-0000F6150000}"/>
    <cellStyle name="Currency0 7 76 2" xfId="5701" xr:uid="{00000000-0005-0000-0000-0000F7150000}"/>
    <cellStyle name="Currency0 7 77" xfId="5702" xr:uid="{00000000-0005-0000-0000-0000F8150000}"/>
    <cellStyle name="Currency0 7 77 2" xfId="5703" xr:uid="{00000000-0005-0000-0000-0000F9150000}"/>
    <cellStyle name="Currency0 7 78" xfId="5704" xr:uid="{00000000-0005-0000-0000-0000FA150000}"/>
    <cellStyle name="Currency0 7 78 2" xfId="5705" xr:uid="{00000000-0005-0000-0000-0000FB150000}"/>
    <cellStyle name="Currency0 7 79" xfId="5706" xr:uid="{00000000-0005-0000-0000-0000FC150000}"/>
    <cellStyle name="Currency0 7 79 2" xfId="5707" xr:uid="{00000000-0005-0000-0000-0000FD150000}"/>
    <cellStyle name="Currency0 7 8" xfId="5708" xr:uid="{00000000-0005-0000-0000-0000FE150000}"/>
    <cellStyle name="Currency0 7 8 2" xfId="5709" xr:uid="{00000000-0005-0000-0000-0000FF150000}"/>
    <cellStyle name="Currency0 7 80" xfId="5710" xr:uid="{00000000-0005-0000-0000-000000160000}"/>
    <cellStyle name="Currency0 7 80 2" xfId="5711" xr:uid="{00000000-0005-0000-0000-000001160000}"/>
    <cellStyle name="Currency0 7 81" xfId="5712" xr:uid="{00000000-0005-0000-0000-000002160000}"/>
    <cellStyle name="Currency0 7 81 2" xfId="5713" xr:uid="{00000000-0005-0000-0000-000003160000}"/>
    <cellStyle name="Currency0 7 82" xfId="5714" xr:uid="{00000000-0005-0000-0000-000004160000}"/>
    <cellStyle name="Currency0 7 82 2" xfId="5715" xr:uid="{00000000-0005-0000-0000-000005160000}"/>
    <cellStyle name="Currency0 7 83" xfId="5716" xr:uid="{00000000-0005-0000-0000-000006160000}"/>
    <cellStyle name="Currency0 7 83 2" xfId="5717" xr:uid="{00000000-0005-0000-0000-000007160000}"/>
    <cellStyle name="Currency0 7 84" xfId="5718" xr:uid="{00000000-0005-0000-0000-000008160000}"/>
    <cellStyle name="Currency0 7 84 2" xfId="5719" xr:uid="{00000000-0005-0000-0000-000009160000}"/>
    <cellStyle name="Currency0 7 85" xfId="5720" xr:uid="{00000000-0005-0000-0000-00000A160000}"/>
    <cellStyle name="Currency0 7 85 2" xfId="5721" xr:uid="{00000000-0005-0000-0000-00000B160000}"/>
    <cellStyle name="Currency0 7 86" xfId="5722" xr:uid="{00000000-0005-0000-0000-00000C160000}"/>
    <cellStyle name="Currency0 7 86 2" xfId="5723" xr:uid="{00000000-0005-0000-0000-00000D160000}"/>
    <cellStyle name="Currency0 7 87" xfId="5724" xr:uid="{00000000-0005-0000-0000-00000E160000}"/>
    <cellStyle name="Currency0 7 87 2" xfId="5725" xr:uid="{00000000-0005-0000-0000-00000F160000}"/>
    <cellStyle name="Currency0 7 88" xfId="5726" xr:uid="{00000000-0005-0000-0000-000010160000}"/>
    <cellStyle name="Currency0 7 88 2" xfId="5727" xr:uid="{00000000-0005-0000-0000-000011160000}"/>
    <cellStyle name="Currency0 7 89" xfId="5728" xr:uid="{00000000-0005-0000-0000-000012160000}"/>
    <cellStyle name="Currency0 7 89 2" xfId="5729" xr:uid="{00000000-0005-0000-0000-000013160000}"/>
    <cellStyle name="Currency0 7 9" xfId="5730" xr:uid="{00000000-0005-0000-0000-000014160000}"/>
    <cellStyle name="Currency0 7 9 2" xfId="5731" xr:uid="{00000000-0005-0000-0000-000015160000}"/>
    <cellStyle name="Currency0 7 90" xfId="5732" xr:uid="{00000000-0005-0000-0000-000016160000}"/>
    <cellStyle name="Currency0 7 90 2" xfId="5733" xr:uid="{00000000-0005-0000-0000-000017160000}"/>
    <cellStyle name="Currency0 7 91" xfId="5734" xr:uid="{00000000-0005-0000-0000-000018160000}"/>
    <cellStyle name="Currency0 7 91 2" xfId="5735" xr:uid="{00000000-0005-0000-0000-000019160000}"/>
    <cellStyle name="Currency0 7 92" xfId="5736" xr:uid="{00000000-0005-0000-0000-00001A160000}"/>
    <cellStyle name="Currency0 7 92 2" xfId="5737" xr:uid="{00000000-0005-0000-0000-00001B160000}"/>
    <cellStyle name="Currency0 7 93" xfId="5738" xr:uid="{00000000-0005-0000-0000-00001C160000}"/>
    <cellStyle name="Currency0 7 93 2" xfId="5739" xr:uid="{00000000-0005-0000-0000-00001D160000}"/>
    <cellStyle name="Currency0 7 94" xfId="5740" xr:uid="{00000000-0005-0000-0000-00001E160000}"/>
    <cellStyle name="Currency0 7 94 2" xfId="5741" xr:uid="{00000000-0005-0000-0000-00001F160000}"/>
    <cellStyle name="Currency0 7 95" xfId="5742" xr:uid="{00000000-0005-0000-0000-000020160000}"/>
    <cellStyle name="Currency0 7 95 2" xfId="5743" xr:uid="{00000000-0005-0000-0000-000021160000}"/>
    <cellStyle name="Currency0 7 96" xfId="5744" xr:uid="{00000000-0005-0000-0000-000022160000}"/>
    <cellStyle name="Currency0 7 96 2" xfId="5745" xr:uid="{00000000-0005-0000-0000-000023160000}"/>
    <cellStyle name="Currency0 7 97" xfId="5746" xr:uid="{00000000-0005-0000-0000-000024160000}"/>
    <cellStyle name="Currency0 7 97 2" xfId="5747" xr:uid="{00000000-0005-0000-0000-000025160000}"/>
    <cellStyle name="Currency0 7 98" xfId="5748" xr:uid="{00000000-0005-0000-0000-000026160000}"/>
    <cellStyle name="Currency0 7 98 2" xfId="5749" xr:uid="{00000000-0005-0000-0000-000027160000}"/>
    <cellStyle name="Currency0 7 99" xfId="5750" xr:uid="{00000000-0005-0000-0000-000028160000}"/>
    <cellStyle name="Currency0 7 99 2" xfId="5751" xr:uid="{00000000-0005-0000-0000-000029160000}"/>
    <cellStyle name="Currency0 70" xfId="5752" xr:uid="{00000000-0005-0000-0000-00002A160000}"/>
    <cellStyle name="Currency0 70 2" xfId="5753" xr:uid="{00000000-0005-0000-0000-00002B160000}"/>
    <cellStyle name="Currency0 71" xfId="5754" xr:uid="{00000000-0005-0000-0000-00002C160000}"/>
    <cellStyle name="Currency0 71 2" xfId="5755" xr:uid="{00000000-0005-0000-0000-00002D160000}"/>
    <cellStyle name="Currency0 72" xfId="5756" xr:uid="{00000000-0005-0000-0000-00002E160000}"/>
    <cellStyle name="Currency0 72 2" xfId="5757" xr:uid="{00000000-0005-0000-0000-00002F160000}"/>
    <cellStyle name="Currency0 73" xfId="5758" xr:uid="{00000000-0005-0000-0000-000030160000}"/>
    <cellStyle name="Currency0 73 2" xfId="5759" xr:uid="{00000000-0005-0000-0000-000031160000}"/>
    <cellStyle name="Currency0 74" xfId="5760" xr:uid="{00000000-0005-0000-0000-000032160000}"/>
    <cellStyle name="Currency0 74 2" xfId="5761" xr:uid="{00000000-0005-0000-0000-000033160000}"/>
    <cellStyle name="Currency0 75" xfId="5762" xr:uid="{00000000-0005-0000-0000-000034160000}"/>
    <cellStyle name="Currency0 75 2" xfId="5763" xr:uid="{00000000-0005-0000-0000-000035160000}"/>
    <cellStyle name="Currency0 76" xfId="5764" xr:uid="{00000000-0005-0000-0000-000036160000}"/>
    <cellStyle name="Currency0 76 2" xfId="5765" xr:uid="{00000000-0005-0000-0000-000037160000}"/>
    <cellStyle name="Currency0 77" xfId="5766" xr:uid="{00000000-0005-0000-0000-000038160000}"/>
    <cellStyle name="Currency0 77 2" xfId="5767" xr:uid="{00000000-0005-0000-0000-000039160000}"/>
    <cellStyle name="Currency0 78" xfId="5768" xr:uid="{00000000-0005-0000-0000-00003A160000}"/>
    <cellStyle name="Currency0 78 2" xfId="5769" xr:uid="{00000000-0005-0000-0000-00003B160000}"/>
    <cellStyle name="Currency0 78 3" xfId="5770" xr:uid="{00000000-0005-0000-0000-00003C160000}"/>
    <cellStyle name="Currency0 78 4" xfId="5771" xr:uid="{00000000-0005-0000-0000-00003D160000}"/>
    <cellStyle name="Currency0 78 5" xfId="5772" xr:uid="{00000000-0005-0000-0000-00003E160000}"/>
    <cellStyle name="Currency0 78 6" xfId="5773" xr:uid="{00000000-0005-0000-0000-00003F160000}"/>
    <cellStyle name="Currency0 78 7" xfId="5774" xr:uid="{00000000-0005-0000-0000-000040160000}"/>
    <cellStyle name="Currency0 78 8" xfId="5775" xr:uid="{00000000-0005-0000-0000-000041160000}"/>
    <cellStyle name="Currency0 79" xfId="5776" xr:uid="{00000000-0005-0000-0000-000042160000}"/>
    <cellStyle name="Currency0 79 2" xfId="5777" xr:uid="{00000000-0005-0000-0000-000043160000}"/>
    <cellStyle name="Currency0 79 3" xfId="5778" xr:uid="{00000000-0005-0000-0000-000044160000}"/>
    <cellStyle name="Currency0 79 4" xfId="5779" xr:uid="{00000000-0005-0000-0000-000045160000}"/>
    <cellStyle name="Currency0 79 5" xfId="5780" xr:uid="{00000000-0005-0000-0000-000046160000}"/>
    <cellStyle name="Currency0 79 6" xfId="5781" xr:uid="{00000000-0005-0000-0000-000047160000}"/>
    <cellStyle name="Currency0 79 7" xfId="5782" xr:uid="{00000000-0005-0000-0000-000048160000}"/>
    <cellStyle name="Currency0 79 8" xfId="5783" xr:uid="{00000000-0005-0000-0000-000049160000}"/>
    <cellStyle name="Currency0 8" xfId="5784" xr:uid="{00000000-0005-0000-0000-00004A160000}"/>
    <cellStyle name="Currency0 8 10" xfId="5785" xr:uid="{00000000-0005-0000-0000-00004B160000}"/>
    <cellStyle name="Currency0 8 10 2" xfId="5786" xr:uid="{00000000-0005-0000-0000-00004C160000}"/>
    <cellStyle name="Currency0 8 100" xfId="5787" xr:uid="{00000000-0005-0000-0000-00004D160000}"/>
    <cellStyle name="Currency0 8 100 2" xfId="5788" xr:uid="{00000000-0005-0000-0000-00004E160000}"/>
    <cellStyle name="Currency0 8 101" xfId="5789" xr:uid="{00000000-0005-0000-0000-00004F160000}"/>
    <cellStyle name="Currency0 8 101 2" xfId="5790" xr:uid="{00000000-0005-0000-0000-000050160000}"/>
    <cellStyle name="Currency0 8 102" xfId="5791" xr:uid="{00000000-0005-0000-0000-000051160000}"/>
    <cellStyle name="Currency0 8 102 2" xfId="5792" xr:uid="{00000000-0005-0000-0000-000052160000}"/>
    <cellStyle name="Currency0 8 103" xfId="5793" xr:uid="{00000000-0005-0000-0000-000053160000}"/>
    <cellStyle name="Currency0 8 103 2" xfId="5794" xr:uid="{00000000-0005-0000-0000-000054160000}"/>
    <cellStyle name="Currency0 8 104" xfId="5795" xr:uid="{00000000-0005-0000-0000-000055160000}"/>
    <cellStyle name="Currency0 8 104 2" xfId="5796" xr:uid="{00000000-0005-0000-0000-000056160000}"/>
    <cellStyle name="Currency0 8 105" xfId="5797" xr:uid="{00000000-0005-0000-0000-000057160000}"/>
    <cellStyle name="Currency0 8 105 2" xfId="5798" xr:uid="{00000000-0005-0000-0000-000058160000}"/>
    <cellStyle name="Currency0 8 106" xfId="5799" xr:uid="{00000000-0005-0000-0000-000059160000}"/>
    <cellStyle name="Currency0 8 106 2" xfId="5800" xr:uid="{00000000-0005-0000-0000-00005A160000}"/>
    <cellStyle name="Currency0 8 107" xfId="5801" xr:uid="{00000000-0005-0000-0000-00005B160000}"/>
    <cellStyle name="Currency0 8 107 2" xfId="5802" xr:uid="{00000000-0005-0000-0000-00005C160000}"/>
    <cellStyle name="Currency0 8 108" xfId="5803" xr:uid="{00000000-0005-0000-0000-00005D160000}"/>
    <cellStyle name="Currency0 8 108 2" xfId="5804" xr:uid="{00000000-0005-0000-0000-00005E160000}"/>
    <cellStyle name="Currency0 8 109" xfId="5805" xr:uid="{00000000-0005-0000-0000-00005F160000}"/>
    <cellStyle name="Currency0 8 109 2" xfId="5806" xr:uid="{00000000-0005-0000-0000-000060160000}"/>
    <cellStyle name="Currency0 8 11" xfId="5807" xr:uid="{00000000-0005-0000-0000-000061160000}"/>
    <cellStyle name="Currency0 8 11 2" xfId="5808" xr:uid="{00000000-0005-0000-0000-000062160000}"/>
    <cellStyle name="Currency0 8 110" xfId="5809" xr:uid="{00000000-0005-0000-0000-000063160000}"/>
    <cellStyle name="Currency0 8 110 2" xfId="5810" xr:uid="{00000000-0005-0000-0000-000064160000}"/>
    <cellStyle name="Currency0 8 111" xfId="5811" xr:uid="{00000000-0005-0000-0000-000065160000}"/>
    <cellStyle name="Currency0 8 111 2" xfId="5812" xr:uid="{00000000-0005-0000-0000-000066160000}"/>
    <cellStyle name="Currency0 8 112" xfId="5813" xr:uid="{00000000-0005-0000-0000-000067160000}"/>
    <cellStyle name="Currency0 8 112 2" xfId="5814" xr:uid="{00000000-0005-0000-0000-000068160000}"/>
    <cellStyle name="Currency0 8 113" xfId="5815" xr:uid="{00000000-0005-0000-0000-000069160000}"/>
    <cellStyle name="Currency0 8 113 2" xfId="5816" xr:uid="{00000000-0005-0000-0000-00006A160000}"/>
    <cellStyle name="Currency0 8 114" xfId="5817" xr:uid="{00000000-0005-0000-0000-00006B160000}"/>
    <cellStyle name="Currency0 8 114 2" xfId="5818" xr:uid="{00000000-0005-0000-0000-00006C160000}"/>
    <cellStyle name="Currency0 8 115" xfId="5819" xr:uid="{00000000-0005-0000-0000-00006D160000}"/>
    <cellStyle name="Currency0 8 115 2" xfId="5820" xr:uid="{00000000-0005-0000-0000-00006E160000}"/>
    <cellStyle name="Currency0 8 116" xfId="5821" xr:uid="{00000000-0005-0000-0000-00006F160000}"/>
    <cellStyle name="Currency0 8 116 2" xfId="5822" xr:uid="{00000000-0005-0000-0000-000070160000}"/>
    <cellStyle name="Currency0 8 117" xfId="5823" xr:uid="{00000000-0005-0000-0000-000071160000}"/>
    <cellStyle name="Currency0 8 117 2" xfId="5824" xr:uid="{00000000-0005-0000-0000-000072160000}"/>
    <cellStyle name="Currency0 8 118" xfId="5825" xr:uid="{00000000-0005-0000-0000-000073160000}"/>
    <cellStyle name="Currency0 8 119" xfId="5826" xr:uid="{00000000-0005-0000-0000-000074160000}"/>
    <cellStyle name="Currency0 8 12" xfId="5827" xr:uid="{00000000-0005-0000-0000-000075160000}"/>
    <cellStyle name="Currency0 8 12 2" xfId="5828" xr:uid="{00000000-0005-0000-0000-000076160000}"/>
    <cellStyle name="Currency0 8 120" xfId="5829" xr:uid="{00000000-0005-0000-0000-000077160000}"/>
    <cellStyle name="Currency0 8 121" xfId="5830" xr:uid="{00000000-0005-0000-0000-000078160000}"/>
    <cellStyle name="Currency0 8 122" xfId="5831" xr:uid="{00000000-0005-0000-0000-000079160000}"/>
    <cellStyle name="Currency0 8 13" xfId="5832" xr:uid="{00000000-0005-0000-0000-00007A160000}"/>
    <cellStyle name="Currency0 8 13 2" xfId="5833" xr:uid="{00000000-0005-0000-0000-00007B160000}"/>
    <cellStyle name="Currency0 8 14" xfId="5834" xr:uid="{00000000-0005-0000-0000-00007C160000}"/>
    <cellStyle name="Currency0 8 14 2" xfId="5835" xr:uid="{00000000-0005-0000-0000-00007D160000}"/>
    <cellStyle name="Currency0 8 15" xfId="5836" xr:uid="{00000000-0005-0000-0000-00007E160000}"/>
    <cellStyle name="Currency0 8 15 2" xfId="5837" xr:uid="{00000000-0005-0000-0000-00007F160000}"/>
    <cellStyle name="Currency0 8 16" xfId="5838" xr:uid="{00000000-0005-0000-0000-000080160000}"/>
    <cellStyle name="Currency0 8 16 2" xfId="5839" xr:uid="{00000000-0005-0000-0000-000081160000}"/>
    <cellStyle name="Currency0 8 17" xfId="5840" xr:uid="{00000000-0005-0000-0000-000082160000}"/>
    <cellStyle name="Currency0 8 17 2" xfId="5841" xr:uid="{00000000-0005-0000-0000-000083160000}"/>
    <cellStyle name="Currency0 8 18" xfId="5842" xr:uid="{00000000-0005-0000-0000-000084160000}"/>
    <cellStyle name="Currency0 8 18 2" xfId="5843" xr:uid="{00000000-0005-0000-0000-000085160000}"/>
    <cellStyle name="Currency0 8 19" xfId="5844" xr:uid="{00000000-0005-0000-0000-000086160000}"/>
    <cellStyle name="Currency0 8 19 2" xfId="5845" xr:uid="{00000000-0005-0000-0000-000087160000}"/>
    <cellStyle name="Currency0 8 2" xfId="5846" xr:uid="{00000000-0005-0000-0000-000088160000}"/>
    <cellStyle name="Currency0 8 2 2" xfId="5847" xr:uid="{00000000-0005-0000-0000-000089160000}"/>
    <cellStyle name="Currency0 8 20" xfId="5848" xr:uid="{00000000-0005-0000-0000-00008A160000}"/>
    <cellStyle name="Currency0 8 20 2" xfId="5849" xr:uid="{00000000-0005-0000-0000-00008B160000}"/>
    <cellStyle name="Currency0 8 21" xfId="5850" xr:uid="{00000000-0005-0000-0000-00008C160000}"/>
    <cellStyle name="Currency0 8 21 2" xfId="5851" xr:uid="{00000000-0005-0000-0000-00008D160000}"/>
    <cellStyle name="Currency0 8 22" xfId="5852" xr:uid="{00000000-0005-0000-0000-00008E160000}"/>
    <cellStyle name="Currency0 8 22 2" xfId="5853" xr:uid="{00000000-0005-0000-0000-00008F160000}"/>
    <cellStyle name="Currency0 8 23" xfId="5854" xr:uid="{00000000-0005-0000-0000-000090160000}"/>
    <cellStyle name="Currency0 8 23 2" xfId="5855" xr:uid="{00000000-0005-0000-0000-000091160000}"/>
    <cellStyle name="Currency0 8 24" xfId="5856" xr:uid="{00000000-0005-0000-0000-000092160000}"/>
    <cellStyle name="Currency0 8 24 2" xfId="5857" xr:uid="{00000000-0005-0000-0000-000093160000}"/>
    <cellStyle name="Currency0 8 25" xfId="5858" xr:uid="{00000000-0005-0000-0000-000094160000}"/>
    <cellStyle name="Currency0 8 25 2" xfId="5859" xr:uid="{00000000-0005-0000-0000-000095160000}"/>
    <cellStyle name="Currency0 8 26" xfId="5860" xr:uid="{00000000-0005-0000-0000-000096160000}"/>
    <cellStyle name="Currency0 8 26 2" xfId="5861" xr:uid="{00000000-0005-0000-0000-000097160000}"/>
    <cellStyle name="Currency0 8 27" xfId="5862" xr:uid="{00000000-0005-0000-0000-000098160000}"/>
    <cellStyle name="Currency0 8 27 2" xfId="5863" xr:uid="{00000000-0005-0000-0000-000099160000}"/>
    <cellStyle name="Currency0 8 28" xfId="5864" xr:uid="{00000000-0005-0000-0000-00009A160000}"/>
    <cellStyle name="Currency0 8 28 2" xfId="5865" xr:uid="{00000000-0005-0000-0000-00009B160000}"/>
    <cellStyle name="Currency0 8 29" xfId="5866" xr:uid="{00000000-0005-0000-0000-00009C160000}"/>
    <cellStyle name="Currency0 8 29 2" xfId="5867" xr:uid="{00000000-0005-0000-0000-00009D160000}"/>
    <cellStyle name="Currency0 8 3" xfId="5868" xr:uid="{00000000-0005-0000-0000-00009E160000}"/>
    <cellStyle name="Currency0 8 3 2" xfId="5869" xr:uid="{00000000-0005-0000-0000-00009F160000}"/>
    <cellStyle name="Currency0 8 30" xfId="5870" xr:uid="{00000000-0005-0000-0000-0000A0160000}"/>
    <cellStyle name="Currency0 8 30 2" xfId="5871" xr:uid="{00000000-0005-0000-0000-0000A1160000}"/>
    <cellStyle name="Currency0 8 31" xfId="5872" xr:uid="{00000000-0005-0000-0000-0000A2160000}"/>
    <cellStyle name="Currency0 8 31 2" xfId="5873" xr:uid="{00000000-0005-0000-0000-0000A3160000}"/>
    <cellStyle name="Currency0 8 32" xfId="5874" xr:uid="{00000000-0005-0000-0000-0000A4160000}"/>
    <cellStyle name="Currency0 8 32 2" xfId="5875" xr:uid="{00000000-0005-0000-0000-0000A5160000}"/>
    <cellStyle name="Currency0 8 33" xfId="5876" xr:uid="{00000000-0005-0000-0000-0000A6160000}"/>
    <cellStyle name="Currency0 8 33 2" xfId="5877" xr:uid="{00000000-0005-0000-0000-0000A7160000}"/>
    <cellStyle name="Currency0 8 34" xfId="5878" xr:uid="{00000000-0005-0000-0000-0000A8160000}"/>
    <cellStyle name="Currency0 8 34 2" xfId="5879" xr:uid="{00000000-0005-0000-0000-0000A9160000}"/>
    <cellStyle name="Currency0 8 35" xfId="5880" xr:uid="{00000000-0005-0000-0000-0000AA160000}"/>
    <cellStyle name="Currency0 8 35 2" xfId="5881" xr:uid="{00000000-0005-0000-0000-0000AB160000}"/>
    <cellStyle name="Currency0 8 36" xfId="5882" xr:uid="{00000000-0005-0000-0000-0000AC160000}"/>
    <cellStyle name="Currency0 8 36 2" xfId="5883" xr:uid="{00000000-0005-0000-0000-0000AD160000}"/>
    <cellStyle name="Currency0 8 37" xfId="5884" xr:uid="{00000000-0005-0000-0000-0000AE160000}"/>
    <cellStyle name="Currency0 8 37 2" xfId="5885" xr:uid="{00000000-0005-0000-0000-0000AF160000}"/>
    <cellStyle name="Currency0 8 38" xfId="5886" xr:uid="{00000000-0005-0000-0000-0000B0160000}"/>
    <cellStyle name="Currency0 8 38 2" xfId="5887" xr:uid="{00000000-0005-0000-0000-0000B1160000}"/>
    <cellStyle name="Currency0 8 39" xfId="5888" xr:uid="{00000000-0005-0000-0000-0000B2160000}"/>
    <cellStyle name="Currency0 8 39 2" xfId="5889" xr:uid="{00000000-0005-0000-0000-0000B3160000}"/>
    <cellStyle name="Currency0 8 4" xfId="5890" xr:uid="{00000000-0005-0000-0000-0000B4160000}"/>
    <cellStyle name="Currency0 8 4 2" xfId="5891" xr:uid="{00000000-0005-0000-0000-0000B5160000}"/>
    <cellStyle name="Currency0 8 40" xfId="5892" xr:uid="{00000000-0005-0000-0000-0000B6160000}"/>
    <cellStyle name="Currency0 8 40 2" xfId="5893" xr:uid="{00000000-0005-0000-0000-0000B7160000}"/>
    <cellStyle name="Currency0 8 41" xfId="5894" xr:uid="{00000000-0005-0000-0000-0000B8160000}"/>
    <cellStyle name="Currency0 8 41 2" xfId="5895" xr:uid="{00000000-0005-0000-0000-0000B9160000}"/>
    <cellStyle name="Currency0 8 42" xfId="5896" xr:uid="{00000000-0005-0000-0000-0000BA160000}"/>
    <cellStyle name="Currency0 8 42 2" xfId="5897" xr:uid="{00000000-0005-0000-0000-0000BB160000}"/>
    <cellStyle name="Currency0 8 43" xfId="5898" xr:uid="{00000000-0005-0000-0000-0000BC160000}"/>
    <cellStyle name="Currency0 8 43 2" xfId="5899" xr:uid="{00000000-0005-0000-0000-0000BD160000}"/>
    <cellStyle name="Currency0 8 44" xfId="5900" xr:uid="{00000000-0005-0000-0000-0000BE160000}"/>
    <cellStyle name="Currency0 8 44 2" xfId="5901" xr:uid="{00000000-0005-0000-0000-0000BF160000}"/>
    <cellStyle name="Currency0 8 45" xfId="5902" xr:uid="{00000000-0005-0000-0000-0000C0160000}"/>
    <cellStyle name="Currency0 8 45 2" xfId="5903" xr:uid="{00000000-0005-0000-0000-0000C1160000}"/>
    <cellStyle name="Currency0 8 46" xfId="5904" xr:uid="{00000000-0005-0000-0000-0000C2160000}"/>
    <cellStyle name="Currency0 8 46 2" xfId="5905" xr:uid="{00000000-0005-0000-0000-0000C3160000}"/>
    <cellStyle name="Currency0 8 47" xfId="5906" xr:uid="{00000000-0005-0000-0000-0000C4160000}"/>
    <cellStyle name="Currency0 8 47 2" xfId="5907" xr:uid="{00000000-0005-0000-0000-0000C5160000}"/>
    <cellStyle name="Currency0 8 48" xfId="5908" xr:uid="{00000000-0005-0000-0000-0000C6160000}"/>
    <cellStyle name="Currency0 8 48 2" xfId="5909" xr:uid="{00000000-0005-0000-0000-0000C7160000}"/>
    <cellStyle name="Currency0 8 49" xfId="5910" xr:uid="{00000000-0005-0000-0000-0000C8160000}"/>
    <cellStyle name="Currency0 8 49 2" xfId="5911" xr:uid="{00000000-0005-0000-0000-0000C9160000}"/>
    <cellStyle name="Currency0 8 5" xfId="5912" xr:uid="{00000000-0005-0000-0000-0000CA160000}"/>
    <cellStyle name="Currency0 8 5 2" xfId="5913" xr:uid="{00000000-0005-0000-0000-0000CB160000}"/>
    <cellStyle name="Currency0 8 50" xfId="5914" xr:uid="{00000000-0005-0000-0000-0000CC160000}"/>
    <cellStyle name="Currency0 8 50 2" xfId="5915" xr:uid="{00000000-0005-0000-0000-0000CD160000}"/>
    <cellStyle name="Currency0 8 51" xfId="5916" xr:uid="{00000000-0005-0000-0000-0000CE160000}"/>
    <cellStyle name="Currency0 8 51 2" xfId="5917" xr:uid="{00000000-0005-0000-0000-0000CF160000}"/>
    <cellStyle name="Currency0 8 52" xfId="5918" xr:uid="{00000000-0005-0000-0000-0000D0160000}"/>
    <cellStyle name="Currency0 8 52 2" xfId="5919" xr:uid="{00000000-0005-0000-0000-0000D1160000}"/>
    <cellStyle name="Currency0 8 53" xfId="5920" xr:uid="{00000000-0005-0000-0000-0000D2160000}"/>
    <cellStyle name="Currency0 8 53 2" xfId="5921" xr:uid="{00000000-0005-0000-0000-0000D3160000}"/>
    <cellStyle name="Currency0 8 54" xfId="5922" xr:uid="{00000000-0005-0000-0000-0000D4160000}"/>
    <cellStyle name="Currency0 8 54 2" xfId="5923" xr:uid="{00000000-0005-0000-0000-0000D5160000}"/>
    <cellStyle name="Currency0 8 55" xfId="5924" xr:uid="{00000000-0005-0000-0000-0000D6160000}"/>
    <cellStyle name="Currency0 8 55 2" xfId="5925" xr:uid="{00000000-0005-0000-0000-0000D7160000}"/>
    <cellStyle name="Currency0 8 56" xfId="5926" xr:uid="{00000000-0005-0000-0000-0000D8160000}"/>
    <cellStyle name="Currency0 8 56 2" xfId="5927" xr:uid="{00000000-0005-0000-0000-0000D9160000}"/>
    <cellStyle name="Currency0 8 57" xfId="5928" xr:uid="{00000000-0005-0000-0000-0000DA160000}"/>
    <cellStyle name="Currency0 8 57 2" xfId="5929" xr:uid="{00000000-0005-0000-0000-0000DB160000}"/>
    <cellStyle name="Currency0 8 58" xfId="5930" xr:uid="{00000000-0005-0000-0000-0000DC160000}"/>
    <cellStyle name="Currency0 8 58 2" xfId="5931" xr:uid="{00000000-0005-0000-0000-0000DD160000}"/>
    <cellStyle name="Currency0 8 59" xfId="5932" xr:uid="{00000000-0005-0000-0000-0000DE160000}"/>
    <cellStyle name="Currency0 8 59 2" xfId="5933" xr:uid="{00000000-0005-0000-0000-0000DF160000}"/>
    <cellStyle name="Currency0 8 6" xfId="5934" xr:uid="{00000000-0005-0000-0000-0000E0160000}"/>
    <cellStyle name="Currency0 8 6 2" xfId="5935" xr:uid="{00000000-0005-0000-0000-0000E1160000}"/>
    <cellStyle name="Currency0 8 60" xfId="5936" xr:uid="{00000000-0005-0000-0000-0000E2160000}"/>
    <cellStyle name="Currency0 8 60 2" xfId="5937" xr:uid="{00000000-0005-0000-0000-0000E3160000}"/>
    <cellStyle name="Currency0 8 61" xfId="5938" xr:uid="{00000000-0005-0000-0000-0000E4160000}"/>
    <cellStyle name="Currency0 8 61 2" xfId="5939" xr:uid="{00000000-0005-0000-0000-0000E5160000}"/>
    <cellStyle name="Currency0 8 62" xfId="5940" xr:uid="{00000000-0005-0000-0000-0000E6160000}"/>
    <cellStyle name="Currency0 8 62 2" xfId="5941" xr:uid="{00000000-0005-0000-0000-0000E7160000}"/>
    <cellStyle name="Currency0 8 63" xfId="5942" xr:uid="{00000000-0005-0000-0000-0000E8160000}"/>
    <cellStyle name="Currency0 8 63 2" xfId="5943" xr:uid="{00000000-0005-0000-0000-0000E9160000}"/>
    <cellStyle name="Currency0 8 64" xfId="5944" xr:uid="{00000000-0005-0000-0000-0000EA160000}"/>
    <cellStyle name="Currency0 8 64 2" xfId="5945" xr:uid="{00000000-0005-0000-0000-0000EB160000}"/>
    <cellStyle name="Currency0 8 65" xfId="5946" xr:uid="{00000000-0005-0000-0000-0000EC160000}"/>
    <cellStyle name="Currency0 8 65 2" xfId="5947" xr:uid="{00000000-0005-0000-0000-0000ED160000}"/>
    <cellStyle name="Currency0 8 66" xfId="5948" xr:uid="{00000000-0005-0000-0000-0000EE160000}"/>
    <cellStyle name="Currency0 8 66 2" xfId="5949" xr:uid="{00000000-0005-0000-0000-0000EF160000}"/>
    <cellStyle name="Currency0 8 67" xfId="5950" xr:uid="{00000000-0005-0000-0000-0000F0160000}"/>
    <cellStyle name="Currency0 8 67 2" xfId="5951" xr:uid="{00000000-0005-0000-0000-0000F1160000}"/>
    <cellStyle name="Currency0 8 68" xfId="5952" xr:uid="{00000000-0005-0000-0000-0000F2160000}"/>
    <cellStyle name="Currency0 8 68 2" xfId="5953" xr:uid="{00000000-0005-0000-0000-0000F3160000}"/>
    <cellStyle name="Currency0 8 69" xfId="5954" xr:uid="{00000000-0005-0000-0000-0000F4160000}"/>
    <cellStyle name="Currency0 8 69 2" xfId="5955" xr:uid="{00000000-0005-0000-0000-0000F5160000}"/>
    <cellStyle name="Currency0 8 7" xfId="5956" xr:uid="{00000000-0005-0000-0000-0000F6160000}"/>
    <cellStyle name="Currency0 8 7 2" xfId="5957" xr:uid="{00000000-0005-0000-0000-0000F7160000}"/>
    <cellStyle name="Currency0 8 70" xfId="5958" xr:uid="{00000000-0005-0000-0000-0000F8160000}"/>
    <cellStyle name="Currency0 8 70 2" xfId="5959" xr:uid="{00000000-0005-0000-0000-0000F9160000}"/>
    <cellStyle name="Currency0 8 71" xfId="5960" xr:uid="{00000000-0005-0000-0000-0000FA160000}"/>
    <cellStyle name="Currency0 8 71 2" xfId="5961" xr:uid="{00000000-0005-0000-0000-0000FB160000}"/>
    <cellStyle name="Currency0 8 72" xfId="5962" xr:uid="{00000000-0005-0000-0000-0000FC160000}"/>
    <cellStyle name="Currency0 8 72 2" xfId="5963" xr:uid="{00000000-0005-0000-0000-0000FD160000}"/>
    <cellStyle name="Currency0 8 73" xfId="5964" xr:uid="{00000000-0005-0000-0000-0000FE160000}"/>
    <cellStyle name="Currency0 8 73 2" xfId="5965" xr:uid="{00000000-0005-0000-0000-0000FF160000}"/>
    <cellStyle name="Currency0 8 74" xfId="5966" xr:uid="{00000000-0005-0000-0000-000000170000}"/>
    <cellStyle name="Currency0 8 74 2" xfId="5967" xr:uid="{00000000-0005-0000-0000-000001170000}"/>
    <cellStyle name="Currency0 8 75" xfId="5968" xr:uid="{00000000-0005-0000-0000-000002170000}"/>
    <cellStyle name="Currency0 8 75 2" xfId="5969" xr:uid="{00000000-0005-0000-0000-000003170000}"/>
    <cellStyle name="Currency0 8 76" xfId="5970" xr:uid="{00000000-0005-0000-0000-000004170000}"/>
    <cellStyle name="Currency0 8 76 2" xfId="5971" xr:uid="{00000000-0005-0000-0000-000005170000}"/>
    <cellStyle name="Currency0 8 77" xfId="5972" xr:uid="{00000000-0005-0000-0000-000006170000}"/>
    <cellStyle name="Currency0 8 77 2" xfId="5973" xr:uid="{00000000-0005-0000-0000-000007170000}"/>
    <cellStyle name="Currency0 8 78" xfId="5974" xr:uid="{00000000-0005-0000-0000-000008170000}"/>
    <cellStyle name="Currency0 8 78 2" xfId="5975" xr:uid="{00000000-0005-0000-0000-000009170000}"/>
    <cellStyle name="Currency0 8 79" xfId="5976" xr:uid="{00000000-0005-0000-0000-00000A170000}"/>
    <cellStyle name="Currency0 8 79 2" xfId="5977" xr:uid="{00000000-0005-0000-0000-00000B170000}"/>
    <cellStyle name="Currency0 8 8" xfId="5978" xr:uid="{00000000-0005-0000-0000-00000C170000}"/>
    <cellStyle name="Currency0 8 8 2" xfId="5979" xr:uid="{00000000-0005-0000-0000-00000D170000}"/>
    <cellStyle name="Currency0 8 80" xfId="5980" xr:uid="{00000000-0005-0000-0000-00000E170000}"/>
    <cellStyle name="Currency0 8 80 2" xfId="5981" xr:uid="{00000000-0005-0000-0000-00000F170000}"/>
    <cellStyle name="Currency0 8 81" xfId="5982" xr:uid="{00000000-0005-0000-0000-000010170000}"/>
    <cellStyle name="Currency0 8 81 2" xfId="5983" xr:uid="{00000000-0005-0000-0000-000011170000}"/>
    <cellStyle name="Currency0 8 82" xfId="5984" xr:uid="{00000000-0005-0000-0000-000012170000}"/>
    <cellStyle name="Currency0 8 82 2" xfId="5985" xr:uid="{00000000-0005-0000-0000-000013170000}"/>
    <cellStyle name="Currency0 8 83" xfId="5986" xr:uid="{00000000-0005-0000-0000-000014170000}"/>
    <cellStyle name="Currency0 8 83 2" xfId="5987" xr:uid="{00000000-0005-0000-0000-000015170000}"/>
    <cellStyle name="Currency0 8 84" xfId="5988" xr:uid="{00000000-0005-0000-0000-000016170000}"/>
    <cellStyle name="Currency0 8 84 2" xfId="5989" xr:uid="{00000000-0005-0000-0000-000017170000}"/>
    <cellStyle name="Currency0 8 85" xfId="5990" xr:uid="{00000000-0005-0000-0000-000018170000}"/>
    <cellStyle name="Currency0 8 85 2" xfId="5991" xr:uid="{00000000-0005-0000-0000-000019170000}"/>
    <cellStyle name="Currency0 8 86" xfId="5992" xr:uid="{00000000-0005-0000-0000-00001A170000}"/>
    <cellStyle name="Currency0 8 86 2" xfId="5993" xr:uid="{00000000-0005-0000-0000-00001B170000}"/>
    <cellStyle name="Currency0 8 87" xfId="5994" xr:uid="{00000000-0005-0000-0000-00001C170000}"/>
    <cellStyle name="Currency0 8 87 2" xfId="5995" xr:uid="{00000000-0005-0000-0000-00001D170000}"/>
    <cellStyle name="Currency0 8 88" xfId="5996" xr:uid="{00000000-0005-0000-0000-00001E170000}"/>
    <cellStyle name="Currency0 8 88 2" xfId="5997" xr:uid="{00000000-0005-0000-0000-00001F170000}"/>
    <cellStyle name="Currency0 8 89" xfId="5998" xr:uid="{00000000-0005-0000-0000-000020170000}"/>
    <cellStyle name="Currency0 8 89 2" xfId="5999" xr:uid="{00000000-0005-0000-0000-000021170000}"/>
    <cellStyle name="Currency0 8 9" xfId="6000" xr:uid="{00000000-0005-0000-0000-000022170000}"/>
    <cellStyle name="Currency0 8 9 2" xfId="6001" xr:uid="{00000000-0005-0000-0000-000023170000}"/>
    <cellStyle name="Currency0 8 90" xfId="6002" xr:uid="{00000000-0005-0000-0000-000024170000}"/>
    <cellStyle name="Currency0 8 90 2" xfId="6003" xr:uid="{00000000-0005-0000-0000-000025170000}"/>
    <cellStyle name="Currency0 8 91" xfId="6004" xr:uid="{00000000-0005-0000-0000-000026170000}"/>
    <cellStyle name="Currency0 8 91 2" xfId="6005" xr:uid="{00000000-0005-0000-0000-000027170000}"/>
    <cellStyle name="Currency0 8 92" xfId="6006" xr:uid="{00000000-0005-0000-0000-000028170000}"/>
    <cellStyle name="Currency0 8 92 2" xfId="6007" xr:uid="{00000000-0005-0000-0000-000029170000}"/>
    <cellStyle name="Currency0 8 93" xfId="6008" xr:uid="{00000000-0005-0000-0000-00002A170000}"/>
    <cellStyle name="Currency0 8 93 2" xfId="6009" xr:uid="{00000000-0005-0000-0000-00002B170000}"/>
    <cellStyle name="Currency0 8 94" xfId="6010" xr:uid="{00000000-0005-0000-0000-00002C170000}"/>
    <cellStyle name="Currency0 8 94 2" xfId="6011" xr:uid="{00000000-0005-0000-0000-00002D170000}"/>
    <cellStyle name="Currency0 8 95" xfId="6012" xr:uid="{00000000-0005-0000-0000-00002E170000}"/>
    <cellStyle name="Currency0 8 95 2" xfId="6013" xr:uid="{00000000-0005-0000-0000-00002F170000}"/>
    <cellStyle name="Currency0 8 96" xfId="6014" xr:uid="{00000000-0005-0000-0000-000030170000}"/>
    <cellStyle name="Currency0 8 96 2" xfId="6015" xr:uid="{00000000-0005-0000-0000-000031170000}"/>
    <cellStyle name="Currency0 8 97" xfId="6016" xr:uid="{00000000-0005-0000-0000-000032170000}"/>
    <cellStyle name="Currency0 8 97 2" xfId="6017" xr:uid="{00000000-0005-0000-0000-000033170000}"/>
    <cellStyle name="Currency0 8 98" xfId="6018" xr:uid="{00000000-0005-0000-0000-000034170000}"/>
    <cellStyle name="Currency0 8 98 2" xfId="6019" xr:uid="{00000000-0005-0000-0000-000035170000}"/>
    <cellStyle name="Currency0 8 99" xfId="6020" xr:uid="{00000000-0005-0000-0000-000036170000}"/>
    <cellStyle name="Currency0 8 99 2" xfId="6021" xr:uid="{00000000-0005-0000-0000-000037170000}"/>
    <cellStyle name="Currency0 80" xfId="6022" xr:uid="{00000000-0005-0000-0000-000038170000}"/>
    <cellStyle name="Currency0 80 2" xfId="6023" xr:uid="{00000000-0005-0000-0000-000039170000}"/>
    <cellStyle name="Currency0 80 3" xfId="6024" xr:uid="{00000000-0005-0000-0000-00003A170000}"/>
    <cellStyle name="Currency0 80 4" xfId="6025" xr:uid="{00000000-0005-0000-0000-00003B170000}"/>
    <cellStyle name="Currency0 80 5" xfId="6026" xr:uid="{00000000-0005-0000-0000-00003C170000}"/>
    <cellStyle name="Currency0 80 6" xfId="6027" xr:uid="{00000000-0005-0000-0000-00003D170000}"/>
    <cellStyle name="Currency0 80 7" xfId="6028" xr:uid="{00000000-0005-0000-0000-00003E170000}"/>
    <cellStyle name="Currency0 80 8" xfId="6029" xr:uid="{00000000-0005-0000-0000-00003F170000}"/>
    <cellStyle name="Currency0 81" xfId="6030" xr:uid="{00000000-0005-0000-0000-000040170000}"/>
    <cellStyle name="Currency0 81 2" xfId="6031" xr:uid="{00000000-0005-0000-0000-000041170000}"/>
    <cellStyle name="Currency0 82" xfId="6032" xr:uid="{00000000-0005-0000-0000-000042170000}"/>
    <cellStyle name="Currency0 82 2" xfId="6033" xr:uid="{00000000-0005-0000-0000-000043170000}"/>
    <cellStyle name="Currency0 83" xfId="6034" xr:uid="{00000000-0005-0000-0000-000044170000}"/>
    <cellStyle name="Currency0 83 2" xfId="6035" xr:uid="{00000000-0005-0000-0000-000045170000}"/>
    <cellStyle name="Currency0 84" xfId="6036" xr:uid="{00000000-0005-0000-0000-000046170000}"/>
    <cellStyle name="Currency0 84 2" xfId="6037" xr:uid="{00000000-0005-0000-0000-000047170000}"/>
    <cellStyle name="Currency0 85" xfId="6038" xr:uid="{00000000-0005-0000-0000-000048170000}"/>
    <cellStyle name="Currency0 85 2" xfId="6039" xr:uid="{00000000-0005-0000-0000-000049170000}"/>
    <cellStyle name="Currency0 86" xfId="6040" xr:uid="{00000000-0005-0000-0000-00004A170000}"/>
    <cellStyle name="Currency0 86 2" xfId="6041" xr:uid="{00000000-0005-0000-0000-00004B170000}"/>
    <cellStyle name="Currency0 87" xfId="6042" xr:uid="{00000000-0005-0000-0000-00004C170000}"/>
    <cellStyle name="Currency0 87 2" xfId="6043" xr:uid="{00000000-0005-0000-0000-00004D170000}"/>
    <cellStyle name="Currency0 88" xfId="6044" xr:uid="{00000000-0005-0000-0000-00004E170000}"/>
    <cellStyle name="Currency0 88 2" xfId="6045" xr:uid="{00000000-0005-0000-0000-00004F170000}"/>
    <cellStyle name="Currency0 89" xfId="6046" xr:uid="{00000000-0005-0000-0000-000050170000}"/>
    <cellStyle name="Currency0 89 2" xfId="6047" xr:uid="{00000000-0005-0000-0000-000051170000}"/>
    <cellStyle name="Currency0 9" xfId="6048" xr:uid="{00000000-0005-0000-0000-000052170000}"/>
    <cellStyle name="Currency0 9 10" xfId="6049" xr:uid="{00000000-0005-0000-0000-000053170000}"/>
    <cellStyle name="Currency0 9 10 2" xfId="6050" xr:uid="{00000000-0005-0000-0000-000054170000}"/>
    <cellStyle name="Currency0 9 100" xfId="6051" xr:uid="{00000000-0005-0000-0000-000055170000}"/>
    <cellStyle name="Currency0 9 100 2" xfId="6052" xr:uid="{00000000-0005-0000-0000-000056170000}"/>
    <cellStyle name="Currency0 9 101" xfId="6053" xr:uid="{00000000-0005-0000-0000-000057170000}"/>
    <cellStyle name="Currency0 9 101 2" xfId="6054" xr:uid="{00000000-0005-0000-0000-000058170000}"/>
    <cellStyle name="Currency0 9 102" xfId="6055" xr:uid="{00000000-0005-0000-0000-000059170000}"/>
    <cellStyle name="Currency0 9 102 2" xfId="6056" xr:uid="{00000000-0005-0000-0000-00005A170000}"/>
    <cellStyle name="Currency0 9 103" xfId="6057" xr:uid="{00000000-0005-0000-0000-00005B170000}"/>
    <cellStyle name="Currency0 9 103 2" xfId="6058" xr:uid="{00000000-0005-0000-0000-00005C170000}"/>
    <cellStyle name="Currency0 9 104" xfId="6059" xr:uid="{00000000-0005-0000-0000-00005D170000}"/>
    <cellStyle name="Currency0 9 104 2" xfId="6060" xr:uid="{00000000-0005-0000-0000-00005E170000}"/>
    <cellStyle name="Currency0 9 105" xfId="6061" xr:uid="{00000000-0005-0000-0000-00005F170000}"/>
    <cellStyle name="Currency0 9 105 2" xfId="6062" xr:uid="{00000000-0005-0000-0000-000060170000}"/>
    <cellStyle name="Currency0 9 106" xfId="6063" xr:uid="{00000000-0005-0000-0000-000061170000}"/>
    <cellStyle name="Currency0 9 106 2" xfId="6064" xr:uid="{00000000-0005-0000-0000-000062170000}"/>
    <cellStyle name="Currency0 9 107" xfId="6065" xr:uid="{00000000-0005-0000-0000-000063170000}"/>
    <cellStyle name="Currency0 9 107 2" xfId="6066" xr:uid="{00000000-0005-0000-0000-000064170000}"/>
    <cellStyle name="Currency0 9 108" xfId="6067" xr:uid="{00000000-0005-0000-0000-000065170000}"/>
    <cellStyle name="Currency0 9 108 2" xfId="6068" xr:uid="{00000000-0005-0000-0000-000066170000}"/>
    <cellStyle name="Currency0 9 109" xfId="6069" xr:uid="{00000000-0005-0000-0000-000067170000}"/>
    <cellStyle name="Currency0 9 109 2" xfId="6070" xr:uid="{00000000-0005-0000-0000-000068170000}"/>
    <cellStyle name="Currency0 9 11" xfId="6071" xr:uid="{00000000-0005-0000-0000-000069170000}"/>
    <cellStyle name="Currency0 9 11 2" xfId="6072" xr:uid="{00000000-0005-0000-0000-00006A170000}"/>
    <cellStyle name="Currency0 9 110" xfId="6073" xr:uid="{00000000-0005-0000-0000-00006B170000}"/>
    <cellStyle name="Currency0 9 110 2" xfId="6074" xr:uid="{00000000-0005-0000-0000-00006C170000}"/>
    <cellStyle name="Currency0 9 111" xfId="6075" xr:uid="{00000000-0005-0000-0000-00006D170000}"/>
    <cellStyle name="Currency0 9 111 2" xfId="6076" xr:uid="{00000000-0005-0000-0000-00006E170000}"/>
    <cellStyle name="Currency0 9 112" xfId="6077" xr:uid="{00000000-0005-0000-0000-00006F170000}"/>
    <cellStyle name="Currency0 9 112 2" xfId="6078" xr:uid="{00000000-0005-0000-0000-000070170000}"/>
    <cellStyle name="Currency0 9 113" xfId="6079" xr:uid="{00000000-0005-0000-0000-000071170000}"/>
    <cellStyle name="Currency0 9 113 2" xfId="6080" xr:uid="{00000000-0005-0000-0000-000072170000}"/>
    <cellStyle name="Currency0 9 114" xfId="6081" xr:uid="{00000000-0005-0000-0000-000073170000}"/>
    <cellStyle name="Currency0 9 114 2" xfId="6082" xr:uid="{00000000-0005-0000-0000-000074170000}"/>
    <cellStyle name="Currency0 9 115" xfId="6083" xr:uid="{00000000-0005-0000-0000-000075170000}"/>
    <cellStyle name="Currency0 9 115 2" xfId="6084" xr:uid="{00000000-0005-0000-0000-000076170000}"/>
    <cellStyle name="Currency0 9 116" xfId="6085" xr:uid="{00000000-0005-0000-0000-000077170000}"/>
    <cellStyle name="Currency0 9 116 2" xfId="6086" xr:uid="{00000000-0005-0000-0000-000078170000}"/>
    <cellStyle name="Currency0 9 117" xfId="6087" xr:uid="{00000000-0005-0000-0000-000079170000}"/>
    <cellStyle name="Currency0 9 117 2" xfId="6088" xr:uid="{00000000-0005-0000-0000-00007A170000}"/>
    <cellStyle name="Currency0 9 118" xfId="6089" xr:uid="{00000000-0005-0000-0000-00007B170000}"/>
    <cellStyle name="Currency0 9 119" xfId="6090" xr:uid="{00000000-0005-0000-0000-00007C170000}"/>
    <cellStyle name="Currency0 9 12" xfId="6091" xr:uid="{00000000-0005-0000-0000-00007D170000}"/>
    <cellStyle name="Currency0 9 12 2" xfId="6092" xr:uid="{00000000-0005-0000-0000-00007E170000}"/>
    <cellStyle name="Currency0 9 120" xfId="6093" xr:uid="{00000000-0005-0000-0000-00007F170000}"/>
    <cellStyle name="Currency0 9 121" xfId="6094" xr:uid="{00000000-0005-0000-0000-000080170000}"/>
    <cellStyle name="Currency0 9 122" xfId="6095" xr:uid="{00000000-0005-0000-0000-000081170000}"/>
    <cellStyle name="Currency0 9 13" xfId="6096" xr:uid="{00000000-0005-0000-0000-000082170000}"/>
    <cellStyle name="Currency0 9 13 2" xfId="6097" xr:uid="{00000000-0005-0000-0000-000083170000}"/>
    <cellStyle name="Currency0 9 14" xfId="6098" xr:uid="{00000000-0005-0000-0000-000084170000}"/>
    <cellStyle name="Currency0 9 14 2" xfId="6099" xr:uid="{00000000-0005-0000-0000-000085170000}"/>
    <cellStyle name="Currency0 9 15" xfId="6100" xr:uid="{00000000-0005-0000-0000-000086170000}"/>
    <cellStyle name="Currency0 9 15 2" xfId="6101" xr:uid="{00000000-0005-0000-0000-000087170000}"/>
    <cellStyle name="Currency0 9 16" xfId="6102" xr:uid="{00000000-0005-0000-0000-000088170000}"/>
    <cellStyle name="Currency0 9 16 2" xfId="6103" xr:uid="{00000000-0005-0000-0000-000089170000}"/>
    <cellStyle name="Currency0 9 17" xfId="6104" xr:uid="{00000000-0005-0000-0000-00008A170000}"/>
    <cellStyle name="Currency0 9 17 2" xfId="6105" xr:uid="{00000000-0005-0000-0000-00008B170000}"/>
    <cellStyle name="Currency0 9 18" xfId="6106" xr:uid="{00000000-0005-0000-0000-00008C170000}"/>
    <cellStyle name="Currency0 9 18 2" xfId="6107" xr:uid="{00000000-0005-0000-0000-00008D170000}"/>
    <cellStyle name="Currency0 9 19" xfId="6108" xr:uid="{00000000-0005-0000-0000-00008E170000}"/>
    <cellStyle name="Currency0 9 19 2" xfId="6109" xr:uid="{00000000-0005-0000-0000-00008F170000}"/>
    <cellStyle name="Currency0 9 2" xfId="6110" xr:uid="{00000000-0005-0000-0000-000090170000}"/>
    <cellStyle name="Currency0 9 2 2" xfId="6111" xr:uid="{00000000-0005-0000-0000-000091170000}"/>
    <cellStyle name="Currency0 9 20" xfId="6112" xr:uid="{00000000-0005-0000-0000-000092170000}"/>
    <cellStyle name="Currency0 9 20 2" xfId="6113" xr:uid="{00000000-0005-0000-0000-000093170000}"/>
    <cellStyle name="Currency0 9 21" xfId="6114" xr:uid="{00000000-0005-0000-0000-000094170000}"/>
    <cellStyle name="Currency0 9 21 2" xfId="6115" xr:uid="{00000000-0005-0000-0000-000095170000}"/>
    <cellStyle name="Currency0 9 22" xfId="6116" xr:uid="{00000000-0005-0000-0000-000096170000}"/>
    <cellStyle name="Currency0 9 22 2" xfId="6117" xr:uid="{00000000-0005-0000-0000-000097170000}"/>
    <cellStyle name="Currency0 9 23" xfId="6118" xr:uid="{00000000-0005-0000-0000-000098170000}"/>
    <cellStyle name="Currency0 9 23 2" xfId="6119" xr:uid="{00000000-0005-0000-0000-000099170000}"/>
    <cellStyle name="Currency0 9 24" xfId="6120" xr:uid="{00000000-0005-0000-0000-00009A170000}"/>
    <cellStyle name="Currency0 9 24 2" xfId="6121" xr:uid="{00000000-0005-0000-0000-00009B170000}"/>
    <cellStyle name="Currency0 9 25" xfId="6122" xr:uid="{00000000-0005-0000-0000-00009C170000}"/>
    <cellStyle name="Currency0 9 25 2" xfId="6123" xr:uid="{00000000-0005-0000-0000-00009D170000}"/>
    <cellStyle name="Currency0 9 26" xfId="6124" xr:uid="{00000000-0005-0000-0000-00009E170000}"/>
    <cellStyle name="Currency0 9 26 2" xfId="6125" xr:uid="{00000000-0005-0000-0000-00009F170000}"/>
    <cellStyle name="Currency0 9 27" xfId="6126" xr:uid="{00000000-0005-0000-0000-0000A0170000}"/>
    <cellStyle name="Currency0 9 27 2" xfId="6127" xr:uid="{00000000-0005-0000-0000-0000A1170000}"/>
    <cellStyle name="Currency0 9 28" xfId="6128" xr:uid="{00000000-0005-0000-0000-0000A2170000}"/>
    <cellStyle name="Currency0 9 28 2" xfId="6129" xr:uid="{00000000-0005-0000-0000-0000A3170000}"/>
    <cellStyle name="Currency0 9 29" xfId="6130" xr:uid="{00000000-0005-0000-0000-0000A4170000}"/>
    <cellStyle name="Currency0 9 29 2" xfId="6131" xr:uid="{00000000-0005-0000-0000-0000A5170000}"/>
    <cellStyle name="Currency0 9 3" xfId="6132" xr:uid="{00000000-0005-0000-0000-0000A6170000}"/>
    <cellStyle name="Currency0 9 3 2" xfId="6133" xr:uid="{00000000-0005-0000-0000-0000A7170000}"/>
    <cellStyle name="Currency0 9 30" xfId="6134" xr:uid="{00000000-0005-0000-0000-0000A8170000}"/>
    <cellStyle name="Currency0 9 30 2" xfId="6135" xr:uid="{00000000-0005-0000-0000-0000A9170000}"/>
    <cellStyle name="Currency0 9 31" xfId="6136" xr:uid="{00000000-0005-0000-0000-0000AA170000}"/>
    <cellStyle name="Currency0 9 31 2" xfId="6137" xr:uid="{00000000-0005-0000-0000-0000AB170000}"/>
    <cellStyle name="Currency0 9 32" xfId="6138" xr:uid="{00000000-0005-0000-0000-0000AC170000}"/>
    <cellStyle name="Currency0 9 32 2" xfId="6139" xr:uid="{00000000-0005-0000-0000-0000AD170000}"/>
    <cellStyle name="Currency0 9 33" xfId="6140" xr:uid="{00000000-0005-0000-0000-0000AE170000}"/>
    <cellStyle name="Currency0 9 33 2" xfId="6141" xr:uid="{00000000-0005-0000-0000-0000AF170000}"/>
    <cellStyle name="Currency0 9 34" xfId="6142" xr:uid="{00000000-0005-0000-0000-0000B0170000}"/>
    <cellStyle name="Currency0 9 34 2" xfId="6143" xr:uid="{00000000-0005-0000-0000-0000B1170000}"/>
    <cellStyle name="Currency0 9 35" xfId="6144" xr:uid="{00000000-0005-0000-0000-0000B2170000}"/>
    <cellStyle name="Currency0 9 35 2" xfId="6145" xr:uid="{00000000-0005-0000-0000-0000B3170000}"/>
    <cellStyle name="Currency0 9 36" xfId="6146" xr:uid="{00000000-0005-0000-0000-0000B4170000}"/>
    <cellStyle name="Currency0 9 36 2" xfId="6147" xr:uid="{00000000-0005-0000-0000-0000B5170000}"/>
    <cellStyle name="Currency0 9 37" xfId="6148" xr:uid="{00000000-0005-0000-0000-0000B6170000}"/>
    <cellStyle name="Currency0 9 37 2" xfId="6149" xr:uid="{00000000-0005-0000-0000-0000B7170000}"/>
    <cellStyle name="Currency0 9 38" xfId="6150" xr:uid="{00000000-0005-0000-0000-0000B8170000}"/>
    <cellStyle name="Currency0 9 38 2" xfId="6151" xr:uid="{00000000-0005-0000-0000-0000B9170000}"/>
    <cellStyle name="Currency0 9 39" xfId="6152" xr:uid="{00000000-0005-0000-0000-0000BA170000}"/>
    <cellStyle name="Currency0 9 39 2" xfId="6153" xr:uid="{00000000-0005-0000-0000-0000BB170000}"/>
    <cellStyle name="Currency0 9 4" xfId="6154" xr:uid="{00000000-0005-0000-0000-0000BC170000}"/>
    <cellStyle name="Currency0 9 4 2" xfId="6155" xr:uid="{00000000-0005-0000-0000-0000BD170000}"/>
    <cellStyle name="Currency0 9 40" xfId="6156" xr:uid="{00000000-0005-0000-0000-0000BE170000}"/>
    <cellStyle name="Currency0 9 40 2" xfId="6157" xr:uid="{00000000-0005-0000-0000-0000BF170000}"/>
    <cellStyle name="Currency0 9 41" xfId="6158" xr:uid="{00000000-0005-0000-0000-0000C0170000}"/>
    <cellStyle name="Currency0 9 41 2" xfId="6159" xr:uid="{00000000-0005-0000-0000-0000C1170000}"/>
    <cellStyle name="Currency0 9 42" xfId="6160" xr:uid="{00000000-0005-0000-0000-0000C2170000}"/>
    <cellStyle name="Currency0 9 42 2" xfId="6161" xr:uid="{00000000-0005-0000-0000-0000C3170000}"/>
    <cellStyle name="Currency0 9 43" xfId="6162" xr:uid="{00000000-0005-0000-0000-0000C4170000}"/>
    <cellStyle name="Currency0 9 43 2" xfId="6163" xr:uid="{00000000-0005-0000-0000-0000C5170000}"/>
    <cellStyle name="Currency0 9 44" xfId="6164" xr:uid="{00000000-0005-0000-0000-0000C6170000}"/>
    <cellStyle name="Currency0 9 44 2" xfId="6165" xr:uid="{00000000-0005-0000-0000-0000C7170000}"/>
    <cellStyle name="Currency0 9 45" xfId="6166" xr:uid="{00000000-0005-0000-0000-0000C8170000}"/>
    <cellStyle name="Currency0 9 45 2" xfId="6167" xr:uid="{00000000-0005-0000-0000-0000C9170000}"/>
    <cellStyle name="Currency0 9 46" xfId="6168" xr:uid="{00000000-0005-0000-0000-0000CA170000}"/>
    <cellStyle name="Currency0 9 46 2" xfId="6169" xr:uid="{00000000-0005-0000-0000-0000CB170000}"/>
    <cellStyle name="Currency0 9 47" xfId="6170" xr:uid="{00000000-0005-0000-0000-0000CC170000}"/>
    <cellStyle name="Currency0 9 47 2" xfId="6171" xr:uid="{00000000-0005-0000-0000-0000CD170000}"/>
    <cellStyle name="Currency0 9 48" xfId="6172" xr:uid="{00000000-0005-0000-0000-0000CE170000}"/>
    <cellStyle name="Currency0 9 48 2" xfId="6173" xr:uid="{00000000-0005-0000-0000-0000CF170000}"/>
    <cellStyle name="Currency0 9 49" xfId="6174" xr:uid="{00000000-0005-0000-0000-0000D0170000}"/>
    <cellStyle name="Currency0 9 49 2" xfId="6175" xr:uid="{00000000-0005-0000-0000-0000D1170000}"/>
    <cellStyle name="Currency0 9 5" xfId="6176" xr:uid="{00000000-0005-0000-0000-0000D2170000}"/>
    <cellStyle name="Currency0 9 5 2" xfId="6177" xr:uid="{00000000-0005-0000-0000-0000D3170000}"/>
    <cellStyle name="Currency0 9 50" xfId="6178" xr:uid="{00000000-0005-0000-0000-0000D4170000}"/>
    <cellStyle name="Currency0 9 50 2" xfId="6179" xr:uid="{00000000-0005-0000-0000-0000D5170000}"/>
    <cellStyle name="Currency0 9 51" xfId="6180" xr:uid="{00000000-0005-0000-0000-0000D6170000}"/>
    <cellStyle name="Currency0 9 51 2" xfId="6181" xr:uid="{00000000-0005-0000-0000-0000D7170000}"/>
    <cellStyle name="Currency0 9 52" xfId="6182" xr:uid="{00000000-0005-0000-0000-0000D8170000}"/>
    <cellStyle name="Currency0 9 52 2" xfId="6183" xr:uid="{00000000-0005-0000-0000-0000D9170000}"/>
    <cellStyle name="Currency0 9 53" xfId="6184" xr:uid="{00000000-0005-0000-0000-0000DA170000}"/>
    <cellStyle name="Currency0 9 53 2" xfId="6185" xr:uid="{00000000-0005-0000-0000-0000DB170000}"/>
    <cellStyle name="Currency0 9 54" xfId="6186" xr:uid="{00000000-0005-0000-0000-0000DC170000}"/>
    <cellStyle name="Currency0 9 54 2" xfId="6187" xr:uid="{00000000-0005-0000-0000-0000DD170000}"/>
    <cellStyle name="Currency0 9 55" xfId="6188" xr:uid="{00000000-0005-0000-0000-0000DE170000}"/>
    <cellStyle name="Currency0 9 55 2" xfId="6189" xr:uid="{00000000-0005-0000-0000-0000DF170000}"/>
    <cellStyle name="Currency0 9 56" xfId="6190" xr:uid="{00000000-0005-0000-0000-0000E0170000}"/>
    <cellStyle name="Currency0 9 56 2" xfId="6191" xr:uid="{00000000-0005-0000-0000-0000E1170000}"/>
    <cellStyle name="Currency0 9 57" xfId="6192" xr:uid="{00000000-0005-0000-0000-0000E2170000}"/>
    <cellStyle name="Currency0 9 57 2" xfId="6193" xr:uid="{00000000-0005-0000-0000-0000E3170000}"/>
    <cellStyle name="Currency0 9 58" xfId="6194" xr:uid="{00000000-0005-0000-0000-0000E4170000}"/>
    <cellStyle name="Currency0 9 58 2" xfId="6195" xr:uid="{00000000-0005-0000-0000-0000E5170000}"/>
    <cellStyle name="Currency0 9 59" xfId="6196" xr:uid="{00000000-0005-0000-0000-0000E6170000}"/>
    <cellStyle name="Currency0 9 59 2" xfId="6197" xr:uid="{00000000-0005-0000-0000-0000E7170000}"/>
    <cellStyle name="Currency0 9 6" xfId="6198" xr:uid="{00000000-0005-0000-0000-0000E8170000}"/>
    <cellStyle name="Currency0 9 6 2" xfId="6199" xr:uid="{00000000-0005-0000-0000-0000E9170000}"/>
    <cellStyle name="Currency0 9 60" xfId="6200" xr:uid="{00000000-0005-0000-0000-0000EA170000}"/>
    <cellStyle name="Currency0 9 60 2" xfId="6201" xr:uid="{00000000-0005-0000-0000-0000EB170000}"/>
    <cellStyle name="Currency0 9 61" xfId="6202" xr:uid="{00000000-0005-0000-0000-0000EC170000}"/>
    <cellStyle name="Currency0 9 61 2" xfId="6203" xr:uid="{00000000-0005-0000-0000-0000ED170000}"/>
    <cellStyle name="Currency0 9 62" xfId="6204" xr:uid="{00000000-0005-0000-0000-0000EE170000}"/>
    <cellStyle name="Currency0 9 62 2" xfId="6205" xr:uid="{00000000-0005-0000-0000-0000EF170000}"/>
    <cellStyle name="Currency0 9 63" xfId="6206" xr:uid="{00000000-0005-0000-0000-0000F0170000}"/>
    <cellStyle name="Currency0 9 63 2" xfId="6207" xr:uid="{00000000-0005-0000-0000-0000F1170000}"/>
    <cellStyle name="Currency0 9 64" xfId="6208" xr:uid="{00000000-0005-0000-0000-0000F2170000}"/>
    <cellStyle name="Currency0 9 64 2" xfId="6209" xr:uid="{00000000-0005-0000-0000-0000F3170000}"/>
    <cellStyle name="Currency0 9 65" xfId="6210" xr:uid="{00000000-0005-0000-0000-0000F4170000}"/>
    <cellStyle name="Currency0 9 65 2" xfId="6211" xr:uid="{00000000-0005-0000-0000-0000F5170000}"/>
    <cellStyle name="Currency0 9 66" xfId="6212" xr:uid="{00000000-0005-0000-0000-0000F6170000}"/>
    <cellStyle name="Currency0 9 66 2" xfId="6213" xr:uid="{00000000-0005-0000-0000-0000F7170000}"/>
    <cellStyle name="Currency0 9 67" xfId="6214" xr:uid="{00000000-0005-0000-0000-0000F8170000}"/>
    <cellStyle name="Currency0 9 67 2" xfId="6215" xr:uid="{00000000-0005-0000-0000-0000F9170000}"/>
    <cellStyle name="Currency0 9 68" xfId="6216" xr:uid="{00000000-0005-0000-0000-0000FA170000}"/>
    <cellStyle name="Currency0 9 68 2" xfId="6217" xr:uid="{00000000-0005-0000-0000-0000FB170000}"/>
    <cellStyle name="Currency0 9 69" xfId="6218" xr:uid="{00000000-0005-0000-0000-0000FC170000}"/>
    <cellStyle name="Currency0 9 69 2" xfId="6219" xr:uid="{00000000-0005-0000-0000-0000FD170000}"/>
    <cellStyle name="Currency0 9 7" xfId="6220" xr:uid="{00000000-0005-0000-0000-0000FE170000}"/>
    <cellStyle name="Currency0 9 7 2" xfId="6221" xr:uid="{00000000-0005-0000-0000-0000FF170000}"/>
    <cellStyle name="Currency0 9 70" xfId="6222" xr:uid="{00000000-0005-0000-0000-000000180000}"/>
    <cellStyle name="Currency0 9 70 2" xfId="6223" xr:uid="{00000000-0005-0000-0000-000001180000}"/>
    <cellStyle name="Currency0 9 71" xfId="6224" xr:uid="{00000000-0005-0000-0000-000002180000}"/>
    <cellStyle name="Currency0 9 71 2" xfId="6225" xr:uid="{00000000-0005-0000-0000-000003180000}"/>
    <cellStyle name="Currency0 9 72" xfId="6226" xr:uid="{00000000-0005-0000-0000-000004180000}"/>
    <cellStyle name="Currency0 9 72 2" xfId="6227" xr:uid="{00000000-0005-0000-0000-000005180000}"/>
    <cellStyle name="Currency0 9 73" xfId="6228" xr:uid="{00000000-0005-0000-0000-000006180000}"/>
    <cellStyle name="Currency0 9 73 2" xfId="6229" xr:uid="{00000000-0005-0000-0000-000007180000}"/>
    <cellStyle name="Currency0 9 74" xfId="6230" xr:uid="{00000000-0005-0000-0000-000008180000}"/>
    <cellStyle name="Currency0 9 74 2" xfId="6231" xr:uid="{00000000-0005-0000-0000-000009180000}"/>
    <cellStyle name="Currency0 9 75" xfId="6232" xr:uid="{00000000-0005-0000-0000-00000A180000}"/>
    <cellStyle name="Currency0 9 75 2" xfId="6233" xr:uid="{00000000-0005-0000-0000-00000B180000}"/>
    <cellStyle name="Currency0 9 76" xfId="6234" xr:uid="{00000000-0005-0000-0000-00000C180000}"/>
    <cellStyle name="Currency0 9 76 2" xfId="6235" xr:uid="{00000000-0005-0000-0000-00000D180000}"/>
    <cellStyle name="Currency0 9 77" xfId="6236" xr:uid="{00000000-0005-0000-0000-00000E180000}"/>
    <cellStyle name="Currency0 9 77 2" xfId="6237" xr:uid="{00000000-0005-0000-0000-00000F180000}"/>
    <cellStyle name="Currency0 9 78" xfId="6238" xr:uid="{00000000-0005-0000-0000-000010180000}"/>
    <cellStyle name="Currency0 9 78 2" xfId="6239" xr:uid="{00000000-0005-0000-0000-000011180000}"/>
    <cellStyle name="Currency0 9 79" xfId="6240" xr:uid="{00000000-0005-0000-0000-000012180000}"/>
    <cellStyle name="Currency0 9 79 2" xfId="6241" xr:uid="{00000000-0005-0000-0000-000013180000}"/>
    <cellStyle name="Currency0 9 8" xfId="6242" xr:uid="{00000000-0005-0000-0000-000014180000}"/>
    <cellStyle name="Currency0 9 8 2" xfId="6243" xr:uid="{00000000-0005-0000-0000-000015180000}"/>
    <cellStyle name="Currency0 9 80" xfId="6244" xr:uid="{00000000-0005-0000-0000-000016180000}"/>
    <cellStyle name="Currency0 9 80 2" xfId="6245" xr:uid="{00000000-0005-0000-0000-000017180000}"/>
    <cellStyle name="Currency0 9 81" xfId="6246" xr:uid="{00000000-0005-0000-0000-000018180000}"/>
    <cellStyle name="Currency0 9 81 2" xfId="6247" xr:uid="{00000000-0005-0000-0000-000019180000}"/>
    <cellStyle name="Currency0 9 82" xfId="6248" xr:uid="{00000000-0005-0000-0000-00001A180000}"/>
    <cellStyle name="Currency0 9 82 2" xfId="6249" xr:uid="{00000000-0005-0000-0000-00001B180000}"/>
    <cellStyle name="Currency0 9 83" xfId="6250" xr:uid="{00000000-0005-0000-0000-00001C180000}"/>
    <cellStyle name="Currency0 9 83 2" xfId="6251" xr:uid="{00000000-0005-0000-0000-00001D180000}"/>
    <cellStyle name="Currency0 9 84" xfId="6252" xr:uid="{00000000-0005-0000-0000-00001E180000}"/>
    <cellStyle name="Currency0 9 84 2" xfId="6253" xr:uid="{00000000-0005-0000-0000-00001F180000}"/>
    <cellStyle name="Currency0 9 85" xfId="6254" xr:uid="{00000000-0005-0000-0000-000020180000}"/>
    <cellStyle name="Currency0 9 85 2" xfId="6255" xr:uid="{00000000-0005-0000-0000-000021180000}"/>
    <cellStyle name="Currency0 9 86" xfId="6256" xr:uid="{00000000-0005-0000-0000-000022180000}"/>
    <cellStyle name="Currency0 9 86 2" xfId="6257" xr:uid="{00000000-0005-0000-0000-000023180000}"/>
    <cellStyle name="Currency0 9 87" xfId="6258" xr:uid="{00000000-0005-0000-0000-000024180000}"/>
    <cellStyle name="Currency0 9 87 2" xfId="6259" xr:uid="{00000000-0005-0000-0000-000025180000}"/>
    <cellStyle name="Currency0 9 88" xfId="6260" xr:uid="{00000000-0005-0000-0000-000026180000}"/>
    <cellStyle name="Currency0 9 88 2" xfId="6261" xr:uid="{00000000-0005-0000-0000-000027180000}"/>
    <cellStyle name="Currency0 9 89" xfId="6262" xr:uid="{00000000-0005-0000-0000-000028180000}"/>
    <cellStyle name="Currency0 9 89 2" xfId="6263" xr:uid="{00000000-0005-0000-0000-000029180000}"/>
    <cellStyle name="Currency0 9 9" xfId="6264" xr:uid="{00000000-0005-0000-0000-00002A180000}"/>
    <cellStyle name="Currency0 9 9 2" xfId="6265" xr:uid="{00000000-0005-0000-0000-00002B180000}"/>
    <cellStyle name="Currency0 9 90" xfId="6266" xr:uid="{00000000-0005-0000-0000-00002C180000}"/>
    <cellStyle name="Currency0 9 90 2" xfId="6267" xr:uid="{00000000-0005-0000-0000-00002D180000}"/>
    <cellStyle name="Currency0 9 91" xfId="6268" xr:uid="{00000000-0005-0000-0000-00002E180000}"/>
    <cellStyle name="Currency0 9 91 2" xfId="6269" xr:uid="{00000000-0005-0000-0000-00002F180000}"/>
    <cellStyle name="Currency0 9 92" xfId="6270" xr:uid="{00000000-0005-0000-0000-000030180000}"/>
    <cellStyle name="Currency0 9 92 2" xfId="6271" xr:uid="{00000000-0005-0000-0000-000031180000}"/>
    <cellStyle name="Currency0 9 93" xfId="6272" xr:uid="{00000000-0005-0000-0000-000032180000}"/>
    <cellStyle name="Currency0 9 93 2" xfId="6273" xr:uid="{00000000-0005-0000-0000-000033180000}"/>
    <cellStyle name="Currency0 9 94" xfId="6274" xr:uid="{00000000-0005-0000-0000-000034180000}"/>
    <cellStyle name="Currency0 9 94 2" xfId="6275" xr:uid="{00000000-0005-0000-0000-000035180000}"/>
    <cellStyle name="Currency0 9 95" xfId="6276" xr:uid="{00000000-0005-0000-0000-000036180000}"/>
    <cellStyle name="Currency0 9 95 2" xfId="6277" xr:uid="{00000000-0005-0000-0000-000037180000}"/>
    <cellStyle name="Currency0 9 96" xfId="6278" xr:uid="{00000000-0005-0000-0000-000038180000}"/>
    <cellStyle name="Currency0 9 96 2" xfId="6279" xr:uid="{00000000-0005-0000-0000-000039180000}"/>
    <cellStyle name="Currency0 9 97" xfId="6280" xr:uid="{00000000-0005-0000-0000-00003A180000}"/>
    <cellStyle name="Currency0 9 97 2" xfId="6281" xr:uid="{00000000-0005-0000-0000-00003B180000}"/>
    <cellStyle name="Currency0 9 98" xfId="6282" xr:uid="{00000000-0005-0000-0000-00003C180000}"/>
    <cellStyle name="Currency0 9 98 2" xfId="6283" xr:uid="{00000000-0005-0000-0000-00003D180000}"/>
    <cellStyle name="Currency0 9 99" xfId="6284" xr:uid="{00000000-0005-0000-0000-00003E180000}"/>
    <cellStyle name="Currency0 9 99 2" xfId="6285" xr:uid="{00000000-0005-0000-0000-00003F180000}"/>
    <cellStyle name="Currency0 90" xfId="6286" xr:uid="{00000000-0005-0000-0000-000040180000}"/>
    <cellStyle name="Currency0 90 2" xfId="6287" xr:uid="{00000000-0005-0000-0000-000041180000}"/>
    <cellStyle name="Currency0 91" xfId="6288" xr:uid="{00000000-0005-0000-0000-000042180000}"/>
    <cellStyle name="Currency0 91 2" xfId="6289" xr:uid="{00000000-0005-0000-0000-000043180000}"/>
    <cellStyle name="Currency0 92" xfId="6290" xr:uid="{00000000-0005-0000-0000-000044180000}"/>
    <cellStyle name="Currency0 92 2" xfId="6291" xr:uid="{00000000-0005-0000-0000-000045180000}"/>
    <cellStyle name="Currency0 93" xfId="6292" xr:uid="{00000000-0005-0000-0000-000046180000}"/>
    <cellStyle name="Currency0 93 2" xfId="6293" xr:uid="{00000000-0005-0000-0000-000047180000}"/>
    <cellStyle name="Currency0 94" xfId="6294" xr:uid="{00000000-0005-0000-0000-000048180000}"/>
    <cellStyle name="Currency0 94 2" xfId="6295" xr:uid="{00000000-0005-0000-0000-000049180000}"/>
    <cellStyle name="Currency0 95" xfId="6296" xr:uid="{00000000-0005-0000-0000-00004A180000}"/>
    <cellStyle name="Currency0 95 2" xfId="6297" xr:uid="{00000000-0005-0000-0000-00004B180000}"/>
    <cellStyle name="Currency0 96" xfId="6298" xr:uid="{00000000-0005-0000-0000-00004C180000}"/>
    <cellStyle name="Currency0 96 2" xfId="6299" xr:uid="{00000000-0005-0000-0000-00004D180000}"/>
    <cellStyle name="Currency0 97" xfId="6300" xr:uid="{00000000-0005-0000-0000-00004E180000}"/>
    <cellStyle name="Currency0 97 2" xfId="6301" xr:uid="{00000000-0005-0000-0000-00004F180000}"/>
    <cellStyle name="Currency0 98" xfId="6302" xr:uid="{00000000-0005-0000-0000-000050180000}"/>
    <cellStyle name="Currency0 98 2" xfId="6303" xr:uid="{00000000-0005-0000-0000-000051180000}"/>
    <cellStyle name="Currency0 99" xfId="6304" xr:uid="{00000000-0005-0000-0000-000052180000}"/>
    <cellStyle name="Currency0 99 2" xfId="6305" xr:uid="{00000000-0005-0000-0000-000053180000}"/>
    <cellStyle name="Date" xfId="6306" xr:uid="{00000000-0005-0000-0000-000054180000}"/>
    <cellStyle name="Date 10" xfId="6307" xr:uid="{00000000-0005-0000-0000-000055180000}"/>
    <cellStyle name="Date 100" xfId="6308" xr:uid="{00000000-0005-0000-0000-000056180000}"/>
    <cellStyle name="Date 101" xfId="6309" xr:uid="{00000000-0005-0000-0000-000057180000}"/>
    <cellStyle name="Date 102" xfId="6310" xr:uid="{00000000-0005-0000-0000-000058180000}"/>
    <cellStyle name="Date 103" xfId="6311" xr:uid="{00000000-0005-0000-0000-000059180000}"/>
    <cellStyle name="Date 104" xfId="6312" xr:uid="{00000000-0005-0000-0000-00005A180000}"/>
    <cellStyle name="Date 105" xfId="6313" xr:uid="{00000000-0005-0000-0000-00005B180000}"/>
    <cellStyle name="Date 106" xfId="6314" xr:uid="{00000000-0005-0000-0000-00005C180000}"/>
    <cellStyle name="Date 107" xfId="6315" xr:uid="{00000000-0005-0000-0000-00005D180000}"/>
    <cellStyle name="Date 108" xfId="6316" xr:uid="{00000000-0005-0000-0000-00005E180000}"/>
    <cellStyle name="Date 109" xfId="6317" xr:uid="{00000000-0005-0000-0000-00005F180000}"/>
    <cellStyle name="Date 11" xfId="6318" xr:uid="{00000000-0005-0000-0000-000060180000}"/>
    <cellStyle name="Date 110" xfId="6319" xr:uid="{00000000-0005-0000-0000-000061180000}"/>
    <cellStyle name="Date 111" xfId="6320" xr:uid="{00000000-0005-0000-0000-000062180000}"/>
    <cellStyle name="Date 112" xfId="6321" xr:uid="{00000000-0005-0000-0000-000063180000}"/>
    <cellStyle name="Date 113" xfId="6322" xr:uid="{00000000-0005-0000-0000-000064180000}"/>
    <cellStyle name="Date 114" xfId="6323" xr:uid="{00000000-0005-0000-0000-000065180000}"/>
    <cellStyle name="Date 115" xfId="6324" xr:uid="{00000000-0005-0000-0000-000066180000}"/>
    <cellStyle name="Date 116" xfId="6325" xr:uid="{00000000-0005-0000-0000-000067180000}"/>
    <cellStyle name="Date 117" xfId="6326" xr:uid="{00000000-0005-0000-0000-000068180000}"/>
    <cellStyle name="Date 118" xfId="6327" xr:uid="{00000000-0005-0000-0000-000069180000}"/>
    <cellStyle name="Date 119" xfId="6328" xr:uid="{00000000-0005-0000-0000-00006A180000}"/>
    <cellStyle name="Date 12" xfId="6329" xr:uid="{00000000-0005-0000-0000-00006B180000}"/>
    <cellStyle name="Date 120" xfId="6330" xr:uid="{00000000-0005-0000-0000-00006C180000}"/>
    <cellStyle name="Date 121" xfId="6331" xr:uid="{00000000-0005-0000-0000-00006D180000}"/>
    <cellStyle name="Date 122" xfId="6332" xr:uid="{00000000-0005-0000-0000-00006E180000}"/>
    <cellStyle name="Date 123" xfId="6333" xr:uid="{00000000-0005-0000-0000-00006F180000}"/>
    <cellStyle name="Date 124" xfId="6334" xr:uid="{00000000-0005-0000-0000-000070180000}"/>
    <cellStyle name="Date 125" xfId="6335" xr:uid="{00000000-0005-0000-0000-000071180000}"/>
    <cellStyle name="Date 126" xfId="6336" xr:uid="{00000000-0005-0000-0000-000072180000}"/>
    <cellStyle name="Date 127" xfId="6337" xr:uid="{00000000-0005-0000-0000-000073180000}"/>
    <cellStyle name="Date 128" xfId="6338" xr:uid="{00000000-0005-0000-0000-000074180000}"/>
    <cellStyle name="Date 129" xfId="6339" xr:uid="{00000000-0005-0000-0000-000075180000}"/>
    <cellStyle name="Date 13" xfId="6340" xr:uid="{00000000-0005-0000-0000-000076180000}"/>
    <cellStyle name="Date 130" xfId="6341" xr:uid="{00000000-0005-0000-0000-000077180000}"/>
    <cellStyle name="Date 131" xfId="6342" xr:uid="{00000000-0005-0000-0000-000078180000}"/>
    <cellStyle name="Date 132" xfId="6343" xr:uid="{00000000-0005-0000-0000-000079180000}"/>
    <cellStyle name="Date 133" xfId="6344" xr:uid="{00000000-0005-0000-0000-00007A180000}"/>
    <cellStyle name="Date 134" xfId="6345" xr:uid="{00000000-0005-0000-0000-00007B180000}"/>
    <cellStyle name="Date 134 2" xfId="6346" xr:uid="{00000000-0005-0000-0000-00007C180000}"/>
    <cellStyle name="Date 135" xfId="6347" xr:uid="{00000000-0005-0000-0000-00007D180000}"/>
    <cellStyle name="Date 136" xfId="6348" xr:uid="{00000000-0005-0000-0000-00007E180000}"/>
    <cellStyle name="Date 137" xfId="6349" xr:uid="{00000000-0005-0000-0000-00007F180000}"/>
    <cellStyle name="Date 138" xfId="6350" xr:uid="{00000000-0005-0000-0000-000080180000}"/>
    <cellStyle name="Date 139" xfId="6351" xr:uid="{00000000-0005-0000-0000-000081180000}"/>
    <cellStyle name="Date 139 2" xfId="6352" xr:uid="{00000000-0005-0000-0000-000082180000}"/>
    <cellStyle name="Date 14" xfId="6353" xr:uid="{00000000-0005-0000-0000-000083180000}"/>
    <cellStyle name="Date 140" xfId="6354" xr:uid="{00000000-0005-0000-0000-000084180000}"/>
    <cellStyle name="Date 140 2" xfId="6355" xr:uid="{00000000-0005-0000-0000-000085180000}"/>
    <cellStyle name="Date 141" xfId="6356" xr:uid="{00000000-0005-0000-0000-000086180000}"/>
    <cellStyle name="Date 142" xfId="6357" xr:uid="{00000000-0005-0000-0000-000087180000}"/>
    <cellStyle name="Date 143" xfId="6358" xr:uid="{00000000-0005-0000-0000-000088180000}"/>
    <cellStyle name="Date 144" xfId="6359" xr:uid="{00000000-0005-0000-0000-000089180000}"/>
    <cellStyle name="Date 145" xfId="6360" xr:uid="{00000000-0005-0000-0000-00008A180000}"/>
    <cellStyle name="Date 146" xfId="6361" xr:uid="{00000000-0005-0000-0000-00008B180000}"/>
    <cellStyle name="Date 146 2" xfId="6362" xr:uid="{00000000-0005-0000-0000-00008C180000}"/>
    <cellStyle name="Date 147" xfId="6363" xr:uid="{00000000-0005-0000-0000-00008D180000}"/>
    <cellStyle name="Date 147 2" xfId="6364" xr:uid="{00000000-0005-0000-0000-00008E180000}"/>
    <cellStyle name="Date 148" xfId="6365" xr:uid="{00000000-0005-0000-0000-00008F180000}"/>
    <cellStyle name="Date 149" xfId="6366" xr:uid="{00000000-0005-0000-0000-000090180000}"/>
    <cellStyle name="Date 15" xfId="6367" xr:uid="{00000000-0005-0000-0000-000091180000}"/>
    <cellStyle name="Date 150" xfId="6368" xr:uid="{00000000-0005-0000-0000-000092180000}"/>
    <cellStyle name="Date 151" xfId="6369" xr:uid="{00000000-0005-0000-0000-000093180000}"/>
    <cellStyle name="Date 151 2" xfId="6370" xr:uid="{00000000-0005-0000-0000-000094180000}"/>
    <cellStyle name="Date 152" xfId="6371" xr:uid="{00000000-0005-0000-0000-000095180000}"/>
    <cellStyle name="Date 152 2" xfId="6372" xr:uid="{00000000-0005-0000-0000-000096180000}"/>
    <cellStyle name="Date 153" xfId="6373" xr:uid="{00000000-0005-0000-0000-000097180000}"/>
    <cellStyle name="Date 153 2" xfId="6374" xr:uid="{00000000-0005-0000-0000-000098180000}"/>
    <cellStyle name="Date 154" xfId="6375" xr:uid="{00000000-0005-0000-0000-000099180000}"/>
    <cellStyle name="Date 154 2" xfId="6376" xr:uid="{00000000-0005-0000-0000-00009A180000}"/>
    <cellStyle name="Date 155" xfId="6377" xr:uid="{00000000-0005-0000-0000-00009B180000}"/>
    <cellStyle name="Date 155 2" xfId="6378" xr:uid="{00000000-0005-0000-0000-00009C180000}"/>
    <cellStyle name="Date 156" xfId="6379" xr:uid="{00000000-0005-0000-0000-00009D180000}"/>
    <cellStyle name="Date 157" xfId="6380" xr:uid="{00000000-0005-0000-0000-00009E180000}"/>
    <cellStyle name="Date 158" xfId="6381" xr:uid="{00000000-0005-0000-0000-00009F180000}"/>
    <cellStyle name="Date 158 2" xfId="6382" xr:uid="{00000000-0005-0000-0000-0000A0180000}"/>
    <cellStyle name="Date 159" xfId="6383" xr:uid="{00000000-0005-0000-0000-0000A1180000}"/>
    <cellStyle name="Date 159 2" xfId="6384" xr:uid="{00000000-0005-0000-0000-0000A2180000}"/>
    <cellStyle name="Date 16" xfId="6385" xr:uid="{00000000-0005-0000-0000-0000A3180000}"/>
    <cellStyle name="Date 160" xfId="6386" xr:uid="{00000000-0005-0000-0000-0000A4180000}"/>
    <cellStyle name="Date 160 2" xfId="6387" xr:uid="{00000000-0005-0000-0000-0000A5180000}"/>
    <cellStyle name="Date 161" xfId="6388" xr:uid="{00000000-0005-0000-0000-0000A6180000}"/>
    <cellStyle name="Date 161 2" xfId="6389" xr:uid="{00000000-0005-0000-0000-0000A7180000}"/>
    <cellStyle name="Date 162" xfId="6390" xr:uid="{00000000-0005-0000-0000-0000A8180000}"/>
    <cellStyle name="Date 162 2" xfId="6391" xr:uid="{00000000-0005-0000-0000-0000A9180000}"/>
    <cellStyle name="Date 163" xfId="6392" xr:uid="{00000000-0005-0000-0000-0000AA180000}"/>
    <cellStyle name="Date 163 2" xfId="6393" xr:uid="{00000000-0005-0000-0000-0000AB180000}"/>
    <cellStyle name="Date 164" xfId="6394" xr:uid="{00000000-0005-0000-0000-0000AC180000}"/>
    <cellStyle name="Date 164 2" xfId="6395" xr:uid="{00000000-0005-0000-0000-0000AD180000}"/>
    <cellStyle name="Date 165" xfId="6396" xr:uid="{00000000-0005-0000-0000-0000AE180000}"/>
    <cellStyle name="Date 165 2" xfId="6397" xr:uid="{00000000-0005-0000-0000-0000AF180000}"/>
    <cellStyle name="Date 166" xfId="6398" xr:uid="{00000000-0005-0000-0000-0000B0180000}"/>
    <cellStyle name="Date 166 2" xfId="6399" xr:uid="{00000000-0005-0000-0000-0000B1180000}"/>
    <cellStyle name="Date 167" xfId="6400" xr:uid="{00000000-0005-0000-0000-0000B2180000}"/>
    <cellStyle name="Date 167 2" xfId="6401" xr:uid="{00000000-0005-0000-0000-0000B3180000}"/>
    <cellStyle name="Date 168" xfId="6402" xr:uid="{00000000-0005-0000-0000-0000B4180000}"/>
    <cellStyle name="Date 168 2" xfId="6403" xr:uid="{00000000-0005-0000-0000-0000B5180000}"/>
    <cellStyle name="Date 169" xfId="6404" xr:uid="{00000000-0005-0000-0000-0000B6180000}"/>
    <cellStyle name="Date 169 2" xfId="6405" xr:uid="{00000000-0005-0000-0000-0000B7180000}"/>
    <cellStyle name="Date 17" xfId="6406" xr:uid="{00000000-0005-0000-0000-0000B8180000}"/>
    <cellStyle name="Date 170" xfId="6407" xr:uid="{00000000-0005-0000-0000-0000B9180000}"/>
    <cellStyle name="Date 170 2" xfId="6408" xr:uid="{00000000-0005-0000-0000-0000BA180000}"/>
    <cellStyle name="Date 171" xfId="6409" xr:uid="{00000000-0005-0000-0000-0000BB180000}"/>
    <cellStyle name="Date 171 2" xfId="6410" xr:uid="{00000000-0005-0000-0000-0000BC180000}"/>
    <cellStyle name="Date 172" xfId="6411" xr:uid="{00000000-0005-0000-0000-0000BD180000}"/>
    <cellStyle name="Date 172 2" xfId="6412" xr:uid="{00000000-0005-0000-0000-0000BE180000}"/>
    <cellStyle name="Date 173" xfId="6413" xr:uid="{00000000-0005-0000-0000-0000BF180000}"/>
    <cellStyle name="Date 173 2" xfId="6414" xr:uid="{00000000-0005-0000-0000-0000C0180000}"/>
    <cellStyle name="Date 174" xfId="6415" xr:uid="{00000000-0005-0000-0000-0000C1180000}"/>
    <cellStyle name="Date 174 2" xfId="6416" xr:uid="{00000000-0005-0000-0000-0000C2180000}"/>
    <cellStyle name="Date 175" xfId="6417" xr:uid="{00000000-0005-0000-0000-0000C3180000}"/>
    <cellStyle name="Date 175 2" xfId="6418" xr:uid="{00000000-0005-0000-0000-0000C4180000}"/>
    <cellStyle name="Date 176" xfId="6419" xr:uid="{00000000-0005-0000-0000-0000C5180000}"/>
    <cellStyle name="Date 176 2" xfId="6420" xr:uid="{00000000-0005-0000-0000-0000C6180000}"/>
    <cellStyle name="Date 177" xfId="6421" xr:uid="{00000000-0005-0000-0000-0000C7180000}"/>
    <cellStyle name="Date 177 2" xfId="6422" xr:uid="{00000000-0005-0000-0000-0000C8180000}"/>
    <cellStyle name="Date 178" xfId="6423" xr:uid="{00000000-0005-0000-0000-0000C9180000}"/>
    <cellStyle name="Date 178 2" xfId="6424" xr:uid="{00000000-0005-0000-0000-0000CA180000}"/>
    <cellStyle name="Date 179" xfId="6425" xr:uid="{00000000-0005-0000-0000-0000CB180000}"/>
    <cellStyle name="Date 179 2" xfId="6426" xr:uid="{00000000-0005-0000-0000-0000CC180000}"/>
    <cellStyle name="Date 18" xfId="6427" xr:uid="{00000000-0005-0000-0000-0000CD180000}"/>
    <cellStyle name="Date 180" xfId="6428" xr:uid="{00000000-0005-0000-0000-0000CE180000}"/>
    <cellStyle name="Date 180 2" xfId="6429" xr:uid="{00000000-0005-0000-0000-0000CF180000}"/>
    <cellStyle name="Date 181" xfId="6430" xr:uid="{00000000-0005-0000-0000-0000D0180000}"/>
    <cellStyle name="Date 181 2" xfId="6431" xr:uid="{00000000-0005-0000-0000-0000D1180000}"/>
    <cellStyle name="Date 182" xfId="6432" xr:uid="{00000000-0005-0000-0000-0000D2180000}"/>
    <cellStyle name="Date 182 2" xfId="6433" xr:uid="{00000000-0005-0000-0000-0000D3180000}"/>
    <cellStyle name="Date 183" xfId="6434" xr:uid="{00000000-0005-0000-0000-0000D4180000}"/>
    <cellStyle name="Date 183 2" xfId="6435" xr:uid="{00000000-0005-0000-0000-0000D5180000}"/>
    <cellStyle name="Date 184" xfId="6436" xr:uid="{00000000-0005-0000-0000-0000D6180000}"/>
    <cellStyle name="Date 184 2" xfId="6437" xr:uid="{00000000-0005-0000-0000-0000D7180000}"/>
    <cellStyle name="Date 185" xfId="6438" xr:uid="{00000000-0005-0000-0000-0000D8180000}"/>
    <cellStyle name="Date 185 2" xfId="6439" xr:uid="{00000000-0005-0000-0000-0000D9180000}"/>
    <cellStyle name="Date 186" xfId="6440" xr:uid="{00000000-0005-0000-0000-0000DA180000}"/>
    <cellStyle name="Date 186 2" xfId="6441" xr:uid="{00000000-0005-0000-0000-0000DB180000}"/>
    <cellStyle name="Date 187" xfId="6442" xr:uid="{00000000-0005-0000-0000-0000DC180000}"/>
    <cellStyle name="Date 187 2" xfId="6443" xr:uid="{00000000-0005-0000-0000-0000DD180000}"/>
    <cellStyle name="Date 188" xfId="6444" xr:uid="{00000000-0005-0000-0000-0000DE180000}"/>
    <cellStyle name="Date 188 2" xfId="6445" xr:uid="{00000000-0005-0000-0000-0000DF180000}"/>
    <cellStyle name="Date 189" xfId="6446" xr:uid="{00000000-0005-0000-0000-0000E0180000}"/>
    <cellStyle name="Date 189 2" xfId="6447" xr:uid="{00000000-0005-0000-0000-0000E1180000}"/>
    <cellStyle name="Date 19" xfId="6448" xr:uid="{00000000-0005-0000-0000-0000E2180000}"/>
    <cellStyle name="Date 190" xfId="6449" xr:uid="{00000000-0005-0000-0000-0000E3180000}"/>
    <cellStyle name="Date 190 2" xfId="6450" xr:uid="{00000000-0005-0000-0000-0000E4180000}"/>
    <cellStyle name="Date 191" xfId="6451" xr:uid="{00000000-0005-0000-0000-0000E5180000}"/>
    <cellStyle name="Date 191 2" xfId="6452" xr:uid="{00000000-0005-0000-0000-0000E6180000}"/>
    <cellStyle name="Date 192" xfId="6453" xr:uid="{00000000-0005-0000-0000-0000E7180000}"/>
    <cellStyle name="Date 192 2" xfId="6454" xr:uid="{00000000-0005-0000-0000-0000E8180000}"/>
    <cellStyle name="Date 193" xfId="6455" xr:uid="{00000000-0005-0000-0000-0000E9180000}"/>
    <cellStyle name="Date 193 2" xfId="6456" xr:uid="{00000000-0005-0000-0000-0000EA180000}"/>
    <cellStyle name="Date 194" xfId="6457" xr:uid="{00000000-0005-0000-0000-0000EB180000}"/>
    <cellStyle name="Date 194 2" xfId="6458" xr:uid="{00000000-0005-0000-0000-0000EC180000}"/>
    <cellStyle name="Date 195" xfId="6459" xr:uid="{00000000-0005-0000-0000-0000ED180000}"/>
    <cellStyle name="Date 195 2" xfId="6460" xr:uid="{00000000-0005-0000-0000-0000EE180000}"/>
    <cellStyle name="Date 196" xfId="6461" xr:uid="{00000000-0005-0000-0000-0000EF180000}"/>
    <cellStyle name="Date 196 2" xfId="6462" xr:uid="{00000000-0005-0000-0000-0000F0180000}"/>
    <cellStyle name="Date 197" xfId="6463" xr:uid="{00000000-0005-0000-0000-0000F1180000}"/>
    <cellStyle name="Date 197 2" xfId="6464" xr:uid="{00000000-0005-0000-0000-0000F2180000}"/>
    <cellStyle name="Date 198" xfId="6465" xr:uid="{00000000-0005-0000-0000-0000F3180000}"/>
    <cellStyle name="Date 198 2" xfId="6466" xr:uid="{00000000-0005-0000-0000-0000F4180000}"/>
    <cellStyle name="Date 199" xfId="6467" xr:uid="{00000000-0005-0000-0000-0000F5180000}"/>
    <cellStyle name="Date 199 2" xfId="6468" xr:uid="{00000000-0005-0000-0000-0000F6180000}"/>
    <cellStyle name="Date 2" xfId="6469" xr:uid="{00000000-0005-0000-0000-0000F7180000}"/>
    <cellStyle name="Date 2 10" xfId="6470" xr:uid="{00000000-0005-0000-0000-0000F8180000}"/>
    <cellStyle name="Date 2 100" xfId="6471" xr:uid="{00000000-0005-0000-0000-0000F9180000}"/>
    <cellStyle name="Date 2 101" xfId="6472" xr:uid="{00000000-0005-0000-0000-0000FA180000}"/>
    <cellStyle name="Date 2 102" xfId="6473" xr:uid="{00000000-0005-0000-0000-0000FB180000}"/>
    <cellStyle name="Date 2 103" xfId="6474" xr:uid="{00000000-0005-0000-0000-0000FC180000}"/>
    <cellStyle name="Date 2 104" xfId="6475" xr:uid="{00000000-0005-0000-0000-0000FD180000}"/>
    <cellStyle name="Date 2 105" xfId="6476" xr:uid="{00000000-0005-0000-0000-0000FE180000}"/>
    <cellStyle name="Date 2 106" xfId="6477" xr:uid="{00000000-0005-0000-0000-0000FF180000}"/>
    <cellStyle name="Date 2 107" xfId="6478" xr:uid="{00000000-0005-0000-0000-000000190000}"/>
    <cellStyle name="Date 2 108" xfId="6479" xr:uid="{00000000-0005-0000-0000-000001190000}"/>
    <cellStyle name="Date 2 109" xfId="6480" xr:uid="{00000000-0005-0000-0000-000002190000}"/>
    <cellStyle name="Date 2 11" xfId="6481" xr:uid="{00000000-0005-0000-0000-000003190000}"/>
    <cellStyle name="Date 2 110" xfId="6482" xr:uid="{00000000-0005-0000-0000-000004190000}"/>
    <cellStyle name="Date 2 111" xfId="6483" xr:uid="{00000000-0005-0000-0000-000005190000}"/>
    <cellStyle name="Date 2 112" xfId="6484" xr:uid="{00000000-0005-0000-0000-000006190000}"/>
    <cellStyle name="Date 2 113" xfId="6485" xr:uid="{00000000-0005-0000-0000-000007190000}"/>
    <cellStyle name="Date 2 114" xfId="6486" xr:uid="{00000000-0005-0000-0000-000008190000}"/>
    <cellStyle name="Date 2 115" xfId="6487" xr:uid="{00000000-0005-0000-0000-000009190000}"/>
    <cellStyle name="Date 2 116" xfId="6488" xr:uid="{00000000-0005-0000-0000-00000A190000}"/>
    <cellStyle name="Date 2 117" xfId="6489" xr:uid="{00000000-0005-0000-0000-00000B190000}"/>
    <cellStyle name="Date 2 118" xfId="6490" xr:uid="{00000000-0005-0000-0000-00000C190000}"/>
    <cellStyle name="Date 2 119" xfId="6491" xr:uid="{00000000-0005-0000-0000-00000D190000}"/>
    <cellStyle name="Date 2 12" xfId="6492" xr:uid="{00000000-0005-0000-0000-00000E190000}"/>
    <cellStyle name="Date 2 120" xfId="6493" xr:uid="{00000000-0005-0000-0000-00000F190000}"/>
    <cellStyle name="Date 2 121" xfId="6494" xr:uid="{00000000-0005-0000-0000-000010190000}"/>
    <cellStyle name="Date 2 122" xfId="6495" xr:uid="{00000000-0005-0000-0000-000011190000}"/>
    <cellStyle name="Date 2 123" xfId="6496" xr:uid="{00000000-0005-0000-0000-000012190000}"/>
    <cellStyle name="Date 2 124" xfId="6497" xr:uid="{00000000-0005-0000-0000-000013190000}"/>
    <cellStyle name="Date 2 125" xfId="6498" xr:uid="{00000000-0005-0000-0000-000014190000}"/>
    <cellStyle name="Date 2 13" xfId="6499" xr:uid="{00000000-0005-0000-0000-000015190000}"/>
    <cellStyle name="Date 2 14" xfId="6500" xr:uid="{00000000-0005-0000-0000-000016190000}"/>
    <cellStyle name="Date 2 15" xfId="6501" xr:uid="{00000000-0005-0000-0000-000017190000}"/>
    <cellStyle name="Date 2 16" xfId="6502" xr:uid="{00000000-0005-0000-0000-000018190000}"/>
    <cellStyle name="Date 2 17" xfId="6503" xr:uid="{00000000-0005-0000-0000-000019190000}"/>
    <cellStyle name="Date 2 18" xfId="6504" xr:uid="{00000000-0005-0000-0000-00001A190000}"/>
    <cellStyle name="Date 2 19" xfId="6505" xr:uid="{00000000-0005-0000-0000-00001B190000}"/>
    <cellStyle name="Date 2 2" xfId="6506" xr:uid="{00000000-0005-0000-0000-00001C190000}"/>
    <cellStyle name="Date 2 20" xfId="6507" xr:uid="{00000000-0005-0000-0000-00001D190000}"/>
    <cellStyle name="Date 2 21" xfId="6508" xr:uid="{00000000-0005-0000-0000-00001E190000}"/>
    <cellStyle name="Date 2 22" xfId="6509" xr:uid="{00000000-0005-0000-0000-00001F190000}"/>
    <cellStyle name="Date 2 23" xfId="6510" xr:uid="{00000000-0005-0000-0000-000020190000}"/>
    <cellStyle name="Date 2 24" xfId="6511" xr:uid="{00000000-0005-0000-0000-000021190000}"/>
    <cellStyle name="Date 2 25" xfId="6512" xr:uid="{00000000-0005-0000-0000-000022190000}"/>
    <cellStyle name="Date 2 26" xfId="6513" xr:uid="{00000000-0005-0000-0000-000023190000}"/>
    <cellStyle name="Date 2 27" xfId="6514" xr:uid="{00000000-0005-0000-0000-000024190000}"/>
    <cellStyle name="Date 2 28" xfId="6515" xr:uid="{00000000-0005-0000-0000-000025190000}"/>
    <cellStyle name="Date 2 29" xfId="6516" xr:uid="{00000000-0005-0000-0000-000026190000}"/>
    <cellStyle name="Date 2 3" xfId="6517" xr:uid="{00000000-0005-0000-0000-000027190000}"/>
    <cellStyle name="Date 2 30" xfId="6518" xr:uid="{00000000-0005-0000-0000-000028190000}"/>
    <cellStyle name="Date 2 31" xfId="6519" xr:uid="{00000000-0005-0000-0000-000029190000}"/>
    <cellStyle name="Date 2 32" xfId="6520" xr:uid="{00000000-0005-0000-0000-00002A190000}"/>
    <cellStyle name="Date 2 33" xfId="6521" xr:uid="{00000000-0005-0000-0000-00002B190000}"/>
    <cellStyle name="Date 2 34" xfId="6522" xr:uid="{00000000-0005-0000-0000-00002C190000}"/>
    <cellStyle name="Date 2 35" xfId="6523" xr:uid="{00000000-0005-0000-0000-00002D190000}"/>
    <cellStyle name="Date 2 36" xfId="6524" xr:uid="{00000000-0005-0000-0000-00002E190000}"/>
    <cellStyle name="Date 2 37" xfId="6525" xr:uid="{00000000-0005-0000-0000-00002F190000}"/>
    <cellStyle name="Date 2 38" xfId="6526" xr:uid="{00000000-0005-0000-0000-000030190000}"/>
    <cellStyle name="Date 2 39" xfId="6527" xr:uid="{00000000-0005-0000-0000-000031190000}"/>
    <cellStyle name="Date 2 4" xfId="6528" xr:uid="{00000000-0005-0000-0000-000032190000}"/>
    <cellStyle name="Date 2 40" xfId="6529" xr:uid="{00000000-0005-0000-0000-000033190000}"/>
    <cellStyle name="Date 2 41" xfId="6530" xr:uid="{00000000-0005-0000-0000-000034190000}"/>
    <cellStyle name="Date 2 42" xfId="6531" xr:uid="{00000000-0005-0000-0000-000035190000}"/>
    <cellStyle name="Date 2 43" xfId="6532" xr:uid="{00000000-0005-0000-0000-000036190000}"/>
    <cellStyle name="Date 2 44" xfId="6533" xr:uid="{00000000-0005-0000-0000-000037190000}"/>
    <cellStyle name="Date 2 45" xfId="6534" xr:uid="{00000000-0005-0000-0000-000038190000}"/>
    <cellStyle name="Date 2 46" xfId="6535" xr:uid="{00000000-0005-0000-0000-000039190000}"/>
    <cellStyle name="Date 2 47" xfId="6536" xr:uid="{00000000-0005-0000-0000-00003A190000}"/>
    <cellStyle name="Date 2 48" xfId="6537" xr:uid="{00000000-0005-0000-0000-00003B190000}"/>
    <cellStyle name="Date 2 49" xfId="6538" xr:uid="{00000000-0005-0000-0000-00003C190000}"/>
    <cellStyle name="Date 2 5" xfId="6539" xr:uid="{00000000-0005-0000-0000-00003D190000}"/>
    <cellStyle name="Date 2 50" xfId="6540" xr:uid="{00000000-0005-0000-0000-00003E190000}"/>
    <cellStyle name="Date 2 51" xfId="6541" xr:uid="{00000000-0005-0000-0000-00003F190000}"/>
    <cellStyle name="Date 2 52" xfId="6542" xr:uid="{00000000-0005-0000-0000-000040190000}"/>
    <cellStyle name="Date 2 53" xfId="6543" xr:uid="{00000000-0005-0000-0000-000041190000}"/>
    <cellStyle name="Date 2 54" xfId="6544" xr:uid="{00000000-0005-0000-0000-000042190000}"/>
    <cellStyle name="Date 2 55" xfId="6545" xr:uid="{00000000-0005-0000-0000-000043190000}"/>
    <cellStyle name="Date 2 56" xfId="6546" xr:uid="{00000000-0005-0000-0000-000044190000}"/>
    <cellStyle name="Date 2 57" xfId="6547" xr:uid="{00000000-0005-0000-0000-000045190000}"/>
    <cellStyle name="Date 2 58" xfId="6548" xr:uid="{00000000-0005-0000-0000-000046190000}"/>
    <cellStyle name="Date 2 59" xfId="6549" xr:uid="{00000000-0005-0000-0000-000047190000}"/>
    <cellStyle name="Date 2 6" xfId="6550" xr:uid="{00000000-0005-0000-0000-000048190000}"/>
    <cellStyle name="Date 2 60" xfId="6551" xr:uid="{00000000-0005-0000-0000-000049190000}"/>
    <cellStyle name="Date 2 61" xfId="6552" xr:uid="{00000000-0005-0000-0000-00004A190000}"/>
    <cellStyle name="Date 2 62" xfId="6553" xr:uid="{00000000-0005-0000-0000-00004B190000}"/>
    <cellStyle name="Date 2 63" xfId="6554" xr:uid="{00000000-0005-0000-0000-00004C190000}"/>
    <cellStyle name="Date 2 64" xfId="6555" xr:uid="{00000000-0005-0000-0000-00004D190000}"/>
    <cellStyle name="Date 2 65" xfId="6556" xr:uid="{00000000-0005-0000-0000-00004E190000}"/>
    <cellStyle name="Date 2 66" xfId="6557" xr:uid="{00000000-0005-0000-0000-00004F190000}"/>
    <cellStyle name="Date 2 67" xfId="6558" xr:uid="{00000000-0005-0000-0000-000050190000}"/>
    <cellStyle name="Date 2 68" xfId="6559" xr:uid="{00000000-0005-0000-0000-000051190000}"/>
    <cellStyle name="Date 2 69" xfId="6560" xr:uid="{00000000-0005-0000-0000-000052190000}"/>
    <cellStyle name="Date 2 7" xfId="6561" xr:uid="{00000000-0005-0000-0000-000053190000}"/>
    <cellStyle name="Date 2 70" xfId="6562" xr:uid="{00000000-0005-0000-0000-000054190000}"/>
    <cellStyle name="Date 2 71" xfId="6563" xr:uid="{00000000-0005-0000-0000-000055190000}"/>
    <cellStyle name="Date 2 72" xfId="6564" xr:uid="{00000000-0005-0000-0000-000056190000}"/>
    <cellStyle name="Date 2 73" xfId="6565" xr:uid="{00000000-0005-0000-0000-000057190000}"/>
    <cellStyle name="Date 2 74" xfId="6566" xr:uid="{00000000-0005-0000-0000-000058190000}"/>
    <cellStyle name="Date 2 75" xfId="6567" xr:uid="{00000000-0005-0000-0000-000059190000}"/>
    <cellStyle name="Date 2 76" xfId="6568" xr:uid="{00000000-0005-0000-0000-00005A190000}"/>
    <cellStyle name="Date 2 77" xfId="6569" xr:uid="{00000000-0005-0000-0000-00005B190000}"/>
    <cellStyle name="Date 2 78" xfId="6570" xr:uid="{00000000-0005-0000-0000-00005C190000}"/>
    <cellStyle name="Date 2 79" xfId="6571" xr:uid="{00000000-0005-0000-0000-00005D190000}"/>
    <cellStyle name="Date 2 8" xfId="6572" xr:uid="{00000000-0005-0000-0000-00005E190000}"/>
    <cellStyle name="Date 2 80" xfId="6573" xr:uid="{00000000-0005-0000-0000-00005F190000}"/>
    <cellStyle name="Date 2 81" xfId="6574" xr:uid="{00000000-0005-0000-0000-000060190000}"/>
    <cellStyle name="Date 2 82" xfId="6575" xr:uid="{00000000-0005-0000-0000-000061190000}"/>
    <cellStyle name="Date 2 83" xfId="6576" xr:uid="{00000000-0005-0000-0000-000062190000}"/>
    <cellStyle name="Date 2 84" xfId="6577" xr:uid="{00000000-0005-0000-0000-000063190000}"/>
    <cellStyle name="Date 2 85" xfId="6578" xr:uid="{00000000-0005-0000-0000-000064190000}"/>
    <cellStyle name="Date 2 86" xfId="6579" xr:uid="{00000000-0005-0000-0000-000065190000}"/>
    <cellStyle name="Date 2 87" xfId="6580" xr:uid="{00000000-0005-0000-0000-000066190000}"/>
    <cellStyle name="Date 2 88" xfId="6581" xr:uid="{00000000-0005-0000-0000-000067190000}"/>
    <cellStyle name="Date 2 89" xfId="6582" xr:uid="{00000000-0005-0000-0000-000068190000}"/>
    <cellStyle name="Date 2 9" xfId="6583" xr:uid="{00000000-0005-0000-0000-000069190000}"/>
    <cellStyle name="Date 2 90" xfId="6584" xr:uid="{00000000-0005-0000-0000-00006A190000}"/>
    <cellStyle name="Date 2 91" xfId="6585" xr:uid="{00000000-0005-0000-0000-00006B190000}"/>
    <cellStyle name="Date 2 92" xfId="6586" xr:uid="{00000000-0005-0000-0000-00006C190000}"/>
    <cellStyle name="Date 2 93" xfId="6587" xr:uid="{00000000-0005-0000-0000-00006D190000}"/>
    <cellStyle name="Date 2 94" xfId="6588" xr:uid="{00000000-0005-0000-0000-00006E190000}"/>
    <cellStyle name="Date 2 95" xfId="6589" xr:uid="{00000000-0005-0000-0000-00006F190000}"/>
    <cellStyle name="Date 2 96" xfId="6590" xr:uid="{00000000-0005-0000-0000-000070190000}"/>
    <cellStyle name="Date 2 97" xfId="6591" xr:uid="{00000000-0005-0000-0000-000071190000}"/>
    <cellStyle name="Date 2 98" xfId="6592" xr:uid="{00000000-0005-0000-0000-000072190000}"/>
    <cellStyle name="Date 2 99" xfId="6593" xr:uid="{00000000-0005-0000-0000-000073190000}"/>
    <cellStyle name="Date 20" xfId="6594" xr:uid="{00000000-0005-0000-0000-000074190000}"/>
    <cellStyle name="Date 200" xfId="6595" xr:uid="{00000000-0005-0000-0000-000075190000}"/>
    <cellStyle name="Date 200 2" xfId="6596" xr:uid="{00000000-0005-0000-0000-000076190000}"/>
    <cellStyle name="Date 201" xfId="6597" xr:uid="{00000000-0005-0000-0000-000077190000}"/>
    <cellStyle name="Date 201 2" xfId="6598" xr:uid="{00000000-0005-0000-0000-000078190000}"/>
    <cellStyle name="Date 202" xfId="6599" xr:uid="{00000000-0005-0000-0000-000079190000}"/>
    <cellStyle name="Date 202 2" xfId="6600" xr:uid="{00000000-0005-0000-0000-00007A190000}"/>
    <cellStyle name="Date 203" xfId="6601" xr:uid="{00000000-0005-0000-0000-00007B190000}"/>
    <cellStyle name="Date 203 2" xfId="6602" xr:uid="{00000000-0005-0000-0000-00007C190000}"/>
    <cellStyle name="Date 204" xfId="6603" xr:uid="{00000000-0005-0000-0000-00007D190000}"/>
    <cellStyle name="Date 204 2" xfId="6604" xr:uid="{00000000-0005-0000-0000-00007E190000}"/>
    <cellStyle name="Date 205" xfId="6605" xr:uid="{00000000-0005-0000-0000-00007F190000}"/>
    <cellStyle name="Date 205 2" xfId="6606" xr:uid="{00000000-0005-0000-0000-000080190000}"/>
    <cellStyle name="Date 206" xfId="6607" xr:uid="{00000000-0005-0000-0000-000081190000}"/>
    <cellStyle name="Date 206 2" xfId="6608" xr:uid="{00000000-0005-0000-0000-000082190000}"/>
    <cellStyle name="Date 207" xfId="6609" xr:uid="{00000000-0005-0000-0000-000083190000}"/>
    <cellStyle name="Date 207 2" xfId="6610" xr:uid="{00000000-0005-0000-0000-000084190000}"/>
    <cellStyle name="Date 208" xfId="6611" xr:uid="{00000000-0005-0000-0000-000085190000}"/>
    <cellStyle name="Date 208 2" xfId="6612" xr:uid="{00000000-0005-0000-0000-000086190000}"/>
    <cellStyle name="Date 209" xfId="6613" xr:uid="{00000000-0005-0000-0000-000087190000}"/>
    <cellStyle name="Date 209 2" xfId="6614" xr:uid="{00000000-0005-0000-0000-000088190000}"/>
    <cellStyle name="Date 21" xfId="6615" xr:uid="{00000000-0005-0000-0000-000089190000}"/>
    <cellStyle name="Date 210" xfId="6616" xr:uid="{00000000-0005-0000-0000-00008A190000}"/>
    <cellStyle name="Date 210 2" xfId="6617" xr:uid="{00000000-0005-0000-0000-00008B190000}"/>
    <cellStyle name="Date 211" xfId="6618" xr:uid="{00000000-0005-0000-0000-00008C190000}"/>
    <cellStyle name="Date 211 2" xfId="6619" xr:uid="{00000000-0005-0000-0000-00008D190000}"/>
    <cellStyle name="Date 212" xfId="6620" xr:uid="{00000000-0005-0000-0000-00008E190000}"/>
    <cellStyle name="Date 212 2" xfId="6621" xr:uid="{00000000-0005-0000-0000-00008F190000}"/>
    <cellStyle name="Date 213" xfId="6622" xr:uid="{00000000-0005-0000-0000-000090190000}"/>
    <cellStyle name="Date 213 2" xfId="6623" xr:uid="{00000000-0005-0000-0000-000091190000}"/>
    <cellStyle name="Date 214" xfId="6624" xr:uid="{00000000-0005-0000-0000-000092190000}"/>
    <cellStyle name="Date 214 2" xfId="6625" xr:uid="{00000000-0005-0000-0000-000093190000}"/>
    <cellStyle name="Date 215" xfId="6626" xr:uid="{00000000-0005-0000-0000-000094190000}"/>
    <cellStyle name="Date 215 2" xfId="6627" xr:uid="{00000000-0005-0000-0000-000095190000}"/>
    <cellStyle name="Date 216" xfId="6628" xr:uid="{00000000-0005-0000-0000-000096190000}"/>
    <cellStyle name="Date 216 2" xfId="6629" xr:uid="{00000000-0005-0000-0000-000097190000}"/>
    <cellStyle name="Date 217" xfId="6630" xr:uid="{00000000-0005-0000-0000-000098190000}"/>
    <cellStyle name="Date 217 2" xfId="6631" xr:uid="{00000000-0005-0000-0000-000099190000}"/>
    <cellStyle name="Date 218" xfId="6632" xr:uid="{00000000-0005-0000-0000-00009A190000}"/>
    <cellStyle name="Date 218 2" xfId="6633" xr:uid="{00000000-0005-0000-0000-00009B190000}"/>
    <cellStyle name="Date 219" xfId="6634" xr:uid="{00000000-0005-0000-0000-00009C190000}"/>
    <cellStyle name="Date 219 2" xfId="6635" xr:uid="{00000000-0005-0000-0000-00009D190000}"/>
    <cellStyle name="Date 22" xfId="6636" xr:uid="{00000000-0005-0000-0000-00009E190000}"/>
    <cellStyle name="Date 220" xfId="6637" xr:uid="{00000000-0005-0000-0000-00009F190000}"/>
    <cellStyle name="Date 220 2" xfId="6638" xr:uid="{00000000-0005-0000-0000-0000A0190000}"/>
    <cellStyle name="Date 221" xfId="6639" xr:uid="{00000000-0005-0000-0000-0000A1190000}"/>
    <cellStyle name="Date 221 2" xfId="6640" xr:uid="{00000000-0005-0000-0000-0000A2190000}"/>
    <cellStyle name="Date 222" xfId="6641" xr:uid="{00000000-0005-0000-0000-0000A3190000}"/>
    <cellStyle name="Date 222 2" xfId="6642" xr:uid="{00000000-0005-0000-0000-0000A4190000}"/>
    <cellStyle name="Date 223" xfId="6643" xr:uid="{00000000-0005-0000-0000-0000A5190000}"/>
    <cellStyle name="Date 223 2" xfId="6644" xr:uid="{00000000-0005-0000-0000-0000A6190000}"/>
    <cellStyle name="Date 224" xfId="6645" xr:uid="{00000000-0005-0000-0000-0000A7190000}"/>
    <cellStyle name="Date 224 2" xfId="6646" xr:uid="{00000000-0005-0000-0000-0000A8190000}"/>
    <cellStyle name="Date 225" xfId="6647" xr:uid="{00000000-0005-0000-0000-0000A9190000}"/>
    <cellStyle name="Date 225 2" xfId="6648" xr:uid="{00000000-0005-0000-0000-0000AA190000}"/>
    <cellStyle name="Date 226" xfId="6649" xr:uid="{00000000-0005-0000-0000-0000AB190000}"/>
    <cellStyle name="Date 226 2" xfId="6650" xr:uid="{00000000-0005-0000-0000-0000AC190000}"/>
    <cellStyle name="Date 227" xfId="6651" xr:uid="{00000000-0005-0000-0000-0000AD190000}"/>
    <cellStyle name="Date 227 2" xfId="6652" xr:uid="{00000000-0005-0000-0000-0000AE190000}"/>
    <cellStyle name="Date 228" xfId="6653" xr:uid="{00000000-0005-0000-0000-0000AF190000}"/>
    <cellStyle name="Date 228 2" xfId="6654" xr:uid="{00000000-0005-0000-0000-0000B0190000}"/>
    <cellStyle name="Date 229" xfId="6655" xr:uid="{00000000-0005-0000-0000-0000B1190000}"/>
    <cellStyle name="Date 229 2" xfId="6656" xr:uid="{00000000-0005-0000-0000-0000B2190000}"/>
    <cellStyle name="Date 23" xfId="6657" xr:uid="{00000000-0005-0000-0000-0000B3190000}"/>
    <cellStyle name="Date 230" xfId="6658" xr:uid="{00000000-0005-0000-0000-0000B4190000}"/>
    <cellStyle name="Date 230 2" xfId="6659" xr:uid="{00000000-0005-0000-0000-0000B5190000}"/>
    <cellStyle name="Date 231" xfId="6660" xr:uid="{00000000-0005-0000-0000-0000B6190000}"/>
    <cellStyle name="Date 231 2" xfId="6661" xr:uid="{00000000-0005-0000-0000-0000B7190000}"/>
    <cellStyle name="Date 232" xfId="6662" xr:uid="{00000000-0005-0000-0000-0000B8190000}"/>
    <cellStyle name="Date 232 2" xfId="6663" xr:uid="{00000000-0005-0000-0000-0000B9190000}"/>
    <cellStyle name="Date 233" xfId="6664" xr:uid="{00000000-0005-0000-0000-0000BA190000}"/>
    <cellStyle name="Date 233 2" xfId="6665" xr:uid="{00000000-0005-0000-0000-0000BB190000}"/>
    <cellStyle name="Date 234" xfId="6666" xr:uid="{00000000-0005-0000-0000-0000BC190000}"/>
    <cellStyle name="Date 234 2" xfId="6667" xr:uid="{00000000-0005-0000-0000-0000BD190000}"/>
    <cellStyle name="Date 235" xfId="6668" xr:uid="{00000000-0005-0000-0000-0000BE190000}"/>
    <cellStyle name="Date 235 2" xfId="6669" xr:uid="{00000000-0005-0000-0000-0000BF190000}"/>
    <cellStyle name="Date 236" xfId="6670" xr:uid="{00000000-0005-0000-0000-0000C0190000}"/>
    <cellStyle name="Date 236 2" xfId="6671" xr:uid="{00000000-0005-0000-0000-0000C1190000}"/>
    <cellStyle name="Date 237" xfId="6672" xr:uid="{00000000-0005-0000-0000-0000C2190000}"/>
    <cellStyle name="Date 237 2" xfId="6673" xr:uid="{00000000-0005-0000-0000-0000C3190000}"/>
    <cellStyle name="Date 238" xfId="6674" xr:uid="{00000000-0005-0000-0000-0000C4190000}"/>
    <cellStyle name="Date 239" xfId="6675" xr:uid="{00000000-0005-0000-0000-0000C5190000}"/>
    <cellStyle name="Date 24" xfId="6676" xr:uid="{00000000-0005-0000-0000-0000C6190000}"/>
    <cellStyle name="Date 240" xfId="6677" xr:uid="{00000000-0005-0000-0000-0000C7190000}"/>
    <cellStyle name="Date 241" xfId="6678" xr:uid="{00000000-0005-0000-0000-0000C8190000}"/>
    <cellStyle name="Date 242" xfId="6679" xr:uid="{00000000-0005-0000-0000-0000C9190000}"/>
    <cellStyle name="Date 243" xfId="6680" xr:uid="{00000000-0005-0000-0000-0000CA190000}"/>
    <cellStyle name="Date 244" xfId="6681" xr:uid="{00000000-0005-0000-0000-0000CB190000}"/>
    <cellStyle name="Date 245" xfId="6682" xr:uid="{00000000-0005-0000-0000-0000CC190000}"/>
    <cellStyle name="Date 246" xfId="6683" xr:uid="{00000000-0005-0000-0000-0000CD190000}"/>
    <cellStyle name="Date 247" xfId="6684" xr:uid="{00000000-0005-0000-0000-0000CE190000}"/>
    <cellStyle name="Date 248" xfId="6685" xr:uid="{00000000-0005-0000-0000-0000CF190000}"/>
    <cellStyle name="Date 249" xfId="6686" xr:uid="{00000000-0005-0000-0000-0000D0190000}"/>
    <cellStyle name="Date 25" xfId="6687" xr:uid="{00000000-0005-0000-0000-0000D1190000}"/>
    <cellStyle name="Date 250" xfId="6688" xr:uid="{00000000-0005-0000-0000-0000D2190000}"/>
    <cellStyle name="Date 251" xfId="6689" xr:uid="{00000000-0005-0000-0000-0000D3190000}"/>
    <cellStyle name="Date 252" xfId="6690" xr:uid="{00000000-0005-0000-0000-0000D4190000}"/>
    <cellStyle name="Date 253" xfId="6691" xr:uid="{00000000-0005-0000-0000-0000D5190000}"/>
    <cellStyle name="Date 254" xfId="6692" xr:uid="{00000000-0005-0000-0000-0000D6190000}"/>
    <cellStyle name="Date 255" xfId="6693" xr:uid="{00000000-0005-0000-0000-0000D7190000}"/>
    <cellStyle name="Date 256" xfId="6694" xr:uid="{00000000-0005-0000-0000-0000D8190000}"/>
    <cellStyle name="Date 257" xfId="6695" xr:uid="{00000000-0005-0000-0000-0000D9190000}"/>
    <cellStyle name="Date 26" xfId="6696" xr:uid="{00000000-0005-0000-0000-0000DA190000}"/>
    <cellStyle name="Date 27" xfId="6697" xr:uid="{00000000-0005-0000-0000-0000DB190000}"/>
    <cellStyle name="Date 28" xfId="6698" xr:uid="{00000000-0005-0000-0000-0000DC190000}"/>
    <cellStyle name="Date 29" xfId="6699" xr:uid="{00000000-0005-0000-0000-0000DD190000}"/>
    <cellStyle name="Date 3" xfId="6700" xr:uid="{00000000-0005-0000-0000-0000DE190000}"/>
    <cellStyle name="Date 3 10" xfId="6701" xr:uid="{00000000-0005-0000-0000-0000DF190000}"/>
    <cellStyle name="Date 3 100" xfId="6702" xr:uid="{00000000-0005-0000-0000-0000E0190000}"/>
    <cellStyle name="Date 3 101" xfId="6703" xr:uid="{00000000-0005-0000-0000-0000E1190000}"/>
    <cellStyle name="Date 3 102" xfId="6704" xr:uid="{00000000-0005-0000-0000-0000E2190000}"/>
    <cellStyle name="Date 3 103" xfId="6705" xr:uid="{00000000-0005-0000-0000-0000E3190000}"/>
    <cellStyle name="Date 3 104" xfId="6706" xr:uid="{00000000-0005-0000-0000-0000E4190000}"/>
    <cellStyle name="Date 3 105" xfId="6707" xr:uid="{00000000-0005-0000-0000-0000E5190000}"/>
    <cellStyle name="Date 3 106" xfId="6708" xr:uid="{00000000-0005-0000-0000-0000E6190000}"/>
    <cellStyle name="Date 3 107" xfId="6709" xr:uid="{00000000-0005-0000-0000-0000E7190000}"/>
    <cellStyle name="Date 3 108" xfId="6710" xr:uid="{00000000-0005-0000-0000-0000E8190000}"/>
    <cellStyle name="Date 3 109" xfId="6711" xr:uid="{00000000-0005-0000-0000-0000E9190000}"/>
    <cellStyle name="Date 3 11" xfId="6712" xr:uid="{00000000-0005-0000-0000-0000EA190000}"/>
    <cellStyle name="Date 3 110" xfId="6713" xr:uid="{00000000-0005-0000-0000-0000EB190000}"/>
    <cellStyle name="Date 3 111" xfId="6714" xr:uid="{00000000-0005-0000-0000-0000EC190000}"/>
    <cellStyle name="Date 3 112" xfId="6715" xr:uid="{00000000-0005-0000-0000-0000ED190000}"/>
    <cellStyle name="Date 3 113" xfId="6716" xr:uid="{00000000-0005-0000-0000-0000EE190000}"/>
    <cellStyle name="Date 3 114" xfId="6717" xr:uid="{00000000-0005-0000-0000-0000EF190000}"/>
    <cellStyle name="Date 3 115" xfId="6718" xr:uid="{00000000-0005-0000-0000-0000F0190000}"/>
    <cellStyle name="Date 3 116" xfId="6719" xr:uid="{00000000-0005-0000-0000-0000F1190000}"/>
    <cellStyle name="Date 3 117" xfId="6720" xr:uid="{00000000-0005-0000-0000-0000F2190000}"/>
    <cellStyle name="Date 3 118" xfId="6721" xr:uid="{00000000-0005-0000-0000-0000F3190000}"/>
    <cellStyle name="Date 3 119" xfId="6722" xr:uid="{00000000-0005-0000-0000-0000F4190000}"/>
    <cellStyle name="Date 3 12" xfId="6723" xr:uid="{00000000-0005-0000-0000-0000F5190000}"/>
    <cellStyle name="Date 3 120" xfId="6724" xr:uid="{00000000-0005-0000-0000-0000F6190000}"/>
    <cellStyle name="Date 3 121" xfId="6725" xr:uid="{00000000-0005-0000-0000-0000F7190000}"/>
    <cellStyle name="Date 3 122" xfId="6726" xr:uid="{00000000-0005-0000-0000-0000F8190000}"/>
    <cellStyle name="Date 3 123" xfId="6727" xr:uid="{00000000-0005-0000-0000-0000F9190000}"/>
    <cellStyle name="Date 3 124" xfId="6728" xr:uid="{00000000-0005-0000-0000-0000FA190000}"/>
    <cellStyle name="Date 3 125" xfId="6729" xr:uid="{00000000-0005-0000-0000-0000FB190000}"/>
    <cellStyle name="Date 3 13" xfId="6730" xr:uid="{00000000-0005-0000-0000-0000FC190000}"/>
    <cellStyle name="Date 3 14" xfId="6731" xr:uid="{00000000-0005-0000-0000-0000FD190000}"/>
    <cellStyle name="Date 3 15" xfId="6732" xr:uid="{00000000-0005-0000-0000-0000FE190000}"/>
    <cellStyle name="Date 3 16" xfId="6733" xr:uid="{00000000-0005-0000-0000-0000FF190000}"/>
    <cellStyle name="Date 3 17" xfId="6734" xr:uid="{00000000-0005-0000-0000-0000001A0000}"/>
    <cellStyle name="Date 3 18" xfId="6735" xr:uid="{00000000-0005-0000-0000-0000011A0000}"/>
    <cellStyle name="Date 3 19" xfId="6736" xr:uid="{00000000-0005-0000-0000-0000021A0000}"/>
    <cellStyle name="Date 3 2" xfId="6737" xr:uid="{00000000-0005-0000-0000-0000031A0000}"/>
    <cellStyle name="Date 3 20" xfId="6738" xr:uid="{00000000-0005-0000-0000-0000041A0000}"/>
    <cellStyle name="Date 3 21" xfId="6739" xr:uid="{00000000-0005-0000-0000-0000051A0000}"/>
    <cellStyle name="Date 3 22" xfId="6740" xr:uid="{00000000-0005-0000-0000-0000061A0000}"/>
    <cellStyle name="Date 3 23" xfId="6741" xr:uid="{00000000-0005-0000-0000-0000071A0000}"/>
    <cellStyle name="Date 3 24" xfId="6742" xr:uid="{00000000-0005-0000-0000-0000081A0000}"/>
    <cellStyle name="Date 3 25" xfId="6743" xr:uid="{00000000-0005-0000-0000-0000091A0000}"/>
    <cellStyle name="Date 3 26" xfId="6744" xr:uid="{00000000-0005-0000-0000-00000A1A0000}"/>
    <cellStyle name="Date 3 27" xfId="6745" xr:uid="{00000000-0005-0000-0000-00000B1A0000}"/>
    <cellStyle name="Date 3 28" xfId="6746" xr:uid="{00000000-0005-0000-0000-00000C1A0000}"/>
    <cellStyle name="Date 3 29" xfId="6747" xr:uid="{00000000-0005-0000-0000-00000D1A0000}"/>
    <cellStyle name="Date 3 3" xfId="6748" xr:uid="{00000000-0005-0000-0000-00000E1A0000}"/>
    <cellStyle name="Date 3 30" xfId="6749" xr:uid="{00000000-0005-0000-0000-00000F1A0000}"/>
    <cellStyle name="Date 3 31" xfId="6750" xr:uid="{00000000-0005-0000-0000-0000101A0000}"/>
    <cellStyle name="Date 3 32" xfId="6751" xr:uid="{00000000-0005-0000-0000-0000111A0000}"/>
    <cellStyle name="Date 3 33" xfId="6752" xr:uid="{00000000-0005-0000-0000-0000121A0000}"/>
    <cellStyle name="Date 3 34" xfId="6753" xr:uid="{00000000-0005-0000-0000-0000131A0000}"/>
    <cellStyle name="Date 3 35" xfId="6754" xr:uid="{00000000-0005-0000-0000-0000141A0000}"/>
    <cellStyle name="Date 3 36" xfId="6755" xr:uid="{00000000-0005-0000-0000-0000151A0000}"/>
    <cellStyle name="Date 3 37" xfId="6756" xr:uid="{00000000-0005-0000-0000-0000161A0000}"/>
    <cellStyle name="Date 3 38" xfId="6757" xr:uid="{00000000-0005-0000-0000-0000171A0000}"/>
    <cellStyle name="Date 3 39" xfId="6758" xr:uid="{00000000-0005-0000-0000-0000181A0000}"/>
    <cellStyle name="Date 3 4" xfId="6759" xr:uid="{00000000-0005-0000-0000-0000191A0000}"/>
    <cellStyle name="Date 3 40" xfId="6760" xr:uid="{00000000-0005-0000-0000-00001A1A0000}"/>
    <cellStyle name="Date 3 41" xfId="6761" xr:uid="{00000000-0005-0000-0000-00001B1A0000}"/>
    <cellStyle name="Date 3 42" xfId="6762" xr:uid="{00000000-0005-0000-0000-00001C1A0000}"/>
    <cellStyle name="Date 3 43" xfId="6763" xr:uid="{00000000-0005-0000-0000-00001D1A0000}"/>
    <cellStyle name="Date 3 44" xfId="6764" xr:uid="{00000000-0005-0000-0000-00001E1A0000}"/>
    <cellStyle name="Date 3 45" xfId="6765" xr:uid="{00000000-0005-0000-0000-00001F1A0000}"/>
    <cellStyle name="Date 3 46" xfId="6766" xr:uid="{00000000-0005-0000-0000-0000201A0000}"/>
    <cellStyle name="Date 3 47" xfId="6767" xr:uid="{00000000-0005-0000-0000-0000211A0000}"/>
    <cellStyle name="Date 3 48" xfId="6768" xr:uid="{00000000-0005-0000-0000-0000221A0000}"/>
    <cellStyle name="Date 3 49" xfId="6769" xr:uid="{00000000-0005-0000-0000-0000231A0000}"/>
    <cellStyle name="Date 3 5" xfId="6770" xr:uid="{00000000-0005-0000-0000-0000241A0000}"/>
    <cellStyle name="Date 3 50" xfId="6771" xr:uid="{00000000-0005-0000-0000-0000251A0000}"/>
    <cellStyle name="Date 3 51" xfId="6772" xr:uid="{00000000-0005-0000-0000-0000261A0000}"/>
    <cellStyle name="Date 3 52" xfId="6773" xr:uid="{00000000-0005-0000-0000-0000271A0000}"/>
    <cellStyle name="Date 3 53" xfId="6774" xr:uid="{00000000-0005-0000-0000-0000281A0000}"/>
    <cellStyle name="Date 3 54" xfId="6775" xr:uid="{00000000-0005-0000-0000-0000291A0000}"/>
    <cellStyle name="Date 3 55" xfId="6776" xr:uid="{00000000-0005-0000-0000-00002A1A0000}"/>
    <cellStyle name="Date 3 56" xfId="6777" xr:uid="{00000000-0005-0000-0000-00002B1A0000}"/>
    <cellStyle name="Date 3 57" xfId="6778" xr:uid="{00000000-0005-0000-0000-00002C1A0000}"/>
    <cellStyle name="Date 3 58" xfId="6779" xr:uid="{00000000-0005-0000-0000-00002D1A0000}"/>
    <cellStyle name="Date 3 59" xfId="6780" xr:uid="{00000000-0005-0000-0000-00002E1A0000}"/>
    <cellStyle name="Date 3 6" xfId="6781" xr:uid="{00000000-0005-0000-0000-00002F1A0000}"/>
    <cellStyle name="Date 3 60" xfId="6782" xr:uid="{00000000-0005-0000-0000-0000301A0000}"/>
    <cellStyle name="Date 3 61" xfId="6783" xr:uid="{00000000-0005-0000-0000-0000311A0000}"/>
    <cellStyle name="Date 3 62" xfId="6784" xr:uid="{00000000-0005-0000-0000-0000321A0000}"/>
    <cellStyle name="Date 3 63" xfId="6785" xr:uid="{00000000-0005-0000-0000-0000331A0000}"/>
    <cellStyle name="Date 3 64" xfId="6786" xr:uid="{00000000-0005-0000-0000-0000341A0000}"/>
    <cellStyle name="Date 3 65" xfId="6787" xr:uid="{00000000-0005-0000-0000-0000351A0000}"/>
    <cellStyle name="Date 3 66" xfId="6788" xr:uid="{00000000-0005-0000-0000-0000361A0000}"/>
    <cellStyle name="Date 3 67" xfId="6789" xr:uid="{00000000-0005-0000-0000-0000371A0000}"/>
    <cellStyle name="Date 3 68" xfId="6790" xr:uid="{00000000-0005-0000-0000-0000381A0000}"/>
    <cellStyle name="Date 3 69" xfId="6791" xr:uid="{00000000-0005-0000-0000-0000391A0000}"/>
    <cellStyle name="Date 3 7" xfId="6792" xr:uid="{00000000-0005-0000-0000-00003A1A0000}"/>
    <cellStyle name="Date 3 70" xfId="6793" xr:uid="{00000000-0005-0000-0000-00003B1A0000}"/>
    <cellStyle name="Date 3 71" xfId="6794" xr:uid="{00000000-0005-0000-0000-00003C1A0000}"/>
    <cellStyle name="Date 3 72" xfId="6795" xr:uid="{00000000-0005-0000-0000-00003D1A0000}"/>
    <cellStyle name="Date 3 73" xfId="6796" xr:uid="{00000000-0005-0000-0000-00003E1A0000}"/>
    <cellStyle name="Date 3 74" xfId="6797" xr:uid="{00000000-0005-0000-0000-00003F1A0000}"/>
    <cellStyle name="Date 3 75" xfId="6798" xr:uid="{00000000-0005-0000-0000-0000401A0000}"/>
    <cellStyle name="Date 3 76" xfId="6799" xr:uid="{00000000-0005-0000-0000-0000411A0000}"/>
    <cellStyle name="Date 3 77" xfId="6800" xr:uid="{00000000-0005-0000-0000-0000421A0000}"/>
    <cellStyle name="Date 3 78" xfId="6801" xr:uid="{00000000-0005-0000-0000-0000431A0000}"/>
    <cellStyle name="Date 3 79" xfId="6802" xr:uid="{00000000-0005-0000-0000-0000441A0000}"/>
    <cellStyle name="Date 3 8" xfId="6803" xr:uid="{00000000-0005-0000-0000-0000451A0000}"/>
    <cellStyle name="Date 3 80" xfId="6804" xr:uid="{00000000-0005-0000-0000-0000461A0000}"/>
    <cellStyle name="Date 3 81" xfId="6805" xr:uid="{00000000-0005-0000-0000-0000471A0000}"/>
    <cellStyle name="Date 3 82" xfId="6806" xr:uid="{00000000-0005-0000-0000-0000481A0000}"/>
    <cellStyle name="Date 3 83" xfId="6807" xr:uid="{00000000-0005-0000-0000-0000491A0000}"/>
    <cellStyle name="Date 3 84" xfId="6808" xr:uid="{00000000-0005-0000-0000-00004A1A0000}"/>
    <cellStyle name="Date 3 85" xfId="6809" xr:uid="{00000000-0005-0000-0000-00004B1A0000}"/>
    <cellStyle name="Date 3 86" xfId="6810" xr:uid="{00000000-0005-0000-0000-00004C1A0000}"/>
    <cellStyle name="Date 3 87" xfId="6811" xr:uid="{00000000-0005-0000-0000-00004D1A0000}"/>
    <cellStyle name="Date 3 88" xfId="6812" xr:uid="{00000000-0005-0000-0000-00004E1A0000}"/>
    <cellStyle name="Date 3 89" xfId="6813" xr:uid="{00000000-0005-0000-0000-00004F1A0000}"/>
    <cellStyle name="Date 3 9" xfId="6814" xr:uid="{00000000-0005-0000-0000-0000501A0000}"/>
    <cellStyle name="Date 3 90" xfId="6815" xr:uid="{00000000-0005-0000-0000-0000511A0000}"/>
    <cellStyle name="Date 3 91" xfId="6816" xr:uid="{00000000-0005-0000-0000-0000521A0000}"/>
    <cellStyle name="Date 3 92" xfId="6817" xr:uid="{00000000-0005-0000-0000-0000531A0000}"/>
    <cellStyle name="Date 3 93" xfId="6818" xr:uid="{00000000-0005-0000-0000-0000541A0000}"/>
    <cellStyle name="Date 3 94" xfId="6819" xr:uid="{00000000-0005-0000-0000-0000551A0000}"/>
    <cellStyle name="Date 3 95" xfId="6820" xr:uid="{00000000-0005-0000-0000-0000561A0000}"/>
    <cellStyle name="Date 3 96" xfId="6821" xr:uid="{00000000-0005-0000-0000-0000571A0000}"/>
    <cellStyle name="Date 3 97" xfId="6822" xr:uid="{00000000-0005-0000-0000-0000581A0000}"/>
    <cellStyle name="Date 3 98" xfId="6823" xr:uid="{00000000-0005-0000-0000-0000591A0000}"/>
    <cellStyle name="Date 3 99" xfId="6824" xr:uid="{00000000-0005-0000-0000-00005A1A0000}"/>
    <cellStyle name="Date 30" xfId="6825" xr:uid="{00000000-0005-0000-0000-00005B1A0000}"/>
    <cellStyle name="Date 31" xfId="6826" xr:uid="{00000000-0005-0000-0000-00005C1A0000}"/>
    <cellStyle name="Date 32" xfId="6827" xr:uid="{00000000-0005-0000-0000-00005D1A0000}"/>
    <cellStyle name="Date 33" xfId="6828" xr:uid="{00000000-0005-0000-0000-00005E1A0000}"/>
    <cellStyle name="Date 34" xfId="6829" xr:uid="{00000000-0005-0000-0000-00005F1A0000}"/>
    <cellStyle name="Date 35" xfId="6830" xr:uid="{00000000-0005-0000-0000-0000601A0000}"/>
    <cellStyle name="Date 36" xfId="6831" xr:uid="{00000000-0005-0000-0000-0000611A0000}"/>
    <cellStyle name="Date 37" xfId="6832" xr:uid="{00000000-0005-0000-0000-0000621A0000}"/>
    <cellStyle name="Date 38" xfId="6833" xr:uid="{00000000-0005-0000-0000-0000631A0000}"/>
    <cellStyle name="Date 39" xfId="6834" xr:uid="{00000000-0005-0000-0000-0000641A0000}"/>
    <cellStyle name="Date 4" xfId="6835" xr:uid="{00000000-0005-0000-0000-0000651A0000}"/>
    <cellStyle name="Date 4 10" xfId="6836" xr:uid="{00000000-0005-0000-0000-0000661A0000}"/>
    <cellStyle name="Date 4 100" xfId="6837" xr:uid="{00000000-0005-0000-0000-0000671A0000}"/>
    <cellStyle name="Date 4 101" xfId="6838" xr:uid="{00000000-0005-0000-0000-0000681A0000}"/>
    <cellStyle name="Date 4 102" xfId="6839" xr:uid="{00000000-0005-0000-0000-0000691A0000}"/>
    <cellStyle name="Date 4 103" xfId="6840" xr:uid="{00000000-0005-0000-0000-00006A1A0000}"/>
    <cellStyle name="Date 4 104" xfId="6841" xr:uid="{00000000-0005-0000-0000-00006B1A0000}"/>
    <cellStyle name="Date 4 105" xfId="6842" xr:uid="{00000000-0005-0000-0000-00006C1A0000}"/>
    <cellStyle name="Date 4 106" xfId="6843" xr:uid="{00000000-0005-0000-0000-00006D1A0000}"/>
    <cellStyle name="Date 4 107" xfId="6844" xr:uid="{00000000-0005-0000-0000-00006E1A0000}"/>
    <cellStyle name="Date 4 108" xfId="6845" xr:uid="{00000000-0005-0000-0000-00006F1A0000}"/>
    <cellStyle name="Date 4 109" xfId="6846" xr:uid="{00000000-0005-0000-0000-0000701A0000}"/>
    <cellStyle name="Date 4 11" xfId="6847" xr:uid="{00000000-0005-0000-0000-0000711A0000}"/>
    <cellStyle name="Date 4 110" xfId="6848" xr:uid="{00000000-0005-0000-0000-0000721A0000}"/>
    <cellStyle name="Date 4 111" xfId="6849" xr:uid="{00000000-0005-0000-0000-0000731A0000}"/>
    <cellStyle name="Date 4 112" xfId="6850" xr:uid="{00000000-0005-0000-0000-0000741A0000}"/>
    <cellStyle name="Date 4 113" xfId="6851" xr:uid="{00000000-0005-0000-0000-0000751A0000}"/>
    <cellStyle name="Date 4 114" xfId="6852" xr:uid="{00000000-0005-0000-0000-0000761A0000}"/>
    <cellStyle name="Date 4 115" xfId="6853" xr:uid="{00000000-0005-0000-0000-0000771A0000}"/>
    <cellStyle name="Date 4 116" xfId="6854" xr:uid="{00000000-0005-0000-0000-0000781A0000}"/>
    <cellStyle name="Date 4 117" xfId="6855" xr:uid="{00000000-0005-0000-0000-0000791A0000}"/>
    <cellStyle name="Date 4 118" xfId="6856" xr:uid="{00000000-0005-0000-0000-00007A1A0000}"/>
    <cellStyle name="Date 4 119" xfId="6857" xr:uid="{00000000-0005-0000-0000-00007B1A0000}"/>
    <cellStyle name="Date 4 12" xfId="6858" xr:uid="{00000000-0005-0000-0000-00007C1A0000}"/>
    <cellStyle name="Date 4 120" xfId="6859" xr:uid="{00000000-0005-0000-0000-00007D1A0000}"/>
    <cellStyle name="Date 4 121" xfId="6860" xr:uid="{00000000-0005-0000-0000-00007E1A0000}"/>
    <cellStyle name="Date 4 122" xfId="6861" xr:uid="{00000000-0005-0000-0000-00007F1A0000}"/>
    <cellStyle name="Date 4 123" xfId="6862" xr:uid="{00000000-0005-0000-0000-0000801A0000}"/>
    <cellStyle name="Date 4 124" xfId="6863" xr:uid="{00000000-0005-0000-0000-0000811A0000}"/>
    <cellStyle name="Date 4 125" xfId="6864" xr:uid="{00000000-0005-0000-0000-0000821A0000}"/>
    <cellStyle name="Date 4 13" xfId="6865" xr:uid="{00000000-0005-0000-0000-0000831A0000}"/>
    <cellStyle name="Date 4 14" xfId="6866" xr:uid="{00000000-0005-0000-0000-0000841A0000}"/>
    <cellStyle name="Date 4 15" xfId="6867" xr:uid="{00000000-0005-0000-0000-0000851A0000}"/>
    <cellStyle name="Date 4 16" xfId="6868" xr:uid="{00000000-0005-0000-0000-0000861A0000}"/>
    <cellStyle name="Date 4 17" xfId="6869" xr:uid="{00000000-0005-0000-0000-0000871A0000}"/>
    <cellStyle name="Date 4 18" xfId="6870" xr:uid="{00000000-0005-0000-0000-0000881A0000}"/>
    <cellStyle name="Date 4 19" xfId="6871" xr:uid="{00000000-0005-0000-0000-0000891A0000}"/>
    <cellStyle name="Date 4 2" xfId="6872" xr:uid="{00000000-0005-0000-0000-00008A1A0000}"/>
    <cellStyle name="Date 4 20" xfId="6873" xr:uid="{00000000-0005-0000-0000-00008B1A0000}"/>
    <cellStyle name="Date 4 21" xfId="6874" xr:uid="{00000000-0005-0000-0000-00008C1A0000}"/>
    <cellStyle name="Date 4 22" xfId="6875" xr:uid="{00000000-0005-0000-0000-00008D1A0000}"/>
    <cellStyle name="Date 4 23" xfId="6876" xr:uid="{00000000-0005-0000-0000-00008E1A0000}"/>
    <cellStyle name="Date 4 24" xfId="6877" xr:uid="{00000000-0005-0000-0000-00008F1A0000}"/>
    <cellStyle name="Date 4 25" xfId="6878" xr:uid="{00000000-0005-0000-0000-0000901A0000}"/>
    <cellStyle name="Date 4 26" xfId="6879" xr:uid="{00000000-0005-0000-0000-0000911A0000}"/>
    <cellStyle name="Date 4 27" xfId="6880" xr:uid="{00000000-0005-0000-0000-0000921A0000}"/>
    <cellStyle name="Date 4 28" xfId="6881" xr:uid="{00000000-0005-0000-0000-0000931A0000}"/>
    <cellStyle name="Date 4 29" xfId="6882" xr:uid="{00000000-0005-0000-0000-0000941A0000}"/>
    <cellStyle name="Date 4 3" xfId="6883" xr:uid="{00000000-0005-0000-0000-0000951A0000}"/>
    <cellStyle name="Date 4 30" xfId="6884" xr:uid="{00000000-0005-0000-0000-0000961A0000}"/>
    <cellStyle name="Date 4 31" xfId="6885" xr:uid="{00000000-0005-0000-0000-0000971A0000}"/>
    <cellStyle name="Date 4 32" xfId="6886" xr:uid="{00000000-0005-0000-0000-0000981A0000}"/>
    <cellStyle name="Date 4 33" xfId="6887" xr:uid="{00000000-0005-0000-0000-0000991A0000}"/>
    <cellStyle name="Date 4 34" xfId="6888" xr:uid="{00000000-0005-0000-0000-00009A1A0000}"/>
    <cellStyle name="Date 4 35" xfId="6889" xr:uid="{00000000-0005-0000-0000-00009B1A0000}"/>
    <cellStyle name="Date 4 36" xfId="6890" xr:uid="{00000000-0005-0000-0000-00009C1A0000}"/>
    <cellStyle name="Date 4 37" xfId="6891" xr:uid="{00000000-0005-0000-0000-00009D1A0000}"/>
    <cellStyle name="Date 4 38" xfId="6892" xr:uid="{00000000-0005-0000-0000-00009E1A0000}"/>
    <cellStyle name="Date 4 39" xfId="6893" xr:uid="{00000000-0005-0000-0000-00009F1A0000}"/>
    <cellStyle name="Date 4 4" xfId="6894" xr:uid="{00000000-0005-0000-0000-0000A01A0000}"/>
    <cellStyle name="Date 4 40" xfId="6895" xr:uid="{00000000-0005-0000-0000-0000A11A0000}"/>
    <cellStyle name="Date 4 41" xfId="6896" xr:uid="{00000000-0005-0000-0000-0000A21A0000}"/>
    <cellStyle name="Date 4 42" xfId="6897" xr:uid="{00000000-0005-0000-0000-0000A31A0000}"/>
    <cellStyle name="Date 4 43" xfId="6898" xr:uid="{00000000-0005-0000-0000-0000A41A0000}"/>
    <cellStyle name="Date 4 44" xfId="6899" xr:uid="{00000000-0005-0000-0000-0000A51A0000}"/>
    <cellStyle name="Date 4 45" xfId="6900" xr:uid="{00000000-0005-0000-0000-0000A61A0000}"/>
    <cellStyle name="Date 4 46" xfId="6901" xr:uid="{00000000-0005-0000-0000-0000A71A0000}"/>
    <cellStyle name="Date 4 47" xfId="6902" xr:uid="{00000000-0005-0000-0000-0000A81A0000}"/>
    <cellStyle name="Date 4 48" xfId="6903" xr:uid="{00000000-0005-0000-0000-0000A91A0000}"/>
    <cellStyle name="Date 4 49" xfId="6904" xr:uid="{00000000-0005-0000-0000-0000AA1A0000}"/>
    <cellStyle name="Date 4 5" xfId="6905" xr:uid="{00000000-0005-0000-0000-0000AB1A0000}"/>
    <cellStyle name="Date 4 50" xfId="6906" xr:uid="{00000000-0005-0000-0000-0000AC1A0000}"/>
    <cellStyle name="Date 4 51" xfId="6907" xr:uid="{00000000-0005-0000-0000-0000AD1A0000}"/>
    <cellStyle name="Date 4 52" xfId="6908" xr:uid="{00000000-0005-0000-0000-0000AE1A0000}"/>
    <cellStyle name="Date 4 53" xfId="6909" xr:uid="{00000000-0005-0000-0000-0000AF1A0000}"/>
    <cellStyle name="Date 4 54" xfId="6910" xr:uid="{00000000-0005-0000-0000-0000B01A0000}"/>
    <cellStyle name="Date 4 55" xfId="6911" xr:uid="{00000000-0005-0000-0000-0000B11A0000}"/>
    <cellStyle name="Date 4 56" xfId="6912" xr:uid="{00000000-0005-0000-0000-0000B21A0000}"/>
    <cellStyle name="Date 4 57" xfId="6913" xr:uid="{00000000-0005-0000-0000-0000B31A0000}"/>
    <cellStyle name="Date 4 58" xfId="6914" xr:uid="{00000000-0005-0000-0000-0000B41A0000}"/>
    <cellStyle name="Date 4 59" xfId="6915" xr:uid="{00000000-0005-0000-0000-0000B51A0000}"/>
    <cellStyle name="Date 4 6" xfId="6916" xr:uid="{00000000-0005-0000-0000-0000B61A0000}"/>
    <cellStyle name="Date 4 60" xfId="6917" xr:uid="{00000000-0005-0000-0000-0000B71A0000}"/>
    <cellStyle name="Date 4 61" xfId="6918" xr:uid="{00000000-0005-0000-0000-0000B81A0000}"/>
    <cellStyle name="Date 4 62" xfId="6919" xr:uid="{00000000-0005-0000-0000-0000B91A0000}"/>
    <cellStyle name="Date 4 63" xfId="6920" xr:uid="{00000000-0005-0000-0000-0000BA1A0000}"/>
    <cellStyle name="Date 4 64" xfId="6921" xr:uid="{00000000-0005-0000-0000-0000BB1A0000}"/>
    <cellStyle name="Date 4 65" xfId="6922" xr:uid="{00000000-0005-0000-0000-0000BC1A0000}"/>
    <cellStyle name="Date 4 66" xfId="6923" xr:uid="{00000000-0005-0000-0000-0000BD1A0000}"/>
    <cellStyle name="Date 4 67" xfId="6924" xr:uid="{00000000-0005-0000-0000-0000BE1A0000}"/>
    <cellStyle name="Date 4 68" xfId="6925" xr:uid="{00000000-0005-0000-0000-0000BF1A0000}"/>
    <cellStyle name="Date 4 69" xfId="6926" xr:uid="{00000000-0005-0000-0000-0000C01A0000}"/>
    <cellStyle name="Date 4 7" xfId="6927" xr:uid="{00000000-0005-0000-0000-0000C11A0000}"/>
    <cellStyle name="Date 4 70" xfId="6928" xr:uid="{00000000-0005-0000-0000-0000C21A0000}"/>
    <cellStyle name="Date 4 71" xfId="6929" xr:uid="{00000000-0005-0000-0000-0000C31A0000}"/>
    <cellStyle name="Date 4 72" xfId="6930" xr:uid="{00000000-0005-0000-0000-0000C41A0000}"/>
    <cellStyle name="Date 4 73" xfId="6931" xr:uid="{00000000-0005-0000-0000-0000C51A0000}"/>
    <cellStyle name="Date 4 74" xfId="6932" xr:uid="{00000000-0005-0000-0000-0000C61A0000}"/>
    <cellStyle name="Date 4 75" xfId="6933" xr:uid="{00000000-0005-0000-0000-0000C71A0000}"/>
    <cellStyle name="Date 4 76" xfId="6934" xr:uid="{00000000-0005-0000-0000-0000C81A0000}"/>
    <cellStyle name="Date 4 77" xfId="6935" xr:uid="{00000000-0005-0000-0000-0000C91A0000}"/>
    <cellStyle name="Date 4 78" xfId="6936" xr:uid="{00000000-0005-0000-0000-0000CA1A0000}"/>
    <cellStyle name="Date 4 79" xfId="6937" xr:uid="{00000000-0005-0000-0000-0000CB1A0000}"/>
    <cellStyle name="Date 4 8" xfId="6938" xr:uid="{00000000-0005-0000-0000-0000CC1A0000}"/>
    <cellStyle name="Date 4 80" xfId="6939" xr:uid="{00000000-0005-0000-0000-0000CD1A0000}"/>
    <cellStyle name="Date 4 81" xfId="6940" xr:uid="{00000000-0005-0000-0000-0000CE1A0000}"/>
    <cellStyle name="Date 4 82" xfId="6941" xr:uid="{00000000-0005-0000-0000-0000CF1A0000}"/>
    <cellStyle name="Date 4 83" xfId="6942" xr:uid="{00000000-0005-0000-0000-0000D01A0000}"/>
    <cellStyle name="Date 4 84" xfId="6943" xr:uid="{00000000-0005-0000-0000-0000D11A0000}"/>
    <cellStyle name="Date 4 85" xfId="6944" xr:uid="{00000000-0005-0000-0000-0000D21A0000}"/>
    <cellStyle name="Date 4 86" xfId="6945" xr:uid="{00000000-0005-0000-0000-0000D31A0000}"/>
    <cellStyle name="Date 4 87" xfId="6946" xr:uid="{00000000-0005-0000-0000-0000D41A0000}"/>
    <cellStyle name="Date 4 88" xfId="6947" xr:uid="{00000000-0005-0000-0000-0000D51A0000}"/>
    <cellStyle name="Date 4 89" xfId="6948" xr:uid="{00000000-0005-0000-0000-0000D61A0000}"/>
    <cellStyle name="Date 4 9" xfId="6949" xr:uid="{00000000-0005-0000-0000-0000D71A0000}"/>
    <cellStyle name="Date 4 90" xfId="6950" xr:uid="{00000000-0005-0000-0000-0000D81A0000}"/>
    <cellStyle name="Date 4 91" xfId="6951" xr:uid="{00000000-0005-0000-0000-0000D91A0000}"/>
    <cellStyle name="Date 4 92" xfId="6952" xr:uid="{00000000-0005-0000-0000-0000DA1A0000}"/>
    <cellStyle name="Date 4 93" xfId="6953" xr:uid="{00000000-0005-0000-0000-0000DB1A0000}"/>
    <cellStyle name="Date 4 94" xfId="6954" xr:uid="{00000000-0005-0000-0000-0000DC1A0000}"/>
    <cellStyle name="Date 4 95" xfId="6955" xr:uid="{00000000-0005-0000-0000-0000DD1A0000}"/>
    <cellStyle name="Date 4 96" xfId="6956" xr:uid="{00000000-0005-0000-0000-0000DE1A0000}"/>
    <cellStyle name="Date 4 97" xfId="6957" xr:uid="{00000000-0005-0000-0000-0000DF1A0000}"/>
    <cellStyle name="Date 4 98" xfId="6958" xr:uid="{00000000-0005-0000-0000-0000E01A0000}"/>
    <cellStyle name="Date 4 99" xfId="6959" xr:uid="{00000000-0005-0000-0000-0000E11A0000}"/>
    <cellStyle name="Date 40" xfId="6960" xr:uid="{00000000-0005-0000-0000-0000E21A0000}"/>
    <cellStyle name="Date 41" xfId="6961" xr:uid="{00000000-0005-0000-0000-0000E31A0000}"/>
    <cellStyle name="Date 42" xfId="6962" xr:uid="{00000000-0005-0000-0000-0000E41A0000}"/>
    <cellStyle name="Date 43" xfId="6963" xr:uid="{00000000-0005-0000-0000-0000E51A0000}"/>
    <cellStyle name="Date 44" xfId="6964" xr:uid="{00000000-0005-0000-0000-0000E61A0000}"/>
    <cellStyle name="Date 45" xfId="6965" xr:uid="{00000000-0005-0000-0000-0000E71A0000}"/>
    <cellStyle name="Date 46" xfId="6966" xr:uid="{00000000-0005-0000-0000-0000E81A0000}"/>
    <cellStyle name="Date 47" xfId="6967" xr:uid="{00000000-0005-0000-0000-0000E91A0000}"/>
    <cellStyle name="Date 48" xfId="6968" xr:uid="{00000000-0005-0000-0000-0000EA1A0000}"/>
    <cellStyle name="Date 49" xfId="6969" xr:uid="{00000000-0005-0000-0000-0000EB1A0000}"/>
    <cellStyle name="Date 5" xfId="6970" xr:uid="{00000000-0005-0000-0000-0000EC1A0000}"/>
    <cellStyle name="Date 5 10" xfId="6971" xr:uid="{00000000-0005-0000-0000-0000ED1A0000}"/>
    <cellStyle name="Date 5 100" xfId="6972" xr:uid="{00000000-0005-0000-0000-0000EE1A0000}"/>
    <cellStyle name="Date 5 101" xfId="6973" xr:uid="{00000000-0005-0000-0000-0000EF1A0000}"/>
    <cellStyle name="Date 5 102" xfId="6974" xr:uid="{00000000-0005-0000-0000-0000F01A0000}"/>
    <cellStyle name="Date 5 103" xfId="6975" xr:uid="{00000000-0005-0000-0000-0000F11A0000}"/>
    <cellStyle name="Date 5 104" xfId="6976" xr:uid="{00000000-0005-0000-0000-0000F21A0000}"/>
    <cellStyle name="Date 5 105" xfId="6977" xr:uid="{00000000-0005-0000-0000-0000F31A0000}"/>
    <cellStyle name="Date 5 106" xfId="6978" xr:uid="{00000000-0005-0000-0000-0000F41A0000}"/>
    <cellStyle name="Date 5 107" xfId="6979" xr:uid="{00000000-0005-0000-0000-0000F51A0000}"/>
    <cellStyle name="Date 5 108" xfId="6980" xr:uid="{00000000-0005-0000-0000-0000F61A0000}"/>
    <cellStyle name="Date 5 109" xfId="6981" xr:uid="{00000000-0005-0000-0000-0000F71A0000}"/>
    <cellStyle name="Date 5 11" xfId="6982" xr:uid="{00000000-0005-0000-0000-0000F81A0000}"/>
    <cellStyle name="Date 5 110" xfId="6983" xr:uid="{00000000-0005-0000-0000-0000F91A0000}"/>
    <cellStyle name="Date 5 111" xfId="6984" xr:uid="{00000000-0005-0000-0000-0000FA1A0000}"/>
    <cellStyle name="Date 5 112" xfId="6985" xr:uid="{00000000-0005-0000-0000-0000FB1A0000}"/>
    <cellStyle name="Date 5 113" xfId="6986" xr:uid="{00000000-0005-0000-0000-0000FC1A0000}"/>
    <cellStyle name="Date 5 114" xfId="6987" xr:uid="{00000000-0005-0000-0000-0000FD1A0000}"/>
    <cellStyle name="Date 5 115" xfId="6988" xr:uid="{00000000-0005-0000-0000-0000FE1A0000}"/>
    <cellStyle name="Date 5 116" xfId="6989" xr:uid="{00000000-0005-0000-0000-0000FF1A0000}"/>
    <cellStyle name="Date 5 117" xfId="6990" xr:uid="{00000000-0005-0000-0000-0000001B0000}"/>
    <cellStyle name="Date 5 118" xfId="6991" xr:uid="{00000000-0005-0000-0000-0000011B0000}"/>
    <cellStyle name="Date 5 119" xfId="6992" xr:uid="{00000000-0005-0000-0000-0000021B0000}"/>
    <cellStyle name="Date 5 12" xfId="6993" xr:uid="{00000000-0005-0000-0000-0000031B0000}"/>
    <cellStyle name="Date 5 120" xfId="6994" xr:uid="{00000000-0005-0000-0000-0000041B0000}"/>
    <cellStyle name="Date 5 121" xfId="6995" xr:uid="{00000000-0005-0000-0000-0000051B0000}"/>
    <cellStyle name="Date 5 122" xfId="6996" xr:uid="{00000000-0005-0000-0000-0000061B0000}"/>
    <cellStyle name="Date 5 123" xfId="6997" xr:uid="{00000000-0005-0000-0000-0000071B0000}"/>
    <cellStyle name="Date 5 13" xfId="6998" xr:uid="{00000000-0005-0000-0000-0000081B0000}"/>
    <cellStyle name="Date 5 14" xfId="6999" xr:uid="{00000000-0005-0000-0000-0000091B0000}"/>
    <cellStyle name="Date 5 15" xfId="7000" xr:uid="{00000000-0005-0000-0000-00000A1B0000}"/>
    <cellStyle name="Date 5 16" xfId="7001" xr:uid="{00000000-0005-0000-0000-00000B1B0000}"/>
    <cellStyle name="Date 5 17" xfId="7002" xr:uid="{00000000-0005-0000-0000-00000C1B0000}"/>
    <cellStyle name="Date 5 18" xfId="7003" xr:uid="{00000000-0005-0000-0000-00000D1B0000}"/>
    <cellStyle name="Date 5 19" xfId="7004" xr:uid="{00000000-0005-0000-0000-00000E1B0000}"/>
    <cellStyle name="Date 5 2" xfId="7005" xr:uid="{00000000-0005-0000-0000-00000F1B0000}"/>
    <cellStyle name="Date 5 20" xfId="7006" xr:uid="{00000000-0005-0000-0000-0000101B0000}"/>
    <cellStyle name="Date 5 21" xfId="7007" xr:uid="{00000000-0005-0000-0000-0000111B0000}"/>
    <cellStyle name="Date 5 22" xfId="7008" xr:uid="{00000000-0005-0000-0000-0000121B0000}"/>
    <cellStyle name="Date 5 23" xfId="7009" xr:uid="{00000000-0005-0000-0000-0000131B0000}"/>
    <cellStyle name="Date 5 24" xfId="7010" xr:uid="{00000000-0005-0000-0000-0000141B0000}"/>
    <cellStyle name="Date 5 25" xfId="7011" xr:uid="{00000000-0005-0000-0000-0000151B0000}"/>
    <cellStyle name="Date 5 26" xfId="7012" xr:uid="{00000000-0005-0000-0000-0000161B0000}"/>
    <cellStyle name="Date 5 27" xfId="7013" xr:uid="{00000000-0005-0000-0000-0000171B0000}"/>
    <cellStyle name="Date 5 28" xfId="7014" xr:uid="{00000000-0005-0000-0000-0000181B0000}"/>
    <cellStyle name="Date 5 29" xfId="7015" xr:uid="{00000000-0005-0000-0000-0000191B0000}"/>
    <cellStyle name="Date 5 3" xfId="7016" xr:uid="{00000000-0005-0000-0000-00001A1B0000}"/>
    <cellStyle name="Date 5 30" xfId="7017" xr:uid="{00000000-0005-0000-0000-00001B1B0000}"/>
    <cellStyle name="Date 5 31" xfId="7018" xr:uid="{00000000-0005-0000-0000-00001C1B0000}"/>
    <cellStyle name="Date 5 32" xfId="7019" xr:uid="{00000000-0005-0000-0000-00001D1B0000}"/>
    <cellStyle name="Date 5 33" xfId="7020" xr:uid="{00000000-0005-0000-0000-00001E1B0000}"/>
    <cellStyle name="Date 5 34" xfId="7021" xr:uid="{00000000-0005-0000-0000-00001F1B0000}"/>
    <cellStyle name="Date 5 35" xfId="7022" xr:uid="{00000000-0005-0000-0000-0000201B0000}"/>
    <cellStyle name="Date 5 36" xfId="7023" xr:uid="{00000000-0005-0000-0000-0000211B0000}"/>
    <cellStyle name="Date 5 37" xfId="7024" xr:uid="{00000000-0005-0000-0000-0000221B0000}"/>
    <cellStyle name="Date 5 38" xfId="7025" xr:uid="{00000000-0005-0000-0000-0000231B0000}"/>
    <cellStyle name="Date 5 39" xfId="7026" xr:uid="{00000000-0005-0000-0000-0000241B0000}"/>
    <cellStyle name="Date 5 4" xfId="7027" xr:uid="{00000000-0005-0000-0000-0000251B0000}"/>
    <cellStyle name="Date 5 40" xfId="7028" xr:uid="{00000000-0005-0000-0000-0000261B0000}"/>
    <cellStyle name="Date 5 41" xfId="7029" xr:uid="{00000000-0005-0000-0000-0000271B0000}"/>
    <cellStyle name="Date 5 42" xfId="7030" xr:uid="{00000000-0005-0000-0000-0000281B0000}"/>
    <cellStyle name="Date 5 43" xfId="7031" xr:uid="{00000000-0005-0000-0000-0000291B0000}"/>
    <cellStyle name="Date 5 44" xfId="7032" xr:uid="{00000000-0005-0000-0000-00002A1B0000}"/>
    <cellStyle name="Date 5 45" xfId="7033" xr:uid="{00000000-0005-0000-0000-00002B1B0000}"/>
    <cellStyle name="Date 5 46" xfId="7034" xr:uid="{00000000-0005-0000-0000-00002C1B0000}"/>
    <cellStyle name="Date 5 47" xfId="7035" xr:uid="{00000000-0005-0000-0000-00002D1B0000}"/>
    <cellStyle name="Date 5 48" xfId="7036" xr:uid="{00000000-0005-0000-0000-00002E1B0000}"/>
    <cellStyle name="Date 5 49" xfId="7037" xr:uid="{00000000-0005-0000-0000-00002F1B0000}"/>
    <cellStyle name="Date 5 5" xfId="7038" xr:uid="{00000000-0005-0000-0000-0000301B0000}"/>
    <cellStyle name="Date 5 50" xfId="7039" xr:uid="{00000000-0005-0000-0000-0000311B0000}"/>
    <cellStyle name="Date 5 51" xfId="7040" xr:uid="{00000000-0005-0000-0000-0000321B0000}"/>
    <cellStyle name="Date 5 52" xfId="7041" xr:uid="{00000000-0005-0000-0000-0000331B0000}"/>
    <cellStyle name="Date 5 53" xfId="7042" xr:uid="{00000000-0005-0000-0000-0000341B0000}"/>
    <cellStyle name="Date 5 54" xfId="7043" xr:uid="{00000000-0005-0000-0000-0000351B0000}"/>
    <cellStyle name="Date 5 55" xfId="7044" xr:uid="{00000000-0005-0000-0000-0000361B0000}"/>
    <cellStyle name="Date 5 56" xfId="7045" xr:uid="{00000000-0005-0000-0000-0000371B0000}"/>
    <cellStyle name="Date 5 57" xfId="7046" xr:uid="{00000000-0005-0000-0000-0000381B0000}"/>
    <cellStyle name="Date 5 58" xfId="7047" xr:uid="{00000000-0005-0000-0000-0000391B0000}"/>
    <cellStyle name="Date 5 59" xfId="7048" xr:uid="{00000000-0005-0000-0000-00003A1B0000}"/>
    <cellStyle name="Date 5 6" xfId="7049" xr:uid="{00000000-0005-0000-0000-00003B1B0000}"/>
    <cellStyle name="Date 5 60" xfId="7050" xr:uid="{00000000-0005-0000-0000-00003C1B0000}"/>
    <cellStyle name="Date 5 61" xfId="7051" xr:uid="{00000000-0005-0000-0000-00003D1B0000}"/>
    <cellStyle name="Date 5 62" xfId="7052" xr:uid="{00000000-0005-0000-0000-00003E1B0000}"/>
    <cellStyle name="Date 5 63" xfId="7053" xr:uid="{00000000-0005-0000-0000-00003F1B0000}"/>
    <cellStyle name="Date 5 64" xfId="7054" xr:uid="{00000000-0005-0000-0000-0000401B0000}"/>
    <cellStyle name="Date 5 65" xfId="7055" xr:uid="{00000000-0005-0000-0000-0000411B0000}"/>
    <cellStyle name="Date 5 66" xfId="7056" xr:uid="{00000000-0005-0000-0000-0000421B0000}"/>
    <cellStyle name="Date 5 67" xfId="7057" xr:uid="{00000000-0005-0000-0000-0000431B0000}"/>
    <cellStyle name="Date 5 68" xfId="7058" xr:uid="{00000000-0005-0000-0000-0000441B0000}"/>
    <cellStyle name="Date 5 69" xfId="7059" xr:uid="{00000000-0005-0000-0000-0000451B0000}"/>
    <cellStyle name="Date 5 7" xfId="7060" xr:uid="{00000000-0005-0000-0000-0000461B0000}"/>
    <cellStyle name="Date 5 70" xfId="7061" xr:uid="{00000000-0005-0000-0000-0000471B0000}"/>
    <cellStyle name="Date 5 71" xfId="7062" xr:uid="{00000000-0005-0000-0000-0000481B0000}"/>
    <cellStyle name="Date 5 72" xfId="7063" xr:uid="{00000000-0005-0000-0000-0000491B0000}"/>
    <cellStyle name="Date 5 73" xfId="7064" xr:uid="{00000000-0005-0000-0000-00004A1B0000}"/>
    <cellStyle name="Date 5 74" xfId="7065" xr:uid="{00000000-0005-0000-0000-00004B1B0000}"/>
    <cellStyle name="Date 5 75" xfId="7066" xr:uid="{00000000-0005-0000-0000-00004C1B0000}"/>
    <cellStyle name="Date 5 76" xfId="7067" xr:uid="{00000000-0005-0000-0000-00004D1B0000}"/>
    <cellStyle name="Date 5 77" xfId="7068" xr:uid="{00000000-0005-0000-0000-00004E1B0000}"/>
    <cellStyle name="Date 5 78" xfId="7069" xr:uid="{00000000-0005-0000-0000-00004F1B0000}"/>
    <cellStyle name="Date 5 79" xfId="7070" xr:uid="{00000000-0005-0000-0000-0000501B0000}"/>
    <cellStyle name="Date 5 8" xfId="7071" xr:uid="{00000000-0005-0000-0000-0000511B0000}"/>
    <cellStyle name="Date 5 80" xfId="7072" xr:uid="{00000000-0005-0000-0000-0000521B0000}"/>
    <cellStyle name="Date 5 81" xfId="7073" xr:uid="{00000000-0005-0000-0000-0000531B0000}"/>
    <cellStyle name="Date 5 82" xfId="7074" xr:uid="{00000000-0005-0000-0000-0000541B0000}"/>
    <cellStyle name="Date 5 83" xfId="7075" xr:uid="{00000000-0005-0000-0000-0000551B0000}"/>
    <cellStyle name="Date 5 84" xfId="7076" xr:uid="{00000000-0005-0000-0000-0000561B0000}"/>
    <cellStyle name="Date 5 85" xfId="7077" xr:uid="{00000000-0005-0000-0000-0000571B0000}"/>
    <cellStyle name="Date 5 86" xfId="7078" xr:uid="{00000000-0005-0000-0000-0000581B0000}"/>
    <cellStyle name="Date 5 87" xfId="7079" xr:uid="{00000000-0005-0000-0000-0000591B0000}"/>
    <cellStyle name="Date 5 88" xfId="7080" xr:uid="{00000000-0005-0000-0000-00005A1B0000}"/>
    <cellStyle name="Date 5 89" xfId="7081" xr:uid="{00000000-0005-0000-0000-00005B1B0000}"/>
    <cellStyle name="Date 5 9" xfId="7082" xr:uid="{00000000-0005-0000-0000-00005C1B0000}"/>
    <cellStyle name="Date 5 90" xfId="7083" xr:uid="{00000000-0005-0000-0000-00005D1B0000}"/>
    <cellStyle name="Date 5 91" xfId="7084" xr:uid="{00000000-0005-0000-0000-00005E1B0000}"/>
    <cellStyle name="Date 5 92" xfId="7085" xr:uid="{00000000-0005-0000-0000-00005F1B0000}"/>
    <cellStyle name="Date 5 93" xfId="7086" xr:uid="{00000000-0005-0000-0000-0000601B0000}"/>
    <cellStyle name="Date 5 94" xfId="7087" xr:uid="{00000000-0005-0000-0000-0000611B0000}"/>
    <cellStyle name="Date 5 95" xfId="7088" xr:uid="{00000000-0005-0000-0000-0000621B0000}"/>
    <cellStyle name="Date 5 96" xfId="7089" xr:uid="{00000000-0005-0000-0000-0000631B0000}"/>
    <cellStyle name="Date 5 97" xfId="7090" xr:uid="{00000000-0005-0000-0000-0000641B0000}"/>
    <cellStyle name="Date 5 98" xfId="7091" xr:uid="{00000000-0005-0000-0000-0000651B0000}"/>
    <cellStyle name="Date 5 99" xfId="7092" xr:uid="{00000000-0005-0000-0000-0000661B0000}"/>
    <cellStyle name="Date 50" xfId="7093" xr:uid="{00000000-0005-0000-0000-0000671B0000}"/>
    <cellStyle name="Date 51" xfId="7094" xr:uid="{00000000-0005-0000-0000-0000681B0000}"/>
    <cellStyle name="Date 52" xfId="7095" xr:uid="{00000000-0005-0000-0000-0000691B0000}"/>
    <cellStyle name="Date 53" xfId="7096" xr:uid="{00000000-0005-0000-0000-00006A1B0000}"/>
    <cellStyle name="Date 54" xfId="7097" xr:uid="{00000000-0005-0000-0000-00006B1B0000}"/>
    <cellStyle name="Date 55" xfId="7098" xr:uid="{00000000-0005-0000-0000-00006C1B0000}"/>
    <cellStyle name="Date 56" xfId="7099" xr:uid="{00000000-0005-0000-0000-00006D1B0000}"/>
    <cellStyle name="Date 57" xfId="7100" xr:uid="{00000000-0005-0000-0000-00006E1B0000}"/>
    <cellStyle name="Date 58" xfId="7101" xr:uid="{00000000-0005-0000-0000-00006F1B0000}"/>
    <cellStyle name="Date 59" xfId="7102" xr:uid="{00000000-0005-0000-0000-0000701B0000}"/>
    <cellStyle name="Date 6" xfId="7103" xr:uid="{00000000-0005-0000-0000-0000711B0000}"/>
    <cellStyle name="Date 6 10" xfId="7104" xr:uid="{00000000-0005-0000-0000-0000721B0000}"/>
    <cellStyle name="Date 6 100" xfId="7105" xr:uid="{00000000-0005-0000-0000-0000731B0000}"/>
    <cellStyle name="Date 6 101" xfId="7106" xr:uid="{00000000-0005-0000-0000-0000741B0000}"/>
    <cellStyle name="Date 6 102" xfId="7107" xr:uid="{00000000-0005-0000-0000-0000751B0000}"/>
    <cellStyle name="Date 6 103" xfId="7108" xr:uid="{00000000-0005-0000-0000-0000761B0000}"/>
    <cellStyle name="Date 6 104" xfId="7109" xr:uid="{00000000-0005-0000-0000-0000771B0000}"/>
    <cellStyle name="Date 6 105" xfId="7110" xr:uid="{00000000-0005-0000-0000-0000781B0000}"/>
    <cellStyle name="Date 6 106" xfId="7111" xr:uid="{00000000-0005-0000-0000-0000791B0000}"/>
    <cellStyle name="Date 6 107" xfId="7112" xr:uid="{00000000-0005-0000-0000-00007A1B0000}"/>
    <cellStyle name="Date 6 108" xfId="7113" xr:uid="{00000000-0005-0000-0000-00007B1B0000}"/>
    <cellStyle name="Date 6 109" xfId="7114" xr:uid="{00000000-0005-0000-0000-00007C1B0000}"/>
    <cellStyle name="Date 6 11" xfId="7115" xr:uid="{00000000-0005-0000-0000-00007D1B0000}"/>
    <cellStyle name="Date 6 110" xfId="7116" xr:uid="{00000000-0005-0000-0000-00007E1B0000}"/>
    <cellStyle name="Date 6 111" xfId="7117" xr:uid="{00000000-0005-0000-0000-00007F1B0000}"/>
    <cellStyle name="Date 6 112" xfId="7118" xr:uid="{00000000-0005-0000-0000-0000801B0000}"/>
    <cellStyle name="Date 6 113" xfId="7119" xr:uid="{00000000-0005-0000-0000-0000811B0000}"/>
    <cellStyle name="Date 6 114" xfId="7120" xr:uid="{00000000-0005-0000-0000-0000821B0000}"/>
    <cellStyle name="Date 6 115" xfId="7121" xr:uid="{00000000-0005-0000-0000-0000831B0000}"/>
    <cellStyle name="Date 6 116" xfId="7122" xr:uid="{00000000-0005-0000-0000-0000841B0000}"/>
    <cellStyle name="Date 6 117" xfId="7123" xr:uid="{00000000-0005-0000-0000-0000851B0000}"/>
    <cellStyle name="Date 6 118" xfId="7124" xr:uid="{00000000-0005-0000-0000-0000861B0000}"/>
    <cellStyle name="Date 6 119" xfId="7125" xr:uid="{00000000-0005-0000-0000-0000871B0000}"/>
    <cellStyle name="Date 6 12" xfId="7126" xr:uid="{00000000-0005-0000-0000-0000881B0000}"/>
    <cellStyle name="Date 6 120" xfId="7127" xr:uid="{00000000-0005-0000-0000-0000891B0000}"/>
    <cellStyle name="Date 6 121" xfId="7128" xr:uid="{00000000-0005-0000-0000-00008A1B0000}"/>
    <cellStyle name="Date 6 122" xfId="7129" xr:uid="{00000000-0005-0000-0000-00008B1B0000}"/>
    <cellStyle name="Date 6 123" xfId="7130" xr:uid="{00000000-0005-0000-0000-00008C1B0000}"/>
    <cellStyle name="Date 6 13" xfId="7131" xr:uid="{00000000-0005-0000-0000-00008D1B0000}"/>
    <cellStyle name="Date 6 14" xfId="7132" xr:uid="{00000000-0005-0000-0000-00008E1B0000}"/>
    <cellStyle name="Date 6 15" xfId="7133" xr:uid="{00000000-0005-0000-0000-00008F1B0000}"/>
    <cellStyle name="Date 6 16" xfId="7134" xr:uid="{00000000-0005-0000-0000-0000901B0000}"/>
    <cellStyle name="Date 6 17" xfId="7135" xr:uid="{00000000-0005-0000-0000-0000911B0000}"/>
    <cellStyle name="Date 6 18" xfId="7136" xr:uid="{00000000-0005-0000-0000-0000921B0000}"/>
    <cellStyle name="Date 6 19" xfId="7137" xr:uid="{00000000-0005-0000-0000-0000931B0000}"/>
    <cellStyle name="Date 6 2" xfId="7138" xr:uid="{00000000-0005-0000-0000-0000941B0000}"/>
    <cellStyle name="Date 6 20" xfId="7139" xr:uid="{00000000-0005-0000-0000-0000951B0000}"/>
    <cellStyle name="Date 6 21" xfId="7140" xr:uid="{00000000-0005-0000-0000-0000961B0000}"/>
    <cellStyle name="Date 6 22" xfId="7141" xr:uid="{00000000-0005-0000-0000-0000971B0000}"/>
    <cellStyle name="Date 6 23" xfId="7142" xr:uid="{00000000-0005-0000-0000-0000981B0000}"/>
    <cellStyle name="Date 6 24" xfId="7143" xr:uid="{00000000-0005-0000-0000-0000991B0000}"/>
    <cellStyle name="Date 6 25" xfId="7144" xr:uid="{00000000-0005-0000-0000-00009A1B0000}"/>
    <cellStyle name="Date 6 26" xfId="7145" xr:uid="{00000000-0005-0000-0000-00009B1B0000}"/>
    <cellStyle name="Date 6 27" xfId="7146" xr:uid="{00000000-0005-0000-0000-00009C1B0000}"/>
    <cellStyle name="Date 6 28" xfId="7147" xr:uid="{00000000-0005-0000-0000-00009D1B0000}"/>
    <cellStyle name="Date 6 29" xfId="7148" xr:uid="{00000000-0005-0000-0000-00009E1B0000}"/>
    <cellStyle name="Date 6 3" xfId="7149" xr:uid="{00000000-0005-0000-0000-00009F1B0000}"/>
    <cellStyle name="Date 6 30" xfId="7150" xr:uid="{00000000-0005-0000-0000-0000A01B0000}"/>
    <cellStyle name="Date 6 31" xfId="7151" xr:uid="{00000000-0005-0000-0000-0000A11B0000}"/>
    <cellStyle name="Date 6 32" xfId="7152" xr:uid="{00000000-0005-0000-0000-0000A21B0000}"/>
    <cellStyle name="Date 6 33" xfId="7153" xr:uid="{00000000-0005-0000-0000-0000A31B0000}"/>
    <cellStyle name="Date 6 34" xfId="7154" xr:uid="{00000000-0005-0000-0000-0000A41B0000}"/>
    <cellStyle name="Date 6 35" xfId="7155" xr:uid="{00000000-0005-0000-0000-0000A51B0000}"/>
    <cellStyle name="Date 6 36" xfId="7156" xr:uid="{00000000-0005-0000-0000-0000A61B0000}"/>
    <cellStyle name="Date 6 37" xfId="7157" xr:uid="{00000000-0005-0000-0000-0000A71B0000}"/>
    <cellStyle name="Date 6 38" xfId="7158" xr:uid="{00000000-0005-0000-0000-0000A81B0000}"/>
    <cellStyle name="Date 6 39" xfId="7159" xr:uid="{00000000-0005-0000-0000-0000A91B0000}"/>
    <cellStyle name="Date 6 4" xfId="7160" xr:uid="{00000000-0005-0000-0000-0000AA1B0000}"/>
    <cellStyle name="Date 6 40" xfId="7161" xr:uid="{00000000-0005-0000-0000-0000AB1B0000}"/>
    <cellStyle name="Date 6 41" xfId="7162" xr:uid="{00000000-0005-0000-0000-0000AC1B0000}"/>
    <cellStyle name="Date 6 42" xfId="7163" xr:uid="{00000000-0005-0000-0000-0000AD1B0000}"/>
    <cellStyle name="Date 6 43" xfId="7164" xr:uid="{00000000-0005-0000-0000-0000AE1B0000}"/>
    <cellStyle name="Date 6 44" xfId="7165" xr:uid="{00000000-0005-0000-0000-0000AF1B0000}"/>
    <cellStyle name="Date 6 45" xfId="7166" xr:uid="{00000000-0005-0000-0000-0000B01B0000}"/>
    <cellStyle name="Date 6 46" xfId="7167" xr:uid="{00000000-0005-0000-0000-0000B11B0000}"/>
    <cellStyle name="Date 6 47" xfId="7168" xr:uid="{00000000-0005-0000-0000-0000B21B0000}"/>
    <cellStyle name="Date 6 48" xfId="7169" xr:uid="{00000000-0005-0000-0000-0000B31B0000}"/>
    <cellStyle name="Date 6 49" xfId="7170" xr:uid="{00000000-0005-0000-0000-0000B41B0000}"/>
    <cellStyle name="Date 6 5" xfId="7171" xr:uid="{00000000-0005-0000-0000-0000B51B0000}"/>
    <cellStyle name="Date 6 50" xfId="7172" xr:uid="{00000000-0005-0000-0000-0000B61B0000}"/>
    <cellStyle name="Date 6 51" xfId="7173" xr:uid="{00000000-0005-0000-0000-0000B71B0000}"/>
    <cellStyle name="Date 6 52" xfId="7174" xr:uid="{00000000-0005-0000-0000-0000B81B0000}"/>
    <cellStyle name="Date 6 53" xfId="7175" xr:uid="{00000000-0005-0000-0000-0000B91B0000}"/>
    <cellStyle name="Date 6 54" xfId="7176" xr:uid="{00000000-0005-0000-0000-0000BA1B0000}"/>
    <cellStyle name="Date 6 55" xfId="7177" xr:uid="{00000000-0005-0000-0000-0000BB1B0000}"/>
    <cellStyle name="Date 6 56" xfId="7178" xr:uid="{00000000-0005-0000-0000-0000BC1B0000}"/>
    <cellStyle name="Date 6 57" xfId="7179" xr:uid="{00000000-0005-0000-0000-0000BD1B0000}"/>
    <cellStyle name="Date 6 58" xfId="7180" xr:uid="{00000000-0005-0000-0000-0000BE1B0000}"/>
    <cellStyle name="Date 6 59" xfId="7181" xr:uid="{00000000-0005-0000-0000-0000BF1B0000}"/>
    <cellStyle name="Date 6 6" xfId="7182" xr:uid="{00000000-0005-0000-0000-0000C01B0000}"/>
    <cellStyle name="Date 6 60" xfId="7183" xr:uid="{00000000-0005-0000-0000-0000C11B0000}"/>
    <cellStyle name="Date 6 61" xfId="7184" xr:uid="{00000000-0005-0000-0000-0000C21B0000}"/>
    <cellStyle name="Date 6 62" xfId="7185" xr:uid="{00000000-0005-0000-0000-0000C31B0000}"/>
    <cellStyle name="Date 6 63" xfId="7186" xr:uid="{00000000-0005-0000-0000-0000C41B0000}"/>
    <cellStyle name="Date 6 64" xfId="7187" xr:uid="{00000000-0005-0000-0000-0000C51B0000}"/>
    <cellStyle name="Date 6 65" xfId="7188" xr:uid="{00000000-0005-0000-0000-0000C61B0000}"/>
    <cellStyle name="Date 6 66" xfId="7189" xr:uid="{00000000-0005-0000-0000-0000C71B0000}"/>
    <cellStyle name="Date 6 67" xfId="7190" xr:uid="{00000000-0005-0000-0000-0000C81B0000}"/>
    <cellStyle name="Date 6 68" xfId="7191" xr:uid="{00000000-0005-0000-0000-0000C91B0000}"/>
    <cellStyle name="Date 6 69" xfId="7192" xr:uid="{00000000-0005-0000-0000-0000CA1B0000}"/>
    <cellStyle name="Date 6 7" xfId="7193" xr:uid="{00000000-0005-0000-0000-0000CB1B0000}"/>
    <cellStyle name="Date 6 70" xfId="7194" xr:uid="{00000000-0005-0000-0000-0000CC1B0000}"/>
    <cellStyle name="Date 6 71" xfId="7195" xr:uid="{00000000-0005-0000-0000-0000CD1B0000}"/>
    <cellStyle name="Date 6 72" xfId="7196" xr:uid="{00000000-0005-0000-0000-0000CE1B0000}"/>
    <cellStyle name="Date 6 73" xfId="7197" xr:uid="{00000000-0005-0000-0000-0000CF1B0000}"/>
    <cellStyle name="Date 6 74" xfId="7198" xr:uid="{00000000-0005-0000-0000-0000D01B0000}"/>
    <cellStyle name="Date 6 75" xfId="7199" xr:uid="{00000000-0005-0000-0000-0000D11B0000}"/>
    <cellStyle name="Date 6 76" xfId="7200" xr:uid="{00000000-0005-0000-0000-0000D21B0000}"/>
    <cellStyle name="Date 6 77" xfId="7201" xr:uid="{00000000-0005-0000-0000-0000D31B0000}"/>
    <cellStyle name="Date 6 78" xfId="7202" xr:uid="{00000000-0005-0000-0000-0000D41B0000}"/>
    <cellStyle name="Date 6 79" xfId="7203" xr:uid="{00000000-0005-0000-0000-0000D51B0000}"/>
    <cellStyle name="Date 6 8" xfId="7204" xr:uid="{00000000-0005-0000-0000-0000D61B0000}"/>
    <cellStyle name="Date 6 80" xfId="7205" xr:uid="{00000000-0005-0000-0000-0000D71B0000}"/>
    <cellStyle name="Date 6 81" xfId="7206" xr:uid="{00000000-0005-0000-0000-0000D81B0000}"/>
    <cellStyle name="Date 6 82" xfId="7207" xr:uid="{00000000-0005-0000-0000-0000D91B0000}"/>
    <cellStyle name="Date 6 83" xfId="7208" xr:uid="{00000000-0005-0000-0000-0000DA1B0000}"/>
    <cellStyle name="Date 6 84" xfId="7209" xr:uid="{00000000-0005-0000-0000-0000DB1B0000}"/>
    <cellStyle name="Date 6 85" xfId="7210" xr:uid="{00000000-0005-0000-0000-0000DC1B0000}"/>
    <cellStyle name="Date 6 86" xfId="7211" xr:uid="{00000000-0005-0000-0000-0000DD1B0000}"/>
    <cellStyle name="Date 6 87" xfId="7212" xr:uid="{00000000-0005-0000-0000-0000DE1B0000}"/>
    <cellStyle name="Date 6 88" xfId="7213" xr:uid="{00000000-0005-0000-0000-0000DF1B0000}"/>
    <cellStyle name="Date 6 89" xfId="7214" xr:uid="{00000000-0005-0000-0000-0000E01B0000}"/>
    <cellStyle name="Date 6 9" xfId="7215" xr:uid="{00000000-0005-0000-0000-0000E11B0000}"/>
    <cellStyle name="Date 6 90" xfId="7216" xr:uid="{00000000-0005-0000-0000-0000E21B0000}"/>
    <cellStyle name="Date 6 91" xfId="7217" xr:uid="{00000000-0005-0000-0000-0000E31B0000}"/>
    <cellStyle name="Date 6 92" xfId="7218" xr:uid="{00000000-0005-0000-0000-0000E41B0000}"/>
    <cellStyle name="Date 6 93" xfId="7219" xr:uid="{00000000-0005-0000-0000-0000E51B0000}"/>
    <cellStyle name="Date 6 94" xfId="7220" xr:uid="{00000000-0005-0000-0000-0000E61B0000}"/>
    <cellStyle name="Date 6 95" xfId="7221" xr:uid="{00000000-0005-0000-0000-0000E71B0000}"/>
    <cellStyle name="Date 6 96" xfId="7222" xr:uid="{00000000-0005-0000-0000-0000E81B0000}"/>
    <cellStyle name="Date 6 97" xfId="7223" xr:uid="{00000000-0005-0000-0000-0000E91B0000}"/>
    <cellStyle name="Date 6 98" xfId="7224" xr:uid="{00000000-0005-0000-0000-0000EA1B0000}"/>
    <cellStyle name="Date 6 99" xfId="7225" xr:uid="{00000000-0005-0000-0000-0000EB1B0000}"/>
    <cellStyle name="Date 60" xfId="7226" xr:uid="{00000000-0005-0000-0000-0000EC1B0000}"/>
    <cellStyle name="Date 60 2" xfId="7227" xr:uid="{00000000-0005-0000-0000-0000ED1B0000}"/>
    <cellStyle name="Date 60 3" xfId="7228" xr:uid="{00000000-0005-0000-0000-0000EE1B0000}"/>
    <cellStyle name="Date 60 4" xfId="7229" xr:uid="{00000000-0005-0000-0000-0000EF1B0000}"/>
    <cellStyle name="Date 60 5" xfId="7230" xr:uid="{00000000-0005-0000-0000-0000F01B0000}"/>
    <cellStyle name="Date 60 6" xfId="7231" xr:uid="{00000000-0005-0000-0000-0000F11B0000}"/>
    <cellStyle name="Date 60 7" xfId="7232" xr:uid="{00000000-0005-0000-0000-0000F21B0000}"/>
    <cellStyle name="Date 60 8" xfId="7233" xr:uid="{00000000-0005-0000-0000-0000F31B0000}"/>
    <cellStyle name="Date 61" xfId="7234" xr:uid="{00000000-0005-0000-0000-0000F41B0000}"/>
    <cellStyle name="Date 61 2" xfId="7235" xr:uid="{00000000-0005-0000-0000-0000F51B0000}"/>
    <cellStyle name="Date 61 3" xfId="7236" xr:uid="{00000000-0005-0000-0000-0000F61B0000}"/>
    <cellStyle name="Date 61 4" xfId="7237" xr:uid="{00000000-0005-0000-0000-0000F71B0000}"/>
    <cellStyle name="Date 61 5" xfId="7238" xr:uid="{00000000-0005-0000-0000-0000F81B0000}"/>
    <cellStyle name="Date 61 6" xfId="7239" xr:uid="{00000000-0005-0000-0000-0000F91B0000}"/>
    <cellStyle name="Date 61 7" xfId="7240" xr:uid="{00000000-0005-0000-0000-0000FA1B0000}"/>
    <cellStyle name="Date 61 8" xfId="7241" xr:uid="{00000000-0005-0000-0000-0000FB1B0000}"/>
    <cellStyle name="Date 62" xfId="7242" xr:uid="{00000000-0005-0000-0000-0000FC1B0000}"/>
    <cellStyle name="Date 62 2" xfId="7243" xr:uid="{00000000-0005-0000-0000-0000FD1B0000}"/>
    <cellStyle name="Date 62 3" xfId="7244" xr:uid="{00000000-0005-0000-0000-0000FE1B0000}"/>
    <cellStyle name="Date 62 4" xfId="7245" xr:uid="{00000000-0005-0000-0000-0000FF1B0000}"/>
    <cellStyle name="Date 62 5" xfId="7246" xr:uid="{00000000-0005-0000-0000-0000001C0000}"/>
    <cellStyle name="Date 62 6" xfId="7247" xr:uid="{00000000-0005-0000-0000-0000011C0000}"/>
    <cellStyle name="Date 62 7" xfId="7248" xr:uid="{00000000-0005-0000-0000-0000021C0000}"/>
    <cellStyle name="Date 62 8" xfId="7249" xr:uid="{00000000-0005-0000-0000-0000031C0000}"/>
    <cellStyle name="Date 63" xfId="7250" xr:uid="{00000000-0005-0000-0000-0000041C0000}"/>
    <cellStyle name="Date 63 2" xfId="7251" xr:uid="{00000000-0005-0000-0000-0000051C0000}"/>
    <cellStyle name="Date 63 3" xfId="7252" xr:uid="{00000000-0005-0000-0000-0000061C0000}"/>
    <cellStyle name="Date 63 4" xfId="7253" xr:uid="{00000000-0005-0000-0000-0000071C0000}"/>
    <cellStyle name="Date 63 5" xfId="7254" xr:uid="{00000000-0005-0000-0000-0000081C0000}"/>
    <cellStyle name="Date 63 6" xfId="7255" xr:uid="{00000000-0005-0000-0000-0000091C0000}"/>
    <cellStyle name="Date 63 7" xfId="7256" xr:uid="{00000000-0005-0000-0000-00000A1C0000}"/>
    <cellStyle name="Date 63 8" xfId="7257" xr:uid="{00000000-0005-0000-0000-00000B1C0000}"/>
    <cellStyle name="Date 64" xfId="7258" xr:uid="{00000000-0005-0000-0000-00000C1C0000}"/>
    <cellStyle name="Date 64 2" xfId="7259" xr:uid="{00000000-0005-0000-0000-00000D1C0000}"/>
    <cellStyle name="Date 64 3" xfId="7260" xr:uid="{00000000-0005-0000-0000-00000E1C0000}"/>
    <cellStyle name="Date 64 4" xfId="7261" xr:uid="{00000000-0005-0000-0000-00000F1C0000}"/>
    <cellStyle name="Date 64 5" xfId="7262" xr:uid="{00000000-0005-0000-0000-0000101C0000}"/>
    <cellStyle name="Date 64 6" xfId="7263" xr:uid="{00000000-0005-0000-0000-0000111C0000}"/>
    <cellStyle name="Date 64 7" xfId="7264" xr:uid="{00000000-0005-0000-0000-0000121C0000}"/>
    <cellStyle name="Date 64 8" xfId="7265" xr:uid="{00000000-0005-0000-0000-0000131C0000}"/>
    <cellStyle name="Date 65" xfId="7266" xr:uid="{00000000-0005-0000-0000-0000141C0000}"/>
    <cellStyle name="Date 66" xfId="7267" xr:uid="{00000000-0005-0000-0000-0000151C0000}"/>
    <cellStyle name="Date 67" xfId="7268" xr:uid="{00000000-0005-0000-0000-0000161C0000}"/>
    <cellStyle name="Date 68" xfId="7269" xr:uid="{00000000-0005-0000-0000-0000171C0000}"/>
    <cellStyle name="Date 69" xfId="7270" xr:uid="{00000000-0005-0000-0000-0000181C0000}"/>
    <cellStyle name="Date 7" xfId="7271" xr:uid="{00000000-0005-0000-0000-0000191C0000}"/>
    <cellStyle name="Date 7 10" xfId="7272" xr:uid="{00000000-0005-0000-0000-00001A1C0000}"/>
    <cellStyle name="Date 7 100" xfId="7273" xr:uid="{00000000-0005-0000-0000-00001B1C0000}"/>
    <cellStyle name="Date 7 101" xfId="7274" xr:uid="{00000000-0005-0000-0000-00001C1C0000}"/>
    <cellStyle name="Date 7 102" xfId="7275" xr:uid="{00000000-0005-0000-0000-00001D1C0000}"/>
    <cellStyle name="Date 7 103" xfId="7276" xr:uid="{00000000-0005-0000-0000-00001E1C0000}"/>
    <cellStyle name="Date 7 104" xfId="7277" xr:uid="{00000000-0005-0000-0000-00001F1C0000}"/>
    <cellStyle name="Date 7 105" xfId="7278" xr:uid="{00000000-0005-0000-0000-0000201C0000}"/>
    <cellStyle name="Date 7 106" xfId="7279" xr:uid="{00000000-0005-0000-0000-0000211C0000}"/>
    <cellStyle name="Date 7 107" xfId="7280" xr:uid="{00000000-0005-0000-0000-0000221C0000}"/>
    <cellStyle name="Date 7 108" xfId="7281" xr:uid="{00000000-0005-0000-0000-0000231C0000}"/>
    <cellStyle name="Date 7 109" xfId="7282" xr:uid="{00000000-0005-0000-0000-0000241C0000}"/>
    <cellStyle name="Date 7 11" xfId="7283" xr:uid="{00000000-0005-0000-0000-0000251C0000}"/>
    <cellStyle name="Date 7 110" xfId="7284" xr:uid="{00000000-0005-0000-0000-0000261C0000}"/>
    <cellStyle name="Date 7 111" xfId="7285" xr:uid="{00000000-0005-0000-0000-0000271C0000}"/>
    <cellStyle name="Date 7 112" xfId="7286" xr:uid="{00000000-0005-0000-0000-0000281C0000}"/>
    <cellStyle name="Date 7 113" xfId="7287" xr:uid="{00000000-0005-0000-0000-0000291C0000}"/>
    <cellStyle name="Date 7 114" xfId="7288" xr:uid="{00000000-0005-0000-0000-00002A1C0000}"/>
    <cellStyle name="Date 7 115" xfId="7289" xr:uid="{00000000-0005-0000-0000-00002B1C0000}"/>
    <cellStyle name="Date 7 116" xfId="7290" xr:uid="{00000000-0005-0000-0000-00002C1C0000}"/>
    <cellStyle name="Date 7 117" xfId="7291" xr:uid="{00000000-0005-0000-0000-00002D1C0000}"/>
    <cellStyle name="Date 7 118" xfId="7292" xr:uid="{00000000-0005-0000-0000-00002E1C0000}"/>
    <cellStyle name="Date 7 119" xfId="7293" xr:uid="{00000000-0005-0000-0000-00002F1C0000}"/>
    <cellStyle name="Date 7 12" xfId="7294" xr:uid="{00000000-0005-0000-0000-0000301C0000}"/>
    <cellStyle name="Date 7 120" xfId="7295" xr:uid="{00000000-0005-0000-0000-0000311C0000}"/>
    <cellStyle name="Date 7 121" xfId="7296" xr:uid="{00000000-0005-0000-0000-0000321C0000}"/>
    <cellStyle name="Date 7 122" xfId="7297" xr:uid="{00000000-0005-0000-0000-0000331C0000}"/>
    <cellStyle name="Date 7 123" xfId="7298" xr:uid="{00000000-0005-0000-0000-0000341C0000}"/>
    <cellStyle name="Date 7 13" xfId="7299" xr:uid="{00000000-0005-0000-0000-0000351C0000}"/>
    <cellStyle name="Date 7 14" xfId="7300" xr:uid="{00000000-0005-0000-0000-0000361C0000}"/>
    <cellStyle name="Date 7 15" xfId="7301" xr:uid="{00000000-0005-0000-0000-0000371C0000}"/>
    <cellStyle name="Date 7 16" xfId="7302" xr:uid="{00000000-0005-0000-0000-0000381C0000}"/>
    <cellStyle name="Date 7 17" xfId="7303" xr:uid="{00000000-0005-0000-0000-0000391C0000}"/>
    <cellStyle name="Date 7 18" xfId="7304" xr:uid="{00000000-0005-0000-0000-00003A1C0000}"/>
    <cellStyle name="Date 7 19" xfId="7305" xr:uid="{00000000-0005-0000-0000-00003B1C0000}"/>
    <cellStyle name="Date 7 2" xfId="7306" xr:uid="{00000000-0005-0000-0000-00003C1C0000}"/>
    <cellStyle name="Date 7 20" xfId="7307" xr:uid="{00000000-0005-0000-0000-00003D1C0000}"/>
    <cellStyle name="Date 7 21" xfId="7308" xr:uid="{00000000-0005-0000-0000-00003E1C0000}"/>
    <cellStyle name="Date 7 22" xfId="7309" xr:uid="{00000000-0005-0000-0000-00003F1C0000}"/>
    <cellStyle name="Date 7 23" xfId="7310" xr:uid="{00000000-0005-0000-0000-0000401C0000}"/>
    <cellStyle name="Date 7 24" xfId="7311" xr:uid="{00000000-0005-0000-0000-0000411C0000}"/>
    <cellStyle name="Date 7 25" xfId="7312" xr:uid="{00000000-0005-0000-0000-0000421C0000}"/>
    <cellStyle name="Date 7 26" xfId="7313" xr:uid="{00000000-0005-0000-0000-0000431C0000}"/>
    <cellStyle name="Date 7 27" xfId="7314" xr:uid="{00000000-0005-0000-0000-0000441C0000}"/>
    <cellStyle name="Date 7 28" xfId="7315" xr:uid="{00000000-0005-0000-0000-0000451C0000}"/>
    <cellStyle name="Date 7 29" xfId="7316" xr:uid="{00000000-0005-0000-0000-0000461C0000}"/>
    <cellStyle name="Date 7 3" xfId="7317" xr:uid="{00000000-0005-0000-0000-0000471C0000}"/>
    <cellStyle name="Date 7 30" xfId="7318" xr:uid="{00000000-0005-0000-0000-0000481C0000}"/>
    <cellStyle name="Date 7 31" xfId="7319" xr:uid="{00000000-0005-0000-0000-0000491C0000}"/>
    <cellStyle name="Date 7 32" xfId="7320" xr:uid="{00000000-0005-0000-0000-00004A1C0000}"/>
    <cellStyle name="Date 7 33" xfId="7321" xr:uid="{00000000-0005-0000-0000-00004B1C0000}"/>
    <cellStyle name="Date 7 34" xfId="7322" xr:uid="{00000000-0005-0000-0000-00004C1C0000}"/>
    <cellStyle name="Date 7 35" xfId="7323" xr:uid="{00000000-0005-0000-0000-00004D1C0000}"/>
    <cellStyle name="Date 7 36" xfId="7324" xr:uid="{00000000-0005-0000-0000-00004E1C0000}"/>
    <cellStyle name="Date 7 37" xfId="7325" xr:uid="{00000000-0005-0000-0000-00004F1C0000}"/>
    <cellStyle name="Date 7 38" xfId="7326" xr:uid="{00000000-0005-0000-0000-0000501C0000}"/>
    <cellStyle name="Date 7 39" xfId="7327" xr:uid="{00000000-0005-0000-0000-0000511C0000}"/>
    <cellStyle name="Date 7 4" xfId="7328" xr:uid="{00000000-0005-0000-0000-0000521C0000}"/>
    <cellStyle name="Date 7 40" xfId="7329" xr:uid="{00000000-0005-0000-0000-0000531C0000}"/>
    <cellStyle name="Date 7 41" xfId="7330" xr:uid="{00000000-0005-0000-0000-0000541C0000}"/>
    <cellStyle name="Date 7 42" xfId="7331" xr:uid="{00000000-0005-0000-0000-0000551C0000}"/>
    <cellStyle name="Date 7 43" xfId="7332" xr:uid="{00000000-0005-0000-0000-0000561C0000}"/>
    <cellStyle name="Date 7 44" xfId="7333" xr:uid="{00000000-0005-0000-0000-0000571C0000}"/>
    <cellStyle name="Date 7 45" xfId="7334" xr:uid="{00000000-0005-0000-0000-0000581C0000}"/>
    <cellStyle name="Date 7 46" xfId="7335" xr:uid="{00000000-0005-0000-0000-0000591C0000}"/>
    <cellStyle name="Date 7 47" xfId="7336" xr:uid="{00000000-0005-0000-0000-00005A1C0000}"/>
    <cellStyle name="Date 7 48" xfId="7337" xr:uid="{00000000-0005-0000-0000-00005B1C0000}"/>
    <cellStyle name="Date 7 49" xfId="7338" xr:uid="{00000000-0005-0000-0000-00005C1C0000}"/>
    <cellStyle name="Date 7 5" xfId="7339" xr:uid="{00000000-0005-0000-0000-00005D1C0000}"/>
    <cellStyle name="Date 7 50" xfId="7340" xr:uid="{00000000-0005-0000-0000-00005E1C0000}"/>
    <cellStyle name="Date 7 51" xfId="7341" xr:uid="{00000000-0005-0000-0000-00005F1C0000}"/>
    <cellStyle name="Date 7 52" xfId="7342" xr:uid="{00000000-0005-0000-0000-0000601C0000}"/>
    <cellStyle name="Date 7 53" xfId="7343" xr:uid="{00000000-0005-0000-0000-0000611C0000}"/>
    <cellStyle name="Date 7 54" xfId="7344" xr:uid="{00000000-0005-0000-0000-0000621C0000}"/>
    <cellStyle name="Date 7 55" xfId="7345" xr:uid="{00000000-0005-0000-0000-0000631C0000}"/>
    <cellStyle name="Date 7 56" xfId="7346" xr:uid="{00000000-0005-0000-0000-0000641C0000}"/>
    <cellStyle name="Date 7 57" xfId="7347" xr:uid="{00000000-0005-0000-0000-0000651C0000}"/>
    <cellStyle name="Date 7 58" xfId="7348" xr:uid="{00000000-0005-0000-0000-0000661C0000}"/>
    <cellStyle name="Date 7 59" xfId="7349" xr:uid="{00000000-0005-0000-0000-0000671C0000}"/>
    <cellStyle name="Date 7 6" xfId="7350" xr:uid="{00000000-0005-0000-0000-0000681C0000}"/>
    <cellStyle name="Date 7 60" xfId="7351" xr:uid="{00000000-0005-0000-0000-0000691C0000}"/>
    <cellStyle name="Date 7 61" xfId="7352" xr:uid="{00000000-0005-0000-0000-00006A1C0000}"/>
    <cellStyle name="Date 7 62" xfId="7353" xr:uid="{00000000-0005-0000-0000-00006B1C0000}"/>
    <cellStyle name="Date 7 63" xfId="7354" xr:uid="{00000000-0005-0000-0000-00006C1C0000}"/>
    <cellStyle name="Date 7 64" xfId="7355" xr:uid="{00000000-0005-0000-0000-00006D1C0000}"/>
    <cellStyle name="Date 7 65" xfId="7356" xr:uid="{00000000-0005-0000-0000-00006E1C0000}"/>
    <cellStyle name="Date 7 66" xfId="7357" xr:uid="{00000000-0005-0000-0000-00006F1C0000}"/>
    <cellStyle name="Date 7 67" xfId="7358" xr:uid="{00000000-0005-0000-0000-0000701C0000}"/>
    <cellStyle name="Date 7 68" xfId="7359" xr:uid="{00000000-0005-0000-0000-0000711C0000}"/>
    <cellStyle name="Date 7 69" xfId="7360" xr:uid="{00000000-0005-0000-0000-0000721C0000}"/>
    <cellStyle name="Date 7 7" xfId="7361" xr:uid="{00000000-0005-0000-0000-0000731C0000}"/>
    <cellStyle name="Date 7 70" xfId="7362" xr:uid="{00000000-0005-0000-0000-0000741C0000}"/>
    <cellStyle name="Date 7 71" xfId="7363" xr:uid="{00000000-0005-0000-0000-0000751C0000}"/>
    <cellStyle name="Date 7 72" xfId="7364" xr:uid="{00000000-0005-0000-0000-0000761C0000}"/>
    <cellStyle name="Date 7 73" xfId="7365" xr:uid="{00000000-0005-0000-0000-0000771C0000}"/>
    <cellStyle name="Date 7 74" xfId="7366" xr:uid="{00000000-0005-0000-0000-0000781C0000}"/>
    <cellStyle name="Date 7 75" xfId="7367" xr:uid="{00000000-0005-0000-0000-0000791C0000}"/>
    <cellStyle name="Date 7 76" xfId="7368" xr:uid="{00000000-0005-0000-0000-00007A1C0000}"/>
    <cellStyle name="Date 7 77" xfId="7369" xr:uid="{00000000-0005-0000-0000-00007B1C0000}"/>
    <cellStyle name="Date 7 78" xfId="7370" xr:uid="{00000000-0005-0000-0000-00007C1C0000}"/>
    <cellStyle name="Date 7 79" xfId="7371" xr:uid="{00000000-0005-0000-0000-00007D1C0000}"/>
    <cellStyle name="Date 7 8" xfId="7372" xr:uid="{00000000-0005-0000-0000-00007E1C0000}"/>
    <cellStyle name="Date 7 80" xfId="7373" xr:uid="{00000000-0005-0000-0000-00007F1C0000}"/>
    <cellStyle name="Date 7 81" xfId="7374" xr:uid="{00000000-0005-0000-0000-0000801C0000}"/>
    <cellStyle name="Date 7 82" xfId="7375" xr:uid="{00000000-0005-0000-0000-0000811C0000}"/>
    <cellStyle name="Date 7 83" xfId="7376" xr:uid="{00000000-0005-0000-0000-0000821C0000}"/>
    <cellStyle name="Date 7 84" xfId="7377" xr:uid="{00000000-0005-0000-0000-0000831C0000}"/>
    <cellStyle name="Date 7 85" xfId="7378" xr:uid="{00000000-0005-0000-0000-0000841C0000}"/>
    <cellStyle name="Date 7 86" xfId="7379" xr:uid="{00000000-0005-0000-0000-0000851C0000}"/>
    <cellStyle name="Date 7 87" xfId="7380" xr:uid="{00000000-0005-0000-0000-0000861C0000}"/>
    <cellStyle name="Date 7 88" xfId="7381" xr:uid="{00000000-0005-0000-0000-0000871C0000}"/>
    <cellStyle name="Date 7 89" xfId="7382" xr:uid="{00000000-0005-0000-0000-0000881C0000}"/>
    <cellStyle name="Date 7 9" xfId="7383" xr:uid="{00000000-0005-0000-0000-0000891C0000}"/>
    <cellStyle name="Date 7 90" xfId="7384" xr:uid="{00000000-0005-0000-0000-00008A1C0000}"/>
    <cellStyle name="Date 7 91" xfId="7385" xr:uid="{00000000-0005-0000-0000-00008B1C0000}"/>
    <cellStyle name="Date 7 92" xfId="7386" xr:uid="{00000000-0005-0000-0000-00008C1C0000}"/>
    <cellStyle name="Date 7 93" xfId="7387" xr:uid="{00000000-0005-0000-0000-00008D1C0000}"/>
    <cellStyle name="Date 7 94" xfId="7388" xr:uid="{00000000-0005-0000-0000-00008E1C0000}"/>
    <cellStyle name="Date 7 95" xfId="7389" xr:uid="{00000000-0005-0000-0000-00008F1C0000}"/>
    <cellStyle name="Date 7 96" xfId="7390" xr:uid="{00000000-0005-0000-0000-0000901C0000}"/>
    <cellStyle name="Date 7 97" xfId="7391" xr:uid="{00000000-0005-0000-0000-0000911C0000}"/>
    <cellStyle name="Date 7 98" xfId="7392" xr:uid="{00000000-0005-0000-0000-0000921C0000}"/>
    <cellStyle name="Date 7 99" xfId="7393" xr:uid="{00000000-0005-0000-0000-0000931C0000}"/>
    <cellStyle name="Date 70" xfId="7394" xr:uid="{00000000-0005-0000-0000-0000941C0000}"/>
    <cellStyle name="Date 71" xfId="7395" xr:uid="{00000000-0005-0000-0000-0000951C0000}"/>
    <cellStyle name="Date 72" xfId="7396" xr:uid="{00000000-0005-0000-0000-0000961C0000}"/>
    <cellStyle name="Date 73" xfId="7397" xr:uid="{00000000-0005-0000-0000-0000971C0000}"/>
    <cellStyle name="Date 74" xfId="7398" xr:uid="{00000000-0005-0000-0000-0000981C0000}"/>
    <cellStyle name="Date 75" xfId="7399" xr:uid="{00000000-0005-0000-0000-0000991C0000}"/>
    <cellStyle name="Date 76" xfId="7400" xr:uid="{00000000-0005-0000-0000-00009A1C0000}"/>
    <cellStyle name="Date 77" xfId="7401" xr:uid="{00000000-0005-0000-0000-00009B1C0000}"/>
    <cellStyle name="Date 78" xfId="7402" xr:uid="{00000000-0005-0000-0000-00009C1C0000}"/>
    <cellStyle name="Date 78 2" xfId="7403" xr:uid="{00000000-0005-0000-0000-00009D1C0000}"/>
    <cellStyle name="Date 78 3" xfId="7404" xr:uid="{00000000-0005-0000-0000-00009E1C0000}"/>
    <cellStyle name="Date 78 4" xfId="7405" xr:uid="{00000000-0005-0000-0000-00009F1C0000}"/>
    <cellStyle name="Date 78 5" xfId="7406" xr:uid="{00000000-0005-0000-0000-0000A01C0000}"/>
    <cellStyle name="Date 78 6" xfId="7407" xr:uid="{00000000-0005-0000-0000-0000A11C0000}"/>
    <cellStyle name="Date 78 7" xfId="7408" xr:uid="{00000000-0005-0000-0000-0000A21C0000}"/>
    <cellStyle name="Date 78 8" xfId="7409" xr:uid="{00000000-0005-0000-0000-0000A31C0000}"/>
    <cellStyle name="Date 79" xfId="7410" xr:uid="{00000000-0005-0000-0000-0000A41C0000}"/>
    <cellStyle name="Date 79 2" xfId="7411" xr:uid="{00000000-0005-0000-0000-0000A51C0000}"/>
    <cellStyle name="Date 79 3" xfId="7412" xr:uid="{00000000-0005-0000-0000-0000A61C0000}"/>
    <cellStyle name="Date 79 4" xfId="7413" xr:uid="{00000000-0005-0000-0000-0000A71C0000}"/>
    <cellStyle name="Date 79 5" xfId="7414" xr:uid="{00000000-0005-0000-0000-0000A81C0000}"/>
    <cellStyle name="Date 79 6" xfId="7415" xr:uid="{00000000-0005-0000-0000-0000A91C0000}"/>
    <cellStyle name="Date 79 7" xfId="7416" xr:uid="{00000000-0005-0000-0000-0000AA1C0000}"/>
    <cellStyle name="Date 79 8" xfId="7417" xr:uid="{00000000-0005-0000-0000-0000AB1C0000}"/>
    <cellStyle name="Date 8" xfId="7418" xr:uid="{00000000-0005-0000-0000-0000AC1C0000}"/>
    <cellStyle name="Date 8 10" xfId="7419" xr:uid="{00000000-0005-0000-0000-0000AD1C0000}"/>
    <cellStyle name="Date 8 100" xfId="7420" xr:uid="{00000000-0005-0000-0000-0000AE1C0000}"/>
    <cellStyle name="Date 8 101" xfId="7421" xr:uid="{00000000-0005-0000-0000-0000AF1C0000}"/>
    <cellStyle name="Date 8 102" xfId="7422" xr:uid="{00000000-0005-0000-0000-0000B01C0000}"/>
    <cellStyle name="Date 8 103" xfId="7423" xr:uid="{00000000-0005-0000-0000-0000B11C0000}"/>
    <cellStyle name="Date 8 104" xfId="7424" xr:uid="{00000000-0005-0000-0000-0000B21C0000}"/>
    <cellStyle name="Date 8 105" xfId="7425" xr:uid="{00000000-0005-0000-0000-0000B31C0000}"/>
    <cellStyle name="Date 8 106" xfId="7426" xr:uid="{00000000-0005-0000-0000-0000B41C0000}"/>
    <cellStyle name="Date 8 107" xfId="7427" xr:uid="{00000000-0005-0000-0000-0000B51C0000}"/>
    <cellStyle name="Date 8 108" xfId="7428" xr:uid="{00000000-0005-0000-0000-0000B61C0000}"/>
    <cellStyle name="Date 8 109" xfId="7429" xr:uid="{00000000-0005-0000-0000-0000B71C0000}"/>
    <cellStyle name="Date 8 11" xfId="7430" xr:uid="{00000000-0005-0000-0000-0000B81C0000}"/>
    <cellStyle name="Date 8 110" xfId="7431" xr:uid="{00000000-0005-0000-0000-0000B91C0000}"/>
    <cellStyle name="Date 8 111" xfId="7432" xr:uid="{00000000-0005-0000-0000-0000BA1C0000}"/>
    <cellStyle name="Date 8 112" xfId="7433" xr:uid="{00000000-0005-0000-0000-0000BB1C0000}"/>
    <cellStyle name="Date 8 113" xfId="7434" xr:uid="{00000000-0005-0000-0000-0000BC1C0000}"/>
    <cellStyle name="Date 8 114" xfId="7435" xr:uid="{00000000-0005-0000-0000-0000BD1C0000}"/>
    <cellStyle name="Date 8 115" xfId="7436" xr:uid="{00000000-0005-0000-0000-0000BE1C0000}"/>
    <cellStyle name="Date 8 116" xfId="7437" xr:uid="{00000000-0005-0000-0000-0000BF1C0000}"/>
    <cellStyle name="Date 8 117" xfId="7438" xr:uid="{00000000-0005-0000-0000-0000C01C0000}"/>
    <cellStyle name="Date 8 118" xfId="7439" xr:uid="{00000000-0005-0000-0000-0000C11C0000}"/>
    <cellStyle name="Date 8 119" xfId="7440" xr:uid="{00000000-0005-0000-0000-0000C21C0000}"/>
    <cellStyle name="Date 8 12" xfId="7441" xr:uid="{00000000-0005-0000-0000-0000C31C0000}"/>
    <cellStyle name="Date 8 120" xfId="7442" xr:uid="{00000000-0005-0000-0000-0000C41C0000}"/>
    <cellStyle name="Date 8 121" xfId="7443" xr:uid="{00000000-0005-0000-0000-0000C51C0000}"/>
    <cellStyle name="Date 8 122" xfId="7444" xr:uid="{00000000-0005-0000-0000-0000C61C0000}"/>
    <cellStyle name="Date 8 123" xfId="7445" xr:uid="{00000000-0005-0000-0000-0000C71C0000}"/>
    <cellStyle name="Date 8 13" xfId="7446" xr:uid="{00000000-0005-0000-0000-0000C81C0000}"/>
    <cellStyle name="Date 8 14" xfId="7447" xr:uid="{00000000-0005-0000-0000-0000C91C0000}"/>
    <cellStyle name="Date 8 15" xfId="7448" xr:uid="{00000000-0005-0000-0000-0000CA1C0000}"/>
    <cellStyle name="Date 8 16" xfId="7449" xr:uid="{00000000-0005-0000-0000-0000CB1C0000}"/>
    <cellStyle name="Date 8 17" xfId="7450" xr:uid="{00000000-0005-0000-0000-0000CC1C0000}"/>
    <cellStyle name="Date 8 18" xfId="7451" xr:uid="{00000000-0005-0000-0000-0000CD1C0000}"/>
    <cellStyle name="Date 8 19" xfId="7452" xr:uid="{00000000-0005-0000-0000-0000CE1C0000}"/>
    <cellStyle name="Date 8 2" xfId="7453" xr:uid="{00000000-0005-0000-0000-0000CF1C0000}"/>
    <cellStyle name="Date 8 20" xfId="7454" xr:uid="{00000000-0005-0000-0000-0000D01C0000}"/>
    <cellStyle name="Date 8 21" xfId="7455" xr:uid="{00000000-0005-0000-0000-0000D11C0000}"/>
    <cellStyle name="Date 8 22" xfId="7456" xr:uid="{00000000-0005-0000-0000-0000D21C0000}"/>
    <cellStyle name="Date 8 23" xfId="7457" xr:uid="{00000000-0005-0000-0000-0000D31C0000}"/>
    <cellStyle name="Date 8 24" xfId="7458" xr:uid="{00000000-0005-0000-0000-0000D41C0000}"/>
    <cellStyle name="Date 8 25" xfId="7459" xr:uid="{00000000-0005-0000-0000-0000D51C0000}"/>
    <cellStyle name="Date 8 26" xfId="7460" xr:uid="{00000000-0005-0000-0000-0000D61C0000}"/>
    <cellStyle name="Date 8 27" xfId="7461" xr:uid="{00000000-0005-0000-0000-0000D71C0000}"/>
    <cellStyle name="Date 8 28" xfId="7462" xr:uid="{00000000-0005-0000-0000-0000D81C0000}"/>
    <cellStyle name="Date 8 29" xfId="7463" xr:uid="{00000000-0005-0000-0000-0000D91C0000}"/>
    <cellStyle name="Date 8 3" xfId="7464" xr:uid="{00000000-0005-0000-0000-0000DA1C0000}"/>
    <cellStyle name="Date 8 30" xfId="7465" xr:uid="{00000000-0005-0000-0000-0000DB1C0000}"/>
    <cellStyle name="Date 8 31" xfId="7466" xr:uid="{00000000-0005-0000-0000-0000DC1C0000}"/>
    <cellStyle name="Date 8 32" xfId="7467" xr:uid="{00000000-0005-0000-0000-0000DD1C0000}"/>
    <cellStyle name="Date 8 33" xfId="7468" xr:uid="{00000000-0005-0000-0000-0000DE1C0000}"/>
    <cellStyle name="Date 8 34" xfId="7469" xr:uid="{00000000-0005-0000-0000-0000DF1C0000}"/>
    <cellStyle name="Date 8 35" xfId="7470" xr:uid="{00000000-0005-0000-0000-0000E01C0000}"/>
    <cellStyle name="Date 8 36" xfId="7471" xr:uid="{00000000-0005-0000-0000-0000E11C0000}"/>
    <cellStyle name="Date 8 37" xfId="7472" xr:uid="{00000000-0005-0000-0000-0000E21C0000}"/>
    <cellStyle name="Date 8 38" xfId="7473" xr:uid="{00000000-0005-0000-0000-0000E31C0000}"/>
    <cellStyle name="Date 8 39" xfId="7474" xr:uid="{00000000-0005-0000-0000-0000E41C0000}"/>
    <cellStyle name="Date 8 4" xfId="7475" xr:uid="{00000000-0005-0000-0000-0000E51C0000}"/>
    <cellStyle name="Date 8 40" xfId="7476" xr:uid="{00000000-0005-0000-0000-0000E61C0000}"/>
    <cellStyle name="Date 8 41" xfId="7477" xr:uid="{00000000-0005-0000-0000-0000E71C0000}"/>
    <cellStyle name="Date 8 42" xfId="7478" xr:uid="{00000000-0005-0000-0000-0000E81C0000}"/>
    <cellStyle name="Date 8 43" xfId="7479" xr:uid="{00000000-0005-0000-0000-0000E91C0000}"/>
    <cellStyle name="Date 8 44" xfId="7480" xr:uid="{00000000-0005-0000-0000-0000EA1C0000}"/>
    <cellStyle name="Date 8 45" xfId="7481" xr:uid="{00000000-0005-0000-0000-0000EB1C0000}"/>
    <cellStyle name="Date 8 46" xfId="7482" xr:uid="{00000000-0005-0000-0000-0000EC1C0000}"/>
    <cellStyle name="Date 8 47" xfId="7483" xr:uid="{00000000-0005-0000-0000-0000ED1C0000}"/>
    <cellStyle name="Date 8 48" xfId="7484" xr:uid="{00000000-0005-0000-0000-0000EE1C0000}"/>
    <cellStyle name="Date 8 49" xfId="7485" xr:uid="{00000000-0005-0000-0000-0000EF1C0000}"/>
    <cellStyle name="Date 8 5" xfId="7486" xr:uid="{00000000-0005-0000-0000-0000F01C0000}"/>
    <cellStyle name="Date 8 50" xfId="7487" xr:uid="{00000000-0005-0000-0000-0000F11C0000}"/>
    <cellStyle name="Date 8 51" xfId="7488" xr:uid="{00000000-0005-0000-0000-0000F21C0000}"/>
    <cellStyle name="Date 8 52" xfId="7489" xr:uid="{00000000-0005-0000-0000-0000F31C0000}"/>
    <cellStyle name="Date 8 53" xfId="7490" xr:uid="{00000000-0005-0000-0000-0000F41C0000}"/>
    <cellStyle name="Date 8 54" xfId="7491" xr:uid="{00000000-0005-0000-0000-0000F51C0000}"/>
    <cellStyle name="Date 8 55" xfId="7492" xr:uid="{00000000-0005-0000-0000-0000F61C0000}"/>
    <cellStyle name="Date 8 56" xfId="7493" xr:uid="{00000000-0005-0000-0000-0000F71C0000}"/>
    <cellStyle name="Date 8 57" xfId="7494" xr:uid="{00000000-0005-0000-0000-0000F81C0000}"/>
    <cellStyle name="Date 8 58" xfId="7495" xr:uid="{00000000-0005-0000-0000-0000F91C0000}"/>
    <cellStyle name="Date 8 59" xfId="7496" xr:uid="{00000000-0005-0000-0000-0000FA1C0000}"/>
    <cellStyle name="Date 8 6" xfId="7497" xr:uid="{00000000-0005-0000-0000-0000FB1C0000}"/>
    <cellStyle name="Date 8 60" xfId="7498" xr:uid="{00000000-0005-0000-0000-0000FC1C0000}"/>
    <cellStyle name="Date 8 61" xfId="7499" xr:uid="{00000000-0005-0000-0000-0000FD1C0000}"/>
    <cellStyle name="Date 8 62" xfId="7500" xr:uid="{00000000-0005-0000-0000-0000FE1C0000}"/>
    <cellStyle name="Date 8 63" xfId="7501" xr:uid="{00000000-0005-0000-0000-0000FF1C0000}"/>
    <cellStyle name="Date 8 64" xfId="7502" xr:uid="{00000000-0005-0000-0000-0000001D0000}"/>
    <cellStyle name="Date 8 65" xfId="7503" xr:uid="{00000000-0005-0000-0000-0000011D0000}"/>
    <cellStyle name="Date 8 66" xfId="7504" xr:uid="{00000000-0005-0000-0000-0000021D0000}"/>
    <cellStyle name="Date 8 67" xfId="7505" xr:uid="{00000000-0005-0000-0000-0000031D0000}"/>
    <cellStyle name="Date 8 68" xfId="7506" xr:uid="{00000000-0005-0000-0000-0000041D0000}"/>
    <cellStyle name="Date 8 69" xfId="7507" xr:uid="{00000000-0005-0000-0000-0000051D0000}"/>
    <cellStyle name="Date 8 7" xfId="7508" xr:uid="{00000000-0005-0000-0000-0000061D0000}"/>
    <cellStyle name="Date 8 70" xfId="7509" xr:uid="{00000000-0005-0000-0000-0000071D0000}"/>
    <cellStyle name="Date 8 71" xfId="7510" xr:uid="{00000000-0005-0000-0000-0000081D0000}"/>
    <cellStyle name="Date 8 72" xfId="7511" xr:uid="{00000000-0005-0000-0000-0000091D0000}"/>
    <cellStyle name="Date 8 73" xfId="7512" xr:uid="{00000000-0005-0000-0000-00000A1D0000}"/>
    <cellStyle name="Date 8 74" xfId="7513" xr:uid="{00000000-0005-0000-0000-00000B1D0000}"/>
    <cellStyle name="Date 8 75" xfId="7514" xr:uid="{00000000-0005-0000-0000-00000C1D0000}"/>
    <cellStyle name="Date 8 76" xfId="7515" xr:uid="{00000000-0005-0000-0000-00000D1D0000}"/>
    <cellStyle name="Date 8 77" xfId="7516" xr:uid="{00000000-0005-0000-0000-00000E1D0000}"/>
    <cellStyle name="Date 8 78" xfId="7517" xr:uid="{00000000-0005-0000-0000-00000F1D0000}"/>
    <cellStyle name="Date 8 79" xfId="7518" xr:uid="{00000000-0005-0000-0000-0000101D0000}"/>
    <cellStyle name="Date 8 8" xfId="7519" xr:uid="{00000000-0005-0000-0000-0000111D0000}"/>
    <cellStyle name="Date 8 80" xfId="7520" xr:uid="{00000000-0005-0000-0000-0000121D0000}"/>
    <cellStyle name="Date 8 81" xfId="7521" xr:uid="{00000000-0005-0000-0000-0000131D0000}"/>
    <cellStyle name="Date 8 82" xfId="7522" xr:uid="{00000000-0005-0000-0000-0000141D0000}"/>
    <cellStyle name="Date 8 83" xfId="7523" xr:uid="{00000000-0005-0000-0000-0000151D0000}"/>
    <cellStyle name="Date 8 84" xfId="7524" xr:uid="{00000000-0005-0000-0000-0000161D0000}"/>
    <cellStyle name="Date 8 85" xfId="7525" xr:uid="{00000000-0005-0000-0000-0000171D0000}"/>
    <cellStyle name="Date 8 86" xfId="7526" xr:uid="{00000000-0005-0000-0000-0000181D0000}"/>
    <cellStyle name="Date 8 87" xfId="7527" xr:uid="{00000000-0005-0000-0000-0000191D0000}"/>
    <cellStyle name="Date 8 88" xfId="7528" xr:uid="{00000000-0005-0000-0000-00001A1D0000}"/>
    <cellStyle name="Date 8 89" xfId="7529" xr:uid="{00000000-0005-0000-0000-00001B1D0000}"/>
    <cellStyle name="Date 8 9" xfId="7530" xr:uid="{00000000-0005-0000-0000-00001C1D0000}"/>
    <cellStyle name="Date 8 90" xfId="7531" xr:uid="{00000000-0005-0000-0000-00001D1D0000}"/>
    <cellStyle name="Date 8 91" xfId="7532" xr:uid="{00000000-0005-0000-0000-00001E1D0000}"/>
    <cellStyle name="Date 8 92" xfId="7533" xr:uid="{00000000-0005-0000-0000-00001F1D0000}"/>
    <cellStyle name="Date 8 93" xfId="7534" xr:uid="{00000000-0005-0000-0000-0000201D0000}"/>
    <cellStyle name="Date 8 94" xfId="7535" xr:uid="{00000000-0005-0000-0000-0000211D0000}"/>
    <cellStyle name="Date 8 95" xfId="7536" xr:uid="{00000000-0005-0000-0000-0000221D0000}"/>
    <cellStyle name="Date 8 96" xfId="7537" xr:uid="{00000000-0005-0000-0000-0000231D0000}"/>
    <cellStyle name="Date 8 97" xfId="7538" xr:uid="{00000000-0005-0000-0000-0000241D0000}"/>
    <cellStyle name="Date 8 98" xfId="7539" xr:uid="{00000000-0005-0000-0000-0000251D0000}"/>
    <cellStyle name="Date 8 99" xfId="7540" xr:uid="{00000000-0005-0000-0000-0000261D0000}"/>
    <cellStyle name="Date 80" xfId="7541" xr:uid="{00000000-0005-0000-0000-0000271D0000}"/>
    <cellStyle name="Date 80 2" xfId="7542" xr:uid="{00000000-0005-0000-0000-0000281D0000}"/>
    <cellStyle name="Date 80 3" xfId="7543" xr:uid="{00000000-0005-0000-0000-0000291D0000}"/>
    <cellStyle name="Date 80 4" xfId="7544" xr:uid="{00000000-0005-0000-0000-00002A1D0000}"/>
    <cellStyle name="Date 80 5" xfId="7545" xr:uid="{00000000-0005-0000-0000-00002B1D0000}"/>
    <cellStyle name="Date 80 6" xfId="7546" xr:uid="{00000000-0005-0000-0000-00002C1D0000}"/>
    <cellStyle name="Date 80 7" xfId="7547" xr:uid="{00000000-0005-0000-0000-00002D1D0000}"/>
    <cellStyle name="Date 80 8" xfId="7548" xr:uid="{00000000-0005-0000-0000-00002E1D0000}"/>
    <cellStyle name="Date 81" xfId="7549" xr:uid="{00000000-0005-0000-0000-00002F1D0000}"/>
    <cellStyle name="Date 82" xfId="7550" xr:uid="{00000000-0005-0000-0000-0000301D0000}"/>
    <cellStyle name="Date 83" xfId="7551" xr:uid="{00000000-0005-0000-0000-0000311D0000}"/>
    <cellStyle name="Date 84" xfId="7552" xr:uid="{00000000-0005-0000-0000-0000321D0000}"/>
    <cellStyle name="Date 85" xfId="7553" xr:uid="{00000000-0005-0000-0000-0000331D0000}"/>
    <cellStyle name="Date 86" xfId="7554" xr:uid="{00000000-0005-0000-0000-0000341D0000}"/>
    <cellStyle name="Date 87" xfId="7555" xr:uid="{00000000-0005-0000-0000-0000351D0000}"/>
    <cellStyle name="Date 88" xfId="7556" xr:uid="{00000000-0005-0000-0000-0000361D0000}"/>
    <cellStyle name="Date 89" xfId="7557" xr:uid="{00000000-0005-0000-0000-0000371D0000}"/>
    <cellStyle name="Date 9" xfId="7558" xr:uid="{00000000-0005-0000-0000-0000381D0000}"/>
    <cellStyle name="Date 9 10" xfId="7559" xr:uid="{00000000-0005-0000-0000-0000391D0000}"/>
    <cellStyle name="Date 9 100" xfId="7560" xr:uid="{00000000-0005-0000-0000-00003A1D0000}"/>
    <cellStyle name="Date 9 101" xfId="7561" xr:uid="{00000000-0005-0000-0000-00003B1D0000}"/>
    <cellStyle name="Date 9 102" xfId="7562" xr:uid="{00000000-0005-0000-0000-00003C1D0000}"/>
    <cellStyle name="Date 9 103" xfId="7563" xr:uid="{00000000-0005-0000-0000-00003D1D0000}"/>
    <cellStyle name="Date 9 104" xfId="7564" xr:uid="{00000000-0005-0000-0000-00003E1D0000}"/>
    <cellStyle name="Date 9 105" xfId="7565" xr:uid="{00000000-0005-0000-0000-00003F1D0000}"/>
    <cellStyle name="Date 9 106" xfId="7566" xr:uid="{00000000-0005-0000-0000-0000401D0000}"/>
    <cellStyle name="Date 9 107" xfId="7567" xr:uid="{00000000-0005-0000-0000-0000411D0000}"/>
    <cellStyle name="Date 9 108" xfId="7568" xr:uid="{00000000-0005-0000-0000-0000421D0000}"/>
    <cellStyle name="Date 9 109" xfId="7569" xr:uid="{00000000-0005-0000-0000-0000431D0000}"/>
    <cellStyle name="Date 9 11" xfId="7570" xr:uid="{00000000-0005-0000-0000-0000441D0000}"/>
    <cellStyle name="Date 9 110" xfId="7571" xr:uid="{00000000-0005-0000-0000-0000451D0000}"/>
    <cellStyle name="Date 9 111" xfId="7572" xr:uid="{00000000-0005-0000-0000-0000461D0000}"/>
    <cellStyle name="Date 9 112" xfId="7573" xr:uid="{00000000-0005-0000-0000-0000471D0000}"/>
    <cellStyle name="Date 9 113" xfId="7574" xr:uid="{00000000-0005-0000-0000-0000481D0000}"/>
    <cellStyle name="Date 9 114" xfId="7575" xr:uid="{00000000-0005-0000-0000-0000491D0000}"/>
    <cellStyle name="Date 9 115" xfId="7576" xr:uid="{00000000-0005-0000-0000-00004A1D0000}"/>
    <cellStyle name="Date 9 116" xfId="7577" xr:uid="{00000000-0005-0000-0000-00004B1D0000}"/>
    <cellStyle name="Date 9 117" xfId="7578" xr:uid="{00000000-0005-0000-0000-00004C1D0000}"/>
    <cellStyle name="Date 9 118" xfId="7579" xr:uid="{00000000-0005-0000-0000-00004D1D0000}"/>
    <cellStyle name="Date 9 119" xfId="7580" xr:uid="{00000000-0005-0000-0000-00004E1D0000}"/>
    <cellStyle name="Date 9 12" xfId="7581" xr:uid="{00000000-0005-0000-0000-00004F1D0000}"/>
    <cellStyle name="Date 9 120" xfId="7582" xr:uid="{00000000-0005-0000-0000-0000501D0000}"/>
    <cellStyle name="Date 9 121" xfId="7583" xr:uid="{00000000-0005-0000-0000-0000511D0000}"/>
    <cellStyle name="Date 9 122" xfId="7584" xr:uid="{00000000-0005-0000-0000-0000521D0000}"/>
    <cellStyle name="Date 9 123" xfId="7585" xr:uid="{00000000-0005-0000-0000-0000531D0000}"/>
    <cellStyle name="Date 9 13" xfId="7586" xr:uid="{00000000-0005-0000-0000-0000541D0000}"/>
    <cellStyle name="Date 9 14" xfId="7587" xr:uid="{00000000-0005-0000-0000-0000551D0000}"/>
    <cellStyle name="Date 9 15" xfId="7588" xr:uid="{00000000-0005-0000-0000-0000561D0000}"/>
    <cellStyle name="Date 9 16" xfId="7589" xr:uid="{00000000-0005-0000-0000-0000571D0000}"/>
    <cellStyle name="Date 9 17" xfId="7590" xr:uid="{00000000-0005-0000-0000-0000581D0000}"/>
    <cellStyle name="Date 9 18" xfId="7591" xr:uid="{00000000-0005-0000-0000-0000591D0000}"/>
    <cellStyle name="Date 9 19" xfId="7592" xr:uid="{00000000-0005-0000-0000-00005A1D0000}"/>
    <cellStyle name="Date 9 2" xfId="7593" xr:uid="{00000000-0005-0000-0000-00005B1D0000}"/>
    <cellStyle name="Date 9 20" xfId="7594" xr:uid="{00000000-0005-0000-0000-00005C1D0000}"/>
    <cellStyle name="Date 9 21" xfId="7595" xr:uid="{00000000-0005-0000-0000-00005D1D0000}"/>
    <cellStyle name="Date 9 22" xfId="7596" xr:uid="{00000000-0005-0000-0000-00005E1D0000}"/>
    <cellStyle name="Date 9 23" xfId="7597" xr:uid="{00000000-0005-0000-0000-00005F1D0000}"/>
    <cellStyle name="Date 9 24" xfId="7598" xr:uid="{00000000-0005-0000-0000-0000601D0000}"/>
    <cellStyle name="Date 9 25" xfId="7599" xr:uid="{00000000-0005-0000-0000-0000611D0000}"/>
    <cellStyle name="Date 9 26" xfId="7600" xr:uid="{00000000-0005-0000-0000-0000621D0000}"/>
    <cellStyle name="Date 9 27" xfId="7601" xr:uid="{00000000-0005-0000-0000-0000631D0000}"/>
    <cellStyle name="Date 9 28" xfId="7602" xr:uid="{00000000-0005-0000-0000-0000641D0000}"/>
    <cellStyle name="Date 9 29" xfId="7603" xr:uid="{00000000-0005-0000-0000-0000651D0000}"/>
    <cellStyle name="Date 9 3" xfId="7604" xr:uid="{00000000-0005-0000-0000-0000661D0000}"/>
    <cellStyle name="Date 9 30" xfId="7605" xr:uid="{00000000-0005-0000-0000-0000671D0000}"/>
    <cellStyle name="Date 9 31" xfId="7606" xr:uid="{00000000-0005-0000-0000-0000681D0000}"/>
    <cellStyle name="Date 9 32" xfId="7607" xr:uid="{00000000-0005-0000-0000-0000691D0000}"/>
    <cellStyle name="Date 9 33" xfId="7608" xr:uid="{00000000-0005-0000-0000-00006A1D0000}"/>
    <cellStyle name="Date 9 34" xfId="7609" xr:uid="{00000000-0005-0000-0000-00006B1D0000}"/>
    <cellStyle name="Date 9 35" xfId="7610" xr:uid="{00000000-0005-0000-0000-00006C1D0000}"/>
    <cellStyle name="Date 9 36" xfId="7611" xr:uid="{00000000-0005-0000-0000-00006D1D0000}"/>
    <cellStyle name="Date 9 37" xfId="7612" xr:uid="{00000000-0005-0000-0000-00006E1D0000}"/>
    <cellStyle name="Date 9 38" xfId="7613" xr:uid="{00000000-0005-0000-0000-00006F1D0000}"/>
    <cellStyle name="Date 9 39" xfId="7614" xr:uid="{00000000-0005-0000-0000-0000701D0000}"/>
    <cellStyle name="Date 9 4" xfId="7615" xr:uid="{00000000-0005-0000-0000-0000711D0000}"/>
    <cellStyle name="Date 9 40" xfId="7616" xr:uid="{00000000-0005-0000-0000-0000721D0000}"/>
    <cellStyle name="Date 9 41" xfId="7617" xr:uid="{00000000-0005-0000-0000-0000731D0000}"/>
    <cellStyle name="Date 9 42" xfId="7618" xr:uid="{00000000-0005-0000-0000-0000741D0000}"/>
    <cellStyle name="Date 9 43" xfId="7619" xr:uid="{00000000-0005-0000-0000-0000751D0000}"/>
    <cellStyle name="Date 9 44" xfId="7620" xr:uid="{00000000-0005-0000-0000-0000761D0000}"/>
    <cellStyle name="Date 9 45" xfId="7621" xr:uid="{00000000-0005-0000-0000-0000771D0000}"/>
    <cellStyle name="Date 9 46" xfId="7622" xr:uid="{00000000-0005-0000-0000-0000781D0000}"/>
    <cellStyle name="Date 9 47" xfId="7623" xr:uid="{00000000-0005-0000-0000-0000791D0000}"/>
    <cellStyle name="Date 9 48" xfId="7624" xr:uid="{00000000-0005-0000-0000-00007A1D0000}"/>
    <cellStyle name="Date 9 49" xfId="7625" xr:uid="{00000000-0005-0000-0000-00007B1D0000}"/>
    <cellStyle name="Date 9 5" xfId="7626" xr:uid="{00000000-0005-0000-0000-00007C1D0000}"/>
    <cellStyle name="Date 9 50" xfId="7627" xr:uid="{00000000-0005-0000-0000-00007D1D0000}"/>
    <cellStyle name="Date 9 51" xfId="7628" xr:uid="{00000000-0005-0000-0000-00007E1D0000}"/>
    <cellStyle name="Date 9 52" xfId="7629" xr:uid="{00000000-0005-0000-0000-00007F1D0000}"/>
    <cellStyle name="Date 9 53" xfId="7630" xr:uid="{00000000-0005-0000-0000-0000801D0000}"/>
    <cellStyle name="Date 9 54" xfId="7631" xr:uid="{00000000-0005-0000-0000-0000811D0000}"/>
    <cellStyle name="Date 9 55" xfId="7632" xr:uid="{00000000-0005-0000-0000-0000821D0000}"/>
    <cellStyle name="Date 9 56" xfId="7633" xr:uid="{00000000-0005-0000-0000-0000831D0000}"/>
    <cellStyle name="Date 9 57" xfId="7634" xr:uid="{00000000-0005-0000-0000-0000841D0000}"/>
    <cellStyle name="Date 9 58" xfId="7635" xr:uid="{00000000-0005-0000-0000-0000851D0000}"/>
    <cellStyle name="Date 9 59" xfId="7636" xr:uid="{00000000-0005-0000-0000-0000861D0000}"/>
    <cellStyle name="Date 9 6" xfId="7637" xr:uid="{00000000-0005-0000-0000-0000871D0000}"/>
    <cellStyle name="Date 9 60" xfId="7638" xr:uid="{00000000-0005-0000-0000-0000881D0000}"/>
    <cellStyle name="Date 9 61" xfId="7639" xr:uid="{00000000-0005-0000-0000-0000891D0000}"/>
    <cellStyle name="Date 9 62" xfId="7640" xr:uid="{00000000-0005-0000-0000-00008A1D0000}"/>
    <cellStyle name="Date 9 63" xfId="7641" xr:uid="{00000000-0005-0000-0000-00008B1D0000}"/>
    <cellStyle name="Date 9 64" xfId="7642" xr:uid="{00000000-0005-0000-0000-00008C1D0000}"/>
    <cellStyle name="Date 9 65" xfId="7643" xr:uid="{00000000-0005-0000-0000-00008D1D0000}"/>
    <cellStyle name="Date 9 66" xfId="7644" xr:uid="{00000000-0005-0000-0000-00008E1D0000}"/>
    <cellStyle name="Date 9 67" xfId="7645" xr:uid="{00000000-0005-0000-0000-00008F1D0000}"/>
    <cellStyle name="Date 9 68" xfId="7646" xr:uid="{00000000-0005-0000-0000-0000901D0000}"/>
    <cellStyle name="Date 9 69" xfId="7647" xr:uid="{00000000-0005-0000-0000-0000911D0000}"/>
    <cellStyle name="Date 9 7" xfId="7648" xr:uid="{00000000-0005-0000-0000-0000921D0000}"/>
    <cellStyle name="Date 9 70" xfId="7649" xr:uid="{00000000-0005-0000-0000-0000931D0000}"/>
    <cellStyle name="Date 9 71" xfId="7650" xr:uid="{00000000-0005-0000-0000-0000941D0000}"/>
    <cellStyle name="Date 9 72" xfId="7651" xr:uid="{00000000-0005-0000-0000-0000951D0000}"/>
    <cellStyle name="Date 9 73" xfId="7652" xr:uid="{00000000-0005-0000-0000-0000961D0000}"/>
    <cellStyle name="Date 9 74" xfId="7653" xr:uid="{00000000-0005-0000-0000-0000971D0000}"/>
    <cellStyle name="Date 9 75" xfId="7654" xr:uid="{00000000-0005-0000-0000-0000981D0000}"/>
    <cellStyle name="Date 9 76" xfId="7655" xr:uid="{00000000-0005-0000-0000-0000991D0000}"/>
    <cellStyle name="Date 9 77" xfId="7656" xr:uid="{00000000-0005-0000-0000-00009A1D0000}"/>
    <cellStyle name="Date 9 78" xfId="7657" xr:uid="{00000000-0005-0000-0000-00009B1D0000}"/>
    <cellStyle name="Date 9 79" xfId="7658" xr:uid="{00000000-0005-0000-0000-00009C1D0000}"/>
    <cellStyle name="Date 9 8" xfId="7659" xr:uid="{00000000-0005-0000-0000-00009D1D0000}"/>
    <cellStyle name="Date 9 80" xfId="7660" xr:uid="{00000000-0005-0000-0000-00009E1D0000}"/>
    <cellStyle name="Date 9 81" xfId="7661" xr:uid="{00000000-0005-0000-0000-00009F1D0000}"/>
    <cellStyle name="Date 9 82" xfId="7662" xr:uid="{00000000-0005-0000-0000-0000A01D0000}"/>
    <cellStyle name="Date 9 83" xfId="7663" xr:uid="{00000000-0005-0000-0000-0000A11D0000}"/>
    <cellStyle name="Date 9 84" xfId="7664" xr:uid="{00000000-0005-0000-0000-0000A21D0000}"/>
    <cellStyle name="Date 9 85" xfId="7665" xr:uid="{00000000-0005-0000-0000-0000A31D0000}"/>
    <cellStyle name="Date 9 86" xfId="7666" xr:uid="{00000000-0005-0000-0000-0000A41D0000}"/>
    <cellStyle name="Date 9 87" xfId="7667" xr:uid="{00000000-0005-0000-0000-0000A51D0000}"/>
    <cellStyle name="Date 9 88" xfId="7668" xr:uid="{00000000-0005-0000-0000-0000A61D0000}"/>
    <cellStyle name="Date 9 89" xfId="7669" xr:uid="{00000000-0005-0000-0000-0000A71D0000}"/>
    <cellStyle name="Date 9 9" xfId="7670" xr:uid="{00000000-0005-0000-0000-0000A81D0000}"/>
    <cellStyle name="Date 9 90" xfId="7671" xr:uid="{00000000-0005-0000-0000-0000A91D0000}"/>
    <cellStyle name="Date 9 91" xfId="7672" xr:uid="{00000000-0005-0000-0000-0000AA1D0000}"/>
    <cellStyle name="Date 9 92" xfId="7673" xr:uid="{00000000-0005-0000-0000-0000AB1D0000}"/>
    <cellStyle name="Date 9 93" xfId="7674" xr:uid="{00000000-0005-0000-0000-0000AC1D0000}"/>
    <cellStyle name="Date 9 94" xfId="7675" xr:uid="{00000000-0005-0000-0000-0000AD1D0000}"/>
    <cellStyle name="Date 9 95" xfId="7676" xr:uid="{00000000-0005-0000-0000-0000AE1D0000}"/>
    <cellStyle name="Date 9 96" xfId="7677" xr:uid="{00000000-0005-0000-0000-0000AF1D0000}"/>
    <cellStyle name="Date 9 97" xfId="7678" xr:uid="{00000000-0005-0000-0000-0000B01D0000}"/>
    <cellStyle name="Date 9 98" xfId="7679" xr:uid="{00000000-0005-0000-0000-0000B11D0000}"/>
    <cellStyle name="Date 9 99" xfId="7680" xr:uid="{00000000-0005-0000-0000-0000B21D0000}"/>
    <cellStyle name="Date 90" xfId="7681" xr:uid="{00000000-0005-0000-0000-0000B31D0000}"/>
    <cellStyle name="Date 91" xfId="7682" xr:uid="{00000000-0005-0000-0000-0000B41D0000}"/>
    <cellStyle name="Date 92" xfId="7683" xr:uid="{00000000-0005-0000-0000-0000B51D0000}"/>
    <cellStyle name="Date 93" xfId="7684" xr:uid="{00000000-0005-0000-0000-0000B61D0000}"/>
    <cellStyle name="Date 94" xfId="7685" xr:uid="{00000000-0005-0000-0000-0000B71D0000}"/>
    <cellStyle name="Date 95" xfId="7686" xr:uid="{00000000-0005-0000-0000-0000B81D0000}"/>
    <cellStyle name="Date 96" xfId="7687" xr:uid="{00000000-0005-0000-0000-0000B91D0000}"/>
    <cellStyle name="Date 97" xfId="7688" xr:uid="{00000000-0005-0000-0000-0000BA1D0000}"/>
    <cellStyle name="Date 98" xfId="7689" xr:uid="{00000000-0005-0000-0000-0000BB1D0000}"/>
    <cellStyle name="Date 99" xfId="7690" xr:uid="{00000000-0005-0000-0000-0000BC1D0000}"/>
    <cellStyle name="Dezimal_04f_40_Sumgait1_new" xfId="29" xr:uid="{00000000-0005-0000-0000-0000BD1D0000}"/>
    <cellStyle name="Explanatory Text 10" xfId="7691" xr:uid="{00000000-0005-0000-0000-0000BE1D0000}"/>
    <cellStyle name="Explanatory Text 10 2" xfId="7692" xr:uid="{00000000-0005-0000-0000-0000BF1D0000}"/>
    <cellStyle name="Explanatory Text 2" xfId="7693" xr:uid="{00000000-0005-0000-0000-0000C01D0000}"/>
    <cellStyle name="Explanatory Text 2 2" xfId="7694" xr:uid="{00000000-0005-0000-0000-0000C11D0000}"/>
    <cellStyle name="Explanatory Text 2 2 2" xfId="7695" xr:uid="{00000000-0005-0000-0000-0000C21D0000}"/>
    <cellStyle name="Explanatory Text 2 3" xfId="7696" xr:uid="{00000000-0005-0000-0000-0000C31D0000}"/>
    <cellStyle name="Explanatory Text 3" xfId="7697" xr:uid="{00000000-0005-0000-0000-0000C41D0000}"/>
    <cellStyle name="Explanatory Text 3 2" xfId="7698" xr:uid="{00000000-0005-0000-0000-0000C51D0000}"/>
    <cellStyle name="Explanatory Text 3 2 2" xfId="7699" xr:uid="{00000000-0005-0000-0000-0000C61D0000}"/>
    <cellStyle name="Explanatory Text 3 3" xfId="7700" xr:uid="{00000000-0005-0000-0000-0000C71D0000}"/>
    <cellStyle name="Explanatory Text 4" xfId="7701" xr:uid="{00000000-0005-0000-0000-0000C81D0000}"/>
    <cellStyle name="Explanatory Text 4 2" xfId="7702" xr:uid="{00000000-0005-0000-0000-0000C91D0000}"/>
    <cellStyle name="Explanatory Text 4 2 2" xfId="7703" xr:uid="{00000000-0005-0000-0000-0000CA1D0000}"/>
    <cellStyle name="Explanatory Text 4 3" xfId="7704" xr:uid="{00000000-0005-0000-0000-0000CB1D0000}"/>
    <cellStyle name="Explanatory Text 5" xfId="7705" xr:uid="{00000000-0005-0000-0000-0000CC1D0000}"/>
    <cellStyle name="Explanatory Text 5 2" xfId="7706" xr:uid="{00000000-0005-0000-0000-0000CD1D0000}"/>
    <cellStyle name="Explanatory Text 5 2 2" xfId="7707" xr:uid="{00000000-0005-0000-0000-0000CE1D0000}"/>
    <cellStyle name="Explanatory Text 5 3" xfId="7708" xr:uid="{00000000-0005-0000-0000-0000CF1D0000}"/>
    <cellStyle name="Explanatory Text 6" xfId="7709" xr:uid="{00000000-0005-0000-0000-0000D01D0000}"/>
    <cellStyle name="Explanatory Text 6 2" xfId="7710" xr:uid="{00000000-0005-0000-0000-0000D11D0000}"/>
    <cellStyle name="Explanatory Text 6 2 2" xfId="7711" xr:uid="{00000000-0005-0000-0000-0000D21D0000}"/>
    <cellStyle name="Explanatory Text 6 3" xfId="7712" xr:uid="{00000000-0005-0000-0000-0000D31D0000}"/>
    <cellStyle name="Explanatory Text 7" xfId="7713" xr:uid="{00000000-0005-0000-0000-0000D41D0000}"/>
    <cellStyle name="Explanatory Text 7 2" xfId="7714" xr:uid="{00000000-0005-0000-0000-0000D51D0000}"/>
    <cellStyle name="Explanatory Text 7 2 2" xfId="7715" xr:uid="{00000000-0005-0000-0000-0000D61D0000}"/>
    <cellStyle name="Explanatory Text 7 3" xfId="7716" xr:uid="{00000000-0005-0000-0000-0000D71D0000}"/>
    <cellStyle name="Explanatory Text 8" xfId="7717" xr:uid="{00000000-0005-0000-0000-0000D81D0000}"/>
    <cellStyle name="Explanatory Text 8 2" xfId="7718" xr:uid="{00000000-0005-0000-0000-0000D91D0000}"/>
    <cellStyle name="Explanatory Text 8 2 2" xfId="7719" xr:uid="{00000000-0005-0000-0000-0000DA1D0000}"/>
    <cellStyle name="Explanatory Text 8 3" xfId="7720" xr:uid="{00000000-0005-0000-0000-0000DB1D0000}"/>
    <cellStyle name="Explanatory Text 9" xfId="7721" xr:uid="{00000000-0005-0000-0000-0000DC1D0000}"/>
    <cellStyle name="Explanatory Text 9 2" xfId="7722" xr:uid="{00000000-0005-0000-0000-0000DD1D0000}"/>
    <cellStyle name="Explanatory Text 9 2 2" xfId="7723" xr:uid="{00000000-0005-0000-0000-0000DE1D0000}"/>
    <cellStyle name="Explanatory Text 9 3" xfId="7724" xr:uid="{00000000-0005-0000-0000-0000DF1D0000}"/>
    <cellStyle name="Fixed" xfId="7725" xr:uid="{00000000-0005-0000-0000-0000E01D0000}"/>
    <cellStyle name="Fixed 10" xfId="7726" xr:uid="{00000000-0005-0000-0000-0000E11D0000}"/>
    <cellStyle name="Fixed 10 2" xfId="7727" xr:uid="{00000000-0005-0000-0000-0000E21D0000}"/>
    <cellStyle name="Fixed 100" xfId="7728" xr:uid="{00000000-0005-0000-0000-0000E31D0000}"/>
    <cellStyle name="Fixed 101" xfId="7729" xr:uid="{00000000-0005-0000-0000-0000E41D0000}"/>
    <cellStyle name="Fixed 102" xfId="7730" xr:uid="{00000000-0005-0000-0000-0000E51D0000}"/>
    <cellStyle name="Fixed 103" xfId="7731" xr:uid="{00000000-0005-0000-0000-0000E61D0000}"/>
    <cellStyle name="Fixed 104" xfId="7732" xr:uid="{00000000-0005-0000-0000-0000E71D0000}"/>
    <cellStyle name="Fixed 105" xfId="7733" xr:uid="{00000000-0005-0000-0000-0000E81D0000}"/>
    <cellStyle name="Fixed 106" xfId="7734" xr:uid="{00000000-0005-0000-0000-0000E91D0000}"/>
    <cellStyle name="Fixed 107" xfId="7735" xr:uid="{00000000-0005-0000-0000-0000EA1D0000}"/>
    <cellStyle name="Fixed 108" xfId="7736" xr:uid="{00000000-0005-0000-0000-0000EB1D0000}"/>
    <cellStyle name="Fixed 109" xfId="7737" xr:uid="{00000000-0005-0000-0000-0000EC1D0000}"/>
    <cellStyle name="Fixed 11" xfId="7738" xr:uid="{00000000-0005-0000-0000-0000ED1D0000}"/>
    <cellStyle name="Fixed 11 2" xfId="7739" xr:uid="{00000000-0005-0000-0000-0000EE1D0000}"/>
    <cellStyle name="Fixed 110" xfId="7740" xr:uid="{00000000-0005-0000-0000-0000EF1D0000}"/>
    <cellStyle name="Fixed 111" xfId="7741" xr:uid="{00000000-0005-0000-0000-0000F01D0000}"/>
    <cellStyle name="Fixed 112" xfId="7742" xr:uid="{00000000-0005-0000-0000-0000F11D0000}"/>
    <cellStyle name="Fixed 12" xfId="7743" xr:uid="{00000000-0005-0000-0000-0000F21D0000}"/>
    <cellStyle name="Fixed 12 2" xfId="7744" xr:uid="{00000000-0005-0000-0000-0000F31D0000}"/>
    <cellStyle name="Fixed 13" xfId="7745" xr:uid="{00000000-0005-0000-0000-0000F41D0000}"/>
    <cellStyle name="Fixed 13 2" xfId="7746" xr:uid="{00000000-0005-0000-0000-0000F51D0000}"/>
    <cellStyle name="Fixed 14" xfId="7747" xr:uid="{00000000-0005-0000-0000-0000F61D0000}"/>
    <cellStyle name="Fixed 14 2" xfId="7748" xr:uid="{00000000-0005-0000-0000-0000F71D0000}"/>
    <cellStyle name="Fixed 15" xfId="7749" xr:uid="{00000000-0005-0000-0000-0000F81D0000}"/>
    <cellStyle name="Fixed 15 2" xfId="7750" xr:uid="{00000000-0005-0000-0000-0000F91D0000}"/>
    <cellStyle name="Fixed 16" xfId="7751" xr:uid="{00000000-0005-0000-0000-0000FA1D0000}"/>
    <cellStyle name="Fixed 16 2" xfId="7752" xr:uid="{00000000-0005-0000-0000-0000FB1D0000}"/>
    <cellStyle name="Fixed 17" xfId="7753" xr:uid="{00000000-0005-0000-0000-0000FC1D0000}"/>
    <cellStyle name="Fixed 17 2" xfId="7754" xr:uid="{00000000-0005-0000-0000-0000FD1D0000}"/>
    <cellStyle name="Fixed 18" xfId="7755" xr:uid="{00000000-0005-0000-0000-0000FE1D0000}"/>
    <cellStyle name="Fixed 18 2" xfId="7756" xr:uid="{00000000-0005-0000-0000-0000FF1D0000}"/>
    <cellStyle name="Fixed 19" xfId="7757" xr:uid="{00000000-0005-0000-0000-0000001E0000}"/>
    <cellStyle name="Fixed 19 2" xfId="7758" xr:uid="{00000000-0005-0000-0000-0000011E0000}"/>
    <cellStyle name="Fixed 2" xfId="7759" xr:uid="{00000000-0005-0000-0000-0000021E0000}"/>
    <cellStyle name="Fixed 2 10" xfId="7760" xr:uid="{00000000-0005-0000-0000-0000031E0000}"/>
    <cellStyle name="Fixed 2 10 2" xfId="7761" xr:uid="{00000000-0005-0000-0000-0000041E0000}"/>
    <cellStyle name="Fixed 2 11" xfId="7762" xr:uid="{00000000-0005-0000-0000-0000051E0000}"/>
    <cellStyle name="Fixed 2 11 2" xfId="7763" xr:uid="{00000000-0005-0000-0000-0000061E0000}"/>
    <cellStyle name="Fixed 2 12" xfId="7764" xr:uid="{00000000-0005-0000-0000-0000071E0000}"/>
    <cellStyle name="Fixed 2 12 2" xfId="7765" xr:uid="{00000000-0005-0000-0000-0000081E0000}"/>
    <cellStyle name="Fixed 2 13" xfId="7766" xr:uid="{00000000-0005-0000-0000-0000091E0000}"/>
    <cellStyle name="Fixed 2 13 2" xfId="7767" xr:uid="{00000000-0005-0000-0000-00000A1E0000}"/>
    <cellStyle name="Fixed 2 2" xfId="7768" xr:uid="{00000000-0005-0000-0000-00000B1E0000}"/>
    <cellStyle name="Fixed 2 2 2" xfId="7769" xr:uid="{00000000-0005-0000-0000-00000C1E0000}"/>
    <cellStyle name="Fixed 2 2 3" xfId="7770" xr:uid="{00000000-0005-0000-0000-00000D1E0000}"/>
    <cellStyle name="Fixed 2 2 4" xfId="7771" xr:uid="{00000000-0005-0000-0000-00000E1E0000}"/>
    <cellStyle name="Fixed 2 2 5" xfId="7772" xr:uid="{00000000-0005-0000-0000-00000F1E0000}"/>
    <cellStyle name="Fixed 2 2 6" xfId="7773" xr:uid="{00000000-0005-0000-0000-0000101E0000}"/>
    <cellStyle name="Fixed 2 2 7" xfId="7774" xr:uid="{00000000-0005-0000-0000-0000111E0000}"/>
    <cellStyle name="Fixed 2 2 8" xfId="7775" xr:uid="{00000000-0005-0000-0000-0000121E0000}"/>
    <cellStyle name="Fixed 2 3" xfId="7776" xr:uid="{00000000-0005-0000-0000-0000131E0000}"/>
    <cellStyle name="Fixed 2 3 2" xfId="7777" xr:uid="{00000000-0005-0000-0000-0000141E0000}"/>
    <cellStyle name="Fixed 2 3 3" xfId="7778" xr:uid="{00000000-0005-0000-0000-0000151E0000}"/>
    <cellStyle name="Fixed 2 3 4" xfId="7779" xr:uid="{00000000-0005-0000-0000-0000161E0000}"/>
    <cellStyle name="Fixed 2 3 5" xfId="7780" xr:uid="{00000000-0005-0000-0000-0000171E0000}"/>
    <cellStyle name="Fixed 2 3 6" xfId="7781" xr:uid="{00000000-0005-0000-0000-0000181E0000}"/>
    <cellStyle name="Fixed 2 3 7" xfId="7782" xr:uid="{00000000-0005-0000-0000-0000191E0000}"/>
    <cellStyle name="Fixed 2 3 8" xfId="7783" xr:uid="{00000000-0005-0000-0000-00001A1E0000}"/>
    <cellStyle name="Fixed 2 4" xfId="7784" xr:uid="{00000000-0005-0000-0000-00001B1E0000}"/>
    <cellStyle name="Fixed 2 4 2" xfId="7785" xr:uid="{00000000-0005-0000-0000-00001C1E0000}"/>
    <cellStyle name="Fixed 2 4 3" xfId="7786" xr:uid="{00000000-0005-0000-0000-00001D1E0000}"/>
    <cellStyle name="Fixed 2 4 4" xfId="7787" xr:uid="{00000000-0005-0000-0000-00001E1E0000}"/>
    <cellStyle name="Fixed 2 4 5" xfId="7788" xr:uid="{00000000-0005-0000-0000-00001F1E0000}"/>
    <cellStyle name="Fixed 2 4 6" xfId="7789" xr:uid="{00000000-0005-0000-0000-0000201E0000}"/>
    <cellStyle name="Fixed 2 4 7" xfId="7790" xr:uid="{00000000-0005-0000-0000-0000211E0000}"/>
    <cellStyle name="Fixed 2 4 8" xfId="7791" xr:uid="{00000000-0005-0000-0000-0000221E0000}"/>
    <cellStyle name="Fixed 2 5" xfId="7792" xr:uid="{00000000-0005-0000-0000-0000231E0000}"/>
    <cellStyle name="Fixed 2 5 2" xfId="7793" xr:uid="{00000000-0005-0000-0000-0000241E0000}"/>
    <cellStyle name="Fixed 2 5 3" xfId="7794" xr:uid="{00000000-0005-0000-0000-0000251E0000}"/>
    <cellStyle name="Fixed 2 5 4" xfId="7795" xr:uid="{00000000-0005-0000-0000-0000261E0000}"/>
    <cellStyle name="Fixed 2 5 5" xfId="7796" xr:uid="{00000000-0005-0000-0000-0000271E0000}"/>
    <cellStyle name="Fixed 2 5 6" xfId="7797" xr:uid="{00000000-0005-0000-0000-0000281E0000}"/>
    <cellStyle name="Fixed 2 5 7" xfId="7798" xr:uid="{00000000-0005-0000-0000-0000291E0000}"/>
    <cellStyle name="Fixed 2 5 8" xfId="7799" xr:uid="{00000000-0005-0000-0000-00002A1E0000}"/>
    <cellStyle name="Fixed 2 6" xfId="7800" xr:uid="{00000000-0005-0000-0000-00002B1E0000}"/>
    <cellStyle name="Fixed 2 6 2" xfId="7801" xr:uid="{00000000-0005-0000-0000-00002C1E0000}"/>
    <cellStyle name="Fixed 2 6 3" xfId="7802" xr:uid="{00000000-0005-0000-0000-00002D1E0000}"/>
    <cellStyle name="Fixed 2 6 4" xfId="7803" xr:uid="{00000000-0005-0000-0000-00002E1E0000}"/>
    <cellStyle name="Fixed 2 6 5" xfId="7804" xr:uid="{00000000-0005-0000-0000-00002F1E0000}"/>
    <cellStyle name="Fixed 2 6 6" xfId="7805" xr:uid="{00000000-0005-0000-0000-0000301E0000}"/>
    <cellStyle name="Fixed 2 6 7" xfId="7806" xr:uid="{00000000-0005-0000-0000-0000311E0000}"/>
    <cellStyle name="Fixed 2 6 8" xfId="7807" xr:uid="{00000000-0005-0000-0000-0000321E0000}"/>
    <cellStyle name="Fixed 2 7" xfId="7808" xr:uid="{00000000-0005-0000-0000-0000331E0000}"/>
    <cellStyle name="Fixed 2 7 2" xfId="7809" xr:uid="{00000000-0005-0000-0000-0000341E0000}"/>
    <cellStyle name="Fixed 2 7 3" xfId="7810" xr:uid="{00000000-0005-0000-0000-0000351E0000}"/>
    <cellStyle name="Fixed 2 7 4" xfId="7811" xr:uid="{00000000-0005-0000-0000-0000361E0000}"/>
    <cellStyle name="Fixed 2 7 5" xfId="7812" xr:uid="{00000000-0005-0000-0000-0000371E0000}"/>
    <cellStyle name="Fixed 2 7 6" xfId="7813" xr:uid="{00000000-0005-0000-0000-0000381E0000}"/>
    <cellStyle name="Fixed 2 7 7" xfId="7814" xr:uid="{00000000-0005-0000-0000-0000391E0000}"/>
    <cellStyle name="Fixed 2 7 8" xfId="7815" xr:uid="{00000000-0005-0000-0000-00003A1E0000}"/>
    <cellStyle name="Fixed 2 8" xfId="7816" xr:uid="{00000000-0005-0000-0000-00003B1E0000}"/>
    <cellStyle name="Fixed 2 8 2" xfId="7817" xr:uid="{00000000-0005-0000-0000-00003C1E0000}"/>
    <cellStyle name="Fixed 2 8 3" xfId="7818" xr:uid="{00000000-0005-0000-0000-00003D1E0000}"/>
    <cellStyle name="Fixed 2 8 4" xfId="7819" xr:uid="{00000000-0005-0000-0000-00003E1E0000}"/>
    <cellStyle name="Fixed 2 8 5" xfId="7820" xr:uid="{00000000-0005-0000-0000-00003F1E0000}"/>
    <cellStyle name="Fixed 2 8 6" xfId="7821" xr:uid="{00000000-0005-0000-0000-0000401E0000}"/>
    <cellStyle name="Fixed 2 8 7" xfId="7822" xr:uid="{00000000-0005-0000-0000-0000411E0000}"/>
    <cellStyle name="Fixed 2 8 8" xfId="7823" xr:uid="{00000000-0005-0000-0000-0000421E0000}"/>
    <cellStyle name="Fixed 2 9" xfId="7824" xr:uid="{00000000-0005-0000-0000-0000431E0000}"/>
    <cellStyle name="Fixed 2 9 2" xfId="7825" xr:uid="{00000000-0005-0000-0000-0000441E0000}"/>
    <cellStyle name="Fixed 2 9 3" xfId="7826" xr:uid="{00000000-0005-0000-0000-0000451E0000}"/>
    <cellStyle name="Fixed 2 9 4" xfId="7827" xr:uid="{00000000-0005-0000-0000-0000461E0000}"/>
    <cellStyle name="Fixed 2 9 5" xfId="7828" xr:uid="{00000000-0005-0000-0000-0000471E0000}"/>
    <cellStyle name="Fixed 2 9 6" xfId="7829" xr:uid="{00000000-0005-0000-0000-0000481E0000}"/>
    <cellStyle name="Fixed 2 9 7" xfId="7830" xr:uid="{00000000-0005-0000-0000-0000491E0000}"/>
    <cellStyle name="Fixed 2 9 8" xfId="7831" xr:uid="{00000000-0005-0000-0000-00004A1E0000}"/>
    <cellStyle name="Fixed 20" xfId="7832" xr:uid="{00000000-0005-0000-0000-00004B1E0000}"/>
    <cellStyle name="Fixed 20 2" xfId="7833" xr:uid="{00000000-0005-0000-0000-00004C1E0000}"/>
    <cellStyle name="Fixed 21" xfId="7834" xr:uid="{00000000-0005-0000-0000-00004D1E0000}"/>
    <cellStyle name="Fixed 21 2" xfId="7835" xr:uid="{00000000-0005-0000-0000-00004E1E0000}"/>
    <cellStyle name="Fixed 22" xfId="7836" xr:uid="{00000000-0005-0000-0000-00004F1E0000}"/>
    <cellStyle name="Fixed 22 2" xfId="7837" xr:uid="{00000000-0005-0000-0000-0000501E0000}"/>
    <cellStyle name="Fixed 23" xfId="7838" xr:uid="{00000000-0005-0000-0000-0000511E0000}"/>
    <cellStyle name="Fixed 23 2" xfId="7839" xr:uid="{00000000-0005-0000-0000-0000521E0000}"/>
    <cellStyle name="Fixed 24" xfId="7840" xr:uid="{00000000-0005-0000-0000-0000531E0000}"/>
    <cellStyle name="Fixed 24 2" xfId="7841" xr:uid="{00000000-0005-0000-0000-0000541E0000}"/>
    <cellStyle name="Fixed 25" xfId="7842" xr:uid="{00000000-0005-0000-0000-0000551E0000}"/>
    <cellStyle name="Fixed 25 2" xfId="7843" xr:uid="{00000000-0005-0000-0000-0000561E0000}"/>
    <cellStyle name="Fixed 26" xfId="7844" xr:uid="{00000000-0005-0000-0000-0000571E0000}"/>
    <cellStyle name="Fixed 26 2" xfId="7845" xr:uid="{00000000-0005-0000-0000-0000581E0000}"/>
    <cellStyle name="Fixed 27" xfId="7846" xr:uid="{00000000-0005-0000-0000-0000591E0000}"/>
    <cellStyle name="Fixed 27 2" xfId="7847" xr:uid="{00000000-0005-0000-0000-00005A1E0000}"/>
    <cellStyle name="Fixed 28" xfId="7848" xr:uid="{00000000-0005-0000-0000-00005B1E0000}"/>
    <cellStyle name="Fixed 28 2" xfId="7849" xr:uid="{00000000-0005-0000-0000-00005C1E0000}"/>
    <cellStyle name="Fixed 29" xfId="7850" xr:uid="{00000000-0005-0000-0000-00005D1E0000}"/>
    <cellStyle name="Fixed 29 2" xfId="7851" xr:uid="{00000000-0005-0000-0000-00005E1E0000}"/>
    <cellStyle name="Fixed 3" xfId="7852" xr:uid="{00000000-0005-0000-0000-00005F1E0000}"/>
    <cellStyle name="Fixed 3 10" xfId="7853" xr:uid="{00000000-0005-0000-0000-0000601E0000}"/>
    <cellStyle name="Fixed 3 10 2" xfId="7854" xr:uid="{00000000-0005-0000-0000-0000611E0000}"/>
    <cellStyle name="Fixed 3 11" xfId="7855" xr:uid="{00000000-0005-0000-0000-0000621E0000}"/>
    <cellStyle name="Fixed 3 11 2" xfId="7856" xr:uid="{00000000-0005-0000-0000-0000631E0000}"/>
    <cellStyle name="Fixed 3 12" xfId="7857" xr:uid="{00000000-0005-0000-0000-0000641E0000}"/>
    <cellStyle name="Fixed 3 12 2" xfId="7858" xr:uid="{00000000-0005-0000-0000-0000651E0000}"/>
    <cellStyle name="Fixed 3 13" xfId="7859" xr:uid="{00000000-0005-0000-0000-0000661E0000}"/>
    <cellStyle name="Fixed 3 13 2" xfId="7860" xr:uid="{00000000-0005-0000-0000-0000671E0000}"/>
    <cellStyle name="Fixed 3 2" xfId="7861" xr:uid="{00000000-0005-0000-0000-0000681E0000}"/>
    <cellStyle name="Fixed 3 2 2" xfId="7862" xr:uid="{00000000-0005-0000-0000-0000691E0000}"/>
    <cellStyle name="Fixed 3 2 3" xfId="7863" xr:uid="{00000000-0005-0000-0000-00006A1E0000}"/>
    <cellStyle name="Fixed 3 2 4" xfId="7864" xr:uid="{00000000-0005-0000-0000-00006B1E0000}"/>
    <cellStyle name="Fixed 3 2 5" xfId="7865" xr:uid="{00000000-0005-0000-0000-00006C1E0000}"/>
    <cellStyle name="Fixed 3 2 6" xfId="7866" xr:uid="{00000000-0005-0000-0000-00006D1E0000}"/>
    <cellStyle name="Fixed 3 2 7" xfId="7867" xr:uid="{00000000-0005-0000-0000-00006E1E0000}"/>
    <cellStyle name="Fixed 3 2 8" xfId="7868" xr:uid="{00000000-0005-0000-0000-00006F1E0000}"/>
    <cellStyle name="Fixed 3 3" xfId="7869" xr:uid="{00000000-0005-0000-0000-0000701E0000}"/>
    <cellStyle name="Fixed 3 3 2" xfId="7870" xr:uid="{00000000-0005-0000-0000-0000711E0000}"/>
    <cellStyle name="Fixed 3 3 3" xfId="7871" xr:uid="{00000000-0005-0000-0000-0000721E0000}"/>
    <cellStyle name="Fixed 3 3 4" xfId="7872" xr:uid="{00000000-0005-0000-0000-0000731E0000}"/>
    <cellStyle name="Fixed 3 3 5" xfId="7873" xr:uid="{00000000-0005-0000-0000-0000741E0000}"/>
    <cellStyle name="Fixed 3 3 6" xfId="7874" xr:uid="{00000000-0005-0000-0000-0000751E0000}"/>
    <cellStyle name="Fixed 3 3 7" xfId="7875" xr:uid="{00000000-0005-0000-0000-0000761E0000}"/>
    <cellStyle name="Fixed 3 3 8" xfId="7876" xr:uid="{00000000-0005-0000-0000-0000771E0000}"/>
    <cellStyle name="Fixed 3 4" xfId="7877" xr:uid="{00000000-0005-0000-0000-0000781E0000}"/>
    <cellStyle name="Fixed 3 4 2" xfId="7878" xr:uid="{00000000-0005-0000-0000-0000791E0000}"/>
    <cellStyle name="Fixed 3 4 3" xfId="7879" xr:uid="{00000000-0005-0000-0000-00007A1E0000}"/>
    <cellStyle name="Fixed 3 4 4" xfId="7880" xr:uid="{00000000-0005-0000-0000-00007B1E0000}"/>
    <cellStyle name="Fixed 3 4 5" xfId="7881" xr:uid="{00000000-0005-0000-0000-00007C1E0000}"/>
    <cellStyle name="Fixed 3 4 6" xfId="7882" xr:uid="{00000000-0005-0000-0000-00007D1E0000}"/>
    <cellStyle name="Fixed 3 4 7" xfId="7883" xr:uid="{00000000-0005-0000-0000-00007E1E0000}"/>
    <cellStyle name="Fixed 3 4 8" xfId="7884" xr:uid="{00000000-0005-0000-0000-00007F1E0000}"/>
    <cellStyle name="Fixed 3 5" xfId="7885" xr:uid="{00000000-0005-0000-0000-0000801E0000}"/>
    <cellStyle name="Fixed 3 5 2" xfId="7886" xr:uid="{00000000-0005-0000-0000-0000811E0000}"/>
    <cellStyle name="Fixed 3 5 3" xfId="7887" xr:uid="{00000000-0005-0000-0000-0000821E0000}"/>
    <cellStyle name="Fixed 3 5 4" xfId="7888" xr:uid="{00000000-0005-0000-0000-0000831E0000}"/>
    <cellStyle name="Fixed 3 5 5" xfId="7889" xr:uid="{00000000-0005-0000-0000-0000841E0000}"/>
    <cellStyle name="Fixed 3 5 6" xfId="7890" xr:uid="{00000000-0005-0000-0000-0000851E0000}"/>
    <cellStyle name="Fixed 3 5 7" xfId="7891" xr:uid="{00000000-0005-0000-0000-0000861E0000}"/>
    <cellStyle name="Fixed 3 5 8" xfId="7892" xr:uid="{00000000-0005-0000-0000-0000871E0000}"/>
    <cellStyle name="Fixed 3 6" xfId="7893" xr:uid="{00000000-0005-0000-0000-0000881E0000}"/>
    <cellStyle name="Fixed 3 6 2" xfId="7894" xr:uid="{00000000-0005-0000-0000-0000891E0000}"/>
    <cellStyle name="Fixed 3 6 3" xfId="7895" xr:uid="{00000000-0005-0000-0000-00008A1E0000}"/>
    <cellStyle name="Fixed 3 6 4" xfId="7896" xr:uid="{00000000-0005-0000-0000-00008B1E0000}"/>
    <cellStyle name="Fixed 3 6 5" xfId="7897" xr:uid="{00000000-0005-0000-0000-00008C1E0000}"/>
    <cellStyle name="Fixed 3 6 6" xfId="7898" xr:uid="{00000000-0005-0000-0000-00008D1E0000}"/>
    <cellStyle name="Fixed 3 6 7" xfId="7899" xr:uid="{00000000-0005-0000-0000-00008E1E0000}"/>
    <cellStyle name="Fixed 3 6 8" xfId="7900" xr:uid="{00000000-0005-0000-0000-00008F1E0000}"/>
    <cellStyle name="Fixed 3 7" xfId="7901" xr:uid="{00000000-0005-0000-0000-0000901E0000}"/>
    <cellStyle name="Fixed 3 7 2" xfId="7902" xr:uid="{00000000-0005-0000-0000-0000911E0000}"/>
    <cellStyle name="Fixed 3 7 3" xfId="7903" xr:uid="{00000000-0005-0000-0000-0000921E0000}"/>
    <cellStyle name="Fixed 3 7 4" xfId="7904" xr:uid="{00000000-0005-0000-0000-0000931E0000}"/>
    <cellStyle name="Fixed 3 7 5" xfId="7905" xr:uid="{00000000-0005-0000-0000-0000941E0000}"/>
    <cellStyle name="Fixed 3 7 6" xfId="7906" xr:uid="{00000000-0005-0000-0000-0000951E0000}"/>
    <cellStyle name="Fixed 3 7 7" xfId="7907" xr:uid="{00000000-0005-0000-0000-0000961E0000}"/>
    <cellStyle name="Fixed 3 7 8" xfId="7908" xr:uid="{00000000-0005-0000-0000-0000971E0000}"/>
    <cellStyle name="Fixed 3 8" xfId="7909" xr:uid="{00000000-0005-0000-0000-0000981E0000}"/>
    <cellStyle name="Fixed 3 8 2" xfId="7910" xr:uid="{00000000-0005-0000-0000-0000991E0000}"/>
    <cellStyle name="Fixed 3 8 3" xfId="7911" xr:uid="{00000000-0005-0000-0000-00009A1E0000}"/>
    <cellStyle name="Fixed 3 8 4" xfId="7912" xr:uid="{00000000-0005-0000-0000-00009B1E0000}"/>
    <cellStyle name="Fixed 3 8 5" xfId="7913" xr:uid="{00000000-0005-0000-0000-00009C1E0000}"/>
    <cellStyle name="Fixed 3 8 6" xfId="7914" xr:uid="{00000000-0005-0000-0000-00009D1E0000}"/>
    <cellStyle name="Fixed 3 8 7" xfId="7915" xr:uid="{00000000-0005-0000-0000-00009E1E0000}"/>
    <cellStyle name="Fixed 3 8 8" xfId="7916" xr:uid="{00000000-0005-0000-0000-00009F1E0000}"/>
    <cellStyle name="Fixed 3 9" xfId="7917" xr:uid="{00000000-0005-0000-0000-0000A01E0000}"/>
    <cellStyle name="Fixed 3 9 2" xfId="7918" xr:uid="{00000000-0005-0000-0000-0000A11E0000}"/>
    <cellStyle name="Fixed 3 9 3" xfId="7919" xr:uid="{00000000-0005-0000-0000-0000A21E0000}"/>
    <cellStyle name="Fixed 3 9 4" xfId="7920" xr:uid="{00000000-0005-0000-0000-0000A31E0000}"/>
    <cellStyle name="Fixed 3 9 5" xfId="7921" xr:uid="{00000000-0005-0000-0000-0000A41E0000}"/>
    <cellStyle name="Fixed 3 9 6" xfId="7922" xr:uid="{00000000-0005-0000-0000-0000A51E0000}"/>
    <cellStyle name="Fixed 3 9 7" xfId="7923" xr:uid="{00000000-0005-0000-0000-0000A61E0000}"/>
    <cellStyle name="Fixed 3 9 8" xfId="7924" xr:uid="{00000000-0005-0000-0000-0000A71E0000}"/>
    <cellStyle name="Fixed 30" xfId="7925" xr:uid="{00000000-0005-0000-0000-0000A81E0000}"/>
    <cellStyle name="Fixed 30 2" xfId="7926" xr:uid="{00000000-0005-0000-0000-0000A91E0000}"/>
    <cellStyle name="Fixed 31" xfId="7927" xr:uid="{00000000-0005-0000-0000-0000AA1E0000}"/>
    <cellStyle name="Fixed 31 2" xfId="7928" xr:uid="{00000000-0005-0000-0000-0000AB1E0000}"/>
    <cellStyle name="Fixed 32" xfId="7929" xr:uid="{00000000-0005-0000-0000-0000AC1E0000}"/>
    <cellStyle name="Fixed 32 2" xfId="7930" xr:uid="{00000000-0005-0000-0000-0000AD1E0000}"/>
    <cellStyle name="Fixed 33" xfId="7931" xr:uid="{00000000-0005-0000-0000-0000AE1E0000}"/>
    <cellStyle name="Fixed 33 2" xfId="7932" xr:uid="{00000000-0005-0000-0000-0000AF1E0000}"/>
    <cellStyle name="Fixed 34" xfId="7933" xr:uid="{00000000-0005-0000-0000-0000B01E0000}"/>
    <cellStyle name="Fixed 34 2" xfId="7934" xr:uid="{00000000-0005-0000-0000-0000B11E0000}"/>
    <cellStyle name="Fixed 35" xfId="7935" xr:uid="{00000000-0005-0000-0000-0000B21E0000}"/>
    <cellStyle name="Fixed 35 2" xfId="7936" xr:uid="{00000000-0005-0000-0000-0000B31E0000}"/>
    <cellStyle name="Fixed 36" xfId="7937" xr:uid="{00000000-0005-0000-0000-0000B41E0000}"/>
    <cellStyle name="Fixed 36 2" xfId="7938" xr:uid="{00000000-0005-0000-0000-0000B51E0000}"/>
    <cellStyle name="Fixed 37" xfId="7939" xr:uid="{00000000-0005-0000-0000-0000B61E0000}"/>
    <cellStyle name="Fixed 37 2" xfId="7940" xr:uid="{00000000-0005-0000-0000-0000B71E0000}"/>
    <cellStyle name="Fixed 38" xfId="7941" xr:uid="{00000000-0005-0000-0000-0000B81E0000}"/>
    <cellStyle name="Fixed 38 2" xfId="7942" xr:uid="{00000000-0005-0000-0000-0000B91E0000}"/>
    <cellStyle name="Fixed 39" xfId="7943" xr:uid="{00000000-0005-0000-0000-0000BA1E0000}"/>
    <cellStyle name="Fixed 39 2" xfId="7944" xr:uid="{00000000-0005-0000-0000-0000BB1E0000}"/>
    <cellStyle name="Fixed 4" xfId="7945" xr:uid="{00000000-0005-0000-0000-0000BC1E0000}"/>
    <cellStyle name="Fixed 4 10" xfId="7946" xr:uid="{00000000-0005-0000-0000-0000BD1E0000}"/>
    <cellStyle name="Fixed 4 10 2" xfId="7947" xr:uid="{00000000-0005-0000-0000-0000BE1E0000}"/>
    <cellStyle name="Fixed 4 11" xfId="7948" xr:uid="{00000000-0005-0000-0000-0000BF1E0000}"/>
    <cellStyle name="Fixed 4 11 2" xfId="7949" xr:uid="{00000000-0005-0000-0000-0000C01E0000}"/>
    <cellStyle name="Fixed 4 2" xfId="7950" xr:uid="{00000000-0005-0000-0000-0000C11E0000}"/>
    <cellStyle name="Fixed 4 2 2" xfId="7951" xr:uid="{00000000-0005-0000-0000-0000C21E0000}"/>
    <cellStyle name="Fixed 4 2 3" xfId="7952" xr:uid="{00000000-0005-0000-0000-0000C31E0000}"/>
    <cellStyle name="Fixed 4 2 4" xfId="7953" xr:uid="{00000000-0005-0000-0000-0000C41E0000}"/>
    <cellStyle name="Fixed 4 2 5" xfId="7954" xr:uid="{00000000-0005-0000-0000-0000C51E0000}"/>
    <cellStyle name="Fixed 4 2 6" xfId="7955" xr:uid="{00000000-0005-0000-0000-0000C61E0000}"/>
    <cellStyle name="Fixed 4 2 7" xfId="7956" xr:uid="{00000000-0005-0000-0000-0000C71E0000}"/>
    <cellStyle name="Fixed 4 2 8" xfId="7957" xr:uid="{00000000-0005-0000-0000-0000C81E0000}"/>
    <cellStyle name="Fixed 4 3" xfId="7958" xr:uid="{00000000-0005-0000-0000-0000C91E0000}"/>
    <cellStyle name="Fixed 4 3 2" xfId="7959" xr:uid="{00000000-0005-0000-0000-0000CA1E0000}"/>
    <cellStyle name="Fixed 4 3 3" xfId="7960" xr:uid="{00000000-0005-0000-0000-0000CB1E0000}"/>
    <cellStyle name="Fixed 4 3 4" xfId="7961" xr:uid="{00000000-0005-0000-0000-0000CC1E0000}"/>
    <cellStyle name="Fixed 4 3 5" xfId="7962" xr:uid="{00000000-0005-0000-0000-0000CD1E0000}"/>
    <cellStyle name="Fixed 4 3 6" xfId="7963" xr:uid="{00000000-0005-0000-0000-0000CE1E0000}"/>
    <cellStyle name="Fixed 4 3 7" xfId="7964" xr:uid="{00000000-0005-0000-0000-0000CF1E0000}"/>
    <cellStyle name="Fixed 4 3 8" xfId="7965" xr:uid="{00000000-0005-0000-0000-0000D01E0000}"/>
    <cellStyle name="Fixed 4 4" xfId="7966" xr:uid="{00000000-0005-0000-0000-0000D11E0000}"/>
    <cellStyle name="Fixed 4 4 2" xfId="7967" xr:uid="{00000000-0005-0000-0000-0000D21E0000}"/>
    <cellStyle name="Fixed 4 4 3" xfId="7968" xr:uid="{00000000-0005-0000-0000-0000D31E0000}"/>
    <cellStyle name="Fixed 4 4 4" xfId="7969" xr:uid="{00000000-0005-0000-0000-0000D41E0000}"/>
    <cellStyle name="Fixed 4 4 5" xfId="7970" xr:uid="{00000000-0005-0000-0000-0000D51E0000}"/>
    <cellStyle name="Fixed 4 4 6" xfId="7971" xr:uid="{00000000-0005-0000-0000-0000D61E0000}"/>
    <cellStyle name="Fixed 4 4 7" xfId="7972" xr:uid="{00000000-0005-0000-0000-0000D71E0000}"/>
    <cellStyle name="Fixed 4 4 8" xfId="7973" xr:uid="{00000000-0005-0000-0000-0000D81E0000}"/>
    <cellStyle name="Fixed 4 5" xfId="7974" xr:uid="{00000000-0005-0000-0000-0000D91E0000}"/>
    <cellStyle name="Fixed 4 5 2" xfId="7975" xr:uid="{00000000-0005-0000-0000-0000DA1E0000}"/>
    <cellStyle name="Fixed 4 5 3" xfId="7976" xr:uid="{00000000-0005-0000-0000-0000DB1E0000}"/>
    <cellStyle name="Fixed 4 5 4" xfId="7977" xr:uid="{00000000-0005-0000-0000-0000DC1E0000}"/>
    <cellStyle name="Fixed 4 5 5" xfId="7978" xr:uid="{00000000-0005-0000-0000-0000DD1E0000}"/>
    <cellStyle name="Fixed 4 5 6" xfId="7979" xr:uid="{00000000-0005-0000-0000-0000DE1E0000}"/>
    <cellStyle name="Fixed 4 5 7" xfId="7980" xr:uid="{00000000-0005-0000-0000-0000DF1E0000}"/>
    <cellStyle name="Fixed 4 5 8" xfId="7981" xr:uid="{00000000-0005-0000-0000-0000E01E0000}"/>
    <cellStyle name="Fixed 4 6" xfId="7982" xr:uid="{00000000-0005-0000-0000-0000E11E0000}"/>
    <cellStyle name="Fixed 4 6 2" xfId="7983" xr:uid="{00000000-0005-0000-0000-0000E21E0000}"/>
    <cellStyle name="Fixed 4 6 3" xfId="7984" xr:uid="{00000000-0005-0000-0000-0000E31E0000}"/>
    <cellStyle name="Fixed 4 6 4" xfId="7985" xr:uid="{00000000-0005-0000-0000-0000E41E0000}"/>
    <cellStyle name="Fixed 4 6 5" xfId="7986" xr:uid="{00000000-0005-0000-0000-0000E51E0000}"/>
    <cellStyle name="Fixed 4 6 6" xfId="7987" xr:uid="{00000000-0005-0000-0000-0000E61E0000}"/>
    <cellStyle name="Fixed 4 6 7" xfId="7988" xr:uid="{00000000-0005-0000-0000-0000E71E0000}"/>
    <cellStyle name="Fixed 4 6 8" xfId="7989" xr:uid="{00000000-0005-0000-0000-0000E81E0000}"/>
    <cellStyle name="Fixed 4 7" xfId="7990" xr:uid="{00000000-0005-0000-0000-0000E91E0000}"/>
    <cellStyle name="Fixed 4 7 2" xfId="7991" xr:uid="{00000000-0005-0000-0000-0000EA1E0000}"/>
    <cellStyle name="Fixed 4 7 3" xfId="7992" xr:uid="{00000000-0005-0000-0000-0000EB1E0000}"/>
    <cellStyle name="Fixed 4 7 4" xfId="7993" xr:uid="{00000000-0005-0000-0000-0000EC1E0000}"/>
    <cellStyle name="Fixed 4 7 5" xfId="7994" xr:uid="{00000000-0005-0000-0000-0000ED1E0000}"/>
    <cellStyle name="Fixed 4 7 6" xfId="7995" xr:uid="{00000000-0005-0000-0000-0000EE1E0000}"/>
    <cellStyle name="Fixed 4 7 7" xfId="7996" xr:uid="{00000000-0005-0000-0000-0000EF1E0000}"/>
    <cellStyle name="Fixed 4 7 8" xfId="7997" xr:uid="{00000000-0005-0000-0000-0000F01E0000}"/>
    <cellStyle name="Fixed 4 8" xfId="7998" xr:uid="{00000000-0005-0000-0000-0000F11E0000}"/>
    <cellStyle name="Fixed 4 8 2" xfId="7999" xr:uid="{00000000-0005-0000-0000-0000F21E0000}"/>
    <cellStyle name="Fixed 4 8 3" xfId="8000" xr:uid="{00000000-0005-0000-0000-0000F31E0000}"/>
    <cellStyle name="Fixed 4 8 4" xfId="8001" xr:uid="{00000000-0005-0000-0000-0000F41E0000}"/>
    <cellStyle name="Fixed 4 8 5" xfId="8002" xr:uid="{00000000-0005-0000-0000-0000F51E0000}"/>
    <cellStyle name="Fixed 4 8 6" xfId="8003" xr:uid="{00000000-0005-0000-0000-0000F61E0000}"/>
    <cellStyle name="Fixed 4 8 7" xfId="8004" xr:uid="{00000000-0005-0000-0000-0000F71E0000}"/>
    <cellStyle name="Fixed 4 8 8" xfId="8005" xr:uid="{00000000-0005-0000-0000-0000F81E0000}"/>
    <cellStyle name="Fixed 4 9" xfId="8006" xr:uid="{00000000-0005-0000-0000-0000F91E0000}"/>
    <cellStyle name="Fixed 4 9 2" xfId="8007" xr:uid="{00000000-0005-0000-0000-0000FA1E0000}"/>
    <cellStyle name="Fixed 4 9 3" xfId="8008" xr:uid="{00000000-0005-0000-0000-0000FB1E0000}"/>
    <cellStyle name="Fixed 4 9 4" xfId="8009" xr:uid="{00000000-0005-0000-0000-0000FC1E0000}"/>
    <cellStyle name="Fixed 4 9 5" xfId="8010" xr:uid="{00000000-0005-0000-0000-0000FD1E0000}"/>
    <cellStyle name="Fixed 4 9 6" xfId="8011" xr:uid="{00000000-0005-0000-0000-0000FE1E0000}"/>
    <cellStyle name="Fixed 4 9 7" xfId="8012" xr:uid="{00000000-0005-0000-0000-0000FF1E0000}"/>
    <cellStyle name="Fixed 4 9 8" xfId="8013" xr:uid="{00000000-0005-0000-0000-0000001F0000}"/>
    <cellStyle name="Fixed 40" xfId="8014" xr:uid="{00000000-0005-0000-0000-0000011F0000}"/>
    <cellStyle name="Fixed 40 2" xfId="8015" xr:uid="{00000000-0005-0000-0000-0000021F0000}"/>
    <cellStyle name="Fixed 41" xfId="8016" xr:uid="{00000000-0005-0000-0000-0000031F0000}"/>
    <cellStyle name="Fixed 41 2" xfId="8017" xr:uid="{00000000-0005-0000-0000-0000041F0000}"/>
    <cellStyle name="Fixed 42" xfId="8018" xr:uid="{00000000-0005-0000-0000-0000051F0000}"/>
    <cellStyle name="Fixed 42 2" xfId="8019" xr:uid="{00000000-0005-0000-0000-0000061F0000}"/>
    <cellStyle name="Fixed 43" xfId="8020" xr:uid="{00000000-0005-0000-0000-0000071F0000}"/>
    <cellStyle name="Fixed 43 2" xfId="8021" xr:uid="{00000000-0005-0000-0000-0000081F0000}"/>
    <cellStyle name="Fixed 44" xfId="8022" xr:uid="{00000000-0005-0000-0000-0000091F0000}"/>
    <cellStyle name="Fixed 44 2" xfId="8023" xr:uid="{00000000-0005-0000-0000-00000A1F0000}"/>
    <cellStyle name="Fixed 45" xfId="8024" xr:uid="{00000000-0005-0000-0000-00000B1F0000}"/>
    <cellStyle name="Fixed 45 2" xfId="8025" xr:uid="{00000000-0005-0000-0000-00000C1F0000}"/>
    <cellStyle name="Fixed 46" xfId="8026" xr:uid="{00000000-0005-0000-0000-00000D1F0000}"/>
    <cellStyle name="Fixed 46 2" xfId="8027" xr:uid="{00000000-0005-0000-0000-00000E1F0000}"/>
    <cellStyle name="Fixed 47" xfId="8028" xr:uid="{00000000-0005-0000-0000-00000F1F0000}"/>
    <cellStyle name="Fixed 47 2" xfId="8029" xr:uid="{00000000-0005-0000-0000-0000101F0000}"/>
    <cellStyle name="Fixed 48" xfId="8030" xr:uid="{00000000-0005-0000-0000-0000111F0000}"/>
    <cellStyle name="Fixed 48 2" xfId="8031" xr:uid="{00000000-0005-0000-0000-0000121F0000}"/>
    <cellStyle name="Fixed 49" xfId="8032" xr:uid="{00000000-0005-0000-0000-0000131F0000}"/>
    <cellStyle name="Fixed 49 2" xfId="8033" xr:uid="{00000000-0005-0000-0000-0000141F0000}"/>
    <cellStyle name="Fixed 5" xfId="8034" xr:uid="{00000000-0005-0000-0000-0000151F0000}"/>
    <cellStyle name="Fixed 5 10" xfId="8035" xr:uid="{00000000-0005-0000-0000-0000161F0000}"/>
    <cellStyle name="Fixed 5 10 2" xfId="8036" xr:uid="{00000000-0005-0000-0000-0000171F0000}"/>
    <cellStyle name="Fixed 5 11" xfId="8037" xr:uid="{00000000-0005-0000-0000-0000181F0000}"/>
    <cellStyle name="Fixed 5 11 2" xfId="8038" xr:uid="{00000000-0005-0000-0000-0000191F0000}"/>
    <cellStyle name="Fixed 5 2" xfId="8039" xr:uid="{00000000-0005-0000-0000-00001A1F0000}"/>
    <cellStyle name="Fixed 5 2 2" xfId="8040" xr:uid="{00000000-0005-0000-0000-00001B1F0000}"/>
    <cellStyle name="Fixed 5 2 3" xfId="8041" xr:uid="{00000000-0005-0000-0000-00001C1F0000}"/>
    <cellStyle name="Fixed 5 2 4" xfId="8042" xr:uid="{00000000-0005-0000-0000-00001D1F0000}"/>
    <cellStyle name="Fixed 5 2 5" xfId="8043" xr:uid="{00000000-0005-0000-0000-00001E1F0000}"/>
    <cellStyle name="Fixed 5 2 6" xfId="8044" xr:uid="{00000000-0005-0000-0000-00001F1F0000}"/>
    <cellStyle name="Fixed 5 2 7" xfId="8045" xr:uid="{00000000-0005-0000-0000-0000201F0000}"/>
    <cellStyle name="Fixed 5 2 8" xfId="8046" xr:uid="{00000000-0005-0000-0000-0000211F0000}"/>
    <cellStyle name="Fixed 5 3" xfId="8047" xr:uid="{00000000-0005-0000-0000-0000221F0000}"/>
    <cellStyle name="Fixed 5 3 2" xfId="8048" xr:uid="{00000000-0005-0000-0000-0000231F0000}"/>
    <cellStyle name="Fixed 5 3 3" xfId="8049" xr:uid="{00000000-0005-0000-0000-0000241F0000}"/>
    <cellStyle name="Fixed 5 3 4" xfId="8050" xr:uid="{00000000-0005-0000-0000-0000251F0000}"/>
    <cellStyle name="Fixed 5 3 5" xfId="8051" xr:uid="{00000000-0005-0000-0000-0000261F0000}"/>
    <cellStyle name="Fixed 5 3 6" xfId="8052" xr:uid="{00000000-0005-0000-0000-0000271F0000}"/>
    <cellStyle name="Fixed 5 3 7" xfId="8053" xr:uid="{00000000-0005-0000-0000-0000281F0000}"/>
    <cellStyle name="Fixed 5 3 8" xfId="8054" xr:uid="{00000000-0005-0000-0000-0000291F0000}"/>
    <cellStyle name="Fixed 5 4" xfId="8055" xr:uid="{00000000-0005-0000-0000-00002A1F0000}"/>
    <cellStyle name="Fixed 5 4 2" xfId="8056" xr:uid="{00000000-0005-0000-0000-00002B1F0000}"/>
    <cellStyle name="Fixed 5 4 3" xfId="8057" xr:uid="{00000000-0005-0000-0000-00002C1F0000}"/>
    <cellStyle name="Fixed 5 4 4" xfId="8058" xr:uid="{00000000-0005-0000-0000-00002D1F0000}"/>
    <cellStyle name="Fixed 5 4 5" xfId="8059" xr:uid="{00000000-0005-0000-0000-00002E1F0000}"/>
    <cellStyle name="Fixed 5 4 6" xfId="8060" xr:uid="{00000000-0005-0000-0000-00002F1F0000}"/>
    <cellStyle name="Fixed 5 4 7" xfId="8061" xr:uid="{00000000-0005-0000-0000-0000301F0000}"/>
    <cellStyle name="Fixed 5 4 8" xfId="8062" xr:uid="{00000000-0005-0000-0000-0000311F0000}"/>
    <cellStyle name="Fixed 5 5" xfId="8063" xr:uid="{00000000-0005-0000-0000-0000321F0000}"/>
    <cellStyle name="Fixed 5 5 2" xfId="8064" xr:uid="{00000000-0005-0000-0000-0000331F0000}"/>
    <cellStyle name="Fixed 5 5 3" xfId="8065" xr:uid="{00000000-0005-0000-0000-0000341F0000}"/>
    <cellStyle name="Fixed 5 5 4" xfId="8066" xr:uid="{00000000-0005-0000-0000-0000351F0000}"/>
    <cellStyle name="Fixed 5 5 5" xfId="8067" xr:uid="{00000000-0005-0000-0000-0000361F0000}"/>
    <cellStyle name="Fixed 5 5 6" xfId="8068" xr:uid="{00000000-0005-0000-0000-0000371F0000}"/>
    <cellStyle name="Fixed 5 5 7" xfId="8069" xr:uid="{00000000-0005-0000-0000-0000381F0000}"/>
    <cellStyle name="Fixed 5 5 8" xfId="8070" xr:uid="{00000000-0005-0000-0000-0000391F0000}"/>
    <cellStyle name="Fixed 5 6" xfId="8071" xr:uid="{00000000-0005-0000-0000-00003A1F0000}"/>
    <cellStyle name="Fixed 5 6 2" xfId="8072" xr:uid="{00000000-0005-0000-0000-00003B1F0000}"/>
    <cellStyle name="Fixed 5 6 3" xfId="8073" xr:uid="{00000000-0005-0000-0000-00003C1F0000}"/>
    <cellStyle name="Fixed 5 6 4" xfId="8074" xr:uid="{00000000-0005-0000-0000-00003D1F0000}"/>
    <cellStyle name="Fixed 5 6 5" xfId="8075" xr:uid="{00000000-0005-0000-0000-00003E1F0000}"/>
    <cellStyle name="Fixed 5 6 6" xfId="8076" xr:uid="{00000000-0005-0000-0000-00003F1F0000}"/>
    <cellStyle name="Fixed 5 6 7" xfId="8077" xr:uid="{00000000-0005-0000-0000-0000401F0000}"/>
    <cellStyle name="Fixed 5 6 8" xfId="8078" xr:uid="{00000000-0005-0000-0000-0000411F0000}"/>
    <cellStyle name="Fixed 5 7" xfId="8079" xr:uid="{00000000-0005-0000-0000-0000421F0000}"/>
    <cellStyle name="Fixed 5 7 2" xfId="8080" xr:uid="{00000000-0005-0000-0000-0000431F0000}"/>
    <cellStyle name="Fixed 5 7 3" xfId="8081" xr:uid="{00000000-0005-0000-0000-0000441F0000}"/>
    <cellStyle name="Fixed 5 7 4" xfId="8082" xr:uid="{00000000-0005-0000-0000-0000451F0000}"/>
    <cellStyle name="Fixed 5 7 5" xfId="8083" xr:uid="{00000000-0005-0000-0000-0000461F0000}"/>
    <cellStyle name="Fixed 5 7 6" xfId="8084" xr:uid="{00000000-0005-0000-0000-0000471F0000}"/>
    <cellStyle name="Fixed 5 7 7" xfId="8085" xr:uid="{00000000-0005-0000-0000-0000481F0000}"/>
    <cellStyle name="Fixed 5 7 8" xfId="8086" xr:uid="{00000000-0005-0000-0000-0000491F0000}"/>
    <cellStyle name="Fixed 5 8" xfId="8087" xr:uid="{00000000-0005-0000-0000-00004A1F0000}"/>
    <cellStyle name="Fixed 5 8 2" xfId="8088" xr:uid="{00000000-0005-0000-0000-00004B1F0000}"/>
    <cellStyle name="Fixed 5 8 3" xfId="8089" xr:uid="{00000000-0005-0000-0000-00004C1F0000}"/>
    <cellStyle name="Fixed 5 8 4" xfId="8090" xr:uid="{00000000-0005-0000-0000-00004D1F0000}"/>
    <cellStyle name="Fixed 5 8 5" xfId="8091" xr:uid="{00000000-0005-0000-0000-00004E1F0000}"/>
    <cellStyle name="Fixed 5 8 6" xfId="8092" xr:uid="{00000000-0005-0000-0000-00004F1F0000}"/>
    <cellStyle name="Fixed 5 8 7" xfId="8093" xr:uid="{00000000-0005-0000-0000-0000501F0000}"/>
    <cellStyle name="Fixed 5 8 8" xfId="8094" xr:uid="{00000000-0005-0000-0000-0000511F0000}"/>
    <cellStyle name="Fixed 5 9" xfId="8095" xr:uid="{00000000-0005-0000-0000-0000521F0000}"/>
    <cellStyle name="Fixed 5 9 2" xfId="8096" xr:uid="{00000000-0005-0000-0000-0000531F0000}"/>
    <cellStyle name="Fixed 5 9 3" xfId="8097" xr:uid="{00000000-0005-0000-0000-0000541F0000}"/>
    <cellStyle name="Fixed 5 9 4" xfId="8098" xr:uid="{00000000-0005-0000-0000-0000551F0000}"/>
    <cellStyle name="Fixed 5 9 5" xfId="8099" xr:uid="{00000000-0005-0000-0000-0000561F0000}"/>
    <cellStyle name="Fixed 5 9 6" xfId="8100" xr:uid="{00000000-0005-0000-0000-0000571F0000}"/>
    <cellStyle name="Fixed 5 9 7" xfId="8101" xr:uid="{00000000-0005-0000-0000-0000581F0000}"/>
    <cellStyle name="Fixed 5 9 8" xfId="8102" xr:uid="{00000000-0005-0000-0000-0000591F0000}"/>
    <cellStyle name="Fixed 50" xfId="8103" xr:uid="{00000000-0005-0000-0000-00005A1F0000}"/>
    <cellStyle name="Fixed 50 2" xfId="8104" xr:uid="{00000000-0005-0000-0000-00005B1F0000}"/>
    <cellStyle name="Fixed 51" xfId="8105" xr:uid="{00000000-0005-0000-0000-00005C1F0000}"/>
    <cellStyle name="Fixed 51 2" xfId="8106" xr:uid="{00000000-0005-0000-0000-00005D1F0000}"/>
    <cellStyle name="Fixed 52" xfId="8107" xr:uid="{00000000-0005-0000-0000-00005E1F0000}"/>
    <cellStyle name="Fixed 52 2" xfId="8108" xr:uid="{00000000-0005-0000-0000-00005F1F0000}"/>
    <cellStyle name="Fixed 53" xfId="8109" xr:uid="{00000000-0005-0000-0000-0000601F0000}"/>
    <cellStyle name="Fixed 53 2" xfId="8110" xr:uid="{00000000-0005-0000-0000-0000611F0000}"/>
    <cellStyle name="Fixed 54" xfId="8111" xr:uid="{00000000-0005-0000-0000-0000621F0000}"/>
    <cellStyle name="Fixed 54 2" xfId="8112" xr:uid="{00000000-0005-0000-0000-0000631F0000}"/>
    <cellStyle name="Fixed 55" xfId="8113" xr:uid="{00000000-0005-0000-0000-0000641F0000}"/>
    <cellStyle name="Fixed 55 2" xfId="8114" xr:uid="{00000000-0005-0000-0000-0000651F0000}"/>
    <cellStyle name="Fixed 56" xfId="8115" xr:uid="{00000000-0005-0000-0000-0000661F0000}"/>
    <cellStyle name="Fixed 56 2" xfId="8116" xr:uid="{00000000-0005-0000-0000-0000671F0000}"/>
    <cellStyle name="Fixed 57" xfId="8117" xr:uid="{00000000-0005-0000-0000-0000681F0000}"/>
    <cellStyle name="Fixed 57 2" xfId="8118" xr:uid="{00000000-0005-0000-0000-0000691F0000}"/>
    <cellStyle name="Fixed 58" xfId="8119" xr:uid="{00000000-0005-0000-0000-00006A1F0000}"/>
    <cellStyle name="Fixed 58 2" xfId="8120" xr:uid="{00000000-0005-0000-0000-00006B1F0000}"/>
    <cellStyle name="Fixed 59" xfId="8121" xr:uid="{00000000-0005-0000-0000-00006C1F0000}"/>
    <cellStyle name="Fixed 59 2" xfId="8122" xr:uid="{00000000-0005-0000-0000-00006D1F0000}"/>
    <cellStyle name="Fixed 6" xfId="8123" xr:uid="{00000000-0005-0000-0000-00006E1F0000}"/>
    <cellStyle name="Fixed 6 10" xfId="8124" xr:uid="{00000000-0005-0000-0000-00006F1F0000}"/>
    <cellStyle name="Fixed 6 10 2" xfId="8125" xr:uid="{00000000-0005-0000-0000-0000701F0000}"/>
    <cellStyle name="Fixed 6 11" xfId="8126" xr:uid="{00000000-0005-0000-0000-0000711F0000}"/>
    <cellStyle name="Fixed 6 11 2" xfId="8127" xr:uid="{00000000-0005-0000-0000-0000721F0000}"/>
    <cellStyle name="Fixed 6 2" xfId="8128" xr:uid="{00000000-0005-0000-0000-0000731F0000}"/>
    <cellStyle name="Fixed 6 2 2" xfId="8129" xr:uid="{00000000-0005-0000-0000-0000741F0000}"/>
    <cellStyle name="Fixed 6 2 3" xfId="8130" xr:uid="{00000000-0005-0000-0000-0000751F0000}"/>
    <cellStyle name="Fixed 6 2 4" xfId="8131" xr:uid="{00000000-0005-0000-0000-0000761F0000}"/>
    <cellStyle name="Fixed 6 2 5" xfId="8132" xr:uid="{00000000-0005-0000-0000-0000771F0000}"/>
    <cellStyle name="Fixed 6 2 6" xfId="8133" xr:uid="{00000000-0005-0000-0000-0000781F0000}"/>
    <cellStyle name="Fixed 6 2 7" xfId="8134" xr:uid="{00000000-0005-0000-0000-0000791F0000}"/>
    <cellStyle name="Fixed 6 2 8" xfId="8135" xr:uid="{00000000-0005-0000-0000-00007A1F0000}"/>
    <cellStyle name="Fixed 6 3" xfId="8136" xr:uid="{00000000-0005-0000-0000-00007B1F0000}"/>
    <cellStyle name="Fixed 6 3 2" xfId="8137" xr:uid="{00000000-0005-0000-0000-00007C1F0000}"/>
    <cellStyle name="Fixed 6 3 3" xfId="8138" xr:uid="{00000000-0005-0000-0000-00007D1F0000}"/>
    <cellStyle name="Fixed 6 3 4" xfId="8139" xr:uid="{00000000-0005-0000-0000-00007E1F0000}"/>
    <cellStyle name="Fixed 6 3 5" xfId="8140" xr:uid="{00000000-0005-0000-0000-00007F1F0000}"/>
    <cellStyle name="Fixed 6 3 6" xfId="8141" xr:uid="{00000000-0005-0000-0000-0000801F0000}"/>
    <cellStyle name="Fixed 6 3 7" xfId="8142" xr:uid="{00000000-0005-0000-0000-0000811F0000}"/>
    <cellStyle name="Fixed 6 3 8" xfId="8143" xr:uid="{00000000-0005-0000-0000-0000821F0000}"/>
    <cellStyle name="Fixed 6 4" xfId="8144" xr:uid="{00000000-0005-0000-0000-0000831F0000}"/>
    <cellStyle name="Fixed 6 4 2" xfId="8145" xr:uid="{00000000-0005-0000-0000-0000841F0000}"/>
    <cellStyle name="Fixed 6 4 3" xfId="8146" xr:uid="{00000000-0005-0000-0000-0000851F0000}"/>
    <cellStyle name="Fixed 6 4 4" xfId="8147" xr:uid="{00000000-0005-0000-0000-0000861F0000}"/>
    <cellStyle name="Fixed 6 4 5" xfId="8148" xr:uid="{00000000-0005-0000-0000-0000871F0000}"/>
    <cellStyle name="Fixed 6 4 6" xfId="8149" xr:uid="{00000000-0005-0000-0000-0000881F0000}"/>
    <cellStyle name="Fixed 6 4 7" xfId="8150" xr:uid="{00000000-0005-0000-0000-0000891F0000}"/>
    <cellStyle name="Fixed 6 4 8" xfId="8151" xr:uid="{00000000-0005-0000-0000-00008A1F0000}"/>
    <cellStyle name="Fixed 6 5" xfId="8152" xr:uid="{00000000-0005-0000-0000-00008B1F0000}"/>
    <cellStyle name="Fixed 6 5 2" xfId="8153" xr:uid="{00000000-0005-0000-0000-00008C1F0000}"/>
    <cellStyle name="Fixed 6 5 3" xfId="8154" xr:uid="{00000000-0005-0000-0000-00008D1F0000}"/>
    <cellStyle name="Fixed 6 5 4" xfId="8155" xr:uid="{00000000-0005-0000-0000-00008E1F0000}"/>
    <cellStyle name="Fixed 6 5 5" xfId="8156" xr:uid="{00000000-0005-0000-0000-00008F1F0000}"/>
    <cellStyle name="Fixed 6 5 6" xfId="8157" xr:uid="{00000000-0005-0000-0000-0000901F0000}"/>
    <cellStyle name="Fixed 6 5 7" xfId="8158" xr:uid="{00000000-0005-0000-0000-0000911F0000}"/>
    <cellStyle name="Fixed 6 5 8" xfId="8159" xr:uid="{00000000-0005-0000-0000-0000921F0000}"/>
    <cellStyle name="Fixed 6 6" xfId="8160" xr:uid="{00000000-0005-0000-0000-0000931F0000}"/>
    <cellStyle name="Fixed 6 6 2" xfId="8161" xr:uid="{00000000-0005-0000-0000-0000941F0000}"/>
    <cellStyle name="Fixed 6 6 3" xfId="8162" xr:uid="{00000000-0005-0000-0000-0000951F0000}"/>
    <cellStyle name="Fixed 6 6 4" xfId="8163" xr:uid="{00000000-0005-0000-0000-0000961F0000}"/>
    <cellStyle name="Fixed 6 6 5" xfId="8164" xr:uid="{00000000-0005-0000-0000-0000971F0000}"/>
    <cellStyle name="Fixed 6 6 6" xfId="8165" xr:uid="{00000000-0005-0000-0000-0000981F0000}"/>
    <cellStyle name="Fixed 6 6 7" xfId="8166" xr:uid="{00000000-0005-0000-0000-0000991F0000}"/>
    <cellStyle name="Fixed 6 6 8" xfId="8167" xr:uid="{00000000-0005-0000-0000-00009A1F0000}"/>
    <cellStyle name="Fixed 6 7" xfId="8168" xr:uid="{00000000-0005-0000-0000-00009B1F0000}"/>
    <cellStyle name="Fixed 6 7 2" xfId="8169" xr:uid="{00000000-0005-0000-0000-00009C1F0000}"/>
    <cellStyle name="Fixed 6 7 3" xfId="8170" xr:uid="{00000000-0005-0000-0000-00009D1F0000}"/>
    <cellStyle name="Fixed 6 7 4" xfId="8171" xr:uid="{00000000-0005-0000-0000-00009E1F0000}"/>
    <cellStyle name="Fixed 6 7 5" xfId="8172" xr:uid="{00000000-0005-0000-0000-00009F1F0000}"/>
    <cellStyle name="Fixed 6 7 6" xfId="8173" xr:uid="{00000000-0005-0000-0000-0000A01F0000}"/>
    <cellStyle name="Fixed 6 7 7" xfId="8174" xr:uid="{00000000-0005-0000-0000-0000A11F0000}"/>
    <cellStyle name="Fixed 6 7 8" xfId="8175" xr:uid="{00000000-0005-0000-0000-0000A21F0000}"/>
    <cellStyle name="Fixed 6 8" xfId="8176" xr:uid="{00000000-0005-0000-0000-0000A31F0000}"/>
    <cellStyle name="Fixed 6 8 2" xfId="8177" xr:uid="{00000000-0005-0000-0000-0000A41F0000}"/>
    <cellStyle name="Fixed 6 8 3" xfId="8178" xr:uid="{00000000-0005-0000-0000-0000A51F0000}"/>
    <cellStyle name="Fixed 6 8 4" xfId="8179" xr:uid="{00000000-0005-0000-0000-0000A61F0000}"/>
    <cellStyle name="Fixed 6 8 5" xfId="8180" xr:uid="{00000000-0005-0000-0000-0000A71F0000}"/>
    <cellStyle name="Fixed 6 8 6" xfId="8181" xr:uid="{00000000-0005-0000-0000-0000A81F0000}"/>
    <cellStyle name="Fixed 6 8 7" xfId="8182" xr:uid="{00000000-0005-0000-0000-0000A91F0000}"/>
    <cellStyle name="Fixed 6 8 8" xfId="8183" xr:uid="{00000000-0005-0000-0000-0000AA1F0000}"/>
    <cellStyle name="Fixed 6 9" xfId="8184" xr:uid="{00000000-0005-0000-0000-0000AB1F0000}"/>
    <cellStyle name="Fixed 6 9 2" xfId="8185" xr:uid="{00000000-0005-0000-0000-0000AC1F0000}"/>
    <cellStyle name="Fixed 6 9 3" xfId="8186" xr:uid="{00000000-0005-0000-0000-0000AD1F0000}"/>
    <cellStyle name="Fixed 6 9 4" xfId="8187" xr:uid="{00000000-0005-0000-0000-0000AE1F0000}"/>
    <cellStyle name="Fixed 6 9 5" xfId="8188" xr:uid="{00000000-0005-0000-0000-0000AF1F0000}"/>
    <cellStyle name="Fixed 6 9 6" xfId="8189" xr:uid="{00000000-0005-0000-0000-0000B01F0000}"/>
    <cellStyle name="Fixed 6 9 7" xfId="8190" xr:uid="{00000000-0005-0000-0000-0000B11F0000}"/>
    <cellStyle name="Fixed 6 9 8" xfId="8191" xr:uid="{00000000-0005-0000-0000-0000B21F0000}"/>
    <cellStyle name="Fixed 60" xfId="8192" xr:uid="{00000000-0005-0000-0000-0000B31F0000}"/>
    <cellStyle name="Fixed 60 2" xfId="8193" xr:uid="{00000000-0005-0000-0000-0000B41F0000}"/>
    <cellStyle name="Fixed 61" xfId="8194" xr:uid="{00000000-0005-0000-0000-0000B51F0000}"/>
    <cellStyle name="Fixed 61 2" xfId="8195" xr:uid="{00000000-0005-0000-0000-0000B61F0000}"/>
    <cellStyle name="Fixed 62" xfId="8196" xr:uid="{00000000-0005-0000-0000-0000B71F0000}"/>
    <cellStyle name="Fixed 62 2" xfId="8197" xr:uid="{00000000-0005-0000-0000-0000B81F0000}"/>
    <cellStyle name="Fixed 63" xfId="8198" xr:uid="{00000000-0005-0000-0000-0000B91F0000}"/>
    <cellStyle name="Fixed 63 2" xfId="8199" xr:uid="{00000000-0005-0000-0000-0000BA1F0000}"/>
    <cellStyle name="Fixed 64" xfId="8200" xr:uid="{00000000-0005-0000-0000-0000BB1F0000}"/>
    <cellStyle name="Fixed 64 2" xfId="8201" xr:uid="{00000000-0005-0000-0000-0000BC1F0000}"/>
    <cellStyle name="Fixed 65" xfId="8202" xr:uid="{00000000-0005-0000-0000-0000BD1F0000}"/>
    <cellStyle name="Fixed 65 2" xfId="8203" xr:uid="{00000000-0005-0000-0000-0000BE1F0000}"/>
    <cellStyle name="Fixed 66" xfId="8204" xr:uid="{00000000-0005-0000-0000-0000BF1F0000}"/>
    <cellStyle name="Fixed 66 2" xfId="8205" xr:uid="{00000000-0005-0000-0000-0000C01F0000}"/>
    <cellStyle name="Fixed 67" xfId="8206" xr:uid="{00000000-0005-0000-0000-0000C11F0000}"/>
    <cellStyle name="Fixed 67 2" xfId="8207" xr:uid="{00000000-0005-0000-0000-0000C21F0000}"/>
    <cellStyle name="Fixed 68" xfId="8208" xr:uid="{00000000-0005-0000-0000-0000C31F0000}"/>
    <cellStyle name="Fixed 68 2" xfId="8209" xr:uid="{00000000-0005-0000-0000-0000C41F0000}"/>
    <cellStyle name="Fixed 69" xfId="8210" xr:uid="{00000000-0005-0000-0000-0000C51F0000}"/>
    <cellStyle name="Fixed 69 2" xfId="8211" xr:uid="{00000000-0005-0000-0000-0000C61F0000}"/>
    <cellStyle name="Fixed 7" xfId="8212" xr:uid="{00000000-0005-0000-0000-0000C71F0000}"/>
    <cellStyle name="Fixed 70" xfId="8213" xr:uid="{00000000-0005-0000-0000-0000C81F0000}"/>
    <cellStyle name="Fixed 70 2" xfId="8214" xr:uid="{00000000-0005-0000-0000-0000C91F0000}"/>
    <cellStyle name="Fixed 71" xfId="8215" xr:uid="{00000000-0005-0000-0000-0000CA1F0000}"/>
    <cellStyle name="Fixed 71 2" xfId="8216" xr:uid="{00000000-0005-0000-0000-0000CB1F0000}"/>
    <cellStyle name="Fixed 72" xfId="8217" xr:uid="{00000000-0005-0000-0000-0000CC1F0000}"/>
    <cellStyle name="Fixed 72 2" xfId="8218" xr:uid="{00000000-0005-0000-0000-0000CD1F0000}"/>
    <cellStyle name="Fixed 73" xfId="8219" xr:uid="{00000000-0005-0000-0000-0000CE1F0000}"/>
    <cellStyle name="Fixed 73 2" xfId="8220" xr:uid="{00000000-0005-0000-0000-0000CF1F0000}"/>
    <cellStyle name="Fixed 74" xfId="8221" xr:uid="{00000000-0005-0000-0000-0000D01F0000}"/>
    <cellStyle name="Fixed 74 2" xfId="8222" xr:uid="{00000000-0005-0000-0000-0000D11F0000}"/>
    <cellStyle name="Fixed 75" xfId="8223" xr:uid="{00000000-0005-0000-0000-0000D21F0000}"/>
    <cellStyle name="Fixed 75 2" xfId="8224" xr:uid="{00000000-0005-0000-0000-0000D31F0000}"/>
    <cellStyle name="Fixed 76" xfId="8225" xr:uid="{00000000-0005-0000-0000-0000D41F0000}"/>
    <cellStyle name="Fixed 76 2" xfId="8226" xr:uid="{00000000-0005-0000-0000-0000D51F0000}"/>
    <cellStyle name="Fixed 77" xfId="8227" xr:uid="{00000000-0005-0000-0000-0000D61F0000}"/>
    <cellStyle name="Fixed 77 2" xfId="8228" xr:uid="{00000000-0005-0000-0000-0000D71F0000}"/>
    <cellStyle name="Fixed 78" xfId="8229" xr:uid="{00000000-0005-0000-0000-0000D81F0000}"/>
    <cellStyle name="Fixed 78 2" xfId="8230" xr:uid="{00000000-0005-0000-0000-0000D91F0000}"/>
    <cellStyle name="Fixed 79" xfId="8231" xr:uid="{00000000-0005-0000-0000-0000DA1F0000}"/>
    <cellStyle name="Fixed 79 2" xfId="8232" xr:uid="{00000000-0005-0000-0000-0000DB1F0000}"/>
    <cellStyle name="Fixed 8" xfId="8233" xr:uid="{00000000-0005-0000-0000-0000DC1F0000}"/>
    <cellStyle name="Fixed 80" xfId="8234" xr:uid="{00000000-0005-0000-0000-0000DD1F0000}"/>
    <cellStyle name="Fixed 80 2" xfId="8235" xr:uid="{00000000-0005-0000-0000-0000DE1F0000}"/>
    <cellStyle name="Fixed 81" xfId="8236" xr:uid="{00000000-0005-0000-0000-0000DF1F0000}"/>
    <cellStyle name="Fixed 81 2" xfId="8237" xr:uid="{00000000-0005-0000-0000-0000E01F0000}"/>
    <cellStyle name="Fixed 82" xfId="8238" xr:uid="{00000000-0005-0000-0000-0000E11F0000}"/>
    <cellStyle name="Fixed 82 2" xfId="8239" xr:uid="{00000000-0005-0000-0000-0000E21F0000}"/>
    <cellStyle name="Fixed 83" xfId="8240" xr:uid="{00000000-0005-0000-0000-0000E31F0000}"/>
    <cellStyle name="Fixed 83 2" xfId="8241" xr:uid="{00000000-0005-0000-0000-0000E41F0000}"/>
    <cellStyle name="Fixed 84" xfId="8242" xr:uid="{00000000-0005-0000-0000-0000E51F0000}"/>
    <cellStyle name="Fixed 84 2" xfId="8243" xr:uid="{00000000-0005-0000-0000-0000E61F0000}"/>
    <cellStyle name="Fixed 85" xfId="8244" xr:uid="{00000000-0005-0000-0000-0000E71F0000}"/>
    <cellStyle name="Fixed 85 2" xfId="8245" xr:uid="{00000000-0005-0000-0000-0000E81F0000}"/>
    <cellStyle name="Fixed 86" xfId="8246" xr:uid="{00000000-0005-0000-0000-0000E91F0000}"/>
    <cellStyle name="Fixed 86 2" xfId="8247" xr:uid="{00000000-0005-0000-0000-0000EA1F0000}"/>
    <cellStyle name="Fixed 87" xfId="8248" xr:uid="{00000000-0005-0000-0000-0000EB1F0000}"/>
    <cellStyle name="Fixed 87 2" xfId="8249" xr:uid="{00000000-0005-0000-0000-0000EC1F0000}"/>
    <cellStyle name="Fixed 88" xfId="8250" xr:uid="{00000000-0005-0000-0000-0000ED1F0000}"/>
    <cellStyle name="Fixed 88 2" xfId="8251" xr:uid="{00000000-0005-0000-0000-0000EE1F0000}"/>
    <cellStyle name="Fixed 89" xfId="8252" xr:uid="{00000000-0005-0000-0000-0000EF1F0000}"/>
    <cellStyle name="Fixed 89 2" xfId="8253" xr:uid="{00000000-0005-0000-0000-0000F01F0000}"/>
    <cellStyle name="Fixed 9" xfId="8254" xr:uid="{00000000-0005-0000-0000-0000F11F0000}"/>
    <cellStyle name="Fixed 90" xfId="8255" xr:uid="{00000000-0005-0000-0000-0000F21F0000}"/>
    <cellStyle name="Fixed 90 2" xfId="8256" xr:uid="{00000000-0005-0000-0000-0000F31F0000}"/>
    <cellStyle name="Fixed 91" xfId="8257" xr:uid="{00000000-0005-0000-0000-0000F41F0000}"/>
    <cellStyle name="Fixed 91 2" xfId="8258" xr:uid="{00000000-0005-0000-0000-0000F51F0000}"/>
    <cellStyle name="Fixed 92" xfId="8259" xr:uid="{00000000-0005-0000-0000-0000F61F0000}"/>
    <cellStyle name="Fixed 92 2" xfId="8260" xr:uid="{00000000-0005-0000-0000-0000F71F0000}"/>
    <cellStyle name="Fixed 93" xfId="8261" xr:uid="{00000000-0005-0000-0000-0000F81F0000}"/>
    <cellStyle name="Fixed 93 2" xfId="8262" xr:uid="{00000000-0005-0000-0000-0000F91F0000}"/>
    <cellStyle name="Fixed 94" xfId="8263" xr:uid="{00000000-0005-0000-0000-0000FA1F0000}"/>
    <cellStyle name="Fixed 94 2" xfId="8264" xr:uid="{00000000-0005-0000-0000-0000FB1F0000}"/>
    <cellStyle name="Fixed 95" xfId="8265" xr:uid="{00000000-0005-0000-0000-0000FC1F0000}"/>
    <cellStyle name="Fixed 95 2" xfId="8266" xr:uid="{00000000-0005-0000-0000-0000FD1F0000}"/>
    <cellStyle name="Fixed 96" xfId="8267" xr:uid="{00000000-0005-0000-0000-0000FE1F0000}"/>
    <cellStyle name="Fixed 97" xfId="8268" xr:uid="{00000000-0005-0000-0000-0000FF1F0000}"/>
    <cellStyle name="Fixed 98" xfId="8269" xr:uid="{00000000-0005-0000-0000-000000200000}"/>
    <cellStyle name="Fixed 99" xfId="8270" xr:uid="{00000000-0005-0000-0000-000001200000}"/>
    <cellStyle name="Fixed3 - Style3" xfId="8271" xr:uid="{00000000-0005-0000-0000-000002200000}"/>
    <cellStyle name="Fixed3 - Style3 2" xfId="8272" xr:uid="{00000000-0005-0000-0000-000003200000}"/>
    <cellStyle name="Good 10" xfId="8273" xr:uid="{00000000-0005-0000-0000-000004200000}"/>
    <cellStyle name="Good 10 2" xfId="8274" xr:uid="{00000000-0005-0000-0000-000005200000}"/>
    <cellStyle name="Good 2" xfId="8275" xr:uid="{00000000-0005-0000-0000-000006200000}"/>
    <cellStyle name="Good 2 2" xfId="8276" xr:uid="{00000000-0005-0000-0000-000007200000}"/>
    <cellStyle name="Good 2 2 2" xfId="8277" xr:uid="{00000000-0005-0000-0000-000008200000}"/>
    <cellStyle name="Good 2 3" xfId="8278" xr:uid="{00000000-0005-0000-0000-000009200000}"/>
    <cellStyle name="Good 3" xfId="8279" xr:uid="{00000000-0005-0000-0000-00000A200000}"/>
    <cellStyle name="Good 3 2" xfId="8280" xr:uid="{00000000-0005-0000-0000-00000B200000}"/>
    <cellStyle name="Good 3 2 2" xfId="8281" xr:uid="{00000000-0005-0000-0000-00000C200000}"/>
    <cellStyle name="Good 3 3" xfId="8282" xr:uid="{00000000-0005-0000-0000-00000D200000}"/>
    <cellStyle name="Good 4" xfId="8283" xr:uid="{00000000-0005-0000-0000-00000E200000}"/>
    <cellStyle name="Good 4 2" xfId="8284" xr:uid="{00000000-0005-0000-0000-00000F200000}"/>
    <cellStyle name="Good 4 2 2" xfId="8285" xr:uid="{00000000-0005-0000-0000-000010200000}"/>
    <cellStyle name="Good 4 3" xfId="8286" xr:uid="{00000000-0005-0000-0000-000011200000}"/>
    <cellStyle name="Good 5" xfId="8287" xr:uid="{00000000-0005-0000-0000-000012200000}"/>
    <cellStyle name="Good 5 2" xfId="8288" xr:uid="{00000000-0005-0000-0000-000013200000}"/>
    <cellStyle name="Good 5 2 2" xfId="8289" xr:uid="{00000000-0005-0000-0000-000014200000}"/>
    <cellStyle name="Good 5 3" xfId="8290" xr:uid="{00000000-0005-0000-0000-000015200000}"/>
    <cellStyle name="Good 6" xfId="8291" xr:uid="{00000000-0005-0000-0000-000016200000}"/>
    <cellStyle name="Good 6 2" xfId="8292" xr:uid="{00000000-0005-0000-0000-000017200000}"/>
    <cellStyle name="Good 6 2 2" xfId="8293" xr:uid="{00000000-0005-0000-0000-000018200000}"/>
    <cellStyle name="Good 6 3" xfId="8294" xr:uid="{00000000-0005-0000-0000-000019200000}"/>
    <cellStyle name="Good 7" xfId="8295" xr:uid="{00000000-0005-0000-0000-00001A200000}"/>
    <cellStyle name="Good 7 2" xfId="8296" xr:uid="{00000000-0005-0000-0000-00001B200000}"/>
    <cellStyle name="Good 7 2 2" xfId="8297" xr:uid="{00000000-0005-0000-0000-00001C200000}"/>
    <cellStyle name="Good 7 3" xfId="8298" xr:uid="{00000000-0005-0000-0000-00001D200000}"/>
    <cellStyle name="Good 8" xfId="8299" xr:uid="{00000000-0005-0000-0000-00001E200000}"/>
    <cellStyle name="Good 8 2" xfId="8300" xr:uid="{00000000-0005-0000-0000-00001F200000}"/>
    <cellStyle name="Good 8 2 2" xfId="8301" xr:uid="{00000000-0005-0000-0000-000020200000}"/>
    <cellStyle name="Good 8 3" xfId="8302" xr:uid="{00000000-0005-0000-0000-000021200000}"/>
    <cellStyle name="Good 9" xfId="8303" xr:uid="{00000000-0005-0000-0000-000022200000}"/>
    <cellStyle name="Good 9 2" xfId="8304" xr:uid="{00000000-0005-0000-0000-000023200000}"/>
    <cellStyle name="Good 9 2 2" xfId="8305" xr:uid="{00000000-0005-0000-0000-000024200000}"/>
    <cellStyle name="Good 9 3" xfId="8306" xr:uid="{00000000-0005-0000-0000-000025200000}"/>
    <cellStyle name="Heading 1 10" xfId="8307" xr:uid="{00000000-0005-0000-0000-000026200000}"/>
    <cellStyle name="Heading 1 10 10" xfId="8308" xr:uid="{00000000-0005-0000-0000-000027200000}"/>
    <cellStyle name="Heading 1 10 100" xfId="8309" xr:uid="{00000000-0005-0000-0000-000028200000}"/>
    <cellStyle name="Heading 1 10 101" xfId="8310" xr:uid="{00000000-0005-0000-0000-000029200000}"/>
    <cellStyle name="Heading 1 10 102" xfId="8311" xr:uid="{00000000-0005-0000-0000-00002A200000}"/>
    <cellStyle name="Heading 1 10 103" xfId="8312" xr:uid="{00000000-0005-0000-0000-00002B200000}"/>
    <cellStyle name="Heading 1 10 104" xfId="8313" xr:uid="{00000000-0005-0000-0000-00002C200000}"/>
    <cellStyle name="Heading 1 10 105" xfId="8314" xr:uid="{00000000-0005-0000-0000-00002D200000}"/>
    <cellStyle name="Heading 1 10 106" xfId="8315" xr:uid="{00000000-0005-0000-0000-00002E200000}"/>
    <cellStyle name="Heading 1 10 107" xfId="8316" xr:uid="{00000000-0005-0000-0000-00002F200000}"/>
    <cellStyle name="Heading 1 10 108" xfId="8317" xr:uid="{00000000-0005-0000-0000-000030200000}"/>
    <cellStyle name="Heading 1 10 109" xfId="8318" xr:uid="{00000000-0005-0000-0000-000031200000}"/>
    <cellStyle name="Heading 1 10 11" xfId="8319" xr:uid="{00000000-0005-0000-0000-000032200000}"/>
    <cellStyle name="Heading 1 10 110" xfId="8320" xr:uid="{00000000-0005-0000-0000-000033200000}"/>
    <cellStyle name="Heading 1 10 111" xfId="8321" xr:uid="{00000000-0005-0000-0000-000034200000}"/>
    <cellStyle name="Heading 1 10 112" xfId="8322" xr:uid="{00000000-0005-0000-0000-000035200000}"/>
    <cellStyle name="Heading 1 10 113" xfId="8323" xr:uid="{00000000-0005-0000-0000-000036200000}"/>
    <cellStyle name="Heading 1 10 114" xfId="8324" xr:uid="{00000000-0005-0000-0000-000037200000}"/>
    <cellStyle name="Heading 1 10 115" xfId="8325" xr:uid="{00000000-0005-0000-0000-000038200000}"/>
    <cellStyle name="Heading 1 10 116" xfId="8326" xr:uid="{00000000-0005-0000-0000-000039200000}"/>
    <cellStyle name="Heading 1 10 117" xfId="8327" xr:uid="{00000000-0005-0000-0000-00003A200000}"/>
    <cellStyle name="Heading 1 10 118" xfId="8328" xr:uid="{00000000-0005-0000-0000-00003B200000}"/>
    <cellStyle name="Heading 1 10 119" xfId="8329" xr:uid="{00000000-0005-0000-0000-00003C200000}"/>
    <cellStyle name="Heading 1 10 12" xfId="8330" xr:uid="{00000000-0005-0000-0000-00003D200000}"/>
    <cellStyle name="Heading 1 10 120" xfId="8331" xr:uid="{00000000-0005-0000-0000-00003E200000}"/>
    <cellStyle name="Heading 1 10 121" xfId="8332" xr:uid="{00000000-0005-0000-0000-00003F200000}"/>
    <cellStyle name="Heading 1 10 122" xfId="8333" xr:uid="{00000000-0005-0000-0000-000040200000}"/>
    <cellStyle name="Heading 1 10 123" xfId="8334" xr:uid="{00000000-0005-0000-0000-000041200000}"/>
    <cellStyle name="Heading 1 10 13" xfId="8335" xr:uid="{00000000-0005-0000-0000-000042200000}"/>
    <cellStyle name="Heading 1 10 14" xfId="8336" xr:uid="{00000000-0005-0000-0000-000043200000}"/>
    <cellStyle name="Heading 1 10 15" xfId="8337" xr:uid="{00000000-0005-0000-0000-000044200000}"/>
    <cellStyle name="Heading 1 10 16" xfId="8338" xr:uid="{00000000-0005-0000-0000-000045200000}"/>
    <cellStyle name="Heading 1 10 17" xfId="8339" xr:uid="{00000000-0005-0000-0000-000046200000}"/>
    <cellStyle name="Heading 1 10 18" xfId="8340" xr:uid="{00000000-0005-0000-0000-000047200000}"/>
    <cellStyle name="Heading 1 10 19" xfId="8341" xr:uid="{00000000-0005-0000-0000-000048200000}"/>
    <cellStyle name="Heading 1 10 2" xfId="8342" xr:uid="{00000000-0005-0000-0000-000049200000}"/>
    <cellStyle name="Heading 1 10 20" xfId="8343" xr:uid="{00000000-0005-0000-0000-00004A200000}"/>
    <cellStyle name="Heading 1 10 21" xfId="8344" xr:uid="{00000000-0005-0000-0000-00004B200000}"/>
    <cellStyle name="Heading 1 10 22" xfId="8345" xr:uid="{00000000-0005-0000-0000-00004C200000}"/>
    <cellStyle name="Heading 1 10 23" xfId="8346" xr:uid="{00000000-0005-0000-0000-00004D200000}"/>
    <cellStyle name="Heading 1 10 24" xfId="8347" xr:uid="{00000000-0005-0000-0000-00004E200000}"/>
    <cellStyle name="Heading 1 10 25" xfId="8348" xr:uid="{00000000-0005-0000-0000-00004F200000}"/>
    <cellStyle name="Heading 1 10 26" xfId="8349" xr:uid="{00000000-0005-0000-0000-000050200000}"/>
    <cellStyle name="Heading 1 10 27" xfId="8350" xr:uid="{00000000-0005-0000-0000-000051200000}"/>
    <cellStyle name="Heading 1 10 28" xfId="8351" xr:uid="{00000000-0005-0000-0000-000052200000}"/>
    <cellStyle name="Heading 1 10 29" xfId="8352" xr:uid="{00000000-0005-0000-0000-000053200000}"/>
    <cellStyle name="Heading 1 10 3" xfId="8353" xr:uid="{00000000-0005-0000-0000-000054200000}"/>
    <cellStyle name="Heading 1 10 30" xfId="8354" xr:uid="{00000000-0005-0000-0000-000055200000}"/>
    <cellStyle name="Heading 1 10 31" xfId="8355" xr:uid="{00000000-0005-0000-0000-000056200000}"/>
    <cellStyle name="Heading 1 10 32" xfId="8356" xr:uid="{00000000-0005-0000-0000-000057200000}"/>
    <cellStyle name="Heading 1 10 33" xfId="8357" xr:uid="{00000000-0005-0000-0000-000058200000}"/>
    <cellStyle name="Heading 1 10 34" xfId="8358" xr:uid="{00000000-0005-0000-0000-000059200000}"/>
    <cellStyle name="Heading 1 10 35" xfId="8359" xr:uid="{00000000-0005-0000-0000-00005A200000}"/>
    <cellStyle name="Heading 1 10 36" xfId="8360" xr:uid="{00000000-0005-0000-0000-00005B200000}"/>
    <cellStyle name="Heading 1 10 37" xfId="8361" xr:uid="{00000000-0005-0000-0000-00005C200000}"/>
    <cellStyle name="Heading 1 10 38" xfId="8362" xr:uid="{00000000-0005-0000-0000-00005D200000}"/>
    <cellStyle name="Heading 1 10 39" xfId="8363" xr:uid="{00000000-0005-0000-0000-00005E200000}"/>
    <cellStyle name="Heading 1 10 4" xfId="8364" xr:uid="{00000000-0005-0000-0000-00005F200000}"/>
    <cellStyle name="Heading 1 10 40" xfId="8365" xr:uid="{00000000-0005-0000-0000-000060200000}"/>
    <cellStyle name="Heading 1 10 41" xfId="8366" xr:uid="{00000000-0005-0000-0000-000061200000}"/>
    <cellStyle name="Heading 1 10 42" xfId="8367" xr:uid="{00000000-0005-0000-0000-000062200000}"/>
    <cellStyle name="Heading 1 10 43" xfId="8368" xr:uid="{00000000-0005-0000-0000-000063200000}"/>
    <cellStyle name="Heading 1 10 44" xfId="8369" xr:uid="{00000000-0005-0000-0000-000064200000}"/>
    <cellStyle name="Heading 1 10 45" xfId="8370" xr:uid="{00000000-0005-0000-0000-000065200000}"/>
    <cellStyle name="Heading 1 10 46" xfId="8371" xr:uid="{00000000-0005-0000-0000-000066200000}"/>
    <cellStyle name="Heading 1 10 47" xfId="8372" xr:uid="{00000000-0005-0000-0000-000067200000}"/>
    <cellStyle name="Heading 1 10 48" xfId="8373" xr:uid="{00000000-0005-0000-0000-000068200000}"/>
    <cellStyle name="Heading 1 10 49" xfId="8374" xr:uid="{00000000-0005-0000-0000-000069200000}"/>
    <cellStyle name="Heading 1 10 5" xfId="8375" xr:uid="{00000000-0005-0000-0000-00006A200000}"/>
    <cellStyle name="Heading 1 10 50" xfId="8376" xr:uid="{00000000-0005-0000-0000-00006B200000}"/>
    <cellStyle name="Heading 1 10 51" xfId="8377" xr:uid="{00000000-0005-0000-0000-00006C200000}"/>
    <cellStyle name="Heading 1 10 52" xfId="8378" xr:uid="{00000000-0005-0000-0000-00006D200000}"/>
    <cellStyle name="Heading 1 10 53" xfId="8379" xr:uid="{00000000-0005-0000-0000-00006E200000}"/>
    <cellStyle name="Heading 1 10 54" xfId="8380" xr:uid="{00000000-0005-0000-0000-00006F200000}"/>
    <cellStyle name="Heading 1 10 55" xfId="8381" xr:uid="{00000000-0005-0000-0000-000070200000}"/>
    <cellStyle name="Heading 1 10 56" xfId="8382" xr:uid="{00000000-0005-0000-0000-000071200000}"/>
    <cellStyle name="Heading 1 10 57" xfId="8383" xr:uid="{00000000-0005-0000-0000-000072200000}"/>
    <cellStyle name="Heading 1 10 58" xfId="8384" xr:uid="{00000000-0005-0000-0000-000073200000}"/>
    <cellStyle name="Heading 1 10 59" xfId="8385" xr:uid="{00000000-0005-0000-0000-000074200000}"/>
    <cellStyle name="Heading 1 10 6" xfId="8386" xr:uid="{00000000-0005-0000-0000-000075200000}"/>
    <cellStyle name="Heading 1 10 60" xfId="8387" xr:uid="{00000000-0005-0000-0000-000076200000}"/>
    <cellStyle name="Heading 1 10 61" xfId="8388" xr:uid="{00000000-0005-0000-0000-000077200000}"/>
    <cellStyle name="Heading 1 10 62" xfId="8389" xr:uid="{00000000-0005-0000-0000-000078200000}"/>
    <cellStyle name="Heading 1 10 63" xfId="8390" xr:uid="{00000000-0005-0000-0000-000079200000}"/>
    <cellStyle name="Heading 1 10 64" xfId="8391" xr:uid="{00000000-0005-0000-0000-00007A200000}"/>
    <cellStyle name="Heading 1 10 65" xfId="8392" xr:uid="{00000000-0005-0000-0000-00007B200000}"/>
    <cellStyle name="Heading 1 10 66" xfId="8393" xr:uid="{00000000-0005-0000-0000-00007C200000}"/>
    <cellStyle name="Heading 1 10 67" xfId="8394" xr:uid="{00000000-0005-0000-0000-00007D200000}"/>
    <cellStyle name="Heading 1 10 68" xfId="8395" xr:uid="{00000000-0005-0000-0000-00007E200000}"/>
    <cellStyle name="Heading 1 10 69" xfId="8396" xr:uid="{00000000-0005-0000-0000-00007F200000}"/>
    <cellStyle name="Heading 1 10 7" xfId="8397" xr:uid="{00000000-0005-0000-0000-000080200000}"/>
    <cellStyle name="Heading 1 10 70" xfId="8398" xr:uid="{00000000-0005-0000-0000-000081200000}"/>
    <cellStyle name="Heading 1 10 71" xfId="8399" xr:uid="{00000000-0005-0000-0000-000082200000}"/>
    <cellStyle name="Heading 1 10 72" xfId="8400" xr:uid="{00000000-0005-0000-0000-000083200000}"/>
    <cellStyle name="Heading 1 10 73" xfId="8401" xr:uid="{00000000-0005-0000-0000-000084200000}"/>
    <cellStyle name="Heading 1 10 74" xfId="8402" xr:uid="{00000000-0005-0000-0000-000085200000}"/>
    <cellStyle name="Heading 1 10 75" xfId="8403" xr:uid="{00000000-0005-0000-0000-000086200000}"/>
    <cellStyle name="Heading 1 10 76" xfId="8404" xr:uid="{00000000-0005-0000-0000-000087200000}"/>
    <cellStyle name="Heading 1 10 77" xfId="8405" xr:uid="{00000000-0005-0000-0000-000088200000}"/>
    <cellStyle name="Heading 1 10 78" xfId="8406" xr:uid="{00000000-0005-0000-0000-000089200000}"/>
    <cellStyle name="Heading 1 10 79" xfId="8407" xr:uid="{00000000-0005-0000-0000-00008A200000}"/>
    <cellStyle name="Heading 1 10 8" xfId="8408" xr:uid="{00000000-0005-0000-0000-00008B200000}"/>
    <cellStyle name="Heading 1 10 80" xfId="8409" xr:uid="{00000000-0005-0000-0000-00008C200000}"/>
    <cellStyle name="Heading 1 10 81" xfId="8410" xr:uid="{00000000-0005-0000-0000-00008D200000}"/>
    <cellStyle name="Heading 1 10 82" xfId="8411" xr:uid="{00000000-0005-0000-0000-00008E200000}"/>
    <cellStyle name="Heading 1 10 83" xfId="8412" xr:uid="{00000000-0005-0000-0000-00008F200000}"/>
    <cellStyle name="Heading 1 10 84" xfId="8413" xr:uid="{00000000-0005-0000-0000-000090200000}"/>
    <cellStyle name="Heading 1 10 85" xfId="8414" xr:uid="{00000000-0005-0000-0000-000091200000}"/>
    <cellStyle name="Heading 1 10 86" xfId="8415" xr:uid="{00000000-0005-0000-0000-000092200000}"/>
    <cellStyle name="Heading 1 10 87" xfId="8416" xr:uid="{00000000-0005-0000-0000-000093200000}"/>
    <cellStyle name="Heading 1 10 88" xfId="8417" xr:uid="{00000000-0005-0000-0000-000094200000}"/>
    <cellStyle name="Heading 1 10 89" xfId="8418" xr:uid="{00000000-0005-0000-0000-000095200000}"/>
    <cellStyle name="Heading 1 10 9" xfId="8419" xr:uid="{00000000-0005-0000-0000-000096200000}"/>
    <cellStyle name="Heading 1 10 90" xfId="8420" xr:uid="{00000000-0005-0000-0000-000097200000}"/>
    <cellStyle name="Heading 1 10 91" xfId="8421" xr:uid="{00000000-0005-0000-0000-000098200000}"/>
    <cellStyle name="Heading 1 10 92" xfId="8422" xr:uid="{00000000-0005-0000-0000-000099200000}"/>
    <cellStyle name="Heading 1 10 93" xfId="8423" xr:uid="{00000000-0005-0000-0000-00009A200000}"/>
    <cellStyle name="Heading 1 10 94" xfId="8424" xr:uid="{00000000-0005-0000-0000-00009B200000}"/>
    <cellStyle name="Heading 1 10 95" xfId="8425" xr:uid="{00000000-0005-0000-0000-00009C200000}"/>
    <cellStyle name="Heading 1 10 96" xfId="8426" xr:uid="{00000000-0005-0000-0000-00009D200000}"/>
    <cellStyle name="Heading 1 10 97" xfId="8427" xr:uid="{00000000-0005-0000-0000-00009E200000}"/>
    <cellStyle name="Heading 1 10 98" xfId="8428" xr:uid="{00000000-0005-0000-0000-00009F200000}"/>
    <cellStyle name="Heading 1 10 99" xfId="8429" xr:uid="{00000000-0005-0000-0000-0000A0200000}"/>
    <cellStyle name="Heading 1 100" xfId="8430" xr:uid="{00000000-0005-0000-0000-0000A1200000}"/>
    <cellStyle name="Heading 1 100 2" xfId="8431" xr:uid="{00000000-0005-0000-0000-0000A2200000}"/>
    <cellStyle name="Heading 1 101" xfId="8432" xr:uid="{00000000-0005-0000-0000-0000A3200000}"/>
    <cellStyle name="Heading 1 101 2" xfId="8433" xr:uid="{00000000-0005-0000-0000-0000A4200000}"/>
    <cellStyle name="Heading 1 102" xfId="8434" xr:uid="{00000000-0005-0000-0000-0000A5200000}"/>
    <cellStyle name="Heading 1 102 2" xfId="8435" xr:uid="{00000000-0005-0000-0000-0000A6200000}"/>
    <cellStyle name="Heading 1 103" xfId="8436" xr:uid="{00000000-0005-0000-0000-0000A7200000}"/>
    <cellStyle name="Heading 1 103 2" xfId="8437" xr:uid="{00000000-0005-0000-0000-0000A8200000}"/>
    <cellStyle name="Heading 1 104" xfId="8438" xr:uid="{00000000-0005-0000-0000-0000A9200000}"/>
    <cellStyle name="Heading 1 104 2" xfId="8439" xr:uid="{00000000-0005-0000-0000-0000AA200000}"/>
    <cellStyle name="Heading 1 105" xfId="8440" xr:uid="{00000000-0005-0000-0000-0000AB200000}"/>
    <cellStyle name="Heading 1 105 2" xfId="8441" xr:uid="{00000000-0005-0000-0000-0000AC200000}"/>
    <cellStyle name="Heading 1 106" xfId="8442" xr:uid="{00000000-0005-0000-0000-0000AD200000}"/>
    <cellStyle name="Heading 1 106 2" xfId="8443" xr:uid="{00000000-0005-0000-0000-0000AE200000}"/>
    <cellStyle name="Heading 1 107" xfId="8444" xr:uid="{00000000-0005-0000-0000-0000AF200000}"/>
    <cellStyle name="Heading 1 107 2" xfId="8445" xr:uid="{00000000-0005-0000-0000-0000B0200000}"/>
    <cellStyle name="Heading 1 108" xfId="8446" xr:uid="{00000000-0005-0000-0000-0000B1200000}"/>
    <cellStyle name="Heading 1 108 2" xfId="8447" xr:uid="{00000000-0005-0000-0000-0000B2200000}"/>
    <cellStyle name="Heading 1 109" xfId="8448" xr:uid="{00000000-0005-0000-0000-0000B3200000}"/>
    <cellStyle name="Heading 1 109 2" xfId="8449" xr:uid="{00000000-0005-0000-0000-0000B4200000}"/>
    <cellStyle name="Heading 1 11" xfId="8450" xr:uid="{00000000-0005-0000-0000-0000B5200000}"/>
    <cellStyle name="Heading 1 11 2" xfId="8451" xr:uid="{00000000-0005-0000-0000-0000B6200000}"/>
    <cellStyle name="Heading 1 11 3" xfId="8452" xr:uid="{00000000-0005-0000-0000-0000B7200000}"/>
    <cellStyle name="Heading 1 11 4" xfId="8453" xr:uid="{00000000-0005-0000-0000-0000B8200000}"/>
    <cellStyle name="Heading 1 11 5" xfId="8454" xr:uid="{00000000-0005-0000-0000-0000B9200000}"/>
    <cellStyle name="Heading 1 110" xfId="8455" xr:uid="{00000000-0005-0000-0000-0000BA200000}"/>
    <cellStyle name="Heading 1 110 2" xfId="8456" xr:uid="{00000000-0005-0000-0000-0000BB200000}"/>
    <cellStyle name="Heading 1 111" xfId="8457" xr:uid="{00000000-0005-0000-0000-0000BC200000}"/>
    <cellStyle name="Heading 1 111 2" xfId="8458" xr:uid="{00000000-0005-0000-0000-0000BD200000}"/>
    <cellStyle name="Heading 1 112" xfId="8459" xr:uid="{00000000-0005-0000-0000-0000BE200000}"/>
    <cellStyle name="Heading 1 112 2" xfId="8460" xr:uid="{00000000-0005-0000-0000-0000BF200000}"/>
    <cellStyle name="Heading 1 113" xfId="8461" xr:uid="{00000000-0005-0000-0000-0000C0200000}"/>
    <cellStyle name="Heading 1 113 2" xfId="8462" xr:uid="{00000000-0005-0000-0000-0000C1200000}"/>
    <cellStyle name="Heading 1 114" xfId="8463" xr:uid="{00000000-0005-0000-0000-0000C2200000}"/>
    <cellStyle name="Heading 1 114 2" xfId="8464" xr:uid="{00000000-0005-0000-0000-0000C3200000}"/>
    <cellStyle name="Heading 1 115" xfId="8465" xr:uid="{00000000-0005-0000-0000-0000C4200000}"/>
    <cellStyle name="Heading 1 115 2" xfId="8466" xr:uid="{00000000-0005-0000-0000-0000C5200000}"/>
    <cellStyle name="Heading 1 116" xfId="8467" xr:uid="{00000000-0005-0000-0000-0000C6200000}"/>
    <cellStyle name="Heading 1 116 2" xfId="8468" xr:uid="{00000000-0005-0000-0000-0000C7200000}"/>
    <cellStyle name="Heading 1 117" xfId="8469" xr:uid="{00000000-0005-0000-0000-0000C8200000}"/>
    <cellStyle name="Heading 1 117 2" xfId="8470" xr:uid="{00000000-0005-0000-0000-0000C9200000}"/>
    <cellStyle name="Heading 1 118" xfId="8471" xr:uid="{00000000-0005-0000-0000-0000CA200000}"/>
    <cellStyle name="Heading 1 118 2" xfId="8472" xr:uid="{00000000-0005-0000-0000-0000CB200000}"/>
    <cellStyle name="Heading 1 119" xfId="8473" xr:uid="{00000000-0005-0000-0000-0000CC200000}"/>
    <cellStyle name="Heading 1 119 2" xfId="8474" xr:uid="{00000000-0005-0000-0000-0000CD200000}"/>
    <cellStyle name="Heading 1 12" xfId="8475" xr:uid="{00000000-0005-0000-0000-0000CE200000}"/>
    <cellStyle name="Heading 1 12 2" xfId="8476" xr:uid="{00000000-0005-0000-0000-0000CF200000}"/>
    <cellStyle name="Heading 1 12 3" xfId="8477" xr:uid="{00000000-0005-0000-0000-0000D0200000}"/>
    <cellStyle name="Heading 1 12 4" xfId="8478" xr:uid="{00000000-0005-0000-0000-0000D1200000}"/>
    <cellStyle name="Heading 1 12 5" xfId="8479" xr:uid="{00000000-0005-0000-0000-0000D2200000}"/>
    <cellStyle name="Heading 1 120" xfId="8480" xr:uid="{00000000-0005-0000-0000-0000D3200000}"/>
    <cellStyle name="Heading 1 120 2" xfId="8481" xr:uid="{00000000-0005-0000-0000-0000D4200000}"/>
    <cellStyle name="Heading 1 121" xfId="8482" xr:uid="{00000000-0005-0000-0000-0000D5200000}"/>
    <cellStyle name="Heading 1 121 2" xfId="8483" xr:uid="{00000000-0005-0000-0000-0000D6200000}"/>
    <cellStyle name="Heading 1 122" xfId="8484" xr:uid="{00000000-0005-0000-0000-0000D7200000}"/>
    <cellStyle name="Heading 1 123" xfId="8485" xr:uid="{00000000-0005-0000-0000-0000D8200000}"/>
    <cellStyle name="Heading 1 124" xfId="8486" xr:uid="{00000000-0005-0000-0000-0000D9200000}"/>
    <cellStyle name="Heading 1 125" xfId="8487" xr:uid="{00000000-0005-0000-0000-0000DA200000}"/>
    <cellStyle name="Heading 1 126" xfId="8488" xr:uid="{00000000-0005-0000-0000-0000DB200000}"/>
    <cellStyle name="Heading 1 127" xfId="8489" xr:uid="{00000000-0005-0000-0000-0000DC200000}"/>
    <cellStyle name="Heading 1 128" xfId="8490" xr:uid="{00000000-0005-0000-0000-0000DD200000}"/>
    <cellStyle name="Heading 1 129" xfId="8491" xr:uid="{00000000-0005-0000-0000-0000DE200000}"/>
    <cellStyle name="Heading 1 13" xfId="8492" xr:uid="{00000000-0005-0000-0000-0000DF200000}"/>
    <cellStyle name="Heading 1 13 2" xfId="8493" xr:uid="{00000000-0005-0000-0000-0000E0200000}"/>
    <cellStyle name="Heading 1 13 3" xfId="8494" xr:uid="{00000000-0005-0000-0000-0000E1200000}"/>
    <cellStyle name="Heading 1 13 4" xfId="8495" xr:uid="{00000000-0005-0000-0000-0000E2200000}"/>
    <cellStyle name="Heading 1 13 5" xfId="8496" xr:uid="{00000000-0005-0000-0000-0000E3200000}"/>
    <cellStyle name="Heading 1 130" xfId="8497" xr:uid="{00000000-0005-0000-0000-0000E4200000}"/>
    <cellStyle name="Heading 1 131" xfId="8498" xr:uid="{00000000-0005-0000-0000-0000E5200000}"/>
    <cellStyle name="Heading 1 132" xfId="8499" xr:uid="{00000000-0005-0000-0000-0000E6200000}"/>
    <cellStyle name="Heading 1 133" xfId="8500" xr:uid="{00000000-0005-0000-0000-0000E7200000}"/>
    <cellStyle name="Heading 1 134" xfId="8501" xr:uid="{00000000-0005-0000-0000-0000E8200000}"/>
    <cellStyle name="Heading 1 135" xfId="8502" xr:uid="{00000000-0005-0000-0000-0000E9200000}"/>
    <cellStyle name="Heading 1 136" xfId="8503" xr:uid="{00000000-0005-0000-0000-0000EA200000}"/>
    <cellStyle name="Heading 1 137" xfId="8504" xr:uid="{00000000-0005-0000-0000-0000EB200000}"/>
    <cellStyle name="Heading 1 138" xfId="8505" xr:uid="{00000000-0005-0000-0000-0000EC200000}"/>
    <cellStyle name="Heading 1 139" xfId="8506" xr:uid="{00000000-0005-0000-0000-0000ED200000}"/>
    <cellStyle name="Heading 1 14" xfId="8507" xr:uid="{00000000-0005-0000-0000-0000EE200000}"/>
    <cellStyle name="Heading 1 14 2" xfId="8508" xr:uid="{00000000-0005-0000-0000-0000EF200000}"/>
    <cellStyle name="Heading 1 14 3" xfId="8509" xr:uid="{00000000-0005-0000-0000-0000F0200000}"/>
    <cellStyle name="Heading 1 14 4" xfId="8510" xr:uid="{00000000-0005-0000-0000-0000F1200000}"/>
    <cellStyle name="Heading 1 14 5" xfId="8511" xr:uid="{00000000-0005-0000-0000-0000F2200000}"/>
    <cellStyle name="Heading 1 15" xfId="8512" xr:uid="{00000000-0005-0000-0000-0000F3200000}"/>
    <cellStyle name="Heading 1 15 2" xfId="8513" xr:uid="{00000000-0005-0000-0000-0000F4200000}"/>
    <cellStyle name="Heading 1 15 3" xfId="8514" xr:uid="{00000000-0005-0000-0000-0000F5200000}"/>
    <cellStyle name="Heading 1 15 4" xfId="8515" xr:uid="{00000000-0005-0000-0000-0000F6200000}"/>
    <cellStyle name="Heading 1 15 5" xfId="8516" xr:uid="{00000000-0005-0000-0000-0000F7200000}"/>
    <cellStyle name="Heading 1 16" xfId="8517" xr:uid="{00000000-0005-0000-0000-0000F8200000}"/>
    <cellStyle name="Heading 1 16 2" xfId="8518" xr:uid="{00000000-0005-0000-0000-0000F9200000}"/>
    <cellStyle name="Heading 1 16 3" xfId="8519" xr:uid="{00000000-0005-0000-0000-0000FA200000}"/>
    <cellStyle name="Heading 1 16 4" xfId="8520" xr:uid="{00000000-0005-0000-0000-0000FB200000}"/>
    <cellStyle name="Heading 1 16 5" xfId="8521" xr:uid="{00000000-0005-0000-0000-0000FC200000}"/>
    <cellStyle name="Heading 1 17" xfId="8522" xr:uid="{00000000-0005-0000-0000-0000FD200000}"/>
    <cellStyle name="Heading 1 17 2" xfId="8523" xr:uid="{00000000-0005-0000-0000-0000FE200000}"/>
    <cellStyle name="Heading 1 17 3" xfId="8524" xr:uid="{00000000-0005-0000-0000-0000FF200000}"/>
    <cellStyle name="Heading 1 17 4" xfId="8525" xr:uid="{00000000-0005-0000-0000-000000210000}"/>
    <cellStyle name="Heading 1 17 5" xfId="8526" xr:uid="{00000000-0005-0000-0000-000001210000}"/>
    <cellStyle name="Heading 1 18" xfId="8527" xr:uid="{00000000-0005-0000-0000-000002210000}"/>
    <cellStyle name="Heading 1 18 2" xfId="8528" xr:uid="{00000000-0005-0000-0000-000003210000}"/>
    <cellStyle name="Heading 1 18 3" xfId="8529" xr:uid="{00000000-0005-0000-0000-000004210000}"/>
    <cellStyle name="Heading 1 18 4" xfId="8530" xr:uid="{00000000-0005-0000-0000-000005210000}"/>
    <cellStyle name="Heading 1 18 5" xfId="8531" xr:uid="{00000000-0005-0000-0000-000006210000}"/>
    <cellStyle name="Heading 1 19" xfId="8532" xr:uid="{00000000-0005-0000-0000-000007210000}"/>
    <cellStyle name="Heading 1 19 10" xfId="8533" xr:uid="{00000000-0005-0000-0000-000008210000}"/>
    <cellStyle name="Heading 1 19 10 2" xfId="8534" xr:uid="{00000000-0005-0000-0000-000009210000}"/>
    <cellStyle name="Heading 1 19 11" xfId="8535" xr:uid="{00000000-0005-0000-0000-00000A210000}"/>
    <cellStyle name="Heading 1 19 11 2" xfId="8536" xr:uid="{00000000-0005-0000-0000-00000B210000}"/>
    <cellStyle name="Heading 1 19 12" xfId="8537" xr:uid="{00000000-0005-0000-0000-00000C210000}"/>
    <cellStyle name="Heading 1 19 13" xfId="8538" xr:uid="{00000000-0005-0000-0000-00000D210000}"/>
    <cellStyle name="Heading 1 19 14" xfId="8539" xr:uid="{00000000-0005-0000-0000-00000E210000}"/>
    <cellStyle name="Heading 1 19 2" xfId="8540" xr:uid="{00000000-0005-0000-0000-00000F210000}"/>
    <cellStyle name="Heading 1 19 2 2" xfId="8541" xr:uid="{00000000-0005-0000-0000-000010210000}"/>
    <cellStyle name="Heading 1 19 2 3" xfId="8542" xr:uid="{00000000-0005-0000-0000-000011210000}"/>
    <cellStyle name="Heading 1 19 2 4" xfId="8543" xr:uid="{00000000-0005-0000-0000-000012210000}"/>
    <cellStyle name="Heading 1 19 2 5" xfId="8544" xr:uid="{00000000-0005-0000-0000-000013210000}"/>
    <cellStyle name="Heading 1 19 2 6" xfId="8545" xr:uid="{00000000-0005-0000-0000-000014210000}"/>
    <cellStyle name="Heading 1 19 2 7" xfId="8546" xr:uid="{00000000-0005-0000-0000-000015210000}"/>
    <cellStyle name="Heading 1 19 2 8" xfId="8547" xr:uid="{00000000-0005-0000-0000-000016210000}"/>
    <cellStyle name="Heading 1 19 3" xfId="8548" xr:uid="{00000000-0005-0000-0000-000017210000}"/>
    <cellStyle name="Heading 1 19 3 2" xfId="8549" xr:uid="{00000000-0005-0000-0000-000018210000}"/>
    <cellStyle name="Heading 1 19 3 3" xfId="8550" xr:uid="{00000000-0005-0000-0000-000019210000}"/>
    <cellStyle name="Heading 1 19 3 4" xfId="8551" xr:uid="{00000000-0005-0000-0000-00001A210000}"/>
    <cellStyle name="Heading 1 19 3 5" xfId="8552" xr:uid="{00000000-0005-0000-0000-00001B210000}"/>
    <cellStyle name="Heading 1 19 3 6" xfId="8553" xr:uid="{00000000-0005-0000-0000-00001C210000}"/>
    <cellStyle name="Heading 1 19 3 7" xfId="8554" xr:uid="{00000000-0005-0000-0000-00001D210000}"/>
    <cellStyle name="Heading 1 19 3 8" xfId="8555" xr:uid="{00000000-0005-0000-0000-00001E210000}"/>
    <cellStyle name="Heading 1 19 4" xfId="8556" xr:uid="{00000000-0005-0000-0000-00001F210000}"/>
    <cellStyle name="Heading 1 19 4 2" xfId="8557" xr:uid="{00000000-0005-0000-0000-000020210000}"/>
    <cellStyle name="Heading 1 19 4 3" xfId="8558" xr:uid="{00000000-0005-0000-0000-000021210000}"/>
    <cellStyle name="Heading 1 19 4 4" xfId="8559" xr:uid="{00000000-0005-0000-0000-000022210000}"/>
    <cellStyle name="Heading 1 19 4 5" xfId="8560" xr:uid="{00000000-0005-0000-0000-000023210000}"/>
    <cellStyle name="Heading 1 19 4 6" xfId="8561" xr:uid="{00000000-0005-0000-0000-000024210000}"/>
    <cellStyle name="Heading 1 19 4 7" xfId="8562" xr:uid="{00000000-0005-0000-0000-000025210000}"/>
    <cellStyle name="Heading 1 19 4 8" xfId="8563" xr:uid="{00000000-0005-0000-0000-000026210000}"/>
    <cellStyle name="Heading 1 19 5" xfId="8564" xr:uid="{00000000-0005-0000-0000-000027210000}"/>
    <cellStyle name="Heading 1 19 5 2" xfId="8565" xr:uid="{00000000-0005-0000-0000-000028210000}"/>
    <cellStyle name="Heading 1 19 5 3" xfId="8566" xr:uid="{00000000-0005-0000-0000-000029210000}"/>
    <cellStyle name="Heading 1 19 5 4" xfId="8567" xr:uid="{00000000-0005-0000-0000-00002A210000}"/>
    <cellStyle name="Heading 1 19 5 5" xfId="8568" xr:uid="{00000000-0005-0000-0000-00002B210000}"/>
    <cellStyle name="Heading 1 19 5 6" xfId="8569" xr:uid="{00000000-0005-0000-0000-00002C210000}"/>
    <cellStyle name="Heading 1 19 5 7" xfId="8570" xr:uid="{00000000-0005-0000-0000-00002D210000}"/>
    <cellStyle name="Heading 1 19 5 8" xfId="8571" xr:uid="{00000000-0005-0000-0000-00002E210000}"/>
    <cellStyle name="Heading 1 19 6" xfId="8572" xr:uid="{00000000-0005-0000-0000-00002F210000}"/>
    <cellStyle name="Heading 1 19 6 2" xfId="8573" xr:uid="{00000000-0005-0000-0000-000030210000}"/>
    <cellStyle name="Heading 1 19 6 3" xfId="8574" xr:uid="{00000000-0005-0000-0000-000031210000}"/>
    <cellStyle name="Heading 1 19 6 4" xfId="8575" xr:uid="{00000000-0005-0000-0000-000032210000}"/>
    <cellStyle name="Heading 1 19 6 5" xfId="8576" xr:uid="{00000000-0005-0000-0000-000033210000}"/>
    <cellStyle name="Heading 1 19 6 6" xfId="8577" xr:uid="{00000000-0005-0000-0000-000034210000}"/>
    <cellStyle name="Heading 1 19 6 7" xfId="8578" xr:uid="{00000000-0005-0000-0000-000035210000}"/>
    <cellStyle name="Heading 1 19 6 8" xfId="8579" xr:uid="{00000000-0005-0000-0000-000036210000}"/>
    <cellStyle name="Heading 1 19 7" xfId="8580" xr:uid="{00000000-0005-0000-0000-000037210000}"/>
    <cellStyle name="Heading 1 19 7 2" xfId="8581" xr:uid="{00000000-0005-0000-0000-000038210000}"/>
    <cellStyle name="Heading 1 19 7 3" xfId="8582" xr:uid="{00000000-0005-0000-0000-000039210000}"/>
    <cellStyle name="Heading 1 19 7 4" xfId="8583" xr:uid="{00000000-0005-0000-0000-00003A210000}"/>
    <cellStyle name="Heading 1 19 7 5" xfId="8584" xr:uid="{00000000-0005-0000-0000-00003B210000}"/>
    <cellStyle name="Heading 1 19 7 6" xfId="8585" xr:uid="{00000000-0005-0000-0000-00003C210000}"/>
    <cellStyle name="Heading 1 19 7 7" xfId="8586" xr:uid="{00000000-0005-0000-0000-00003D210000}"/>
    <cellStyle name="Heading 1 19 7 8" xfId="8587" xr:uid="{00000000-0005-0000-0000-00003E210000}"/>
    <cellStyle name="Heading 1 19 8" xfId="8588" xr:uid="{00000000-0005-0000-0000-00003F210000}"/>
    <cellStyle name="Heading 1 19 8 2" xfId="8589" xr:uid="{00000000-0005-0000-0000-000040210000}"/>
    <cellStyle name="Heading 1 19 8 3" xfId="8590" xr:uid="{00000000-0005-0000-0000-000041210000}"/>
    <cellStyle name="Heading 1 19 8 4" xfId="8591" xr:uid="{00000000-0005-0000-0000-000042210000}"/>
    <cellStyle name="Heading 1 19 8 5" xfId="8592" xr:uid="{00000000-0005-0000-0000-000043210000}"/>
    <cellStyle name="Heading 1 19 8 6" xfId="8593" xr:uid="{00000000-0005-0000-0000-000044210000}"/>
    <cellStyle name="Heading 1 19 8 7" xfId="8594" xr:uid="{00000000-0005-0000-0000-000045210000}"/>
    <cellStyle name="Heading 1 19 8 8" xfId="8595" xr:uid="{00000000-0005-0000-0000-000046210000}"/>
    <cellStyle name="Heading 1 19 9" xfId="8596" xr:uid="{00000000-0005-0000-0000-000047210000}"/>
    <cellStyle name="Heading 1 19 9 2" xfId="8597" xr:uid="{00000000-0005-0000-0000-000048210000}"/>
    <cellStyle name="Heading 1 19 9 3" xfId="8598" xr:uid="{00000000-0005-0000-0000-000049210000}"/>
    <cellStyle name="Heading 1 19 9 4" xfId="8599" xr:uid="{00000000-0005-0000-0000-00004A210000}"/>
    <cellStyle name="Heading 1 19 9 5" xfId="8600" xr:uid="{00000000-0005-0000-0000-00004B210000}"/>
    <cellStyle name="Heading 1 19 9 6" xfId="8601" xr:uid="{00000000-0005-0000-0000-00004C210000}"/>
    <cellStyle name="Heading 1 19 9 7" xfId="8602" xr:uid="{00000000-0005-0000-0000-00004D210000}"/>
    <cellStyle name="Heading 1 19 9 8" xfId="8603" xr:uid="{00000000-0005-0000-0000-00004E210000}"/>
    <cellStyle name="Heading 1 2" xfId="8604" xr:uid="{00000000-0005-0000-0000-00004F210000}"/>
    <cellStyle name="Heading 1 2 10" xfId="8605" xr:uid="{00000000-0005-0000-0000-000050210000}"/>
    <cellStyle name="Heading 1 2 100" xfId="8606" xr:uid="{00000000-0005-0000-0000-000051210000}"/>
    <cellStyle name="Heading 1 2 101" xfId="8607" xr:uid="{00000000-0005-0000-0000-000052210000}"/>
    <cellStyle name="Heading 1 2 102" xfId="8608" xr:uid="{00000000-0005-0000-0000-000053210000}"/>
    <cellStyle name="Heading 1 2 103" xfId="8609" xr:uid="{00000000-0005-0000-0000-000054210000}"/>
    <cellStyle name="Heading 1 2 104" xfId="8610" xr:uid="{00000000-0005-0000-0000-000055210000}"/>
    <cellStyle name="Heading 1 2 105" xfId="8611" xr:uid="{00000000-0005-0000-0000-000056210000}"/>
    <cellStyle name="Heading 1 2 106" xfId="8612" xr:uid="{00000000-0005-0000-0000-000057210000}"/>
    <cellStyle name="Heading 1 2 107" xfId="8613" xr:uid="{00000000-0005-0000-0000-000058210000}"/>
    <cellStyle name="Heading 1 2 108" xfId="8614" xr:uid="{00000000-0005-0000-0000-000059210000}"/>
    <cellStyle name="Heading 1 2 109" xfId="8615" xr:uid="{00000000-0005-0000-0000-00005A210000}"/>
    <cellStyle name="Heading 1 2 11" xfId="8616" xr:uid="{00000000-0005-0000-0000-00005B210000}"/>
    <cellStyle name="Heading 1 2 110" xfId="8617" xr:uid="{00000000-0005-0000-0000-00005C210000}"/>
    <cellStyle name="Heading 1 2 111" xfId="8618" xr:uid="{00000000-0005-0000-0000-00005D210000}"/>
    <cellStyle name="Heading 1 2 112" xfId="8619" xr:uid="{00000000-0005-0000-0000-00005E210000}"/>
    <cellStyle name="Heading 1 2 113" xfId="8620" xr:uid="{00000000-0005-0000-0000-00005F210000}"/>
    <cellStyle name="Heading 1 2 114" xfId="8621" xr:uid="{00000000-0005-0000-0000-000060210000}"/>
    <cellStyle name="Heading 1 2 115" xfId="8622" xr:uid="{00000000-0005-0000-0000-000061210000}"/>
    <cellStyle name="Heading 1 2 116" xfId="8623" xr:uid="{00000000-0005-0000-0000-000062210000}"/>
    <cellStyle name="Heading 1 2 117" xfId="8624" xr:uid="{00000000-0005-0000-0000-000063210000}"/>
    <cellStyle name="Heading 1 2 118" xfId="8625" xr:uid="{00000000-0005-0000-0000-000064210000}"/>
    <cellStyle name="Heading 1 2 119" xfId="8626" xr:uid="{00000000-0005-0000-0000-000065210000}"/>
    <cellStyle name="Heading 1 2 119 2" xfId="8627" xr:uid="{00000000-0005-0000-0000-000066210000}"/>
    <cellStyle name="Heading 1 2 12" xfId="8628" xr:uid="{00000000-0005-0000-0000-000067210000}"/>
    <cellStyle name="Heading 1 2 120" xfId="8629" xr:uid="{00000000-0005-0000-0000-000068210000}"/>
    <cellStyle name="Heading 1 2 120 2" xfId="8630" xr:uid="{00000000-0005-0000-0000-000069210000}"/>
    <cellStyle name="Heading 1 2 121" xfId="8631" xr:uid="{00000000-0005-0000-0000-00006A210000}"/>
    <cellStyle name="Heading 1 2 122" xfId="8632" xr:uid="{00000000-0005-0000-0000-00006B210000}"/>
    <cellStyle name="Heading 1 2 123" xfId="8633" xr:uid="{00000000-0005-0000-0000-00006C210000}"/>
    <cellStyle name="Heading 1 2 123 2" xfId="8634" xr:uid="{00000000-0005-0000-0000-00006D210000}"/>
    <cellStyle name="Heading 1 2 124" xfId="8635" xr:uid="{00000000-0005-0000-0000-00006E210000}"/>
    <cellStyle name="Heading 1 2 124 2" xfId="8636" xr:uid="{00000000-0005-0000-0000-00006F210000}"/>
    <cellStyle name="Heading 1 2 125" xfId="8637" xr:uid="{00000000-0005-0000-0000-000070210000}"/>
    <cellStyle name="Heading 1 2 126" xfId="8638" xr:uid="{00000000-0005-0000-0000-000071210000}"/>
    <cellStyle name="Heading 1 2 13" xfId="8639" xr:uid="{00000000-0005-0000-0000-000072210000}"/>
    <cellStyle name="Heading 1 2 14" xfId="8640" xr:uid="{00000000-0005-0000-0000-000073210000}"/>
    <cellStyle name="Heading 1 2 15" xfId="8641" xr:uid="{00000000-0005-0000-0000-000074210000}"/>
    <cellStyle name="Heading 1 2 16" xfId="8642" xr:uid="{00000000-0005-0000-0000-000075210000}"/>
    <cellStyle name="Heading 1 2 17" xfId="8643" xr:uid="{00000000-0005-0000-0000-000076210000}"/>
    <cellStyle name="Heading 1 2 18" xfId="8644" xr:uid="{00000000-0005-0000-0000-000077210000}"/>
    <cellStyle name="Heading 1 2 19" xfId="8645" xr:uid="{00000000-0005-0000-0000-000078210000}"/>
    <cellStyle name="Heading 1 2 2" xfId="8646" xr:uid="{00000000-0005-0000-0000-000079210000}"/>
    <cellStyle name="Heading 1 2 2 2" xfId="8647" xr:uid="{00000000-0005-0000-0000-00007A210000}"/>
    <cellStyle name="Heading 1 2 20" xfId="8648" xr:uid="{00000000-0005-0000-0000-00007B210000}"/>
    <cellStyle name="Heading 1 2 21" xfId="8649" xr:uid="{00000000-0005-0000-0000-00007C210000}"/>
    <cellStyle name="Heading 1 2 22" xfId="8650" xr:uid="{00000000-0005-0000-0000-00007D210000}"/>
    <cellStyle name="Heading 1 2 23" xfId="8651" xr:uid="{00000000-0005-0000-0000-00007E210000}"/>
    <cellStyle name="Heading 1 2 24" xfId="8652" xr:uid="{00000000-0005-0000-0000-00007F210000}"/>
    <cellStyle name="Heading 1 2 25" xfId="8653" xr:uid="{00000000-0005-0000-0000-000080210000}"/>
    <cellStyle name="Heading 1 2 26" xfId="8654" xr:uid="{00000000-0005-0000-0000-000081210000}"/>
    <cellStyle name="Heading 1 2 27" xfId="8655" xr:uid="{00000000-0005-0000-0000-000082210000}"/>
    <cellStyle name="Heading 1 2 28" xfId="8656" xr:uid="{00000000-0005-0000-0000-000083210000}"/>
    <cellStyle name="Heading 1 2 29" xfId="8657" xr:uid="{00000000-0005-0000-0000-000084210000}"/>
    <cellStyle name="Heading 1 2 3" xfId="8658" xr:uid="{00000000-0005-0000-0000-000085210000}"/>
    <cellStyle name="Heading 1 2 30" xfId="8659" xr:uid="{00000000-0005-0000-0000-000086210000}"/>
    <cellStyle name="Heading 1 2 31" xfId="8660" xr:uid="{00000000-0005-0000-0000-000087210000}"/>
    <cellStyle name="Heading 1 2 32" xfId="8661" xr:uid="{00000000-0005-0000-0000-000088210000}"/>
    <cellStyle name="Heading 1 2 33" xfId="8662" xr:uid="{00000000-0005-0000-0000-000089210000}"/>
    <cellStyle name="Heading 1 2 34" xfId="8663" xr:uid="{00000000-0005-0000-0000-00008A210000}"/>
    <cellStyle name="Heading 1 2 35" xfId="8664" xr:uid="{00000000-0005-0000-0000-00008B210000}"/>
    <cellStyle name="Heading 1 2 36" xfId="8665" xr:uid="{00000000-0005-0000-0000-00008C210000}"/>
    <cellStyle name="Heading 1 2 37" xfId="8666" xr:uid="{00000000-0005-0000-0000-00008D210000}"/>
    <cellStyle name="Heading 1 2 38" xfId="8667" xr:uid="{00000000-0005-0000-0000-00008E210000}"/>
    <cellStyle name="Heading 1 2 39" xfId="8668" xr:uid="{00000000-0005-0000-0000-00008F210000}"/>
    <cellStyle name="Heading 1 2 4" xfId="8669" xr:uid="{00000000-0005-0000-0000-000090210000}"/>
    <cellStyle name="Heading 1 2 40" xfId="8670" xr:uid="{00000000-0005-0000-0000-000091210000}"/>
    <cellStyle name="Heading 1 2 41" xfId="8671" xr:uid="{00000000-0005-0000-0000-000092210000}"/>
    <cellStyle name="Heading 1 2 42" xfId="8672" xr:uid="{00000000-0005-0000-0000-000093210000}"/>
    <cellStyle name="Heading 1 2 43" xfId="8673" xr:uid="{00000000-0005-0000-0000-000094210000}"/>
    <cellStyle name="Heading 1 2 44" xfId="8674" xr:uid="{00000000-0005-0000-0000-000095210000}"/>
    <cellStyle name="Heading 1 2 45" xfId="8675" xr:uid="{00000000-0005-0000-0000-000096210000}"/>
    <cellStyle name="Heading 1 2 45 2" xfId="8676" xr:uid="{00000000-0005-0000-0000-000097210000}"/>
    <cellStyle name="Heading 1 2 45 3" xfId="8677" xr:uid="{00000000-0005-0000-0000-000098210000}"/>
    <cellStyle name="Heading 1 2 45 4" xfId="8678" xr:uid="{00000000-0005-0000-0000-000099210000}"/>
    <cellStyle name="Heading 1 2 45 5" xfId="8679" xr:uid="{00000000-0005-0000-0000-00009A210000}"/>
    <cellStyle name="Heading 1 2 45 6" xfId="8680" xr:uid="{00000000-0005-0000-0000-00009B210000}"/>
    <cellStyle name="Heading 1 2 45 7" xfId="8681" xr:uid="{00000000-0005-0000-0000-00009C210000}"/>
    <cellStyle name="Heading 1 2 45 8" xfId="8682" xr:uid="{00000000-0005-0000-0000-00009D210000}"/>
    <cellStyle name="Heading 1 2 46" xfId="8683" xr:uid="{00000000-0005-0000-0000-00009E210000}"/>
    <cellStyle name="Heading 1 2 46 2" xfId="8684" xr:uid="{00000000-0005-0000-0000-00009F210000}"/>
    <cellStyle name="Heading 1 2 46 3" xfId="8685" xr:uid="{00000000-0005-0000-0000-0000A0210000}"/>
    <cellStyle name="Heading 1 2 46 4" xfId="8686" xr:uid="{00000000-0005-0000-0000-0000A1210000}"/>
    <cellStyle name="Heading 1 2 46 5" xfId="8687" xr:uid="{00000000-0005-0000-0000-0000A2210000}"/>
    <cellStyle name="Heading 1 2 46 6" xfId="8688" xr:uid="{00000000-0005-0000-0000-0000A3210000}"/>
    <cellStyle name="Heading 1 2 46 7" xfId="8689" xr:uid="{00000000-0005-0000-0000-0000A4210000}"/>
    <cellStyle name="Heading 1 2 46 8" xfId="8690" xr:uid="{00000000-0005-0000-0000-0000A5210000}"/>
    <cellStyle name="Heading 1 2 47" xfId="8691" xr:uid="{00000000-0005-0000-0000-0000A6210000}"/>
    <cellStyle name="Heading 1 2 47 2" xfId="8692" xr:uid="{00000000-0005-0000-0000-0000A7210000}"/>
    <cellStyle name="Heading 1 2 47 3" xfId="8693" xr:uid="{00000000-0005-0000-0000-0000A8210000}"/>
    <cellStyle name="Heading 1 2 47 4" xfId="8694" xr:uid="{00000000-0005-0000-0000-0000A9210000}"/>
    <cellStyle name="Heading 1 2 47 5" xfId="8695" xr:uid="{00000000-0005-0000-0000-0000AA210000}"/>
    <cellStyle name="Heading 1 2 47 6" xfId="8696" xr:uid="{00000000-0005-0000-0000-0000AB210000}"/>
    <cellStyle name="Heading 1 2 47 7" xfId="8697" xr:uid="{00000000-0005-0000-0000-0000AC210000}"/>
    <cellStyle name="Heading 1 2 47 8" xfId="8698" xr:uid="{00000000-0005-0000-0000-0000AD210000}"/>
    <cellStyle name="Heading 1 2 48" xfId="8699" xr:uid="{00000000-0005-0000-0000-0000AE210000}"/>
    <cellStyle name="Heading 1 2 48 2" xfId="8700" xr:uid="{00000000-0005-0000-0000-0000AF210000}"/>
    <cellStyle name="Heading 1 2 48 3" xfId="8701" xr:uid="{00000000-0005-0000-0000-0000B0210000}"/>
    <cellStyle name="Heading 1 2 48 4" xfId="8702" xr:uid="{00000000-0005-0000-0000-0000B1210000}"/>
    <cellStyle name="Heading 1 2 48 5" xfId="8703" xr:uid="{00000000-0005-0000-0000-0000B2210000}"/>
    <cellStyle name="Heading 1 2 48 6" xfId="8704" xr:uid="{00000000-0005-0000-0000-0000B3210000}"/>
    <cellStyle name="Heading 1 2 48 7" xfId="8705" xr:uid="{00000000-0005-0000-0000-0000B4210000}"/>
    <cellStyle name="Heading 1 2 48 8" xfId="8706" xr:uid="{00000000-0005-0000-0000-0000B5210000}"/>
    <cellStyle name="Heading 1 2 49" xfId="8707" xr:uid="{00000000-0005-0000-0000-0000B6210000}"/>
    <cellStyle name="Heading 1 2 49 2" xfId="8708" xr:uid="{00000000-0005-0000-0000-0000B7210000}"/>
    <cellStyle name="Heading 1 2 49 3" xfId="8709" xr:uid="{00000000-0005-0000-0000-0000B8210000}"/>
    <cellStyle name="Heading 1 2 49 4" xfId="8710" xr:uid="{00000000-0005-0000-0000-0000B9210000}"/>
    <cellStyle name="Heading 1 2 49 5" xfId="8711" xr:uid="{00000000-0005-0000-0000-0000BA210000}"/>
    <cellStyle name="Heading 1 2 49 6" xfId="8712" xr:uid="{00000000-0005-0000-0000-0000BB210000}"/>
    <cellStyle name="Heading 1 2 49 7" xfId="8713" xr:uid="{00000000-0005-0000-0000-0000BC210000}"/>
    <cellStyle name="Heading 1 2 49 8" xfId="8714" xr:uid="{00000000-0005-0000-0000-0000BD210000}"/>
    <cellStyle name="Heading 1 2 5" xfId="8715" xr:uid="{00000000-0005-0000-0000-0000BE210000}"/>
    <cellStyle name="Heading 1 2 50" xfId="8716" xr:uid="{00000000-0005-0000-0000-0000BF210000}"/>
    <cellStyle name="Heading 1 2 51" xfId="8717" xr:uid="{00000000-0005-0000-0000-0000C0210000}"/>
    <cellStyle name="Heading 1 2 52" xfId="8718" xr:uid="{00000000-0005-0000-0000-0000C1210000}"/>
    <cellStyle name="Heading 1 2 53" xfId="8719" xr:uid="{00000000-0005-0000-0000-0000C2210000}"/>
    <cellStyle name="Heading 1 2 54" xfId="8720" xr:uid="{00000000-0005-0000-0000-0000C3210000}"/>
    <cellStyle name="Heading 1 2 55" xfId="8721" xr:uid="{00000000-0005-0000-0000-0000C4210000}"/>
    <cellStyle name="Heading 1 2 56" xfId="8722" xr:uid="{00000000-0005-0000-0000-0000C5210000}"/>
    <cellStyle name="Heading 1 2 57" xfId="8723" xr:uid="{00000000-0005-0000-0000-0000C6210000}"/>
    <cellStyle name="Heading 1 2 58" xfId="8724" xr:uid="{00000000-0005-0000-0000-0000C7210000}"/>
    <cellStyle name="Heading 1 2 59" xfId="8725" xr:uid="{00000000-0005-0000-0000-0000C8210000}"/>
    <cellStyle name="Heading 1 2 6" xfId="8726" xr:uid="{00000000-0005-0000-0000-0000C9210000}"/>
    <cellStyle name="Heading 1 2 60" xfId="8727" xr:uid="{00000000-0005-0000-0000-0000CA210000}"/>
    <cellStyle name="Heading 1 2 61" xfId="8728" xr:uid="{00000000-0005-0000-0000-0000CB210000}"/>
    <cellStyle name="Heading 1 2 62" xfId="8729" xr:uid="{00000000-0005-0000-0000-0000CC210000}"/>
    <cellStyle name="Heading 1 2 63" xfId="8730" xr:uid="{00000000-0005-0000-0000-0000CD210000}"/>
    <cellStyle name="Heading 1 2 63 2" xfId="8731" xr:uid="{00000000-0005-0000-0000-0000CE210000}"/>
    <cellStyle name="Heading 1 2 63 3" xfId="8732" xr:uid="{00000000-0005-0000-0000-0000CF210000}"/>
    <cellStyle name="Heading 1 2 63 4" xfId="8733" xr:uid="{00000000-0005-0000-0000-0000D0210000}"/>
    <cellStyle name="Heading 1 2 63 5" xfId="8734" xr:uid="{00000000-0005-0000-0000-0000D1210000}"/>
    <cellStyle name="Heading 1 2 63 6" xfId="8735" xr:uid="{00000000-0005-0000-0000-0000D2210000}"/>
    <cellStyle name="Heading 1 2 63 7" xfId="8736" xr:uid="{00000000-0005-0000-0000-0000D3210000}"/>
    <cellStyle name="Heading 1 2 63 8" xfId="8737" xr:uid="{00000000-0005-0000-0000-0000D4210000}"/>
    <cellStyle name="Heading 1 2 64" xfId="8738" xr:uid="{00000000-0005-0000-0000-0000D5210000}"/>
    <cellStyle name="Heading 1 2 64 2" xfId="8739" xr:uid="{00000000-0005-0000-0000-0000D6210000}"/>
    <cellStyle name="Heading 1 2 64 3" xfId="8740" xr:uid="{00000000-0005-0000-0000-0000D7210000}"/>
    <cellStyle name="Heading 1 2 64 4" xfId="8741" xr:uid="{00000000-0005-0000-0000-0000D8210000}"/>
    <cellStyle name="Heading 1 2 64 5" xfId="8742" xr:uid="{00000000-0005-0000-0000-0000D9210000}"/>
    <cellStyle name="Heading 1 2 64 6" xfId="8743" xr:uid="{00000000-0005-0000-0000-0000DA210000}"/>
    <cellStyle name="Heading 1 2 64 7" xfId="8744" xr:uid="{00000000-0005-0000-0000-0000DB210000}"/>
    <cellStyle name="Heading 1 2 64 8" xfId="8745" xr:uid="{00000000-0005-0000-0000-0000DC210000}"/>
    <cellStyle name="Heading 1 2 65" xfId="8746" xr:uid="{00000000-0005-0000-0000-0000DD210000}"/>
    <cellStyle name="Heading 1 2 65 2" xfId="8747" xr:uid="{00000000-0005-0000-0000-0000DE210000}"/>
    <cellStyle name="Heading 1 2 65 3" xfId="8748" xr:uid="{00000000-0005-0000-0000-0000DF210000}"/>
    <cellStyle name="Heading 1 2 65 4" xfId="8749" xr:uid="{00000000-0005-0000-0000-0000E0210000}"/>
    <cellStyle name="Heading 1 2 65 5" xfId="8750" xr:uid="{00000000-0005-0000-0000-0000E1210000}"/>
    <cellStyle name="Heading 1 2 65 6" xfId="8751" xr:uid="{00000000-0005-0000-0000-0000E2210000}"/>
    <cellStyle name="Heading 1 2 65 7" xfId="8752" xr:uid="{00000000-0005-0000-0000-0000E3210000}"/>
    <cellStyle name="Heading 1 2 65 8" xfId="8753" xr:uid="{00000000-0005-0000-0000-0000E4210000}"/>
    <cellStyle name="Heading 1 2 66" xfId="8754" xr:uid="{00000000-0005-0000-0000-0000E5210000}"/>
    <cellStyle name="Heading 1 2 67" xfId="8755" xr:uid="{00000000-0005-0000-0000-0000E6210000}"/>
    <cellStyle name="Heading 1 2 68" xfId="8756" xr:uid="{00000000-0005-0000-0000-0000E7210000}"/>
    <cellStyle name="Heading 1 2 69" xfId="8757" xr:uid="{00000000-0005-0000-0000-0000E8210000}"/>
    <cellStyle name="Heading 1 2 7" xfId="8758" xr:uid="{00000000-0005-0000-0000-0000E9210000}"/>
    <cellStyle name="Heading 1 2 70" xfId="8759" xr:uid="{00000000-0005-0000-0000-0000EA210000}"/>
    <cellStyle name="Heading 1 2 71" xfId="8760" xr:uid="{00000000-0005-0000-0000-0000EB210000}"/>
    <cellStyle name="Heading 1 2 72" xfId="8761" xr:uid="{00000000-0005-0000-0000-0000EC210000}"/>
    <cellStyle name="Heading 1 2 73" xfId="8762" xr:uid="{00000000-0005-0000-0000-0000ED210000}"/>
    <cellStyle name="Heading 1 2 74" xfId="8763" xr:uid="{00000000-0005-0000-0000-0000EE210000}"/>
    <cellStyle name="Heading 1 2 75" xfId="8764" xr:uid="{00000000-0005-0000-0000-0000EF210000}"/>
    <cellStyle name="Heading 1 2 76" xfId="8765" xr:uid="{00000000-0005-0000-0000-0000F0210000}"/>
    <cellStyle name="Heading 1 2 77" xfId="8766" xr:uid="{00000000-0005-0000-0000-0000F1210000}"/>
    <cellStyle name="Heading 1 2 78" xfId="8767" xr:uid="{00000000-0005-0000-0000-0000F2210000}"/>
    <cellStyle name="Heading 1 2 79" xfId="8768" xr:uid="{00000000-0005-0000-0000-0000F3210000}"/>
    <cellStyle name="Heading 1 2 8" xfId="8769" xr:uid="{00000000-0005-0000-0000-0000F4210000}"/>
    <cellStyle name="Heading 1 2 80" xfId="8770" xr:uid="{00000000-0005-0000-0000-0000F5210000}"/>
    <cellStyle name="Heading 1 2 81" xfId="8771" xr:uid="{00000000-0005-0000-0000-0000F6210000}"/>
    <cellStyle name="Heading 1 2 82" xfId="8772" xr:uid="{00000000-0005-0000-0000-0000F7210000}"/>
    <cellStyle name="Heading 1 2 83" xfId="8773" xr:uid="{00000000-0005-0000-0000-0000F8210000}"/>
    <cellStyle name="Heading 1 2 84" xfId="8774" xr:uid="{00000000-0005-0000-0000-0000F9210000}"/>
    <cellStyle name="Heading 1 2 85" xfId="8775" xr:uid="{00000000-0005-0000-0000-0000FA210000}"/>
    <cellStyle name="Heading 1 2 86" xfId="8776" xr:uid="{00000000-0005-0000-0000-0000FB210000}"/>
    <cellStyle name="Heading 1 2 87" xfId="8777" xr:uid="{00000000-0005-0000-0000-0000FC210000}"/>
    <cellStyle name="Heading 1 2 88" xfId="8778" xr:uid="{00000000-0005-0000-0000-0000FD210000}"/>
    <cellStyle name="Heading 1 2 89" xfId="8779" xr:uid="{00000000-0005-0000-0000-0000FE210000}"/>
    <cellStyle name="Heading 1 2 9" xfId="8780" xr:uid="{00000000-0005-0000-0000-0000FF210000}"/>
    <cellStyle name="Heading 1 2 90" xfId="8781" xr:uid="{00000000-0005-0000-0000-000000220000}"/>
    <cellStyle name="Heading 1 2 91" xfId="8782" xr:uid="{00000000-0005-0000-0000-000001220000}"/>
    <cellStyle name="Heading 1 2 92" xfId="8783" xr:uid="{00000000-0005-0000-0000-000002220000}"/>
    <cellStyle name="Heading 1 2 93" xfId="8784" xr:uid="{00000000-0005-0000-0000-000003220000}"/>
    <cellStyle name="Heading 1 2 94" xfId="8785" xr:uid="{00000000-0005-0000-0000-000004220000}"/>
    <cellStyle name="Heading 1 2 95" xfId="8786" xr:uid="{00000000-0005-0000-0000-000005220000}"/>
    <cellStyle name="Heading 1 2 96" xfId="8787" xr:uid="{00000000-0005-0000-0000-000006220000}"/>
    <cellStyle name="Heading 1 2 97" xfId="8788" xr:uid="{00000000-0005-0000-0000-000007220000}"/>
    <cellStyle name="Heading 1 2 98" xfId="8789" xr:uid="{00000000-0005-0000-0000-000008220000}"/>
    <cellStyle name="Heading 1 2 99" xfId="8790" xr:uid="{00000000-0005-0000-0000-000009220000}"/>
    <cellStyle name="Heading 1 20" xfId="8791" xr:uid="{00000000-0005-0000-0000-00000A220000}"/>
    <cellStyle name="Heading 1 20 2" xfId="8792" xr:uid="{00000000-0005-0000-0000-00000B220000}"/>
    <cellStyle name="Heading 1 20 3" xfId="8793" xr:uid="{00000000-0005-0000-0000-00000C220000}"/>
    <cellStyle name="Heading 1 20 4" xfId="8794" xr:uid="{00000000-0005-0000-0000-00000D220000}"/>
    <cellStyle name="Heading 1 20 5" xfId="8795" xr:uid="{00000000-0005-0000-0000-00000E220000}"/>
    <cellStyle name="Heading 1 21" xfId="8796" xr:uid="{00000000-0005-0000-0000-00000F220000}"/>
    <cellStyle name="Heading 1 21 2" xfId="8797" xr:uid="{00000000-0005-0000-0000-000010220000}"/>
    <cellStyle name="Heading 1 21 3" xfId="8798" xr:uid="{00000000-0005-0000-0000-000011220000}"/>
    <cellStyle name="Heading 1 21 4" xfId="8799" xr:uid="{00000000-0005-0000-0000-000012220000}"/>
    <cellStyle name="Heading 1 21 5" xfId="8800" xr:uid="{00000000-0005-0000-0000-000013220000}"/>
    <cellStyle name="Heading 1 22" xfId="8801" xr:uid="{00000000-0005-0000-0000-000014220000}"/>
    <cellStyle name="Heading 1 22 2" xfId="8802" xr:uid="{00000000-0005-0000-0000-000015220000}"/>
    <cellStyle name="Heading 1 22 3" xfId="8803" xr:uid="{00000000-0005-0000-0000-000016220000}"/>
    <cellStyle name="Heading 1 22 4" xfId="8804" xr:uid="{00000000-0005-0000-0000-000017220000}"/>
    <cellStyle name="Heading 1 22 5" xfId="8805" xr:uid="{00000000-0005-0000-0000-000018220000}"/>
    <cellStyle name="Heading 1 23" xfId="8806" xr:uid="{00000000-0005-0000-0000-000019220000}"/>
    <cellStyle name="Heading 1 23 2" xfId="8807" xr:uid="{00000000-0005-0000-0000-00001A220000}"/>
    <cellStyle name="Heading 1 23 3" xfId="8808" xr:uid="{00000000-0005-0000-0000-00001B220000}"/>
    <cellStyle name="Heading 1 23 4" xfId="8809" xr:uid="{00000000-0005-0000-0000-00001C220000}"/>
    <cellStyle name="Heading 1 23 5" xfId="8810" xr:uid="{00000000-0005-0000-0000-00001D220000}"/>
    <cellStyle name="Heading 1 24" xfId="8811" xr:uid="{00000000-0005-0000-0000-00001E220000}"/>
    <cellStyle name="Heading 1 25" xfId="8812" xr:uid="{00000000-0005-0000-0000-00001F220000}"/>
    <cellStyle name="Heading 1 26" xfId="8813" xr:uid="{00000000-0005-0000-0000-000020220000}"/>
    <cellStyle name="Heading 1 27" xfId="8814" xr:uid="{00000000-0005-0000-0000-000021220000}"/>
    <cellStyle name="Heading 1 28" xfId="8815" xr:uid="{00000000-0005-0000-0000-000022220000}"/>
    <cellStyle name="Heading 1 28 2" xfId="8816" xr:uid="{00000000-0005-0000-0000-000023220000}"/>
    <cellStyle name="Heading 1 29" xfId="8817" xr:uid="{00000000-0005-0000-0000-000024220000}"/>
    <cellStyle name="Heading 1 3" xfId="8818" xr:uid="{00000000-0005-0000-0000-000025220000}"/>
    <cellStyle name="Heading 1 3 10" xfId="8819" xr:uid="{00000000-0005-0000-0000-000026220000}"/>
    <cellStyle name="Heading 1 3 100" xfId="8820" xr:uid="{00000000-0005-0000-0000-000027220000}"/>
    <cellStyle name="Heading 1 3 101" xfId="8821" xr:uid="{00000000-0005-0000-0000-000028220000}"/>
    <cellStyle name="Heading 1 3 102" xfId="8822" xr:uid="{00000000-0005-0000-0000-000029220000}"/>
    <cellStyle name="Heading 1 3 103" xfId="8823" xr:uid="{00000000-0005-0000-0000-00002A220000}"/>
    <cellStyle name="Heading 1 3 104" xfId="8824" xr:uid="{00000000-0005-0000-0000-00002B220000}"/>
    <cellStyle name="Heading 1 3 105" xfId="8825" xr:uid="{00000000-0005-0000-0000-00002C220000}"/>
    <cellStyle name="Heading 1 3 106" xfId="8826" xr:uid="{00000000-0005-0000-0000-00002D220000}"/>
    <cellStyle name="Heading 1 3 107" xfId="8827" xr:uid="{00000000-0005-0000-0000-00002E220000}"/>
    <cellStyle name="Heading 1 3 108" xfId="8828" xr:uid="{00000000-0005-0000-0000-00002F220000}"/>
    <cellStyle name="Heading 1 3 109" xfId="8829" xr:uid="{00000000-0005-0000-0000-000030220000}"/>
    <cellStyle name="Heading 1 3 11" xfId="8830" xr:uid="{00000000-0005-0000-0000-000031220000}"/>
    <cellStyle name="Heading 1 3 110" xfId="8831" xr:uid="{00000000-0005-0000-0000-000032220000}"/>
    <cellStyle name="Heading 1 3 111" xfId="8832" xr:uid="{00000000-0005-0000-0000-000033220000}"/>
    <cellStyle name="Heading 1 3 112" xfId="8833" xr:uid="{00000000-0005-0000-0000-000034220000}"/>
    <cellStyle name="Heading 1 3 113" xfId="8834" xr:uid="{00000000-0005-0000-0000-000035220000}"/>
    <cellStyle name="Heading 1 3 114" xfId="8835" xr:uid="{00000000-0005-0000-0000-000036220000}"/>
    <cellStyle name="Heading 1 3 115" xfId="8836" xr:uid="{00000000-0005-0000-0000-000037220000}"/>
    <cellStyle name="Heading 1 3 116" xfId="8837" xr:uid="{00000000-0005-0000-0000-000038220000}"/>
    <cellStyle name="Heading 1 3 117" xfId="8838" xr:uid="{00000000-0005-0000-0000-000039220000}"/>
    <cellStyle name="Heading 1 3 118" xfId="8839" xr:uid="{00000000-0005-0000-0000-00003A220000}"/>
    <cellStyle name="Heading 1 3 119" xfId="8840" xr:uid="{00000000-0005-0000-0000-00003B220000}"/>
    <cellStyle name="Heading 1 3 119 2" xfId="8841" xr:uid="{00000000-0005-0000-0000-00003C220000}"/>
    <cellStyle name="Heading 1 3 12" xfId="8842" xr:uid="{00000000-0005-0000-0000-00003D220000}"/>
    <cellStyle name="Heading 1 3 120" xfId="8843" xr:uid="{00000000-0005-0000-0000-00003E220000}"/>
    <cellStyle name="Heading 1 3 120 2" xfId="8844" xr:uid="{00000000-0005-0000-0000-00003F220000}"/>
    <cellStyle name="Heading 1 3 121" xfId="8845" xr:uid="{00000000-0005-0000-0000-000040220000}"/>
    <cellStyle name="Heading 1 3 122" xfId="8846" xr:uid="{00000000-0005-0000-0000-000041220000}"/>
    <cellStyle name="Heading 1 3 123" xfId="8847" xr:uid="{00000000-0005-0000-0000-000042220000}"/>
    <cellStyle name="Heading 1 3 123 2" xfId="8848" xr:uid="{00000000-0005-0000-0000-000043220000}"/>
    <cellStyle name="Heading 1 3 124" xfId="8849" xr:uid="{00000000-0005-0000-0000-000044220000}"/>
    <cellStyle name="Heading 1 3 124 2" xfId="8850" xr:uid="{00000000-0005-0000-0000-000045220000}"/>
    <cellStyle name="Heading 1 3 125" xfId="8851" xr:uid="{00000000-0005-0000-0000-000046220000}"/>
    <cellStyle name="Heading 1 3 126" xfId="8852" xr:uid="{00000000-0005-0000-0000-000047220000}"/>
    <cellStyle name="Heading 1 3 13" xfId="8853" xr:uid="{00000000-0005-0000-0000-000048220000}"/>
    <cellStyle name="Heading 1 3 14" xfId="8854" xr:uid="{00000000-0005-0000-0000-000049220000}"/>
    <cellStyle name="Heading 1 3 15" xfId="8855" xr:uid="{00000000-0005-0000-0000-00004A220000}"/>
    <cellStyle name="Heading 1 3 16" xfId="8856" xr:uid="{00000000-0005-0000-0000-00004B220000}"/>
    <cellStyle name="Heading 1 3 17" xfId="8857" xr:uid="{00000000-0005-0000-0000-00004C220000}"/>
    <cellStyle name="Heading 1 3 18" xfId="8858" xr:uid="{00000000-0005-0000-0000-00004D220000}"/>
    <cellStyle name="Heading 1 3 19" xfId="8859" xr:uid="{00000000-0005-0000-0000-00004E220000}"/>
    <cellStyle name="Heading 1 3 2" xfId="8860" xr:uid="{00000000-0005-0000-0000-00004F220000}"/>
    <cellStyle name="Heading 1 3 2 2" xfId="8861" xr:uid="{00000000-0005-0000-0000-000050220000}"/>
    <cellStyle name="Heading 1 3 20" xfId="8862" xr:uid="{00000000-0005-0000-0000-000051220000}"/>
    <cellStyle name="Heading 1 3 21" xfId="8863" xr:uid="{00000000-0005-0000-0000-000052220000}"/>
    <cellStyle name="Heading 1 3 22" xfId="8864" xr:uid="{00000000-0005-0000-0000-000053220000}"/>
    <cellStyle name="Heading 1 3 23" xfId="8865" xr:uid="{00000000-0005-0000-0000-000054220000}"/>
    <cellStyle name="Heading 1 3 24" xfId="8866" xr:uid="{00000000-0005-0000-0000-000055220000}"/>
    <cellStyle name="Heading 1 3 25" xfId="8867" xr:uid="{00000000-0005-0000-0000-000056220000}"/>
    <cellStyle name="Heading 1 3 26" xfId="8868" xr:uid="{00000000-0005-0000-0000-000057220000}"/>
    <cellStyle name="Heading 1 3 27" xfId="8869" xr:uid="{00000000-0005-0000-0000-000058220000}"/>
    <cellStyle name="Heading 1 3 28" xfId="8870" xr:uid="{00000000-0005-0000-0000-000059220000}"/>
    <cellStyle name="Heading 1 3 29" xfId="8871" xr:uid="{00000000-0005-0000-0000-00005A220000}"/>
    <cellStyle name="Heading 1 3 3" xfId="8872" xr:uid="{00000000-0005-0000-0000-00005B220000}"/>
    <cellStyle name="Heading 1 3 30" xfId="8873" xr:uid="{00000000-0005-0000-0000-00005C220000}"/>
    <cellStyle name="Heading 1 3 31" xfId="8874" xr:uid="{00000000-0005-0000-0000-00005D220000}"/>
    <cellStyle name="Heading 1 3 32" xfId="8875" xr:uid="{00000000-0005-0000-0000-00005E220000}"/>
    <cellStyle name="Heading 1 3 33" xfId="8876" xr:uid="{00000000-0005-0000-0000-00005F220000}"/>
    <cellStyle name="Heading 1 3 34" xfId="8877" xr:uid="{00000000-0005-0000-0000-000060220000}"/>
    <cellStyle name="Heading 1 3 35" xfId="8878" xr:uid="{00000000-0005-0000-0000-000061220000}"/>
    <cellStyle name="Heading 1 3 36" xfId="8879" xr:uid="{00000000-0005-0000-0000-000062220000}"/>
    <cellStyle name="Heading 1 3 37" xfId="8880" xr:uid="{00000000-0005-0000-0000-000063220000}"/>
    <cellStyle name="Heading 1 3 38" xfId="8881" xr:uid="{00000000-0005-0000-0000-000064220000}"/>
    <cellStyle name="Heading 1 3 39" xfId="8882" xr:uid="{00000000-0005-0000-0000-000065220000}"/>
    <cellStyle name="Heading 1 3 4" xfId="8883" xr:uid="{00000000-0005-0000-0000-000066220000}"/>
    <cellStyle name="Heading 1 3 40" xfId="8884" xr:uid="{00000000-0005-0000-0000-000067220000}"/>
    <cellStyle name="Heading 1 3 41" xfId="8885" xr:uid="{00000000-0005-0000-0000-000068220000}"/>
    <cellStyle name="Heading 1 3 42" xfId="8886" xr:uid="{00000000-0005-0000-0000-000069220000}"/>
    <cellStyle name="Heading 1 3 43" xfId="8887" xr:uid="{00000000-0005-0000-0000-00006A220000}"/>
    <cellStyle name="Heading 1 3 44" xfId="8888" xr:uid="{00000000-0005-0000-0000-00006B220000}"/>
    <cellStyle name="Heading 1 3 45" xfId="8889" xr:uid="{00000000-0005-0000-0000-00006C220000}"/>
    <cellStyle name="Heading 1 3 45 2" xfId="8890" xr:uid="{00000000-0005-0000-0000-00006D220000}"/>
    <cellStyle name="Heading 1 3 45 3" xfId="8891" xr:uid="{00000000-0005-0000-0000-00006E220000}"/>
    <cellStyle name="Heading 1 3 45 4" xfId="8892" xr:uid="{00000000-0005-0000-0000-00006F220000}"/>
    <cellStyle name="Heading 1 3 45 5" xfId="8893" xr:uid="{00000000-0005-0000-0000-000070220000}"/>
    <cellStyle name="Heading 1 3 45 6" xfId="8894" xr:uid="{00000000-0005-0000-0000-000071220000}"/>
    <cellStyle name="Heading 1 3 45 7" xfId="8895" xr:uid="{00000000-0005-0000-0000-000072220000}"/>
    <cellStyle name="Heading 1 3 45 8" xfId="8896" xr:uid="{00000000-0005-0000-0000-000073220000}"/>
    <cellStyle name="Heading 1 3 46" xfId="8897" xr:uid="{00000000-0005-0000-0000-000074220000}"/>
    <cellStyle name="Heading 1 3 46 2" xfId="8898" xr:uid="{00000000-0005-0000-0000-000075220000}"/>
    <cellStyle name="Heading 1 3 46 3" xfId="8899" xr:uid="{00000000-0005-0000-0000-000076220000}"/>
    <cellStyle name="Heading 1 3 46 4" xfId="8900" xr:uid="{00000000-0005-0000-0000-000077220000}"/>
    <cellStyle name="Heading 1 3 46 5" xfId="8901" xr:uid="{00000000-0005-0000-0000-000078220000}"/>
    <cellStyle name="Heading 1 3 46 6" xfId="8902" xr:uid="{00000000-0005-0000-0000-000079220000}"/>
    <cellStyle name="Heading 1 3 46 7" xfId="8903" xr:uid="{00000000-0005-0000-0000-00007A220000}"/>
    <cellStyle name="Heading 1 3 46 8" xfId="8904" xr:uid="{00000000-0005-0000-0000-00007B220000}"/>
    <cellStyle name="Heading 1 3 47" xfId="8905" xr:uid="{00000000-0005-0000-0000-00007C220000}"/>
    <cellStyle name="Heading 1 3 47 2" xfId="8906" xr:uid="{00000000-0005-0000-0000-00007D220000}"/>
    <cellStyle name="Heading 1 3 47 3" xfId="8907" xr:uid="{00000000-0005-0000-0000-00007E220000}"/>
    <cellStyle name="Heading 1 3 47 4" xfId="8908" xr:uid="{00000000-0005-0000-0000-00007F220000}"/>
    <cellStyle name="Heading 1 3 47 5" xfId="8909" xr:uid="{00000000-0005-0000-0000-000080220000}"/>
    <cellStyle name="Heading 1 3 47 6" xfId="8910" xr:uid="{00000000-0005-0000-0000-000081220000}"/>
    <cellStyle name="Heading 1 3 47 7" xfId="8911" xr:uid="{00000000-0005-0000-0000-000082220000}"/>
    <cellStyle name="Heading 1 3 47 8" xfId="8912" xr:uid="{00000000-0005-0000-0000-000083220000}"/>
    <cellStyle name="Heading 1 3 48" xfId="8913" xr:uid="{00000000-0005-0000-0000-000084220000}"/>
    <cellStyle name="Heading 1 3 48 2" xfId="8914" xr:uid="{00000000-0005-0000-0000-000085220000}"/>
    <cellStyle name="Heading 1 3 48 3" xfId="8915" xr:uid="{00000000-0005-0000-0000-000086220000}"/>
    <cellStyle name="Heading 1 3 48 4" xfId="8916" xr:uid="{00000000-0005-0000-0000-000087220000}"/>
    <cellStyle name="Heading 1 3 48 5" xfId="8917" xr:uid="{00000000-0005-0000-0000-000088220000}"/>
    <cellStyle name="Heading 1 3 48 6" xfId="8918" xr:uid="{00000000-0005-0000-0000-000089220000}"/>
    <cellStyle name="Heading 1 3 48 7" xfId="8919" xr:uid="{00000000-0005-0000-0000-00008A220000}"/>
    <cellStyle name="Heading 1 3 48 8" xfId="8920" xr:uid="{00000000-0005-0000-0000-00008B220000}"/>
    <cellStyle name="Heading 1 3 49" xfId="8921" xr:uid="{00000000-0005-0000-0000-00008C220000}"/>
    <cellStyle name="Heading 1 3 49 2" xfId="8922" xr:uid="{00000000-0005-0000-0000-00008D220000}"/>
    <cellStyle name="Heading 1 3 49 3" xfId="8923" xr:uid="{00000000-0005-0000-0000-00008E220000}"/>
    <cellStyle name="Heading 1 3 49 4" xfId="8924" xr:uid="{00000000-0005-0000-0000-00008F220000}"/>
    <cellStyle name="Heading 1 3 49 5" xfId="8925" xr:uid="{00000000-0005-0000-0000-000090220000}"/>
    <cellStyle name="Heading 1 3 49 6" xfId="8926" xr:uid="{00000000-0005-0000-0000-000091220000}"/>
    <cellStyle name="Heading 1 3 49 7" xfId="8927" xr:uid="{00000000-0005-0000-0000-000092220000}"/>
    <cellStyle name="Heading 1 3 49 8" xfId="8928" xr:uid="{00000000-0005-0000-0000-000093220000}"/>
    <cellStyle name="Heading 1 3 5" xfId="8929" xr:uid="{00000000-0005-0000-0000-000094220000}"/>
    <cellStyle name="Heading 1 3 50" xfId="8930" xr:uid="{00000000-0005-0000-0000-000095220000}"/>
    <cellStyle name="Heading 1 3 51" xfId="8931" xr:uid="{00000000-0005-0000-0000-000096220000}"/>
    <cellStyle name="Heading 1 3 52" xfId="8932" xr:uid="{00000000-0005-0000-0000-000097220000}"/>
    <cellStyle name="Heading 1 3 53" xfId="8933" xr:uid="{00000000-0005-0000-0000-000098220000}"/>
    <cellStyle name="Heading 1 3 54" xfId="8934" xr:uid="{00000000-0005-0000-0000-000099220000}"/>
    <cellStyle name="Heading 1 3 55" xfId="8935" xr:uid="{00000000-0005-0000-0000-00009A220000}"/>
    <cellStyle name="Heading 1 3 56" xfId="8936" xr:uid="{00000000-0005-0000-0000-00009B220000}"/>
    <cellStyle name="Heading 1 3 57" xfId="8937" xr:uid="{00000000-0005-0000-0000-00009C220000}"/>
    <cellStyle name="Heading 1 3 58" xfId="8938" xr:uid="{00000000-0005-0000-0000-00009D220000}"/>
    <cellStyle name="Heading 1 3 59" xfId="8939" xr:uid="{00000000-0005-0000-0000-00009E220000}"/>
    <cellStyle name="Heading 1 3 6" xfId="8940" xr:uid="{00000000-0005-0000-0000-00009F220000}"/>
    <cellStyle name="Heading 1 3 60" xfId="8941" xr:uid="{00000000-0005-0000-0000-0000A0220000}"/>
    <cellStyle name="Heading 1 3 61" xfId="8942" xr:uid="{00000000-0005-0000-0000-0000A1220000}"/>
    <cellStyle name="Heading 1 3 62" xfId="8943" xr:uid="{00000000-0005-0000-0000-0000A2220000}"/>
    <cellStyle name="Heading 1 3 63" xfId="8944" xr:uid="{00000000-0005-0000-0000-0000A3220000}"/>
    <cellStyle name="Heading 1 3 63 2" xfId="8945" xr:uid="{00000000-0005-0000-0000-0000A4220000}"/>
    <cellStyle name="Heading 1 3 63 3" xfId="8946" xr:uid="{00000000-0005-0000-0000-0000A5220000}"/>
    <cellStyle name="Heading 1 3 63 4" xfId="8947" xr:uid="{00000000-0005-0000-0000-0000A6220000}"/>
    <cellStyle name="Heading 1 3 63 5" xfId="8948" xr:uid="{00000000-0005-0000-0000-0000A7220000}"/>
    <cellStyle name="Heading 1 3 63 6" xfId="8949" xr:uid="{00000000-0005-0000-0000-0000A8220000}"/>
    <cellStyle name="Heading 1 3 63 7" xfId="8950" xr:uid="{00000000-0005-0000-0000-0000A9220000}"/>
    <cellStyle name="Heading 1 3 63 8" xfId="8951" xr:uid="{00000000-0005-0000-0000-0000AA220000}"/>
    <cellStyle name="Heading 1 3 64" xfId="8952" xr:uid="{00000000-0005-0000-0000-0000AB220000}"/>
    <cellStyle name="Heading 1 3 64 2" xfId="8953" xr:uid="{00000000-0005-0000-0000-0000AC220000}"/>
    <cellStyle name="Heading 1 3 64 3" xfId="8954" xr:uid="{00000000-0005-0000-0000-0000AD220000}"/>
    <cellStyle name="Heading 1 3 64 4" xfId="8955" xr:uid="{00000000-0005-0000-0000-0000AE220000}"/>
    <cellStyle name="Heading 1 3 64 5" xfId="8956" xr:uid="{00000000-0005-0000-0000-0000AF220000}"/>
    <cellStyle name="Heading 1 3 64 6" xfId="8957" xr:uid="{00000000-0005-0000-0000-0000B0220000}"/>
    <cellStyle name="Heading 1 3 64 7" xfId="8958" xr:uid="{00000000-0005-0000-0000-0000B1220000}"/>
    <cellStyle name="Heading 1 3 64 8" xfId="8959" xr:uid="{00000000-0005-0000-0000-0000B2220000}"/>
    <cellStyle name="Heading 1 3 65" xfId="8960" xr:uid="{00000000-0005-0000-0000-0000B3220000}"/>
    <cellStyle name="Heading 1 3 65 2" xfId="8961" xr:uid="{00000000-0005-0000-0000-0000B4220000}"/>
    <cellStyle name="Heading 1 3 65 3" xfId="8962" xr:uid="{00000000-0005-0000-0000-0000B5220000}"/>
    <cellStyle name="Heading 1 3 65 4" xfId="8963" xr:uid="{00000000-0005-0000-0000-0000B6220000}"/>
    <cellStyle name="Heading 1 3 65 5" xfId="8964" xr:uid="{00000000-0005-0000-0000-0000B7220000}"/>
    <cellStyle name="Heading 1 3 65 6" xfId="8965" xr:uid="{00000000-0005-0000-0000-0000B8220000}"/>
    <cellStyle name="Heading 1 3 65 7" xfId="8966" xr:uid="{00000000-0005-0000-0000-0000B9220000}"/>
    <cellStyle name="Heading 1 3 65 8" xfId="8967" xr:uid="{00000000-0005-0000-0000-0000BA220000}"/>
    <cellStyle name="Heading 1 3 66" xfId="8968" xr:uid="{00000000-0005-0000-0000-0000BB220000}"/>
    <cellStyle name="Heading 1 3 67" xfId="8969" xr:uid="{00000000-0005-0000-0000-0000BC220000}"/>
    <cellStyle name="Heading 1 3 68" xfId="8970" xr:uid="{00000000-0005-0000-0000-0000BD220000}"/>
    <cellStyle name="Heading 1 3 69" xfId="8971" xr:uid="{00000000-0005-0000-0000-0000BE220000}"/>
    <cellStyle name="Heading 1 3 7" xfId="8972" xr:uid="{00000000-0005-0000-0000-0000BF220000}"/>
    <cellStyle name="Heading 1 3 70" xfId="8973" xr:uid="{00000000-0005-0000-0000-0000C0220000}"/>
    <cellStyle name="Heading 1 3 71" xfId="8974" xr:uid="{00000000-0005-0000-0000-0000C1220000}"/>
    <cellStyle name="Heading 1 3 72" xfId="8975" xr:uid="{00000000-0005-0000-0000-0000C2220000}"/>
    <cellStyle name="Heading 1 3 73" xfId="8976" xr:uid="{00000000-0005-0000-0000-0000C3220000}"/>
    <cellStyle name="Heading 1 3 74" xfId="8977" xr:uid="{00000000-0005-0000-0000-0000C4220000}"/>
    <cellStyle name="Heading 1 3 75" xfId="8978" xr:uid="{00000000-0005-0000-0000-0000C5220000}"/>
    <cellStyle name="Heading 1 3 76" xfId="8979" xr:uid="{00000000-0005-0000-0000-0000C6220000}"/>
    <cellStyle name="Heading 1 3 77" xfId="8980" xr:uid="{00000000-0005-0000-0000-0000C7220000}"/>
    <cellStyle name="Heading 1 3 78" xfId="8981" xr:uid="{00000000-0005-0000-0000-0000C8220000}"/>
    <cellStyle name="Heading 1 3 79" xfId="8982" xr:uid="{00000000-0005-0000-0000-0000C9220000}"/>
    <cellStyle name="Heading 1 3 8" xfId="8983" xr:uid="{00000000-0005-0000-0000-0000CA220000}"/>
    <cellStyle name="Heading 1 3 80" xfId="8984" xr:uid="{00000000-0005-0000-0000-0000CB220000}"/>
    <cellStyle name="Heading 1 3 81" xfId="8985" xr:uid="{00000000-0005-0000-0000-0000CC220000}"/>
    <cellStyle name="Heading 1 3 82" xfId="8986" xr:uid="{00000000-0005-0000-0000-0000CD220000}"/>
    <cellStyle name="Heading 1 3 83" xfId="8987" xr:uid="{00000000-0005-0000-0000-0000CE220000}"/>
    <cellStyle name="Heading 1 3 84" xfId="8988" xr:uid="{00000000-0005-0000-0000-0000CF220000}"/>
    <cellStyle name="Heading 1 3 85" xfId="8989" xr:uid="{00000000-0005-0000-0000-0000D0220000}"/>
    <cellStyle name="Heading 1 3 86" xfId="8990" xr:uid="{00000000-0005-0000-0000-0000D1220000}"/>
    <cellStyle name="Heading 1 3 87" xfId="8991" xr:uid="{00000000-0005-0000-0000-0000D2220000}"/>
    <cellStyle name="Heading 1 3 88" xfId="8992" xr:uid="{00000000-0005-0000-0000-0000D3220000}"/>
    <cellStyle name="Heading 1 3 89" xfId="8993" xr:uid="{00000000-0005-0000-0000-0000D4220000}"/>
    <cellStyle name="Heading 1 3 9" xfId="8994" xr:uid="{00000000-0005-0000-0000-0000D5220000}"/>
    <cellStyle name="Heading 1 3 90" xfId="8995" xr:uid="{00000000-0005-0000-0000-0000D6220000}"/>
    <cellStyle name="Heading 1 3 91" xfId="8996" xr:uid="{00000000-0005-0000-0000-0000D7220000}"/>
    <cellStyle name="Heading 1 3 92" xfId="8997" xr:uid="{00000000-0005-0000-0000-0000D8220000}"/>
    <cellStyle name="Heading 1 3 93" xfId="8998" xr:uid="{00000000-0005-0000-0000-0000D9220000}"/>
    <cellStyle name="Heading 1 3 94" xfId="8999" xr:uid="{00000000-0005-0000-0000-0000DA220000}"/>
    <cellStyle name="Heading 1 3 95" xfId="9000" xr:uid="{00000000-0005-0000-0000-0000DB220000}"/>
    <cellStyle name="Heading 1 3 96" xfId="9001" xr:uid="{00000000-0005-0000-0000-0000DC220000}"/>
    <cellStyle name="Heading 1 3 97" xfId="9002" xr:uid="{00000000-0005-0000-0000-0000DD220000}"/>
    <cellStyle name="Heading 1 3 98" xfId="9003" xr:uid="{00000000-0005-0000-0000-0000DE220000}"/>
    <cellStyle name="Heading 1 3 99" xfId="9004" xr:uid="{00000000-0005-0000-0000-0000DF220000}"/>
    <cellStyle name="Heading 1 30" xfId="9005" xr:uid="{00000000-0005-0000-0000-0000E0220000}"/>
    <cellStyle name="Heading 1 31" xfId="9006" xr:uid="{00000000-0005-0000-0000-0000E1220000}"/>
    <cellStyle name="Heading 1 32" xfId="9007" xr:uid="{00000000-0005-0000-0000-0000E2220000}"/>
    <cellStyle name="Heading 1 32 2" xfId="9008" xr:uid="{00000000-0005-0000-0000-0000E3220000}"/>
    <cellStyle name="Heading 1 33" xfId="9009" xr:uid="{00000000-0005-0000-0000-0000E4220000}"/>
    <cellStyle name="Heading 1 33 2" xfId="9010" xr:uid="{00000000-0005-0000-0000-0000E5220000}"/>
    <cellStyle name="Heading 1 34" xfId="9011" xr:uid="{00000000-0005-0000-0000-0000E6220000}"/>
    <cellStyle name="Heading 1 35" xfId="9012" xr:uid="{00000000-0005-0000-0000-0000E7220000}"/>
    <cellStyle name="Heading 1 36" xfId="9013" xr:uid="{00000000-0005-0000-0000-0000E8220000}"/>
    <cellStyle name="Heading 1 37" xfId="9014" xr:uid="{00000000-0005-0000-0000-0000E9220000}"/>
    <cellStyle name="Heading 1 37 2" xfId="9015" xr:uid="{00000000-0005-0000-0000-0000EA220000}"/>
    <cellStyle name="Heading 1 38" xfId="9016" xr:uid="{00000000-0005-0000-0000-0000EB220000}"/>
    <cellStyle name="Heading 1 38 2" xfId="9017" xr:uid="{00000000-0005-0000-0000-0000EC220000}"/>
    <cellStyle name="Heading 1 39" xfId="9018" xr:uid="{00000000-0005-0000-0000-0000ED220000}"/>
    <cellStyle name="Heading 1 39 2" xfId="9019" xr:uid="{00000000-0005-0000-0000-0000EE220000}"/>
    <cellStyle name="Heading 1 4" xfId="9020" xr:uid="{00000000-0005-0000-0000-0000EF220000}"/>
    <cellStyle name="Heading 1 4 10" xfId="9021" xr:uid="{00000000-0005-0000-0000-0000F0220000}"/>
    <cellStyle name="Heading 1 4 100" xfId="9022" xr:uid="{00000000-0005-0000-0000-0000F1220000}"/>
    <cellStyle name="Heading 1 4 101" xfId="9023" xr:uid="{00000000-0005-0000-0000-0000F2220000}"/>
    <cellStyle name="Heading 1 4 102" xfId="9024" xr:uid="{00000000-0005-0000-0000-0000F3220000}"/>
    <cellStyle name="Heading 1 4 103" xfId="9025" xr:uid="{00000000-0005-0000-0000-0000F4220000}"/>
    <cellStyle name="Heading 1 4 104" xfId="9026" xr:uid="{00000000-0005-0000-0000-0000F5220000}"/>
    <cellStyle name="Heading 1 4 105" xfId="9027" xr:uid="{00000000-0005-0000-0000-0000F6220000}"/>
    <cellStyle name="Heading 1 4 106" xfId="9028" xr:uid="{00000000-0005-0000-0000-0000F7220000}"/>
    <cellStyle name="Heading 1 4 107" xfId="9029" xr:uid="{00000000-0005-0000-0000-0000F8220000}"/>
    <cellStyle name="Heading 1 4 108" xfId="9030" xr:uid="{00000000-0005-0000-0000-0000F9220000}"/>
    <cellStyle name="Heading 1 4 109" xfId="9031" xr:uid="{00000000-0005-0000-0000-0000FA220000}"/>
    <cellStyle name="Heading 1 4 11" xfId="9032" xr:uid="{00000000-0005-0000-0000-0000FB220000}"/>
    <cellStyle name="Heading 1 4 110" xfId="9033" xr:uid="{00000000-0005-0000-0000-0000FC220000}"/>
    <cellStyle name="Heading 1 4 111" xfId="9034" xr:uid="{00000000-0005-0000-0000-0000FD220000}"/>
    <cellStyle name="Heading 1 4 112" xfId="9035" xr:uid="{00000000-0005-0000-0000-0000FE220000}"/>
    <cellStyle name="Heading 1 4 113" xfId="9036" xr:uid="{00000000-0005-0000-0000-0000FF220000}"/>
    <cellStyle name="Heading 1 4 114" xfId="9037" xr:uid="{00000000-0005-0000-0000-000000230000}"/>
    <cellStyle name="Heading 1 4 115" xfId="9038" xr:uid="{00000000-0005-0000-0000-000001230000}"/>
    <cellStyle name="Heading 1 4 116" xfId="9039" xr:uid="{00000000-0005-0000-0000-000002230000}"/>
    <cellStyle name="Heading 1 4 117" xfId="9040" xr:uid="{00000000-0005-0000-0000-000003230000}"/>
    <cellStyle name="Heading 1 4 118" xfId="9041" xr:uid="{00000000-0005-0000-0000-000004230000}"/>
    <cellStyle name="Heading 1 4 119" xfId="9042" xr:uid="{00000000-0005-0000-0000-000005230000}"/>
    <cellStyle name="Heading 1 4 12" xfId="9043" xr:uid="{00000000-0005-0000-0000-000006230000}"/>
    <cellStyle name="Heading 1 4 120" xfId="9044" xr:uid="{00000000-0005-0000-0000-000007230000}"/>
    <cellStyle name="Heading 1 4 121" xfId="9045" xr:uid="{00000000-0005-0000-0000-000008230000}"/>
    <cellStyle name="Heading 1 4 122" xfId="9046" xr:uid="{00000000-0005-0000-0000-000009230000}"/>
    <cellStyle name="Heading 1 4 123" xfId="9047" xr:uid="{00000000-0005-0000-0000-00000A230000}"/>
    <cellStyle name="Heading 1 4 124" xfId="9048" xr:uid="{00000000-0005-0000-0000-00000B230000}"/>
    <cellStyle name="Heading 1 4 125" xfId="9049" xr:uid="{00000000-0005-0000-0000-00000C230000}"/>
    <cellStyle name="Heading 1 4 126" xfId="9050" xr:uid="{00000000-0005-0000-0000-00000D230000}"/>
    <cellStyle name="Heading 1 4 13" xfId="9051" xr:uid="{00000000-0005-0000-0000-00000E230000}"/>
    <cellStyle name="Heading 1 4 14" xfId="9052" xr:uid="{00000000-0005-0000-0000-00000F230000}"/>
    <cellStyle name="Heading 1 4 15" xfId="9053" xr:uid="{00000000-0005-0000-0000-000010230000}"/>
    <cellStyle name="Heading 1 4 16" xfId="9054" xr:uid="{00000000-0005-0000-0000-000011230000}"/>
    <cellStyle name="Heading 1 4 17" xfId="9055" xr:uid="{00000000-0005-0000-0000-000012230000}"/>
    <cellStyle name="Heading 1 4 18" xfId="9056" xr:uid="{00000000-0005-0000-0000-000013230000}"/>
    <cellStyle name="Heading 1 4 19" xfId="9057" xr:uid="{00000000-0005-0000-0000-000014230000}"/>
    <cellStyle name="Heading 1 4 2" xfId="9058" xr:uid="{00000000-0005-0000-0000-000015230000}"/>
    <cellStyle name="Heading 1 4 2 2" xfId="9059" xr:uid="{00000000-0005-0000-0000-000016230000}"/>
    <cellStyle name="Heading 1 4 20" xfId="9060" xr:uid="{00000000-0005-0000-0000-000017230000}"/>
    <cellStyle name="Heading 1 4 21" xfId="9061" xr:uid="{00000000-0005-0000-0000-000018230000}"/>
    <cellStyle name="Heading 1 4 22" xfId="9062" xr:uid="{00000000-0005-0000-0000-000019230000}"/>
    <cellStyle name="Heading 1 4 23" xfId="9063" xr:uid="{00000000-0005-0000-0000-00001A230000}"/>
    <cellStyle name="Heading 1 4 24" xfId="9064" xr:uid="{00000000-0005-0000-0000-00001B230000}"/>
    <cellStyle name="Heading 1 4 25" xfId="9065" xr:uid="{00000000-0005-0000-0000-00001C230000}"/>
    <cellStyle name="Heading 1 4 26" xfId="9066" xr:uid="{00000000-0005-0000-0000-00001D230000}"/>
    <cellStyle name="Heading 1 4 27" xfId="9067" xr:uid="{00000000-0005-0000-0000-00001E230000}"/>
    <cellStyle name="Heading 1 4 28" xfId="9068" xr:uid="{00000000-0005-0000-0000-00001F230000}"/>
    <cellStyle name="Heading 1 4 29" xfId="9069" xr:uid="{00000000-0005-0000-0000-000020230000}"/>
    <cellStyle name="Heading 1 4 3" xfId="9070" xr:uid="{00000000-0005-0000-0000-000021230000}"/>
    <cellStyle name="Heading 1 4 30" xfId="9071" xr:uid="{00000000-0005-0000-0000-000022230000}"/>
    <cellStyle name="Heading 1 4 31" xfId="9072" xr:uid="{00000000-0005-0000-0000-000023230000}"/>
    <cellStyle name="Heading 1 4 32" xfId="9073" xr:uid="{00000000-0005-0000-0000-000024230000}"/>
    <cellStyle name="Heading 1 4 33" xfId="9074" xr:uid="{00000000-0005-0000-0000-000025230000}"/>
    <cellStyle name="Heading 1 4 34" xfId="9075" xr:uid="{00000000-0005-0000-0000-000026230000}"/>
    <cellStyle name="Heading 1 4 35" xfId="9076" xr:uid="{00000000-0005-0000-0000-000027230000}"/>
    <cellStyle name="Heading 1 4 36" xfId="9077" xr:uid="{00000000-0005-0000-0000-000028230000}"/>
    <cellStyle name="Heading 1 4 37" xfId="9078" xr:uid="{00000000-0005-0000-0000-000029230000}"/>
    <cellStyle name="Heading 1 4 38" xfId="9079" xr:uid="{00000000-0005-0000-0000-00002A230000}"/>
    <cellStyle name="Heading 1 4 39" xfId="9080" xr:uid="{00000000-0005-0000-0000-00002B230000}"/>
    <cellStyle name="Heading 1 4 4" xfId="9081" xr:uid="{00000000-0005-0000-0000-00002C230000}"/>
    <cellStyle name="Heading 1 4 40" xfId="9082" xr:uid="{00000000-0005-0000-0000-00002D230000}"/>
    <cellStyle name="Heading 1 4 41" xfId="9083" xr:uid="{00000000-0005-0000-0000-00002E230000}"/>
    <cellStyle name="Heading 1 4 42" xfId="9084" xr:uid="{00000000-0005-0000-0000-00002F230000}"/>
    <cellStyle name="Heading 1 4 43" xfId="9085" xr:uid="{00000000-0005-0000-0000-000030230000}"/>
    <cellStyle name="Heading 1 4 44" xfId="9086" xr:uid="{00000000-0005-0000-0000-000031230000}"/>
    <cellStyle name="Heading 1 4 45" xfId="9087" xr:uid="{00000000-0005-0000-0000-000032230000}"/>
    <cellStyle name="Heading 1 4 46" xfId="9088" xr:uid="{00000000-0005-0000-0000-000033230000}"/>
    <cellStyle name="Heading 1 4 47" xfId="9089" xr:uid="{00000000-0005-0000-0000-000034230000}"/>
    <cellStyle name="Heading 1 4 48" xfId="9090" xr:uid="{00000000-0005-0000-0000-000035230000}"/>
    <cellStyle name="Heading 1 4 49" xfId="9091" xr:uid="{00000000-0005-0000-0000-000036230000}"/>
    <cellStyle name="Heading 1 4 5" xfId="9092" xr:uid="{00000000-0005-0000-0000-000037230000}"/>
    <cellStyle name="Heading 1 4 50" xfId="9093" xr:uid="{00000000-0005-0000-0000-000038230000}"/>
    <cellStyle name="Heading 1 4 51" xfId="9094" xr:uid="{00000000-0005-0000-0000-000039230000}"/>
    <cellStyle name="Heading 1 4 52" xfId="9095" xr:uid="{00000000-0005-0000-0000-00003A230000}"/>
    <cellStyle name="Heading 1 4 53" xfId="9096" xr:uid="{00000000-0005-0000-0000-00003B230000}"/>
    <cellStyle name="Heading 1 4 54" xfId="9097" xr:uid="{00000000-0005-0000-0000-00003C230000}"/>
    <cellStyle name="Heading 1 4 55" xfId="9098" xr:uid="{00000000-0005-0000-0000-00003D230000}"/>
    <cellStyle name="Heading 1 4 56" xfId="9099" xr:uid="{00000000-0005-0000-0000-00003E230000}"/>
    <cellStyle name="Heading 1 4 57" xfId="9100" xr:uid="{00000000-0005-0000-0000-00003F230000}"/>
    <cellStyle name="Heading 1 4 58" xfId="9101" xr:uid="{00000000-0005-0000-0000-000040230000}"/>
    <cellStyle name="Heading 1 4 59" xfId="9102" xr:uid="{00000000-0005-0000-0000-000041230000}"/>
    <cellStyle name="Heading 1 4 6" xfId="9103" xr:uid="{00000000-0005-0000-0000-000042230000}"/>
    <cellStyle name="Heading 1 4 60" xfId="9104" xr:uid="{00000000-0005-0000-0000-000043230000}"/>
    <cellStyle name="Heading 1 4 61" xfId="9105" xr:uid="{00000000-0005-0000-0000-000044230000}"/>
    <cellStyle name="Heading 1 4 62" xfId="9106" xr:uid="{00000000-0005-0000-0000-000045230000}"/>
    <cellStyle name="Heading 1 4 63" xfId="9107" xr:uid="{00000000-0005-0000-0000-000046230000}"/>
    <cellStyle name="Heading 1 4 64" xfId="9108" xr:uid="{00000000-0005-0000-0000-000047230000}"/>
    <cellStyle name="Heading 1 4 65" xfId="9109" xr:uid="{00000000-0005-0000-0000-000048230000}"/>
    <cellStyle name="Heading 1 4 66" xfId="9110" xr:uid="{00000000-0005-0000-0000-000049230000}"/>
    <cellStyle name="Heading 1 4 67" xfId="9111" xr:uid="{00000000-0005-0000-0000-00004A230000}"/>
    <cellStyle name="Heading 1 4 68" xfId="9112" xr:uid="{00000000-0005-0000-0000-00004B230000}"/>
    <cellStyle name="Heading 1 4 69" xfId="9113" xr:uid="{00000000-0005-0000-0000-00004C230000}"/>
    <cellStyle name="Heading 1 4 7" xfId="9114" xr:uid="{00000000-0005-0000-0000-00004D230000}"/>
    <cellStyle name="Heading 1 4 70" xfId="9115" xr:uid="{00000000-0005-0000-0000-00004E230000}"/>
    <cellStyle name="Heading 1 4 71" xfId="9116" xr:uid="{00000000-0005-0000-0000-00004F230000}"/>
    <cellStyle name="Heading 1 4 72" xfId="9117" xr:uid="{00000000-0005-0000-0000-000050230000}"/>
    <cellStyle name="Heading 1 4 73" xfId="9118" xr:uid="{00000000-0005-0000-0000-000051230000}"/>
    <cellStyle name="Heading 1 4 74" xfId="9119" xr:uid="{00000000-0005-0000-0000-000052230000}"/>
    <cellStyle name="Heading 1 4 75" xfId="9120" xr:uid="{00000000-0005-0000-0000-000053230000}"/>
    <cellStyle name="Heading 1 4 76" xfId="9121" xr:uid="{00000000-0005-0000-0000-000054230000}"/>
    <cellStyle name="Heading 1 4 77" xfId="9122" xr:uid="{00000000-0005-0000-0000-000055230000}"/>
    <cellStyle name="Heading 1 4 78" xfId="9123" xr:uid="{00000000-0005-0000-0000-000056230000}"/>
    <cellStyle name="Heading 1 4 79" xfId="9124" xr:uid="{00000000-0005-0000-0000-000057230000}"/>
    <cellStyle name="Heading 1 4 8" xfId="9125" xr:uid="{00000000-0005-0000-0000-000058230000}"/>
    <cellStyle name="Heading 1 4 80" xfId="9126" xr:uid="{00000000-0005-0000-0000-000059230000}"/>
    <cellStyle name="Heading 1 4 81" xfId="9127" xr:uid="{00000000-0005-0000-0000-00005A230000}"/>
    <cellStyle name="Heading 1 4 82" xfId="9128" xr:uid="{00000000-0005-0000-0000-00005B230000}"/>
    <cellStyle name="Heading 1 4 83" xfId="9129" xr:uid="{00000000-0005-0000-0000-00005C230000}"/>
    <cellStyle name="Heading 1 4 84" xfId="9130" xr:uid="{00000000-0005-0000-0000-00005D230000}"/>
    <cellStyle name="Heading 1 4 85" xfId="9131" xr:uid="{00000000-0005-0000-0000-00005E230000}"/>
    <cellStyle name="Heading 1 4 86" xfId="9132" xr:uid="{00000000-0005-0000-0000-00005F230000}"/>
    <cellStyle name="Heading 1 4 87" xfId="9133" xr:uid="{00000000-0005-0000-0000-000060230000}"/>
    <cellStyle name="Heading 1 4 88" xfId="9134" xr:uid="{00000000-0005-0000-0000-000061230000}"/>
    <cellStyle name="Heading 1 4 89" xfId="9135" xr:uid="{00000000-0005-0000-0000-000062230000}"/>
    <cellStyle name="Heading 1 4 9" xfId="9136" xr:uid="{00000000-0005-0000-0000-000063230000}"/>
    <cellStyle name="Heading 1 4 90" xfId="9137" xr:uid="{00000000-0005-0000-0000-000064230000}"/>
    <cellStyle name="Heading 1 4 91" xfId="9138" xr:uid="{00000000-0005-0000-0000-000065230000}"/>
    <cellStyle name="Heading 1 4 92" xfId="9139" xr:uid="{00000000-0005-0000-0000-000066230000}"/>
    <cellStyle name="Heading 1 4 93" xfId="9140" xr:uid="{00000000-0005-0000-0000-000067230000}"/>
    <cellStyle name="Heading 1 4 94" xfId="9141" xr:uid="{00000000-0005-0000-0000-000068230000}"/>
    <cellStyle name="Heading 1 4 95" xfId="9142" xr:uid="{00000000-0005-0000-0000-000069230000}"/>
    <cellStyle name="Heading 1 4 96" xfId="9143" xr:uid="{00000000-0005-0000-0000-00006A230000}"/>
    <cellStyle name="Heading 1 4 97" xfId="9144" xr:uid="{00000000-0005-0000-0000-00006B230000}"/>
    <cellStyle name="Heading 1 4 98" xfId="9145" xr:uid="{00000000-0005-0000-0000-00006C230000}"/>
    <cellStyle name="Heading 1 4 99" xfId="9146" xr:uid="{00000000-0005-0000-0000-00006D230000}"/>
    <cellStyle name="Heading 1 40" xfId="9147" xr:uid="{00000000-0005-0000-0000-00006E230000}"/>
    <cellStyle name="Heading 1 40 2" xfId="9148" xr:uid="{00000000-0005-0000-0000-00006F230000}"/>
    <cellStyle name="Heading 1 41" xfId="9149" xr:uid="{00000000-0005-0000-0000-000070230000}"/>
    <cellStyle name="Heading 1 41 2" xfId="9150" xr:uid="{00000000-0005-0000-0000-000071230000}"/>
    <cellStyle name="Heading 1 42" xfId="9151" xr:uid="{00000000-0005-0000-0000-000072230000}"/>
    <cellStyle name="Heading 1 42 2" xfId="9152" xr:uid="{00000000-0005-0000-0000-000073230000}"/>
    <cellStyle name="Heading 1 43" xfId="9153" xr:uid="{00000000-0005-0000-0000-000074230000}"/>
    <cellStyle name="Heading 1 43 2" xfId="9154" xr:uid="{00000000-0005-0000-0000-000075230000}"/>
    <cellStyle name="Heading 1 44" xfId="9155" xr:uid="{00000000-0005-0000-0000-000076230000}"/>
    <cellStyle name="Heading 1 44 2" xfId="9156" xr:uid="{00000000-0005-0000-0000-000077230000}"/>
    <cellStyle name="Heading 1 45" xfId="9157" xr:uid="{00000000-0005-0000-0000-000078230000}"/>
    <cellStyle name="Heading 1 45 2" xfId="9158" xr:uid="{00000000-0005-0000-0000-000079230000}"/>
    <cellStyle name="Heading 1 46" xfId="9159" xr:uid="{00000000-0005-0000-0000-00007A230000}"/>
    <cellStyle name="Heading 1 46 2" xfId="9160" xr:uid="{00000000-0005-0000-0000-00007B230000}"/>
    <cellStyle name="Heading 1 47" xfId="9161" xr:uid="{00000000-0005-0000-0000-00007C230000}"/>
    <cellStyle name="Heading 1 47 2" xfId="9162" xr:uid="{00000000-0005-0000-0000-00007D230000}"/>
    <cellStyle name="Heading 1 48" xfId="9163" xr:uid="{00000000-0005-0000-0000-00007E230000}"/>
    <cellStyle name="Heading 1 48 2" xfId="9164" xr:uid="{00000000-0005-0000-0000-00007F230000}"/>
    <cellStyle name="Heading 1 49" xfId="9165" xr:uid="{00000000-0005-0000-0000-000080230000}"/>
    <cellStyle name="Heading 1 49 2" xfId="9166" xr:uid="{00000000-0005-0000-0000-000081230000}"/>
    <cellStyle name="Heading 1 5" xfId="9167" xr:uid="{00000000-0005-0000-0000-000082230000}"/>
    <cellStyle name="Heading 1 5 10" xfId="9168" xr:uid="{00000000-0005-0000-0000-000083230000}"/>
    <cellStyle name="Heading 1 5 100" xfId="9169" xr:uid="{00000000-0005-0000-0000-000084230000}"/>
    <cellStyle name="Heading 1 5 101" xfId="9170" xr:uid="{00000000-0005-0000-0000-000085230000}"/>
    <cellStyle name="Heading 1 5 102" xfId="9171" xr:uid="{00000000-0005-0000-0000-000086230000}"/>
    <cellStyle name="Heading 1 5 103" xfId="9172" xr:uid="{00000000-0005-0000-0000-000087230000}"/>
    <cellStyle name="Heading 1 5 104" xfId="9173" xr:uid="{00000000-0005-0000-0000-000088230000}"/>
    <cellStyle name="Heading 1 5 105" xfId="9174" xr:uid="{00000000-0005-0000-0000-000089230000}"/>
    <cellStyle name="Heading 1 5 106" xfId="9175" xr:uid="{00000000-0005-0000-0000-00008A230000}"/>
    <cellStyle name="Heading 1 5 107" xfId="9176" xr:uid="{00000000-0005-0000-0000-00008B230000}"/>
    <cellStyle name="Heading 1 5 108" xfId="9177" xr:uid="{00000000-0005-0000-0000-00008C230000}"/>
    <cellStyle name="Heading 1 5 109" xfId="9178" xr:uid="{00000000-0005-0000-0000-00008D230000}"/>
    <cellStyle name="Heading 1 5 11" xfId="9179" xr:uid="{00000000-0005-0000-0000-00008E230000}"/>
    <cellStyle name="Heading 1 5 110" xfId="9180" xr:uid="{00000000-0005-0000-0000-00008F230000}"/>
    <cellStyle name="Heading 1 5 111" xfId="9181" xr:uid="{00000000-0005-0000-0000-000090230000}"/>
    <cellStyle name="Heading 1 5 112" xfId="9182" xr:uid="{00000000-0005-0000-0000-000091230000}"/>
    <cellStyle name="Heading 1 5 113" xfId="9183" xr:uid="{00000000-0005-0000-0000-000092230000}"/>
    <cellStyle name="Heading 1 5 114" xfId="9184" xr:uid="{00000000-0005-0000-0000-000093230000}"/>
    <cellStyle name="Heading 1 5 115" xfId="9185" xr:uid="{00000000-0005-0000-0000-000094230000}"/>
    <cellStyle name="Heading 1 5 116" xfId="9186" xr:uid="{00000000-0005-0000-0000-000095230000}"/>
    <cellStyle name="Heading 1 5 117" xfId="9187" xr:uid="{00000000-0005-0000-0000-000096230000}"/>
    <cellStyle name="Heading 1 5 118" xfId="9188" xr:uid="{00000000-0005-0000-0000-000097230000}"/>
    <cellStyle name="Heading 1 5 119" xfId="9189" xr:uid="{00000000-0005-0000-0000-000098230000}"/>
    <cellStyle name="Heading 1 5 12" xfId="9190" xr:uid="{00000000-0005-0000-0000-000099230000}"/>
    <cellStyle name="Heading 1 5 120" xfId="9191" xr:uid="{00000000-0005-0000-0000-00009A230000}"/>
    <cellStyle name="Heading 1 5 121" xfId="9192" xr:uid="{00000000-0005-0000-0000-00009B230000}"/>
    <cellStyle name="Heading 1 5 122" xfId="9193" xr:uid="{00000000-0005-0000-0000-00009C230000}"/>
    <cellStyle name="Heading 1 5 123" xfId="9194" xr:uid="{00000000-0005-0000-0000-00009D230000}"/>
    <cellStyle name="Heading 1 5 124" xfId="9195" xr:uid="{00000000-0005-0000-0000-00009E230000}"/>
    <cellStyle name="Heading 1 5 125" xfId="9196" xr:uid="{00000000-0005-0000-0000-00009F230000}"/>
    <cellStyle name="Heading 1 5 126" xfId="9197" xr:uid="{00000000-0005-0000-0000-0000A0230000}"/>
    <cellStyle name="Heading 1 5 13" xfId="9198" xr:uid="{00000000-0005-0000-0000-0000A1230000}"/>
    <cellStyle name="Heading 1 5 14" xfId="9199" xr:uid="{00000000-0005-0000-0000-0000A2230000}"/>
    <cellStyle name="Heading 1 5 15" xfId="9200" xr:uid="{00000000-0005-0000-0000-0000A3230000}"/>
    <cellStyle name="Heading 1 5 16" xfId="9201" xr:uid="{00000000-0005-0000-0000-0000A4230000}"/>
    <cellStyle name="Heading 1 5 17" xfId="9202" xr:uid="{00000000-0005-0000-0000-0000A5230000}"/>
    <cellStyle name="Heading 1 5 18" xfId="9203" xr:uid="{00000000-0005-0000-0000-0000A6230000}"/>
    <cellStyle name="Heading 1 5 19" xfId="9204" xr:uid="{00000000-0005-0000-0000-0000A7230000}"/>
    <cellStyle name="Heading 1 5 2" xfId="9205" xr:uid="{00000000-0005-0000-0000-0000A8230000}"/>
    <cellStyle name="Heading 1 5 2 2" xfId="9206" xr:uid="{00000000-0005-0000-0000-0000A9230000}"/>
    <cellStyle name="Heading 1 5 20" xfId="9207" xr:uid="{00000000-0005-0000-0000-0000AA230000}"/>
    <cellStyle name="Heading 1 5 21" xfId="9208" xr:uid="{00000000-0005-0000-0000-0000AB230000}"/>
    <cellStyle name="Heading 1 5 22" xfId="9209" xr:uid="{00000000-0005-0000-0000-0000AC230000}"/>
    <cellStyle name="Heading 1 5 23" xfId="9210" xr:uid="{00000000-0005-0000-0000-0000AD230000}"/>
    <cellStyle name="Heading 1 5 24" xfId="9211" xr:uid="{00000000-0005-0000-0000-0000AE230000}"/>
    <cellStyle name="Heading 1 5 25" xfId="9212" xr:uid="{00000000-0005-0000-0000-0000AF230000}"/>
    <cellStyle name="Heading 1 5 26" xfId="9213" xr:uid="{00000000-0005-0000-0000-0000B0230000}"/>
    <cellStyle name="Heading 1 5 27" xfId="9214" xr:uid="{00000000-0005-0000-0000-0000B1230000}"/>
    <cellStyle name="Heading 1 5 28" xfId="9215" xr:uid="{00000000-0005-0000-0000-0000B2230000}"/>
    <cellStyle name="Heading 1 5 29" xfId="9216" xr:uid="{00000000-0005-0000-0000-0000B3230000}"/>
    <cellStyle name="Heading 1 5 3" xfId="9217" xr:uid="{00000000-0005-0000-0000-0000B4230000}"/>
    <cellStyle name="Heading 1 5 30" xfId="9218" xr:uid="{00000000-0005-0000-0000-0000B5230000}"/>
    <cellStyle name="Heading 1 5 31" xfId="9219" xr:uid="{00000000-0005-0000-0000-0000B6230000}"/>
    <cellStyle name="Heading 1 5 32" xfId="9220" xr:uid="{00000000-0005-0000-0000-0000B7230000}"/>
    <cellStyle name="Heading 1 5 33" xfId="9221" xr:uid="{00000000-0005-0000-0000-0000B8230000}"/>
    <cellStyle name="Heading 1 5 34" xfId="9222" xr:uid="{00000000-0005-0000-0000-0000B9230000}"/>
    <cellStyle name="Heading 1 5 35" xfId="9223" xr:uid="{00000000-0005-0000-0000-0000BA230000}"/>
    <cellStyle name="Heading 1 5 36" xfId="9224" xr:uid="{00000000-0005-0000-0000-0000BB230000}"/>
    <cellStyle name="Heading 1 5 37" xfId="9225" xr:uid="{00000000-0005-0000-0000-0000BC230000}"/>
    <cellStyle name="Heading 1 5 38" xfId="9226" xr:uid="{00000000-0005-0000-0000-0000BD230000}"/>
    <cellStyle name="Heading 1 5 39" xfId="9227" xr:uid="{00000000-0005-0000-0000-0000BE230000}"/>
    <cellStyle name="Heading 1 5 4" xfId="9228" xr:uid="{00000000-0005-0000-0000-0000BF230000}"/>
    <cellStyle name="Heading 1 5 40" xfId="9229" xr:uid="{00000000-0005-0000-0000-0000C0230000}"/>
    <cellStyle name="Heading 1 5 41" xfId="9230" xr:uid="{00000000-0005-0000-0000-0000C1230000}"/>
    <cellStyle name="Heading 1 5 42" xfId="9231" xr:uid="{00000000-0005-0000-0000-0000C2230000}"/>
    <cellStyle name="Heading 1 5 43" xfId="9232" xr:uid="{00000000-0005-0000-0000-0000C3230000}"/>
    <cellStyle name="Heading 1 5 44" xfId="9233" xr:uid="{00000000-0005-0000-0000-0000C4230000}"/>
    <cellStyle name="Heading 1 5 45" xfId="9234" xr:uid="{00000000-0005-0000-0000-0000C5230000}"/>
    <cellStyle name="Heading 1 5 46" xfId="9235" xr:uid="{00000000-0005-0000-0000-0000C6230000}"/>
    <cellStyle name="Heading 1 5 47" xfId="9236" xr:uid="{00000000-0005-0000-0000-0000C7230000}"/>
    <cellStyle name="Heading 1 5 48" xfId="9237" xr:uid="{00000000-0005-0000-0000-0000C8230000}"/>
    <cellStyle name="Heading 1 5 49" xfId="9238" xr:uid="{00000000-0005-0000-0000-0000C9230000}"/>
    <cellStyle name="Heading 1 5 5" xfId="9239" xr:uid="{00000000-0005-0000-0000-0000CA230000}"/>
    <cellStyle name="Heading 1 5 50" xfId="9240" xr:uid="{00000000-0005-0000-0000-0000CB230000}"/>
    <cellStyle name="Heading 1 5 51" xfId="9241" xr:uid="{00000000-0005-0000-0000-0000CC230000}"/>
    <cellStyle name="Heading 1 5 52" xfId="9242" xr:uid="{00000000-0005-0000-0000-0000CD230000}"/>
    <cellStyle name="Heading 1 5 53" xfId="9243" xr:uid="{00000000-0005-0000-0000-0000CE230000}"/>
    <cellStyle name="Heading 1 5 54" xfId="9244" xr:uid="{00000000-0005-0000-0000-0000CF230000}"/>
    <cellStyle name="Heading 1 5 55" xfId="9245" xr:uid="{00000000-0005-0000-0000-0000D0230000}"/>
    <cellStyle name="Heading 1 5 56" xfId="9246" xr:uid="{00000000-0005-0000-0000-0000D1230000}"/>
    <cellStyle name="Heading 1 5 57" xfId="9247" xr:uid="{00000000-0005-0000-0000-0000D2230000}"/>
    <cellStyle name="Heading 1 5 58" xfId="9248" xr:uid="{00000000-0005-0000-0000-0000D3230000}"/>
    <cellStyle name="Heading 1 5 59" xfId="9249" xr:uid="{00000000-0005-0000-0000-0000D4230000}"/>
    <cellStyle name="Heading 1 5 6" xfId="9250" xr:uid="{00000000-0005-0000-0000-0000D5230000}"/>
    <cellStyle name="Heading 1 5 60" xfId="9251" xr:uid="{00000000-0005-0000-0000-0000D6230000}"/>
    <cellStyle name="Heading 1 5 61" xfId="9252" xr:uid="{00000000-0005-0000-0000-0000D7230000}"/>
    <cellStyle name="Heading 1 5 62" xfId="9253" xr:uid="{00000000-0005-0000-0000-0000D8230000}"/>
    <cellStyle name="Heading 1 5 63" xfId="9254" xr:uid="{00000000-0005-0000-0000-0000D9230000}"/>
    <cellStyle name="Heading 1 5 64" xfId="9255" xr:uid="{00000000-0005-0000-0000-0000DA230000}"/>
    <cellStyle name="Heading 1 5 65" xfId="9256" xr:uid="{00000000-0005-0000-0000-0000DB230000}"/>
    <cellStyle name="Heading 1 5 66" xfId="9257" xr:uid="{00000000-0005-0000-0000-0000DC230000}"/>
    <cellStyle name="Heading 1 5 67" xfId="9258" xr:uid="{00000000-0005-0000-0000-0000DD230000}"/>
    <cellStyle name="Heading 1 5 68" xfId="9259" xr:uid="{00000000-0005-0000-0000-0000DE230000}"/>
    <cellStyle name="Heading 1 5 69" xfId="9260" xr:uid="{00000000-0005-0000-0000-0000DF230000}"/>
    <cellStyle name="Heading 1 5 7" xfId="9261" xr:uid="{00000000-0005-0000-0000-0000E0230000}"/>
    <cellStyle name="Heading 1 5 70" xfId="9262" xr:uid="{00000000-0005-0000-0000-0000E1230000}"/>
    <cellStyle name="Heading 1 5 71" xfId="9263" xr:uid="{00000000-0005-0000-0000-0000E2230000}"/>
    <cellStyle name="Heading 1 5 72" xfId="9264" xr:uid="{00000000-0005-0000-0000-0000E3230000}"/>
    <cellStyle name="Heading 1 5 73" xfId="9265" xr:uid="{00000000-0005-0000-0000-0000E4230000}"/>
    <cellStyle name="Heading 1 5 74" xfId="9266" xr:uid="{00000000-0005-0000-0000-0000E5230000}"/>
    <cellStyle name="Heading 1 5 75" xfId="9267" xr:uid="{00000000-0005-0000-0000-0000E6230000}"/>
    <cellStyle name="Heading 1 5 76" xfId="9268" xr:uid="{00000000-0005-0000-0000-0000E7230000}"/>
    <cellStyle name="Heading 1 5 77" xfId="9269" xr:uid="{00000000-0005-0000-0000-0000E8230000}"/>
    <cellStyle name="Heading 1 5 78" xfId="9270" xr:uid="{00000000-0005-0000-0000-0000E9230000}"/>
    <cellStyle name="Heading 1 5 79" xfId="9271" xr:uid="{00000000-0005-0000-0000-0000EA230000}"/>
    <cellStyle name="Heading 1 5 8" xfId="9272" xr:uid="{00000000-0005-0000-0000-0000EB230000}"/>
    <cellStyle name="Heading 1 5 80" xfId="9273" xr:uid="{00000000-0005-0000-0000-0000EC230000}"/>
    <cellStyle name="Heading 1 5 81" xfId="9274" xr:uid="{00000000-0005-0000-0000-0000ED230000}"/>
    <cellStyle name="Heading 1 5 82" xfId="9275" xr:uid="{00000000-0005-0000-0000-0000EE230000}"/>
    <cellStyle name="Heading 1 5 83" xfId="9276" xr:uid="{00000000-0005-0000-0000-0000EF230000}"/>
    <cellStyle name="Heading 1 5 84" xfId="9277" xr:uid="{00000000-0005-0000-0000-0000F0230000}"/>
    <cellStyle name="Heading 1 5 85" xfId="9278" xr:uid="{00000000-0005-0000-0000-0000F1230000}"/>
    <cellStyle name="Heading 1 5 86" xfId="9279" xr:uid="{00000000-0005-0000-0000-0000F2230000}"/>
    <cellStyle name="Heading 1 5 87" xfId="9280" xr:uid="{00000000-0005-0000-0000-0000F3230000}"/>
    <cellStyle name="Heading 1 5 88" xfId="9281" xr:uid="{00000000-0005-0000-0000-0000F4230000}"/>
    <cellStyle name="Heading 1 5 89" xfId="9282" xr:uid="{00000000-0005-0000-0000-0000F5230000}"/>
    <cellStyle name="Heading 1 5 9" xfId="9283" xr:uid="{00000000-0005-0000-0000-0000F6230000}"/>
    <cellStyle name="Heading 1 5 90" xfId="9284" xr:uid="{00000000-0005-0000-0000-0000F7230000}"/>
    <cellStyle name="Heading 1 5 91" xfId="9285" xr:uid="{00000000-0005-0000-0000-0000F8230000}"/>
    <cellStyle name="Heading 1 5 92" xfId="9286" xr:uid="{00000000-0005-0000-0000-0000F9230000}"/>
    <cellStyle name="Heading 1 5 93" xfId="9287" xr:uid="{00000000-0005-0000-0000-0000FA230000}"/>
    <cellStyle name="Heading 1 5 94" xfId="9288" xr:uid="{00000000-0005-0000-0000-0000FB230000}"/>
    <cellStyle name="Heading 1 5 95" xfId="9289" xr:uid="{00000000-0005-0000-0000-0000FC230000}"/>
    <cellStyle name="Heading 1 5 96" xfId="9290" xr:uid="{00000000-0005-0000-0000-0000FD230000}"/>
    <cellStyle name="Heading 1 5 97" xfId="9291" xr:uid="{00000000-0005-0000-0000-0000FE230000}"/>
    <cellStyle name="Heading 1 5 98" xfId="9292" xr:uid="{00000000-0005-0000-0000-0000FF230000}"/>
    <cellStyle name="Heading 1 5 99" xfId="9293" xr:uid="{00000000-0005-0000-0000-000000240000}"/>
    <cellStyle name="Heading 1 50" xfId="9294" xr:uid="{00000000-0005-0000-0000-000001240000}"/>
    <cellStyle name="Heading 1 50 2" xfId="9295" xr:uid="{00000000-0005-0000-0000-000002240000}"/>
    <cellStyle name="Heading 1 51" xfId="9296" xr:uid="{00000000-0005-0000-0000-000003240000}"/>
    <cellStyle name="Heading 1 51 2" xfId="9297" xr:uid="{00000000-0005-0000-0000-000004240000}"/>
    <cellStyle name="Heading 1 52" xfId="9298" xr:uid="{00000000-0005-0000-0000-000005240000}"/>
    <cellStyle name="Heading 1 52 2" xfId="9299" xr:uid="{00000000-0005-0000-0000-000006240000}"/>
    <cellStyle name="Heading 1 53" xfId="9300" xr:uid="{00000000-0005-0000-0000-000007240000}"/>
    <cellStyle name="Heading 1 53 2" xfId="9301" xr:uid="{00000000-0005-0000-0000-000008240000}"/>
    <cellStyle name="Heading 1 54" xfId="9302" xr:uid="{00000000-0005-0000-0000-000009240000}"/>
    <cellStyle name="Heading 1 54 2" xfId="9303" xr:uid="{00000000-0005-0000-0000-00000A240000}"/>
    <cellStyle name="Heading 1 55" xfId="9304" xr:uid="{00000000-0005-0000-0000-00000B240000}"/>
    <cellStyle name="Heading 1 55 2" xfId="9305" xr:uid="{00000000-0005-0000-0000-00000C240000}"/>
    <cellStyle name="Heading 1 56" xfId="9306" xr:uid="{00000000-0005-0000-0000-00000D240000}"/>
    <cellStyle name="Heading 1 56 2" xfId="9307" xr:uid="{00000000-0005-0000-0000-00000E240000}"/>
    <cellStyle name="Heading 1 57" xfId="9308" xr:uid="{00000000-0005-0000-0000-00000F240000}"/>
    <cellStyle name="Heading 1 57 2" xfId="9309" xr:uid="{00000000-0005-0000-0000-000010240000}"/>
    <cellStyle name="Heading 1 58" xfId="9310" xr:uid="{00000000-0005-0000-0000-000011240000}"/>
    <cellStyle name="Heading 1 58 2" xfId="9311" xr:uid="{00000000-0005-0000-0000-000012240000}"/>
    <cellStyle name="Heading 1 59" xfId="9312" xr:uid="{00000000-0005-0000-0000-000013240000}"/>
    <cellStyle name="Heading 1 59 2" xfId="9313" xr:uid="{00000000-0005-0000-0000-000014240000}"/>
    <cellStyle name="Heading 1 6" xfId="9314" xr:uid="{00000000-0005-0000-0000-000015240000}"/>
    <cellStyle name="Heading 1 6 10" xfId="9315" xr:uid="{00000000-0005-0000-0000-000016240000}"/>
    <cellStyle name="Heading 1 6 100" xfId="9316" xr:uid="{00000000-0005-0000-0000-000017240000}"/>
    <cellStyle name="Heading 1 6 101" xfId="9317" xr:uid="{00000000-0005-0000-0000-000018240000}"/>
    <cellStyle name="Heading 1 6 102" xfId="9318" xr:uid="{00000000-0005-0000-0000-000019240000}"/>
    <cellStyle name="Heading 1 6 103" xfId="9319" xr:uid="{00000000-0005-0000-0000-00001A240000}"/>
    <cellStyle name="Heading 1 6 104" xfId="9320" xr:uid="{00000000-0005-0000-0000-00001B240000}"/>
    <cellStyle name="Heading 1 6 105" xfId="9321" xr:uid="{00000000-0005-0000-0000-00001C240000}"/>
    <cellStyle name="Heading 1 6 106" xfId="9322" xr:uid="{00000000-0005-0000-0000-00001D240000}"/>
    <cellStyle name="Heading 1 6 107" xfId="9323" xr:uid="{00000000-0005-0000-0000-00001E240000}"/>
    <cellStyle name="Heading 1 6 108" xfId="9324" xr:uid="{00000000-0005-0000-0000-00001F240000}"/>
    <cellStyle name="Heading 1 6 109" xfId="9325" xr:uid="{00000000-0005-0000-0000-000020240000}"/>
    <cellStyle name="Heading 1 6 11" xfId="9326" xr:uid="{00000000-0005-0000-0000-000021240000}"/>
    <cellStyle name="Heading 1 6 110" xfId="9327" xr:uid="{00000000-0005-0000-0000-000022240000}"/>
    <cellStyle name="Heading 1 6 111" xfId="9328" xr:uid="{00000000-0005-0000-0000-000023240000}"/>
    <cellStyle name="Heading 1 6 112" xfId="9329" xr:uid="{00000000-0005-0000-0000-000024240000}"/>
    <cellStyle name="Heading 1 6 113" xfId="9330" xr:uid="{00000000-0005-0000-0000-000025240000}"/>
    <cellStyle name="Heading 1 6 114" xfId="9331" xr:uid="{00000000-0005-0000-0000-000026240000}"/>
    <cellStyle name="Heading 1 6 115" xfId="9332" xr:uid="{00000000-0005-0000-0000-000027240000}"/>
    <cellStyle name="Heading 1 6 116" xfId="9333" xr:uid="{00000000-0005-0000-0000-000028240000}"/>
    <cellStyle name="Heading 1 6 117" xfId="9334" xr:uid="{00000000-0005-0000-0000-000029240000}"/>
    <cellStyle name="Heading 1 6 118" xfId="9335" xr:uid="{00000000-0005-0000-0000-00002A240000}"/>
    <cellStyle name="Heading 1 6 119" xfId="9336" xr:uid="{00000000-0005-0000-0000-00002B240000}"/>
    <cellStyle name="Heading 1 6 12" xfId="9337" xr:uid="{00000000-0005-0000-0000-00002C240000}"/>
    <cellStyle name="Heading 1 6 120" xfId="9338" xr:uid="{00000000-0005-0000-0000-00002D240000}"/>
    <cellStyle name="Heading 1 6 121" xfId="9339" xr:uid="{00000000-0005-0000-0000-00002E240000}"/>
    <cellStyle name="Heading 1 6 122" xfId="9340" xr:uid="{00000000-0005-0000-0000-00002F240000}"/>
    <cellStyle name="Heading 1 6 123" xfId="9341" xr:uid="{00000000-0005-0000-0000-000030240000}"/>
    <cellStyle name="Heading 1 6 124" xfId="9342" xr:uid="{00000000-0005-0000-0000-000031240000}"/>
    <cellStyle name="Heading 1 6 125" xfId="9343" xr:uid="{00000000-0005-0000-0000-000032240000}"/>
    <cellStyle name="Heading 1 6 126" xfId="9344" xr:uid="{00000000-0005-0000-0000-000033240000}"/>
    <cellStyle name="Heading 1 6 13" xfId="9345" xr:uid="{00000000-0005-0000-0000-000034240000}"/>
    <cellStyle name="Heading 1 6 14" xfId="9346" xr:uid="{00000000-0005-0000-0000-000035240000}"/>
    <cellStyle name="Heading 1 6 15" xfId="9347" xr:uid="{00000000-0005-0000-0000-000036240000}"/>
    <cellStyle name="Heading 1 6 16" xfId="9348" xr:uid="{00000000-0005-0000-0000-000037240000}"/>
    <cellStyle name="Heading 1 6 17" xfId="9349" xr:uid="{00000000-0005-0000-0000-000038240000}"/>
    <cellStyle name="Heading 1 6 18" xfId="9350" xr:uid="{00000000-0005-0000-0000-000039240000}"/>
    <cellStyle name="Heading 1 6 19" xfId="9351" xr:uid="{00000000-0005-0000-0000-00003A240000}"/>
    <cellStyle name="Heading 1 6 2" xfId="9352" xr:uid="{00000000-0005-0000-0000-00003B240000}"/>
    <cellStyle name="Heading 1 6 2 2" xfId="9353" xr:uid="{00000000-0005-0000-0000-00003C240000}"/>
    <cellStyle name="Heading 1 6 20" xfId="9354" xr:uid="{00000000-0005-0000-0000-00003D240000}"/>
    <cellStyle name="Heading 1 6 21" xfId="9355" xr:uid="{00000000-0005-0000-0000-00003E240000}"/>
    <cellStyle name="Heading 1 6 22" xfId="9356" xr:uid="{00000000-0005-0000-0000-00003F240000}"/>
    <cellStyle name="Heading 1 6 23" xfId="9357" xr:uid="{00000000-0005-0000-0000-000040240000}"/>
    <cellStyle name="Heading 1 6 24" xfId="9358" xr:uid="{00000000-0005-0000-0000-000041240000}"/>
    <cellStyle name="Heading 1 6 25" xfId="9359" xr:uid="{00000000-0005-0000-0000-000042240000}"/>
    <cellStyle name="Heading 1 6 26" xfId="9360" xr:uid="{00000000-0005-0000-0000-000043240000}"/>
    <cellStyle name="Heading 1 6 27" xfId="9361" xr:uid="{00000000-0005-0000-0000-000044240000}"/>
    <cellStyle name="Heading 1 6 28" xfId="9362" xr:uid="{00000000-0005-0000-0000-000045240000}"/>
    <cellStyle name="Heading 1 6 29" xfId="9363" xr:uid="{00000000-0005-0000-0000-000046240000}"/>
    <cellStyle name="Heading 1 6 3" xfId="9364" xr:uid="{00000000-0005-0000-0000-000047240000}"/>
    <cellStyle name="Heading 1 6 30" xfId="9365" xr:uid="{00000000-0005-0000-0000-000048240000}"/>
    <cellStyle name="Heading 1 6 31" xfId="9366" xr:uid="{00000000-0005-0000-0000-000049240000}"/>
    <cellStyle name="Heading 1 6 32" xfId="9367" xr:uid="{00000000-0005-0000-0000-00004A240000}"/>
    <cellStyle name="Heading 1 6 33" xfId="9368" xr:uid="{00000000-0005-0000-0000-00004B240000}"/>
    <cellStyle name="Heading 1 6 34" xfId="9369" xr:uid="{00000000-0005-0000-0000-00004C240000}"/>
    <cellStyle name="Heading 1 6 35" xfId="9370" xr:uid="{00000000-0005-0000-0000-00004D240000}"/>
    <cellStyle name="Heading 1 6 36" xfId="9371" xr:uid="{00000000-0005-0000-0000-00004E240000}"/>
    <cellStyle name="Heading 1 6 37" xfId="9372" xr:uid="{00000000-0005-0000-0000-00004F240000}"/>
    <cellStyle name="Heading 1 6 38" xfId="9373" xr:uid="{00000000-0005-0000-0000-000050240000}"/>
    <cellStyle name="Heading 1 6 39" xfId="9374" xr:uid="{00000000-0005-0000-0000-000051240000}"/>
    <cellStyle name="Heading 1 6 4" xfId="9375" xr:uid="{00000000-0005-0000-0000-000052240000}"/>
    <cellStyle name="Heading 1 6 40" xfId="9376" xr:uid="{00000000-0005-0000-0000-000053240000}"/>
    <cellStyle name="Heading 1 6 41" xfId="9377" xr:uid="{00000000-0005-0000-0000-000054240000}"/>
    <cellStyle name="Heading 1 6 42" xfId="9378" xr:uid="{00000000-0005-0000-0000-000055240000}"/>
    <cellStyle name="Heading 1 6 43" xfId="9379" xr:uid="{00000000-0005-0000-0000-000056240000}"/>
    <cellStyle name="Heading 1 6 44" xfId="9380" xr:uid="{00000000-0005-0000-0000-000057240000}"/>
    <cellStyle name="Heading 1 6 45" xfId="9381" xr:uid="{00000000-0005-0000-0000-000058240000}"/>
    <cellStyle name="Heading 1 6 46" xfId="9382" xr:uid="{00000000-0005-0000-0000-000059240000}"/>
    <cellStyle name="Heading 1 6 47" xfId="9383" xr:uid="{00000000-0005-0000-0000-00005A240000}"/>
    <cellStyle name="Heading 1 6 48" xfId="9384" xr:uid="{00000000-0005-0000-0000-00005B240000}"/>
    <cellStyle name="Heading 1 6 49" xfId="9385" xr:uid="{00000000-0005-0000-0000-00005C240000}"/>
    <cellStyle name="Heading 1 6 5" xfId="9386" xr:uid="{00000000-0005-0000-0000-00005D240000}"/>
    <cellStyle name="Heading 1 6 50" xfId="9387" xr:uid="{00000000-0005-0000-0000-00005E240000}"/>
    <cellStyle name="Heading 1 6 51" xfId="9388" xr:uid="{00000000-0005-0000-0000-00005F240000}"/>
    <cellStyle name="Heading 1 6 52" xfId="9389" xr:uid="{00000000-0005-0000-0000-000060240000}"/>
    <cellStyle name="Heading 1 6 53" xfId="9390" xr:uid="{00000000-0005-0000-0000-000061240000}"/>
    <cellStyle name="Heading 1 6 54" xfId="9391" xr:uid="{00000000-0005-0000-0000-000062240000}"/>
    <cellStyle name="Heading 1 6 55" xfId="9392" xr:uid="{00000000-0005-0000-0000-000063240000}"/>
    <cellStyle name="Heading 1 6 56" xfId="9393" xr:uid="{00000000-0005-0000-0000-000064240000}"/>
    <cellStyle name="Heading 1 6 57" xfId="9394" xr:uid="{00000000-0005-0000-0000-000065240000}"/>
    <cellStyle name="Heading 1 6 58" xfId="9395" xr:uid="{00000000-0005-0000-0000-000066240000}"/>
    <cellStyle name="Heading 1 6 59" xfId="9396" xr:uid="{00000000-0005-0000-0000-000067240000}"/>
    <cellStyle name="Heading 1 6 6" xfId="9397" xr:uid="{00000000-0005-0000-0000-000068240000}"/>
    <cellStyle name="Heading 1 6 60" xfId="9398" xr:uid="{00000000-0005-0000-0000-000069240000}"/>
    <cellStyle name="Heading 1 6 61" xfId="9399" xr:uid="{00000000-0005-0000-0000-00006A240000}"/>
    <cellStyle name="Heading 1 6 62" xfId="9400" xr:uid="{00000000-0005-0000-0000-00006B240000}"/>
    <cellStyle name="Heading 1 6 63" xfId="9401" xr:uid="{00000000-0005-0000-0000-00006C240000}"/>
    <cellStyle name="Heading 1 6 64" xfId="9402" xr:uid="{00000000-0005-0000-0000-00006D240000}"/>
    <cellStyle name="Heading 1 6 65" xfId="9403" xr:uid="{00000000-0005-0000-0000-00006E240000}"/>
    <cellStyle name="Heading 1 6 66" xfId="9404" xr:uid="{00000000-0005-0000-0000-00006F240000}"/>
    <cellStyle name="Heading 1 6 67" xfId="9405" xr:uid="{00000000-0005-0000-0000-000070240000}"/>
    <cellStyle name="Heading 1 6 68" xfId="9406" xr:uid="{00000000-0005-0000-0000-000071240000}"/>
    <cellStyle name="Heading 1 6 69" xfId="9407" xr:uid="{00000000-0005-0000-0000-000072240000}"/>
    <cellStyle name="Heading 1 6 7" xfId="9408" xr:uid="{00000000-0005-0000-0000-000073240000}"/>
    <cellStyle name="Heading 1 6 70" xfId="9409" xr:uid="{00000000-0005-0000-0000-000074240000}"/>
    <cellStyle name="Heading 1 6 71" xfId="9410" xr:uid="{00000000-0005-0000-0000-000075240000}"/>
    <cellStyle name="Heading 1 6 72" xfId="9411" xr:uid="{00000000-0005-0000-0000-000076240000}"/>
    <cellStyle name="Heading 1 6 73" xfId="9412" xr:uid="{00000000-0005-0000-0000-000077240000}"/>
    <cellStyle name="Heading 1 6 74" xfId="9413" xr:uid="{00000000-0005-0000-0000-000078240000}"/>
    <cellStyle name="Heading 1 6 75" xfId="9414" xr:uid="{00000000-0005-0000-0000-000079240000}"/>
    <cellStyle name="Heading 1 6 76" xfId="9415" xr:uid="{00000000-0005-0000-0000-00007A240000}"/>
    <cellStyle name="Heading 1 6 77" xfId="9416" xr:uid="{00000000-0005-0000-0000-00007B240000}"/>
    <cellStyle name="Heading 1 6 78" xfId="9417" xr:uid="{00000000-0005-0000-0000-00007C240000}"/>
    <cellStyle name="Heading 1 6 79" xfId="9418" xr:uid="{00000000-0005-0000-0000-00007D240000}"/>
    <cellStyle name="Heading 1 6 8" xfId="9419" xr:uid="{00000000-0005-0000-0000-00007E240000}"/>
    <cellStyle name="Heading 1 6 80" xfId="9420" xr:uid="{00000000-0005-0000-0000-00007F240000}"/>
    <cellStyle name="Heading 1 6 81" xfId="9421" xr:uid="{00000000-0005-0000-0000-000080240000}"/>
    <cellStyle name="Heading 1 6 82" xfId="9422" xr:uid="{00000000-0005-0000-0000-000081240000}"/>
    <cellStyle name="Heading 1 6 83" xfId="9423" xr:uid="{00000000-0005-0000-0000-000082240000}"/>
    <cellStyle name="Heading 1 6 84" xfId="9424" xr:uid="{00000000-0005-0000-0000-000083240000}"/>
    <cellStyle name="Heading 1 6 85" xfId="9425" xr:uid="{00000000-0005-0000-0000-000084240000}"/>
    <cellStyle name="Heading 1 6 86" xfId="9426" xr:uid="{00000000-0005-0000-0000-000085240000}"/>
    <cellStyle name="Heading 1 6 87" xfId="9427" xr:uid="{00000000-0005-0000-0000-000086240000}"/>
    <cellStyle name="Heading 1 6 88" xfId="9428" xr:uid="{00000000-0005-0000-0000-000087240000}"/>
    <cellStyle name="Heading 1 6 89" xfId="9429" xr:uid="{00000000-0005-0000-0000-000088240000}"/>
    <cellStyle name="Heading 1 6 9" xfId="9430" xr:uid="{00000000-0005-0000-0000-000089240000}"/>
    <cellStyle name="Heading 1 6 90" xfId="9431" xr:uid="{00000000-0005-0000-0000-00008A240000}"/>
    <cellStyle name="Heading 1 6 91" xfId="9432" xr:uid="{00000000-0005-0000-0000-00008B240000}"/>
    <cellStyle name="Heading 1 6 92" xfId="9433" xr:uid="{00000000-0005-0000-0000-00008C240000}"/>
    <cellStyle name="Heading 1 6 93" xfId="9434" xr:uid="{00000000-0005-0000-0000-00008D240000}"/>
    <cellStyle name="Heading 1 6 94" xfId="9435" xr:uid="{00000000-0005-0000-0000-00008E240000}"/>
    <cellStyle name="Heading 1 6 95" xfId="9436" xr:uid="{00000000-0005-0000-0000-00008F240000}"/>
    <cellStyle name="Heading 1 6 96" xfId="9437" xr:uid="{00000000-0005-0000-0000-000090240000}"/>
    <cellStyle name="Heading 1 6 97" xfId="9438" xr:uid="{00000000-0005-0000-0000-000091240000}"/>
    <cellStyle name="Heading 1 6 98" xfId="9439" xr:uid="{00000000-0005-0000-0000-000092240000}"/>
    <cellStyle name="Heading 1 6 99" xfId="9440" xr:uid="{00000000-0005-0000-0000-000093240000}"/>
    <cellStyle name="Heading 1 60" xfId="9441" xr:uid="{00000000-0005-0000-0000-000094240000}"/>
    <cellStyle name="Heading 1 60 2" xfId="9442" xr:uid="{00000000-0005-0000-0000-000095240000}"/>
    <cellStyle name="Heading 1 61" xfId="9443" xr:uid="{00000000-0005-0000-0000-000096240000}"/>
    <cellStyle name="Heading 1 61 2" xfId="9444" xr:uid="{00000000-0005-0000-0000-000097240000}"/>
    <cellStyle name="Heading 1 62" xfId="9445" xr:uid="{00000000-0005-0000-0000-000098240000}"/>
    <cellStyle name="Heading 1 62 2" xfId="9446" xr:uid="{00000000-0005-0000-0000-000099240000}"/>
    <cellStyle name="Heading 1 63" xfId="9447" xr:uid="{00000000-0005-0000-0000-00009A240000}"/>
    <cellStyle name="Heading 1 63 2" xfId="9448" xr:uid="{00000000-0005-0000-0000-00009B240000}"/>
    <cellStyle name="Heading 1 64" xfId="9449" xr:uid="{00000000-0005-0000-0000-00009C240000}"/>
    <cellStyle name="Heading 1 64 2" xfId="9450" xr:uid="{00000000-0005-0000-0000-00009D240000}"/>
    <cellStyle name="Heading 1 65" xfId="9451" xr:uid="{00000000-0005-0000-0000-00009E240000}"/>
    <cellStyle name="Heading 1 65 2" xfId="9452" xr:uid="{00000000-0005-0000-0000-00009F240000}"/>
    <cellStyle name="Heading 1 66" xfId="9453" xr:uid="{00000000-0005-0000-0000-0000A0240000}"/>
    <cellStyle name="Heading 1 66 2" xfId="9454" xr:uid="{00000000-0005-0000-0000-0000A1240000}"/>
    <cellStyle name="Heading 1 67" xfId="9455" xr:uid="{00000000-0005-0000-0000-0000A2240000}"/>
    <cellStyle name="Heading 1 67 2" xfId="9456" xr:uid="{00000000-0005-0000-0000-0000A3240000}"/>
    <cellStyle name="Heading 1 68" xfId="9457" xr:uid="{00000000-0005-0000-0000-0000A4240000}"/>
    <cellStyle name="Heading 1 68 2" xfId="9458" xr:uid="{00000000-0005-0000-0000-0000A5240000}"/>
    <cellStyle name="Heading 1 69" xfId="9459" xr:uid="{00000000-0005-0000-0000-0000A6240000}"/>
    <cellStyle name="Heading 1 69 2" xfId="9460" xr:uid="{00000000-0005-0000-0000-0000A7240000}"/>
    <cellStyle name="Heading 1 7" xfId="9461" xr:uid="{00000000-0005-0000-0000-0000A8240000}"/>
    <cellStyle name="Heading 1 7 10" xfId="9462" xr:uid="{00000000-0005-0000-0000-0000A9240000}"/>
    <cellStyle name="Heading 1 7 100" xfId="9463" xr:uid="{00000000-0005-0000-0000-0000AA240000}"/>
    <cellStyle name="Heading 1 7 101" xfId="9464" xr:uid="{00000000-0005-0000-0000-0000AB240000}"/>
    <cellStyle name="Heading 1 7 102" xfId="9465" xr:uid="{00000000-0005-0000-0000-0000AC240000}"/>
    <cellStyle name="Heading 1 7 103" xfId="9466" xr:uid="{00000000-0005-0000-0000-0000AD240000}"/>
    <cellStyle name="Heading 1 7 104" xfId="9467" xr:uid="{00000000-0005-0000-0000-0000AE240000}"/>
    <cellStyle name="Heading 1 7 105" xfId="9468" xr:uid="{00000000-0005-0000-0000-0000AF240000}"/>
    <cellStyle name="Heading 1 7 106" xfId="9469" xr:uid="{00000000-0005-0000-0000-0000B0240000}"/>
    <cellStyle name="Heading 1 7 107" xfId="9470" xr:uid="{00000000-0005-0000-0000-0000B1240000}"/>
    <cellStyle name="Heading 1 7 108" xfId="9471" xr:uid="{00000000-0005-0000-0000-0000B2240000}"/>
    <cellStyle name="Heading 1 7 109" xfId="9472" xr:uid="{00000000-0005-0000-0000-0000B3240000}"/>
    <cellStyle name="Heading 1 7 11" xfId="9473" xr:uid="{00000000-0005-0000-0000-0000B4240000}"/>
    <cellStyle name="Heading 1 7 110" xfId="9474" xr:uid="{00000000-0005-0000-0000-0000B5240000}"/>
    <cellStyle name="Heading 1 7 111" xfId="9475" xr:uid="{00000000-0005-0000-0000-0000B6240000}"/>
    <cellStyle name="Heading 1 7 112" xfId="9476" xr:uid="{00000000-0005-0000-0000-0000B7240000}"/>
    <cellStyle name="Heading 1 7 113" xfId="9477" xr:uid="{00000000-0005-0000-0000-0000B8240000}"/>
    <cellStyle name="Heading 1 7 114" xfId="9478" xr:uid="{00000000-0005-0000-0000-0000B9240000}"/>
    <cellStyle name="Heading 1 7 115" xfId="9479" xr:uid="{00000000-0005-0000-0000-0000BA240000}"/>
    <cellStyle name="Heading 1 7 116" xfId="9480" xr:uid="{00000000-0005-0000-0000-0000BB240000}"/>
    <cellStyle name="Heading 1 7 117" xfId="9481" xr:uid="{00000000-0005-0000-0000-0000BC240000}"/>
    <cellStyle name="Heading 1 7 118" xfId="9482" xr:uid="{00000000-0005-0000-0000-0000BD240000}"/>
    <cellStyle name="Heading 1 7 119" xfId="9483" xr:uid="{00000000-0005-0000-0000-0000BE240000}"/>
    <cellStyle name="Heading 1 7 119 2" xfId="9484" xr:uid="{00000000-0005-0000-0000-0000BF240000}"/>
    <cellStyle name="Heading 1 7 12" xfId="9485" xr:uid="{00000000-0005-0000-0000-0000C0240000}"/>
    <cellStyle name="Heading 1 7 120" xfId="9486" xr:uid="{00000000-0005-0000-0000-0000C1240000}"/>
    <cellStyle name="Heading 1 7 120 2" xfId="9487" xr:uid="{00000000-0005-0000-0000-0000C2240000}"/>
    <cellStyle name="Heading 1 7 121" xfId="9488" xr:uid="{00000000-0005-0000-0000-0000C3240000}"/>
    <cellStyle name="Heading 1 7 122" xfId="9489" xr:uid="{00000000-0005-0000-0000-0000C4240000}"/>
    <cellStyle name="Heading 1 7 123" xfId="9490" xr:uid="{00000000-0005-0000-0000-0000C5240000}"/>
    <cellStyle name="Heading 1 7 124" xfId="9491" xr:uid="{00000000-0005-0000-0000-0000C6240000}"/>
    <cellStyle name="Heading 1 7 13" xfId="9492" xr:uid="{00000000-0005-0000-0000-0000C7240000}"/>
    <cellStyle name="Heading 1 7 14" xfId="9493" xr:uid="{00000000-0005-0000-0000-0000C8240000}"/>
    <cellStyle name="Heading 1 7 15" xfId="9494" xr:uid="{00000000-0005-0000-0000-0000C9240000}"/>
    <cellStyle name="Heading 1 7 16" xfId="9495" xr:uid="{00000000-0005-0000-0000-0000CA240000}"/>
    <cellStyle name="Heading 1 7 17" xfId="9496" xr:uid="{00000000-0005-0000-0000-0000CB240000}"/>
    <cellStyle name="Heading 1 7 18" xfId="9497" xr:uid="{00000000-0005-0000-0000-0000CC240000}"/>
    <cellStyle name="Heading 1 7 19" xfId="9498" xr:uid="{00000000-0005-0000-0000-0000CD240000}"/>
    <cellStyle name="Heading 1 7 2" xfId="9499" xr:uid="{00000000-0005-0000-0000-0000CE240000}"/>
    <cellStyle name="Heading 1 7 2 2" xfId="9500" xr:uid="{00000000-0005-0000-0000-0000CF240000}"/>
    <cellStyle name="Heading 1 7 20" xfId="9501" xr:uid="{00000000-0005-0000-0000-0000D0240000}"/>
    <cellStyle name="Heading 1 7 21" xfId="9502" xr:uid="{00000000-0005-0000-0000-0000D1240000}"/>
    <cellStyle name="Heading 1 7 22" xfId="9503" xr:uid="{00000000-0005-0000-0000-0000D2240000}"/>
    <cellStyle name="Heading 1 7 23" xfId="9504" xr:uid="{00000000-0005-0000-0000-0000D3240000}"/>
    <cellStyle name="Heading 1 7 24" xfId="9505" xr:uid="{00000000-0005-0000-0000-0000D4240000}"/>
    <cellStyle name="Heading 1 7 25" xfId="9506" xr:uid="{00000000-0005-0000-0000-0000D5240000}"/>
    <cellStyle name="Heading 1 7 26" xfId="9507" xr:uid="{00000000-0005-0000-0000-0000D6240000}"/>
    <cellStyle name="Heading 1 7 27" xfId="9508" xr:uid="{00000000-0005-0000-0000-0000D7240000}"/>
    <cellStyle name="Heading 1 7 28" xfId="9509" xr:uid="{00000000-0005-0000-0000-0000D8240000}"/>
    <cellStyle name="Heading 1 7 29" xfId="9510" xr:uid="{00000000-0005-0000-0000-0000D9240000}"/>
    <cellStyle name="Heading 1 7 3" xfId="9511" xr:uid="{00000000-0005-0000-0000-0000DA240000}"/>
    <cellStyle name="Heading 1 7 30" xfId="9512" xr:uid="{00000000-0005-0000-0000-0000DB240000}"/>
    <cellStyle name="Heading 1 7 31" xfId="9513" xr:uid="{00000000-0005-0000-0000-0000DC240000}"/>
    <cellStyle name="Heading 1 7 32" xfId="9514" xr:uid="{00000000-0005-0000-0000-0000DD240000}"/>
    <cellStyle name="Heading 1 7 33" xfId="9515" xr:uid="{00000000-0005-0000-0000-0000DE240000}"/>
    <cellStyle name="Heading 1 7 34" xfId="9516" xr:uid="{00000000-0005-0000-0000-0000DF240000}"/>
    <cellStyle name="Heading 1 7 35" xfId="9517" xr:uid="{00000000-0005-0000-0000-0000E0240000}"/>
    <cellStyle name="Heading 1 7 36" xfId="9518" xr:uid="{00000000-0005-0000-0000-0000E1240000}"/>
    <cellStyle name="Heading 1 7 37" xfId="9519" xr:uid="{00000000-0005-0000-0000-0000E2240000}"/>
    <cellStyle name="Heading 1 7 38" xfId="9520" xr:uid="{00000000-0005-0000-0000-0000E3240000}"/>
    <cellStyle name="Heading 1 7 39" xfId="9521" xr:uid="{00000000-0005-0000-0000-0000E4240000}"/>
    <cellStyle name="Heading 1 7 4" xfId="9522" xr:uid="{00000000-0005-0000-0000-0000E5240000}"/>
    <cellStyle name="Heading 1 7 40" xfId="9523" xr:uid="{00000000-0005-0000-0000-0000E6240000}"/>
    <cellStyle name="Heading 1 7 41" xfId="9524" xr:uid="{00000000-0005-0000-0000-0000E7240000}"/>
    <cellStyle name="Heading 1 7 42" xfId="9525" xr:uid="{00000000-0005-0000-0000-0000E8240000}"/>
    <cellStyle name="Heading 1 7 43" xfId="9526" xr:uid="{00000000-0005-0000-0000-0000E9240000}"/>
    <cellStyle name="Heading 1 7 44" xfId="9527" xr:uid="{00000000-0005-0000-0000-0000EA240000}"/>
    <cellStyle name="Heading 1 7 45" xfId="9528" xr:uid="{00000000-0005-0000-0000-0000EB240000}"/>
    <cellStyle name="Heading 1 7 45 2" xfId="9529" xr:uid="{00000000-0005-0000-0000-0000EC240000}"/>
    <cellStyle name="Heading 1 7 45 3" xfId="9530" xr:uid="{00000000-0005-0000-0000-0000ED240000}"/>
    <cellStyle name="Heading 1 7 45 4" xfId="9531" xr:uid="{00000000-0005-0000-0000-0000EE240000}"/>
    <cellStyle name="Heading 1 7 45 5" xfId="9532" xr:uid="{00000000-0005-0000-0000-0000EF240000}"/>
    <cellStyle name="Heading 1 7 45 6" xfId="9533" xr:uid="{00000000-0005-0000-0000-0000F0240000}"/>
    <cellStyle name="Heading 1 7 45 7" xfId="9534" xr:uid="{00000000-0005-0000-0000-0000F1240000}"/>
    <cellStyle name="Heading 1 7 45 8" xfId="9535" xr:uid="{00000000-0005-0000-0000-0000F2240000}"/>
    <cellStyle name="Heading 1 7 46" xfId="9536" xr:uid="{00000000-0005-0000-0000-0000F3240000}"/>
    <cellStyle name="Heading 1 7 46 2" xfId="9537" xr:uid="{00000000-0005-0000-0000-0000F4240000}"/>
    <cellStyle name="Heading 1 7 46 3" xfId="9538" xr:uid="{00000000-0005-0000-0000-0000F5240000}"/>
    <cellStyle name="Heading 1 7 46 4" xfId="9539" xr:uid="{00000000-0005-0000-0000-0000F6240000}"/>
    <cellStyle name="Heading 1 7 46 5" xfId="9540" xr:uid="{00000000-0005-0000-0000-0000F7240000}"/>
    <cellStyle name="Heading 1 7 46 6" xfId="9541" xr:uid="{00000000-0005-0000-0000-0000F8240000}"/>
    <cellStyle name="Heading 1 7 46 7" xfId="9542" xr:uid="{00000000-0005-0000-0000-0000F9240000}"/>
    <cellStyle name="Heading 1 7 46 8" xfId="9543" xr:uid="{00000000-0005-0000-0000-0000FA240000}"/>
    <cellStyle name="Heading 1 7 47" xfId="9544" xr:uid="{00000000-0005-0000-0000-0000FB240000}"/>
    <cellStyle name="Heading 1 7 47 2" xfId="9545" xr:uid="{00000000-0005-0000-0000-0000FC240000}"/>
    <cellStyle name="Heading 1 7 47 3" xfId="9546" xr:uid="{00000000-0005-0000-0000-0000FD240000}"/>
    <cellStyle name="Heading 1 7 47 4" xfId="9547" xr:uid="{00000000-0005-0000-0000-0000FE240000}"/>
    <cellStyle name="Heading 1 7 47 5" xfId="9548" xr:uid="{00000000-0005-0000-0000-0000FF240000}"/>
    <cellStyle name="Heading 1 7 47 6" xfId="9549" xr:uid="{00000000-0005-0000-0000-000000250000}"/>
    <cellStyle name="Heading 1 7 47 7" xfId="9550" xr:uid="{00000000-0005-0000-0000-000001250000}"/>
    <cellStyle name="Heading 1 7 47 8" xfId="9551" xr:uid="{00000000-0005-0000-0000-000002250000}"/>
    <cellStyle name="Heading 1 7 48" xfId="9552" xr:uid="{00000000-0005-0000-0000-000003250000}"/>
    <cellStyle name="Heading 1 7 48 2" xfId="9553" xr:uid="{00000000-0005-0000-0000-000004250000}"/>
    <cellStyle name="Heading 1 7 48 3" xfId="9554" xr:uid="{00000000-0005-0000-0000-000005250000}"/>
    <cellStyle name="Heading 1 7 48 4" xfId="9555" xr:uid="{00000000-0005-0000-0000-000006250000}"/>
    <cellStyle name="Heading 1 7 48 5" xfId="9556" xr:uid="{00000000-0005-0000-0000-000007250000}"/>
    <cellStyle name="Heading 1 7 48 6" xfId="9557" xr:uid="{00000000-0005-0000-0000-000008250000}"/>
    <cellStyle name="Heading 1 7 48 7" xfId="9558" xr:uid="{00000000-0005-0000-0000-000009250000}"/>
    <cellStyle name="Heading 1 7 48 8" xfId="9559" xr:uid="{00000000-0005-0000-0000-00000A250000}"/>
    <cellStyle name="Heading 1 7 49" xfId="9560" xr:uid="{00000000-0005-0000-0000-00000B250000}"/>
    <cellStyle name="Heading 1 7 49 2" xfId="9561" xr:uid="{00000000-0005-0000-0000-00000C250000}"/>
    <cellStyle name="Heading 1 7 49 3" xfId="9562" xr:uid="{00000000-0005-0000-0000-00000D250000}"/>
    <cellStyle name="Heading 1 7 49 4" xfId="9563" xr:uid="{00000000-0005-0000-0000-00000E250000}"/>
    <cellStyle name="Heading 1 7 49 5" xfId="9564" xr:uid="{00000000-0005-0000-0000-00000F250000}"/>
    <cellStyle name="Heading 1 7 49 6" xfId="9565" xr:uid="{00000000-0005-0000-0000-000010250000}"/>
    <cellStyle name="Heading 1 7 49 7" xfId="9566" xr:uid="{00000000-0005-0000-0000-000011250000}"/>
    <cellStyle name="Heading 1 7 49 8" xfId="9567" xr:uid="{00000000-0005-0000-0000-000012250000}"/>
    <cellStyle name="Heading 1 7 5" xfId="9568" xr:uid="{00000000-0005-0000-0000-000013250000}"/>
    <cellStyle name="Heading 1 7 50" xfId="9569" xr:uid="{00000000-0005-0000-0000-000014250000}"/>
    <cellStyle name="Heading 1 7 51" xfId="9570" xr:uid="{00000000-0005-0000-0000-000015250000}"/>
    <cellStyle name="Heading 1 7 52" xfId="9571" xr:uid="{00000000-0005-0000-0000-000016250000}"/>
    <cellStyle name="Heading 1 7 53" xfId="9572" xr:uid="{00000000-0005-0000-0000-000017250000}"/>
    <cellStyle name="Heading 1 7 54" xfId="9573" xr:uid="{00000000-0005-0000-0000-000018250000}"/>
    <cellStyle name="Heading 1 7 55" xfId="9574" xr:uid="{00000000-0005-0000-0000-000019250000}"/>
    <cellStyle name="Heading 1 7 56" xfId="9575" xr:uid="{00000000-0005-0000-0000-00001A250000}"/>
    <cellStyle name="Heading 1 7 57" xfId="9576" xr:uid="{00000000-0005-0000-0000-00001B250000}"/>
    <cellStyle name="Heading 1 7 58" xfId="9577" xr:uid="{00000000-0005-0000-0000-00001C250000}"/>
    <cellStyle name="Heading 1 7 59" xfId="9578" xr:uid="{00000000-0005-0000-0000-00001D250000}"/>
    <cellStyle name="Heading 1 7 6" xfId="9579" xr:uid="{00000000-0005-0000-0000-00001E250000}"/>
    <cellStyle name="Heading 1 7 60" xfId="9580" xr:uid="{00000000-0005-0000-0000-00001F250000}"/>
    <cellStyle name="Heading 1 7 61" xfId="9581" xr:uid="{00000000-0005-0000-0000-000020250000}"/>
    <cellStyle name="Heading 1 7 62" xfId="9582" xr:uid="{00000000-0005-0000-0000-000021250000}"/>
    <cellStyle name="Heading 1 7 63" xfId="9583" xr:uid="{00000000-0005-0000-0000-000022250000}"/>
    <cellStyle name="Heading 1 7 63 2" xfId="9584" xr:uid="{00000000-0005-0000-0000-000023250000}"/>
    <cellStyle name="Heading 1 7 63 3" xfId="9585" xr:uid="{00000000-0005-0000-0000-000024250000}"/>
    <cellStyle name="Heading 1 7 63 4" xfId="9586" xr:uid="{00000000-0005-0000-0000-000025250000}"/>
    <cellStyle name="Heading 1 7 63 5" xfId="9587" xr:uid="{00000000-0005-0000-0000-000026250000}"/>
    <cellStyle name="Heading 1 7 63 6" xfId="9588" xr:uid="{00000000-0005-0000-0000-000027250000}"/>
    <cellStyle name="Heading 1 7 63 7" xfId="9589" xr:uid="{00000000-0005-0000-0000-000028250000}"/>
    <cellStyle name="Heading 1 7 63 8" xfId="9590" xr:uid="{00000000-0005-0000-0000-000029250000}"/>
    <cellStyle name="Heading 1 7 64" xfId="9591" xr:uid="{00000000-0005-0000-0000-00002A250000}"/>
    <cellStyle name="Heading 1 7 64 2" xfId="9592" xr:uid="{00000000-0005-0000-0000-00002B250000}"/>
    <cellStyle name="Heading 1 7 64 3" xfId="9593" xr:uid="{00000000-0005-0000-0000-00002C250000}"/>
    <cellStyle name="Heading 1 7 64 4" xfId="9594" xr:uid="{00000000-0005-0000-0000-00002D250000}"/>
    <cellStyle name="Heading 1 7 64 5" xfId="9595" xr:uid="{00000000-0005-0000-0000-00002E250000}"/>
    <cellStyle name="Heading 1 7 64 6" xfId="9596" xr:uid="{00000000-0005-0000-0000-00002F250000}"/>
    <cellStyle name="Heading 1 7 64 7" xfId="9597" xr:uid="{00000000-0005-0000-0000-000030250000}"/>
    <cellStyle name="Heading 1 7 64 8" xfId="9598" xr:uid="{00000000-0005-0000-0000-000031250000}"/>
    <cellStyle name="Heading 1 7 65" xfId="9599" xr:uid="{00000000-0005-0000-0000-000032250000}"/>
    <cellStyle name="Heading 1 7 65 2" xfId="9600" xr:uid="{00000000-0005-0000-0000-000033250000}"/>
    <cellStyle name="Heading 1 7 65 3" xfId="9601" xr:uid="{00000000-0005-0000-0000-000034250000}"/>
    <cellStyle name="Heading 1 7 65 4" xfId="9602" xr:uid="{00000000-0005-0000-0000-000035250000}"/>
    <cellStyle name="Heading 1 7 65 5" xfId="9603" xr:uid="{00000000-0005-0000-0000-000036250000}"/>
    <cellStyle name="Heading 1 7 65 6" xfId="9604" xr:uid="{00000000-0005-0000-0000-000037250000}"/>
    <cellStyle name="Heading 1 7 65 7" xfId="9605" xr:uid="{00000000-0005-0000-0000-000038250000}"/>
    <cellStyle name="Heading 1 7 65 8" xfId="9606" xr:uid="{00000000-0005-0000-0000-000039250000}"/>
    <cellStyle name="Heading 1 7 66" xfId="9607" xr:uid="{00000000-0005-0000-0000-00003A250000}"/>
    <cellStyle name="Heading 1 7 67" xfId="9608" xr:uid="{00000000-0005-0000-0000-00003B250000}"/>
    <cellStyle name="Heading 1 7 68" xfId="9609" xr:uid="{00000000-0005-0000-0000-00003C250000}"/>
    <cellStyle name="Heading 1 7 69" xfId="9610" xr:uid="{00000000-0005-0000-0000-00003D250000}"/>
    <cellStyle name="Heading 1 7 7" xfId="9611" xr:uid="{00000000-0005-0000-0000-00003E250000}"/>
    <cellStyle name="Heading 1 7 70" xfId="9612" xr:uid="{00000000-0005-0000-0000-00003F250000}"/>
    <cellStyle name="Heading 1 7 71" xfId="9613" xr:uid="{00000000-0005-0000-0000-000040250000}"/>
    <cellStyle name="Heading 1 7 72" xfId="9614" xr:uid="{00000000-0005-0000-0000-000041250000}"/>
    <cellStyle name="Heading 1 7 73" xfId="9615" xr:uid="{00000000-0005-0000-0000-000042250000}"/>
    <cellStyle name="Heading 1 7 74" xfId="9616" xr:uid="{00000000-0005-0000-0000-000043250000}"/>
    <cellStyle name="Heading 1 7 75" xfId="9617" xr:uid="{00000000-0005-0000-0000-000044250000}"/>
    <cellStyle name="Heading 1 7 76" xfId="9618" xr:uid="{00000000-0005-0000-0000-000045250000}"/>
    <cellStyle name="Heading 1 7 77" xfId="9619" xr:uid="{00000000-0005-0000-0000-000046250000}"/>
    <cellStyle name="Heading 1 7 78" xfId="9620" xr:uid="{00000000-0005-0000-0000-000047250000}"/>
    <cellStyle name="Heading 1 7 79" xfId="9621" xr:uid="{00000000-0005-0000-0000-000048250000}"/>
    <cellStyle name="Heading 1 7 8" xfId="9622" xr:uid="{00000000-0005-0000-0000-000049250000}"/>
    <cellStyle name="Heading 1 7 80" xfId="9623" xr:uid="{00000000-0005-0000-0000-00004A250000}"/>
    <cellStyle name="Heading 1 7 81" xfId="9624" xr:uid="{00000000-0005-0000-0000-00004B250000}"/>
    <cellStyle name="Heading 1 7 82" xfId="9625" xr:uid="{00000000-0005-0000-0000-00004C250000}"/>
    <cellStyle name="Heading 1 7 83" xfId="9626" xr:uid="{00000000-0005-0000-0000-00004D250000}"/>
    <cellStyle name="Heading 1 7 84" xfId="9627" xr:uid="{00000000-0005-0000-0000-00004E250000}"/>
    <cellStyle name="Heading 1 7 85" xfId="9628" xr:uid="{00000000-0005-0000-0000-00004F250000}"/>
    <cellStyle name="Heading 1 7 86" xfId="9629" xr:uid="{00000000-0005-0000-0000-000050250000}"/>
    <cellStyle name="Heading 1 7 87" xfId="9630" xr:uid="{00000000-0005-0000-0000-000051250000}"/>
    <cellStyle name="Heading 1 7 88" xfId="9631" xr:uid="{00000000-0005-0000-0000-000052250000}"/>
    <cellStyle name="Heading 1 7 89" xfId="9632" xr:uid="{00000000-0005-0000-0000-000053250000}"/>
    <cellStyle name="Heading 1 7 9" xfId="9633" xr:uid="{00000000-0005-0000-0000-000054250000}"/>
    <cellStyle name="Heading 1 7 90" xfId="9634" xr:uid="{00000000-0005-0000-0000-000055250000}"/>
    <cellStyle name="Heading 1 7 91" xfId="9635" xr:uid="{00000000-0005-0000-0000-000056250000}"/>
    <cellStyle name="Heading 1 7 92" xfId="9636" xr:uid="{00000000-0005-0000-0000-000057250000}"/>
    <cellStyle name="Heading 1 7 93" xfId="9637" xr:uid="{00000000-0005-0000-0000-000058250000}"/>
    <cellStyle name="Heading 1 7 94" xfId="9638" xr:uid="{00000000-0005-0000-0000-000059250000}"/>
    <cellStyle name="Heading 1 7 95" xfId="9639" xr:uid="{00000000-0005-0000-0000-00005A250000}"/>
    <cellStyle name="Heading 1 7 96" xfId="9640" xr:uid="{00000000-0005-0000-0000-00005B250000}"/>
    <cellStyle name="Heading 1 7 97" xfId="9641" xr:uid="{00000000-0005-0000-0000-00005C250000}"/>
    <cellStyle name="Heading 1 7 98" xfId="9642" xr:uid="{00000000-0005-0000-0000-00005D250000}"/>
    <cellStyle name="Heading 1 7 99" xfId="9643" xr:uid="{00000000-0005-0000-0000-00005E250000}"/>
    <cellStyle name="Heading 1 70" xfId="9644" xr:uid="{00000000-0005-0000-0000-00005F250000}"/>
    <cellStyle name="Heading 1 70 2" xfId="9645" xr:uid="{00000000-0005-0000-0000-000060250000}"/>
    <cellStyle name="Heading 1 71" xfId="9646" xr:uid="{00000000-0005-0000-0000-000061250000}"/>
    <cellStyle name="Heading 1 71 2" xfId="9647" xr:uid="{00000000-0005-0000-0000-000062250000}"/>
    <cellStyle name="Heading 1 72" xfId="9648" xr:uid="{00000000-0005-0000-0000-000063250000}"/>
    <cellStyle name="Heading 1 72 2" xfId="9649" xr:uid="{00000000-0005-0000-0000-000064250000}"/>
    <cellStyle name="Heading 1 73" xfId="9650" xr:uid="{00000000-0005-0000-0000-000065250000}"/>
    <cellStyle name="Heading 1 73 2" xfId="9651" xr:uid="{00000000-0005-0000-0000-000066250000}"/>
    <cellStyle name="Heading 1 74" xfId="9652" xr:uid="{00000000-0005-0000-0000-000067250000}"/>
    <cellStyle name="Heading 1 74 2" xfId="9653" xr:uid="{00000000-0005-0000-0000-000068250000}"/>
    <cellStyle name="Heading 1 75" xfId="9654" xr:uid="{00000000-0005-0000-0000-000069250000}"/>
    <cellStyle name="Heading 1 75 2" xfId="9655" xr:uid="{00000000-0005-0000-0000-00006A250000}"/>
    <cellStyle name="Heading 1 76" xfId="9656" xr:uid="{00000000-0005-0000-0000-00006B250000}"/>
    <cellStyle name="Heading 1 76 2" xfId="9657" xr:uid="{00000000-0005-0000-0000-00006C250000}"/>
    <cellStyle name="Heading 1 77" xfId="9658" xr:uid="{00000000-0005-0000-0000-00006D250000}"/>
    <cellStyle name="Heading 1 77 2" xfId="9659" xr:uid="{00000000-0005-0000-0000-00006E250000}"/>
    <cellStyle name="Heading 1 78" xfId="9660" xr:uid="{00000000-0005-0000-0000-00006F250000}"/>
    <cellStyle name="Heading 1 78 2" xfId="9661" xr:uid="{00000000-0005-0000-0000-000070250000}"/>
    <cellStyle name="Heading 1 79" xfId="9662" xr:uid="{00000000-0005-0000-0000-000071250000}"/>
    <cellStyle name="Heading 1 79 2" xfId="9663" xr:uid="{00000000-0005-0000-0000-000072250000}"/>
    <cellStyle name="Heading 1 8" xfId="9664" xr:uid="{00000000-0005-0000-0000-000073250000}"/>
    <cellStyle name="Heading 1 8 10" xfId="9665" xr:uid="{00000000-0005-0000-0000-000074250000}"/>
    <cellStyle name="Heading 1 8 100" xfId="9666" xr:uid="{00000000-0005-0000-0000-000075250000}"/>
    <cellStyle name="Heading 1 8 101" xfId="9667" xr:uid="{00000000-0005-0000-0000-000076250000}"/>
    <cellStyle name="Heading 1 8 102" xfId="9668" xr:uid="{00000000-0005-0000-0000-000077250000}"/>
    <cellStyle name="Heading 1 8 103" xfId="9669" xr:uid="{00000000-0005-0000-0000-000078250000}"/>
    <cellStyle name="Heading 1 8 104" xfId="9670" xr:uid="{00000000-0005-0000-0000-000079250000}"/>
    <cellStyle name="Heading 1 8 105" xfId="9671" xr:uid="{00000000-0005-0000-0000-00007A250000}"/>
    <cellStyle name="Heading 1 8 106" xfId="9672" xr:uid="{00000000-0005-0000-0000-00007B250000}"/>
    <cellStyle name="Heading 1 8 107" xfId="9673" xr:uid="{00000000-0005-0000-0000-00007C250000}"/>
    <cellStyle name="Heading 1 8 108" xfId="9674" xr:uid="{00000000-0005-0000-0000-00007D250000}"/>
    <cellStyle name="Heading 1 8 109" xfId="9675" xr:uid="{00000000-0005-0000-0000-00007E250000}"/>
    <cellStyle name="Heading 1 8 11" xfId="9676" xr:uid="{00000000-0005-0000-0000-00007F250000}"/>
    <cellStyle name="Heading 1 8 110" xfId="9677" xr:uid="{00000000-0005-0000-0000-000080250000}"/>
    <cellStyle name="Heading 1 8 111" xfId="9678" xr:uid="{00000000-0005-0000-0000-000081250000}"/>
    <cellStyle name="Heading 1 8 112" xfId="9679" xr:uid="{00000000-0005-0000-0000-000082250000}"/>
    <cellStyle name="Heading 1 8 113" xfId="9680" xr:uid="{00000000-0005-0000-0000-000083250000}"/>
    <cellStyle name="Heading 1 8 114" xfId="9681" xr:uid="{00000000-0005-0000-0000-000084250000}"/>
    <cellStyle name="Heading 1 8 115" xfId="9682" xr:uid="{00000000-0005-0000-0000-000085250000}"/>
    <cellStyle name="Heading 1 8 116" xfId="9683" xr:uid="{00000000-0005-0000-0000-000086250000}"/>
    <cellStyle name="Heading 1 8 117" xfId="9684" xr:uid="{00000000-0005-0000-0000-000087250000}"/>
    <cellStyle name="Heading 1 8 118" xfId="9685" xr:uid="{00000000-0005-0000-0000-000088250000}"/>
    <cellStyle name="Heading 1 8 119" xfId="9686" xr:uid="{00000000-0005-0000-0000-000089250000}"/>
    <cellStyle name="Heading 1 8 119 2" xfId="9687" xr:uid="{00000000-0005-0000-0000-00008A250000}"/>
    <cellStyle name="Heading 1 8 12" xfId="9688" xr:uid="{00000000-0005-0000-0000-00008B250000}"/>
    <cellStyle name="Heading 1 8 120" xfId="9689" xr:uid="{00000000-0005-0000-0000-00008C250000}"/>
    <cellStyle name="Heading 1 8 120 2" xfId="9690" xr:uid="{00000000-0005-0000-0000-00008D250000}"/>
    <cellStyle name="Heading 1 8 121" xfId="9691" xr:uid="{00000000-0005-0000-0000-00008E250000}"/>
    <cellStyle name="Heading 1 8 122" xfId="9692" xr:uid="{00000000-0005-0000-0000-00008F250000}"/>
    <cellStyle name="Heading 1 8 123" xfId="9693" xr:uid="{00000000-0005-0000-0000-000090250000}"/>
    <cellStyle name="Heading 1 8 124" xfId="9694" xr:uid="{00000000-0005-0000-0000-000091250000}"/>
    <cellStyle name="Heading 1 8 13" xfId="9695" xr:uid="{00000000-0005-0000-0000-000092250000}"/>
    <cellStyle name="Heading 1 8 14" xfId="9696" xr:uid="{00000000-0005-0000-0000-000093250000}"/>
    <cellStyle name="Heading 1 8 15" xfId="9697" xr:uid="{00000000-0005-0000-0000-000094250000}"/>
    <cellStyle name="Heading 1 8 16" xfId="9698" xr:uid="{00000000-0005-0000-0000-000095250000}"/>
    <cellStyle name="Heading 1 8 17" xfId="9699" xr:uid="{00000000-0005-0000-0000-000096250000}"/>
    <cellStyle name="Heading 1 8 18" xfId="9700" xr:uid="{00000000-0005-0000-0000-000097250000}"/>
    <cellStyle name="Heading 1 8 19" xfId="9701" xr:uid="{00000000-0005-0000-0000-000098250000}"/>
    <cellStyle name="Heading 1 8 2" xfId="9702" xr:uid="{00000000-0005-0000-0000-000099250000}"/>
    <cellStyle name="Heading 1 8 2 2" xfId="9703" xr:uid="{00000000-0005-0000-0000-00009A250000}"/>
    <cellStyle name="Heading 1 8 20" xfId="9704" xr:uid="{00000000-0005-0000-0000-00009B250000}"/>
    <cellStyle name="Heading 1 8 21" xfId="9705" xr:uid="{00000000-0005-0000-0000-00009C250000}"/>
    <cellStyle name="Heading 1 8 22" xfId="9706" xr:uid="{00000000-0005-0000-0000-00009D250000}"/>
    <cellStyle name="Heading 1 8 23" xfId="9707" xr:uid="{00000000-0005-0000-0000-00009E250000}"/>
    <cellStyle name="Heading 1 8 24" xfId="9708" xr:uid="{00000000-0005-0000-0000-00009F250000}"/>
    <cellStyle name="Heading 1 8 25" xfId="9709" xr:uid="{00000000-0005-0000-0000-0000A0250000}"/>
    <cellStyle name="Heading 1 8 26" xfId="9710" xr:uid="{00000000-0005-0000-0000-0000A1250000}"/>
    <cellStyle name="Heading 1 8 27" xfId="9711" xr:uid="{00000000-0005-0000-0000-0000A2250000}"/>
    <cellStyle name="Heading 1 8 28" xfId="9712" xr:uid="{00000000-0005-0000-0000-0000A3250000}"/>
    <cellStyle name="Heading 1 8 29" xfId="9713" xr:uid="{00000000-0005-0000-0000-0000A4250000}"/>
    <cellStyle name="Heading 1 8 3" xfId="9714" xr:uid="{00000000-0005-0000-0000-0000A5250000}"/>
    <cellStyle name="Heading 1 8 30" xfId="9715" xr:uid="{00000000-0005-0000-0000-0000A6250000}"/>
    <cellStyle name="Heading 1 8 31" xfId="9716" xr:uid="{00000000-0005-0000-0000-0000A7250000}"/>
    <cellStyle name="Heading 1 8 32" xfId="9717" xr:uid="{00000000-0005-0000-0000-0000A8250000}"/>
    <cellStyle name="Heading 1 8 33" xfId="9718" xr:uid="{00000000-0005-0000-0000-0000A9250000}"/>
    <cellStyle name="Heading 1 8 34" xfId="9719" xr:uid="{00000000-0005-0000-0000-0000AA250000}"/>
    <cellStyle name="Heading 1 8 35" xfId="9720" xr:uid="{00000000-0005-0000-0000-0000AB250000}"/>
    <cellStyle name="Heading 1 8 36" xfId="9721" xr:uid="{00000000-0005-0000-0000-0000AC250000}"/>
    <cellStyle name="Heading 1 8 37" xfId="9722" xr:uid="{00000000-0005-0000-0000-0000AD250000}"/>
    <cellStyle name="Heading 1 8 38" xfId="9723" xr:uid="{00000000-0005-0000-0000-0000AE250000}"/>
    <cellStyle name="Heading 1 8 39" xfId="9724" xr:uid="{00000000-0005-0000-0000-0000AF250000}"/>
    <cellStyle name="Heading 1 8 4" xfId="9725" xr:uid="{00000000-0005-0000-0000-0000B0250000}"/>
    <cellStyle name="Heading 1 8 40" xfId="9726" xr:uid="{00000000-0005-0000-0000-0000B1250000}"/>
    <cellStyle name="Heading 1 8 41" xfId="9727" xr:uid="{00000000-0005-0000-0000-0000B2250000}"/>
    <cellStyle name="Heading 1 8 42" xfId="9728" xr:uid="{00000000-0005-0000-0000-0000B3250000}"/>
    <cellStyle name="Heading 1 8 43" xfId="9729" xr:uid="{00000000-0005-0000-0000-0000B4250000}"/>
    <cellStyle name="Heading 1 8 44" xfId="9730" xr:uid="{00000000-0005-0000-0000-0000B5250000}"/>
    <cellStyle name="Heading 1 8 45" xfId="9731" xr:uid="{00000000-0005-0000-0000-0000B6250000}"/>
    <cellStyle name="Heading 1 8 45 2" xfId="9732" xr:uid="{00000000-0005-0000-0000-0000B7250000}"/>
    <cellStyle name="Heading 1 8 45 3" xfId="9733" xr:uid="{00000000-0005-0000-0000-0000B8250000}"/>
    <cellStyle name="Heading 1 8 45 4" xfId="9734" xr:uid="{00000000-0005-0000-0000-0000B9250000}"/>
    <cellStyle name="Heading 1 8 45 5" xfId="9735" xr:uid="{00000000-0005-0000-0000-0000BA250000}"/>
    <cellStyle name="Heading 1 8 45 6" xfId="9736" xr:uid="{00000000-0005-0000-0000-0000BB250000}"/>
    <cellStyle name="Heading 1 8 45 7" xfId="9737" xr:uid="{00000000-0005-0000-0000-0000BC250000}"/>
    <cellStyle name="Heading 1 8 45 8" xfId="9738" xr:uid="{00000000-0005-0000-0000-0000BD250000}"/>
    <cellStyle name="Heading 1 8 46" xfId="9739" xr:uid="{00000000-0005-0000-0000-0000BE250000}"/>
    <cellStyle name="Heading 1 8 46 2" xfId="9740" xr:uid="{00000000-0005-0000-0000-0000BF250000}"/>
    <cellStyle name="Heading 1 8 46 3" xfId="9741" xr:uid="{00000000-0005-0000-0000-0000C0250000}"/>
    <cellStyle name="Heading 1 8 46 4" xfId="9742" xr:uid="{00000000-0005-0000-0000-0000C1250000}"/>
    <cellStyle name="Heading 1 8 46 5" xfId="9743" xr:uid="{00000000-0005-0000-0000-0000C2250000}"/>
    <cellStyle name="Heading 1 8 46 6" xfId="9744" xr:uid="{00000000-0005-0000-0000-0000C3250000}"/>
    <cellStyle name="Heading 1 8 46 7" xfId="9745" xr:uid="{00000000-0005-0000-0000-0000C4250000}"/>
    <cellStyle name="Heading 1 8 46 8" xfId="9746" xr:uid="{00000000-0005-0000-0000-0000C5250000}"/>
    <cellStyle name="Heading 1 8 47" xfId="9747" xr:uid="{00000000-0005-0000-0000-0000C6250000}"/>
    <cellStyle name="Heading 1 8 47 2" xfId="9748" xr:uid="{00000000-0005-0000-0000-0000C7250000}"/>
    <cellStyle name="Heading 1 8 47 3" xfId="9749" xr:uid="{00000000-0005-0000-0000-0000C8250000}"/>
    <cellStyle name="Heading 1 8 47 4" xfId="9750" xr:uid="{00000000-0005-0000-0000-0000C9250000}"/>
    <cellStyle name="Heading 1 8 47 5" xfId="9751" xr:uid="{00000000-0005-0000-0000-0000CA250000}"/>
    <cellStyle name="Heading 1 8 47 6" xfId="9752" xr:uid="{00000000-0005-0000-0000-0000CB250000}"/>
    <cellStyle name="Heading 1 8 47 7" xfId="9753" xr:uid="{00000000-0005-0000-0000-0000CC250000}"/>
    <cellStyle name="Heading 1 8 47 8" xfId="9754" xr:uid="{00000000-0005-0000-0000-0000CD250000}"/>
    <cellStyle name="Heading 1 8 48" xfId="9755" xr:uid="{00000000-0005-0000-0000-0000CE250000}"/>
    <cellStyle name="Heading 1 8 48 2" xfId="9756" xr:uid="{00000000-0005-0000-0000-0000CF250000}"/>
    <cellStyle name="Heading 1 8 48 3" xfId="9757" xr:uid="{00000000-0005-0000-0000-0000D0250000}"/>
    <cellStyle name="Heading 1 8 48 4" xfId="9758" xr:uid="{00000000-0005-0000-0000-0000D1250000}"/>
    <cellStyle name="Heading 1 8 48 5" xfId="9759" xr:uid="{00000000-0005-0000-0000-0000D2250000}"/>
    <cellStyle name="Heading 1 8 48 6" xfId="9760" xr:uid="{00000000-0005-0000-0000-0000D3250000}"/>
    <cellStyle name="Heading 1 8 48 7" xfId="9761" xr:uid="{00000000-0005-0000-0000-0000D4250000}"/>
    <cellStyle name="Heading 1 8 48 8" xfId="9762" xr:uid="{00000000-0005-0000-0000-0000D5250000}"/>
    <cellStyle name="Heading 1 8 49" xfId="9763" xr:uid="{00000000-0005-0000-0000-0000D6250000}"/>
    <cellStyle name="Heading 1 8 49 2" xfId="9764" xr:uid="{00000000-0005-0000-0000-0000D7250000}"/>
    <cellStyle name="Heading 1 8 49 3" xfId="9765" xr:uid="{00000000-0005-0000-0000-0000D8250000}"/>
    <cellStyle name="Heading 1 8 49 4" xfId="9766" xr:uid="{00000000-0005-0000-0000-0000D9250000}"/>
    <cellStyle name="Heading 1 8 49 5" xfId="9767" xr:uid="{00000000-0005-0000-0000-0000DA250000}"/>
    <cellStyle name="Heading 1 8 49 6" xfId="9768" xr:uid="{00000000-0005-0000-0000-0000DB250000}"/>
    <cellStyle name="Heading 1 8 49 7" xfId="9769" xr:uid="{00000000-0005-0000-0000-0000DC250000}"/>
    <cellStyle name="Heading 1 8 49 8" xfId="9770" xr:uid="{00000000-0005-0000-0000-0000DD250000}"/>
    <cellStyle name="Heading 1 8 5" xfId="9771" xr:uid="{00000000-0005-0000-0000-0000DE250000}"/>
    <cellStyle name="Heading 1 8 50" xfId="9772" xr:uid="{00000000-0005-0000-0000-0000DF250000}"/>
    <cellStyle name="Heading 1 8 51" xfId="9773" xr:uid="{00000000-0005-0000-0000-0000E0250000}"/>
    <cellStyle name="Heading 1 8 52" xfId="9774" xr:uid="{00000000-0005-0000-0000-0000E1250000}"/>
    <cellStyle name="Heading 1 8 53" xfId="9775" xr:uid="{00000000-0005-0000-0000-0000E2250000}"/>
    <cellStyle name="Heading 1 8 54" xfId="9776" xr:uid="{00000000-0005-0000-0000-0000E3250000}"/>
    <cellStyle name="Heading 1 8 55" xfId="9777" xr:uid="{00000000-0005-0000-0000-0000E4250000}"/>
    <cellStyle name="Heading 1 8 56" xfId="9778" xr:uid="{00000000-0005-0000-0000-0000E5250000}"/>
    <cellStyle name="Heading 1 8 57" xfId="9779" xr:uid="{00000000-0005-0000-0000-0000E6250000}"/>
    <cellStyle name="Heading 1 8 58" xfId="9780" xr:uid="{00000000-0005-0000-0000-0000E7250000}"/>
    <cellStyle name="Heading 1 8 59" xfId="9781" xr:uid="{00000000-0005-0000-0000-0000E8250000}"/>
    <cellStyle name="Heading 1 8 6" xfId="9782" xr:uid="{00000000-0005-0000-0000-0000E9250000}"/>
    <cellStyle name="Heading 1 8 60" xfId="9783" xr:uid="{00000000-0005-0000-0000-0000EA250000}"/>
    <cellStyle name="Heading 1 8 61" xfId="9784" xr:uid="{00000000-0005-0000-0000-0000EB250000}"/>
    <cellStyle name="Heading 1 8 62" xfId="9785" xr:uid="{00000000-0005-0000-0000-0000EC250000}"/>
    <cellStyle name="Heading 1 8 63" xfId="9786" xr:uid="{00000000-0005-0000-0000-0000ED250000}"/>
    <cellStyle name="Heading 1 8 63 2" xfId="9787" xr:uid="{00000000-0005-0000-0000-0000EE250000}"/>
    <cellStyle name="Heading 1 8 63 3" xfId="9788" xr:uid="{00000000-0005-0000-0000-0000EF250000}"/>
    <cellStyle name="Heading 1 8 63 4" xfId="9789" xr:uid="{00000000-0005-0000-0000-0000F0250000}"/>
    <cellStyle name="Heading 1 8 63 5" xfId="9790" xr:uid="{00000000-0005-0000-0000-0000F1250000}"/>
    <cellStyle name="Heading 1 8 63 6" xfId="9791" xr:uid="{00000000-0005-0000-0000-0000F2250000}"/>
    <cellStyle name="Heading 1 8 63 7" xfId="9792" xr:uid="{00000000-0005-0000-0000-0000F3250000}"/>
    <cellStyle name="Heading 1 8 63 8" xfId="9793" xr:uid="{00000000-0005-0000-0000-0000F4250000}"/>
    <cellStyle name="Heading 1 8 64" xfId="9794" xr:uid="{00000000-0005-0000-0000-0000F5250000}"/>
    <cellStyle name="Heading 1 8 64 2" xfId="9795" xr:uid="{00000000-0005-0000-0000-0000F6250000}"/>
    <cellStyle name="Heading 1 8 64 3" xfId="9796" xr:uid="{00000000-0005-0000-0000-0000F7250000}"/>
    <cellStyle name="Heading 1 8 64 4" xfId="9797" xr:uid="{00000000-0005-0000-0000-0000F8250000}"/>
    <cellStyle name="Heading 1 8 64 5" xfId="9798" xr:uid="{00000000-0005-0000-0000-0000F9250000}"/>
    <cellStyle name="Heading 1 8 64 6" xfId="9799" xr:uid="{00000000-0005-0000-0000-0000FA250000}"/>
    <cellStyle name="Heading 1 8 64 7" xfId="9800" xr:uid="{00000000-0005-0000-0000-0000FB250000}"/>
    <cellStyle name="Heading 1 8 64 8" xfId="9801" xr:uid="{00000000-0005-0000-0000-0000FC250000}"/>
    <cellStyle name="Heading 1 8 65" xfId="9802" xr:uid="{00000000-0005-0000-0000-0000FD250000}"/>
    <cellStyle name="Heading 1 8 65 2" xfId="9803" xr:uid="{00000000-0005-0000-0000-0000FE250000}"/>
    <cellStyle name="Heading 1 8 65 3" xfId="9804" xr:uid="{00000000-0005-0000-0000-0000FF250000}"/>
    <cellStyle name="Heading 1 8 65 4" xfId="9805" xr:uid="{00000000-0005-0000-0000-000000260000}"/>
    <cellStyle name="Heading 1 8 65 5" xfId="9806" xr:uid="{00000000-0005-0000-0000-000001260000}"/>
    <cellStyle name="Heading 1 8 65 6" xfId="9807" xr:uid="{00000000-0005-0000-0000-000002260000}"/>
    <cellStyle name="Heading 1 8 65 7" xfId="9808" xr:uid="{00000000-0005-0000-0000-000003260000}"/>
    <cellStyle name="Heading 1 8 65 8" xfId="9809" xr:uid="{00000000-0005-0000-0000-000004260000}"/>
    <cellStyle name="Heading 1 8 66" xfId="9810" xr:uid="{00000000-0005-0000-0000-000005260000}"/>
    <cellStyle name="Heading 1 8 67" xfId="9811" xr:uid="{00000000-0005-0000-0000-000006260000}"/>
    <cellStyle name="Heading 1 8 68" xfId="9812" xr:uid="{00000000-0005-0000-0000-000007260000}"/>
    <cellStyle name="Heading 1 8 69" xfId="9813" xr:uid="{00000000-0005-0000-0000-000008260000}"/>
    <cellStyle name="Heading 1 8 7" xfId="9814" xr:uid="{00000000-0005-0000-0000-000009260000}"/>
    <cellStyle name="Heading 1 8 70" xfId="9815" xr:uid="{00000000-0005-0000-0000-00000A260000}"/>
    <cellStyle name="Heading 1 8 71" xfId="9816" xr:uid="{00000000-0005-0000-0000-00000B260000}"/>
    <cellStyle name="Heading 1 8 72" xfId="9817" xr:uid="{00000000-0005-0000-0000-00000C260000}"/>
    <cellStyle name="Heading 1 8 73" xfId="9818" xr:uid="{00000000-0005-0000-0000-00000D260000}"/>
    <cellStyle name="Heading 1 8 74" xfId="9819" xr:uid="{00000000-0005-0000-0000-00000E260000}"/>
    <cellStyle name="Heading 1 8 75" xfId="9820" xr:uid="{00000000-0005-0000-0000-00000F260000}"/>
    <cellStyle name="Heading 1 8 76" xfId="9821" xr:uid="{00000000-0005-0000-0000-000010260000}"/>
    <cellStyle name="Heading 1 8 77" xfId="9822" xr:uid="{00000000-0005-0000-0000-000011260000}"/>
    <cellStyle name="Heading 1 8 78" xfId="9823" xr:uid="{00000000-0005-0000-0000-000012260000}"/>
    <cellStyle name="Heading 1 8 79" xfId="9824" xr:uid="{00000000-0005-0000-0000-000013260000}"/>
    <cellStyle name="Heading 1 8 8" xfId="9825" xr:uid="{00000000-0005-0000-0000-000014260000}"/>
    <cellStyle name="Heading 1 8 80" xfId="9826" xr:uid="{00000000-0005-0000-0000-000015260000}"/>
    <cellStyle name="Heading 1 8 81" xfId="9827" xr:uid="{00000000-0005-0000-0000-000016260000}"/>
    <cellStyle name="Heading 1 8 82" xfId="9828" xr:uid="{00000000-0005-0000-0000-000017260000}"/>
    <cellStyle name="Heading 1 8 83" xfId="9829" xr:uid="{00000000-0005-0000-0000-000018260000}"/>
    <cellStyle name="Heading 1 8 84" xfId="9830" xr:uid="{00000000-0005-0000-0000-000019260000}"/>
    <cellStyle name="Heading 1 8 85" xfId="9831" xr:uid="{00000000-0005-0000-0000-00001A260000}"/>
    <cellStyle name="Heading 1 8 86" xfId="9832" xr:uid="{00000000-0005-0000-0000-00001B260000}"/>
    <cellStyle name="Heading 1 8 87" xfId="9833" xr:uid="{00000000-0005-0000-0000-00001C260000}"/>
    <cellStyle name="Heading 1 8 88" xfId="9834" xr:uid="{00000000-0005-0000-0000-00001D260000}"/>
    <cellStyle name="Heading 1 8 89" xfId="9835" xr:uid="{00000000-0005-0000-0000-00001E260000}"/>
    <cellStyle name="Heading 1 8 9" xfId="9836" xr:uid="{00000000-0005-0000-0000-00001F260000}"/>
    <cellStyle name="Heading 1 8 90" xfId="9837" xr:uid="{00000000-0005-0000-0000-000020260000}"/>
    <cellStyle name="Heading 1 8 91" xfId="9838" xr:uid="{00000000-0005-0000-0000-000021260000}"/>
    <cellStyle name="Heading 1 8 92" xfId="9839" xr:uid="{00000000-0005-0000-0000-000022260000}"/>
    <cellStyle name="Heading 1 8 93" xfId="9840" xr:uid="{00000000-0005-0000-0000-000023260000}"/>
    <cellStyle name="Heading 1 8 94" xfId="9841" xr:uid="{00000000-0005-0000-0000-000024260000}"/>
    <cellStyle name="Heading 1 8 95" xfId="9842" xr:uid="{00000000-0005-0000-0000-000025260000}"/>
    <cellStyle name="Heading 1 8 96" xfId="9843" xr:uid="{00000000-0005-0000-0000-000026260000}"/>
    <cellStyle name="Heading 1 8 97" xfId="9844" xr:uid="{00000000-0005-0000-0000-000027260000}"/>
    <cellStyle name="Heading 1 8 98" xfId="9845" xr:uid="{00000000-0005-0000-0000-000028260000}"/>
    <cellStyle name="Heading 1 8 99" xfId="9846" xr:uid="{00000000-0005-0000-0000-000029260000}"/>
    <cellStyle name="Heading 1 80" xfId="9847" xr:uid="{00000000-0005-0000-0000-00002A260000}"/>
    <cellStyle name="Heading 1 80 2" xfId="9848" xr:uid="{00000000-0005-0000-0000-00002B260000}"/>
    <cellStyle name="Heading 1 81" xfId="9849" xr:uid="{00000000-0005-0000-0000-00002C260000}"/>
    <cellStyle name="Heading 1 81 2" xfId="9850" xr:uid="{00000000-0005-0000-0000-00002D260000}"/>
    <cellStyle name="Heading 1 82" xfId="9851" xr:uid="{00000000-0005-0000-0000-00002E260000}"/>
    <cellStyle name="Heading 1 82 2" xfId="9852" xr:uid="{00000000-0005-0000-0000-00002F260000}"/>
    <cellStyle name="Heading 1 83" xfId="9853" xr:uid="{00000000-0005-0000-0000-000030260000}"/>
    <cellStyle name="Heading 1 83 2" xfId="9854" xr:uid="{00000000-0005-0000-0000-000031260000}"/>
    <cellStyle name="Heading 1 84" xfId="9855" xr:uid="{00000000-0005-0000-0000-000032260000}"/>
    <cellStyle name="Heading 1 84 2" xfId="9856" xr:uid="{00000000-0005-0000-0000-000033260000}"/>
    <cellStyle name="Heading 1 85" xfId="9857" xr:uid="{00000000-0005-0000-0000-000034260000}"/>
    <cellStyle name="Heading 1 85 2" xfId="9858" xr:uid="{00000000-0005-0000-0000-000035260000}"/>
    <cellStyle name="Heading 1 86" xfId="9859" xr:uid="{00000000-0005-0000-0000-000036260000}"/>
    <cellStyle name="Heading 1 86 2" xfId="9860" xr:uid="{00000000-0005-0000-0000-000037260000}"/>
    <cellStyle name="Heading 1 87" xfId="9861" xr:uid="{00000000-0005-0000-0000-000038260000}"/>
    <cellStyle name="Heading 1 87 2" xfId="9862" xr:uid="{00000000-0005-0000-0000-000039260000}"/>
    <cellStyle name="Heading 1 88" xfId="9863" xr:uid="{00000000-0005-0000-0000-00003A260000}"/>
    <cellStyle name="Heading 1 88 2" xfId="9864" xr:uid="{00000000-0005-0000-0000-00003B260000}"/>
    <cellStyle name="Heading 1 89" xfId="9865" xr:uid="{00000000-0005-0000-0000-00003C260000}"/>
    <cellStyle name="Heading 1 89 2" xfId="9866" xr:uid="{00000000-0005-0000-0000-00003D260000}"/>
    <cellStyle name="Heading 1 9" xfId="9867" xr:uid="{00000000-0005-0000-0000-00003E260000}"/>
    <cellStyle name="Heading 1 9 10" xfId="9868" xr:uid="{00000000-0005-0000-0000-00003F260000}"/>
    <cellStyle name="Heading 1 9 100" xfId="9869" xr:uid="{00000000-0005-0000-0000-000040260000}"/>
    <cellStyle name="Heading 1 9 101" xfId="9870" xr:uid="{00000000-0005-0000-0000-000041260000}"/>
    <cellStyle name="Heading 1 9 102" xfId="9871" xr:uid="{00000000-0005-0000-0000-000042260000}"/>
    <cellStyle name="Heading 1 9 103" xfId="9872" xr:uid="{00000000-0005-0000-0000-000043260000}"/>
    <cellStyle name="Heading 1 9 104" xfId="9873" xr:uid="{00000000-0005-0000-0000-000044260000}"/>
    <cellStyle name="Heading 1 9 105" xfId="9874" xr:uid="{00000000-0005-0000-0000-000045260000}"/>
    <cellStyle name="Heading 1 9 106" xfId="9875" xr:uid="{00000000-0005-0000-0000-000046260000}"/>
    <cellStyle name="Heading 1 9 107" xfId="9876" xr:uid="{00000000-0005-0000-0000-000047260000}"/>
    <cellStyle name="Heading 1 9 108" xfId="9877" xr:uid="{00000000-0005-0000-0000-000048260000}"/>
    <cellStyle name="Heading 1 9 109" xfId="9878" xr:uid="{00000000-0005-0000-0000-000049260000}"/>
    <cellStyle name="Heading 1 9 11" xfId="9879" xr:uid="{00000000-0005-0000-0000-00004A260000}"/>
    <cellStyle name="Heading 1 9 110" xfId="9880" xr:uid="{00000000-0005-0000-0000-00004B260000}"/>
    <cellStyle name="Heading 1 9 111" xfId="9881" xr:uid="{00000000-0005-0000-0000-00004C260000}"/>
    <cellStyle name="Heading 1 9 112" xfId="9882" xr:uid="{00000000-0005-0000-0000-00004D260000}"/>
    <cellStyle name="Heading 1 9 113" xfId="9883" xr:uid="{00000000-0005-0000-0000-00004E260000}"/>
    <cellStyle name="Heading 1 9 114" xfId="9884" xr:uid="{00000000-0005-0000-0000-00004F260000}"/>
    <cellStyle name="Heading 1 9 115" xfId="9885" xr:uid="{00000000-0005-0000-0000-000050260000}"/>
    <cellStyle name="Heading 1 9 116" xfId="9886" xr:uid="{00000000-0005-0000-0000-000051260000}"/>
    <cellStyle name="Heading 1 9 117" xfId="9887" xr:uid="{00000000-0005-0000-0000-000052260000}"/>
    <cellStyle name="Heading 1 9 118" xfId="9888" xr:uid="{00000000-0005-0000-0000-000053260000}"/>
    <cellStyle name="Heading 1 9 119" xfId="9889" xr:uid="{00000000-0005-0000-0000-000054260000}"/>
    <cellStyle name="Heading 1 9 12" xfId="9890" xr:uid="{00000000-0005-0000-0000-000055260000}"/>
    <cellStyle name="Heading 1 9 120" xfId="9891" xr:uid="{00000000-0005-0000-0000-000056260000}"/>
    <cellStyle name="Heading 1 9 121" xfId="9892" xr:uid="{00000000-0005-0000-0000-000057260000}"/>
    <cellStyle name="Heading 1 9 122" xfId="9893" xr:uid="{00000000-0005-0000-0000-000058260000}"/>
    <cellStyle name="Heading 1 9 123" xfId="9894" xr:uid="{00000000-0005-0000-0000-000059260000}"/>
    <cellStyle name="Heading 1 9 124" xfId="9895" xr:uid="{00000000-0005-0000-0000-00005A260000}"/>
    <cellStyle name="Heading 1 9 13" xfId="9896" xr:uid="{00000000-0005-0000-0000-00005B260000}"/>
    <cellStyle name="Heading 1 9 14" xfId="9897" xr:uid="{00000000-0005-0000-0000-00005C260000}"/>
    <cellStyle name="Heading 1 9 15" xfId="9898" xr:uid="{00000000-0005-0000-0000-00005D260000}"/>
    <cellStyle name="Heading 1 9 16" xfId="9899" xr:uid="{00000000-0005-0000-0000-00005E260000}"/>
    <cellStyle name="Heading 1 9 17" xfId="9900" xr:uid="{00000000-0005-0000-0000-00005F260000}"/>
    <cellStyle name="Heading 1 9 18" xfId="9901" xr:uid="{00000000-0005-0000-0000-000060260000}"/>
    <cellStyle name="Heading 1 9 19" xfId="9902" xr:uid="{00000000-0005-0000-0000-000061260000}"/>
    <cellStyle name="Heading 1 9 2" xfId="9903" xr:uid="{00000000-0005-0000-0000-000062260000}"/>
    <cellStyle name="Heading 1 9 2 2" xfId="9904" xr:uid="{00000000-0005-0000-0000-000063260000}"/>
    <cellStyle name="Heading 1 9 20" xfId="9905" xr:uid="{00000000-0005-0000-0000-000064260000}"/>
    <cellStyle name="Heading 1 9 21" xfId="9906" xr:uid="{00000000-0005-0000-0000-000065260000}"/>
    <cellStyle name="Heading 1 9 22" xfId="9907" xr:uid="{00000000-0005-0000-0000-000066260000}"/>
    <cellStyle name="Heading 1 9 23" xfId="9908" xr:uid="{00000000-0005-0000-0000-000067260000}"/>
    <cellStyle name="Heading 1 9 24" xfId="9909" xr:uid="{00000000-0005-0000-0000-000068260000}"/>
    <cellStyle name="Heading 1 9 25" xfId="9910" xr:uid="{00000000-0005-0000-0000-000069260000}"/>
    <cellStyle name="Heading 1 9 26" xfId="9911" xr:uid="{00000000-0005-0000-0000-00006A260000}"/>
    <cellStyle name="Heading 1 9 27" xfId="9912" xr:uid="{00000000-0005-0000-0000-00006B260000}"/>
    <cellStyle name="Heading 1 9 28" xfId="9913" xr:uid="{00000000-0005-0000-0000-00006C260000}"/>
    <cellStyle name="Heading 1 9 29" xfId="9914" xr:uid="{00000000-0005-0000-0000-00006D260000}"/>
    <cellStyle name="Heading 1 9 3" xfId="9915" xr:uid="{00000000-0005-0000-0000-00006E260000}"/>
    <cellStyle name="Heading 1 9 30" xfId="9916" xr:uid="{00000000-0005-0000-0000-00006F260000}"/>
    <cellStyle name="Heading 1 9 31" xfId="9917" xr:uid="{00000000-0005-0000-0000-000070260000}"/>
    <cellStyle name="Heading 1 9 32" xfId="9918" xr:uid="{00000000-0005-0000-0000-000071260000}"/>
    <cellStyle name="Heading 1 9 33" xfId="9919" xr:uid="{00000000-0005-0000-0000-000072260000}"/>
    <cellStyle name="Heading 1 9 34" xfId="9920" xr:uid="{00000000-0005-0000-0000-000073260000}"/>
    <cellStyle name="Heading 1 9 35" xfId="9921" xr:uid="{00000000-0005-0000-0000-000074260000}"/>
    <cellStyle name="Heading 1 9 36" xfId="9922" xr:uid="{00000000-0005-0000-0000-000075260000}"/>
    <cellStyle name="Heading 1 9 37" xfId="9923" xr:uid="{00000000-0005-0000-0000-000076260000}"/>
    <cellStyle name="Heading 1 9 38" xfId="9924" xr:uid="{00000000-0005-0000-0000-000077260000}"/>
    <cellStyle name="Heading 1 9 39" xfId="9925" xr:uid="{00000000-0005-0000-0000-000078260000}"/>
    <cellStyle name="Heading 1 9 4" xfId="9926" xr:uid="{00000000-0005-0000-0000-000079260000}"/>
    <cellStyle name="Heading 1 9 40" xfId="9927" xr:uid="{00000000-0005-0000-0000-00007A260000}"/>
    <cellStyle name="Heading 1 9 41" xfId="9928" xr:uid="{00000000-0005-0000-0000-00007B260000}"/>
    <cellStyle name="Heading 1 9 42" xfId="9929" xr:uid="{00000000-0005-0000-0000-00007C260000}"/>
    <cellStyle name="Heading 1 9 43" xfId="9930" xr:uid="{00000000-0005-0000-0000-00007D260000}"/>
    <cellStyle name="Heading 1 9 44" xfId="9931" xr:uid="{00000000-0005-0000-0000-00007E260000}"/>
    <cellStyle name="Heading 1 9 45" xfId="9932" xr:uid="{00000000-0005-0000-0000-00007F260000}"/>
    <cellStyle name="Heading 1 9 46" xfId="9933" xr:uid="{00000000-0005-0000-0000-000080260000}"/>
    <cellStyle name="Heading 1 9 47" xfId="9934" xr:uid="{00000000-0005-0000-0000-000081260000}"/>
    <cellStyle name="Heading 1 9 48" xfId="9935" xr:uid="{00000000-0005-0000-0000-000082260000}"/>
    <cellStyle name="Heading 1 9 49" xfId="9936" xr:uid="{00000000-0005-0000-0000-000083260000}"/>
    <cellStyle name="Heading 1 9 5" xfId="9937" xr:uid="{00000000-0005-0000-0000-000084260000}"/>
    <cellStyle name="Heading 1 9 50" xfId="9938" xr:uid="{00000000-0005-0000-0000-000085260000}"/>
    <cellStyle name="Heading 1 9 51" xfId="9939" xr:uid="{00000000-0005-0000-0000-000086260000}"/>
    <cellStyle name="Heading 1 9 52" xfId="9940" xr:uid="{00000000-0005-0000-0000-000087260000}"/>
    <cellStyle name="Heading 1 9 53" xfId="9941" xr:uid="{00000000-0005-0000-0000-000088260000}"/>
    <cellStyle name="Heading 1 9 54" xfId="9942" xr:uid="{00000000-0005-0000-0000-000089260000}"/>
    <cellStyle name="Heading 1 9 55" xfId="9943" xr:uid="{00000000-0005-0000-0000-00008A260000}"/>
    <cellStyle name="Heading 1 9 56" xfId="9944" xr:uid="{00000000-0005-0000-0000-00008B260000}"/>
    <cellStyle name="Heading 1 9 57" xfId="9945" xr:uid="{00000000-0005-0000-0000-00008C260000}"/>
    <cellStyle name="Heading 1 9 58" xfId="9946" xr:uid="{00000000-0005-0000-0000-00008D260000}"/>
    <cellStyle name="Heading 1 9 59" xfId="9947" xr:uid="{00000000-0005-0000-0000-00008E260000}"/>
    <cellStyle name="Heading 1 9 6" xfId="9948" xr:uid="{00000000-0005-0000-0000-00008F260000}"/>
    <cellStyle name="Heading 1 9 60" xfId="9949" xr:uid="{00000000-0005-0000-0000-000090260000}"/>
    <cellStyle name="Heading 1 9 61" xfId="9950" xr:uid="{00000000-0005-0000-0000-000091260000}"/>
    <cellStyle name="Heading 1 9 62" xfId="9951" xr:uid="{00000000-0005-0000-0000-000092260000}"/>
    <cellStyle name="Heading 1 9 63" xfId="9952" xr:uid="{00000000-0005-0000-0000-000093260000}"/>
    <cellStyle name="Heading 1 9 64" xfId="9953" xr:uid="{00000000-0005-0000-0000-000094260000}"/>
    <cellStyle name="Heading 1 9 65" xfId="9954" xr:uid="{00000000-0005-0000-0000-000095260000}"/>
    <cellStyle name="Heading 1 9 66" xfId="9955" xr:uid="{00000000-0005-0000-0000-000096260000}"/>
    <cellStyle name="Heading 1 9 67" xfId="9956" xr:uid="{00000000-0005-0000-0000-000097260000}"/>
    <cellStyle name="Heading 1 9 68" xfId="9957" xr:uid="{00000000-0005-0000-0000-000098260000}"/>
    <cellStyle name="Heading 1 9 69" xfId="9958" xr:uid="{00000000-0005-0000-0000-000099260000}"/>
    <cellStyle name="Heading 1 9 7" xfId="9959" xr:uid="{00000000-0005-0000-0000-00009A260000}"/>
    <cellStyle name="Heading 1 9 70" xfId="9960" xr:uid="{00000000-0005-0000-0000-00009B260000}"/>
    <cellStyle name="Heading 1 9 71" xfId="9961" xr:uid="{00000000-0005-0000-0000-00009C260000}"/>
    <cellStyle name="Heading 1 9 72" xfId="9962" xr:uid="{00000000-0005-0000-0000-00009D260000}"/>
    <cellStyle name="Heading 1 9 73" xfId="9963" xr:uid="{00000000-0005-0000-0000-00009E260000}"/>
    <cellStyle name="Heading 1 9 74" xfId="9964" xr:uid="{00000000-0005-0000-0000-00009F260000}"/>
    <cellStyle name="Heading 1 9 75" xfId="9965" xr:uid="{00000000-0005-0000-0000-0000A0260000}"/>
    <cellStyle name="Heading 1 9 76" xfId="9966" xr:uid="{00000000-0005-0000-0000-0000A1260000}"/>
    <cellStyle name="Heading 1 9 77" xfId="9967" xr:uid="{00000000-0005-0000-0000-0000A2260000}"/>
    <cellStyle name="Heading 1 9 78" xfId="9968" xr:uid="{00000000-0005-0000-0000-0000A3260000}"/>
    <cellStyle name="Heading 1 9 79" xfId="9969" xr:uid="{00000000-0005-0000-0000-0000A4260000}"/>
    <cellStyle name="Heading 1 9 8" xfId="9970" xr:uid="{00000000-0005-0000-0000-0000A5260000}"/>
    <cellStyle name="Heading 1 9 80" xfId="9971" xr:uid="{00000000-0005-0000-0000-0000A6260000}"/>
    <cellStyle name="Heading 1 9 81" xfId="9972" xr:uid="{00000000-0005-0000-0000-0000A7260000}"/>
    <cellStyle name="Heading 1 9 82" xfId="9973" xr:uid="{00000000-0005-0000-0000-0000A8260000}"/>
    <cellStyle name="Heading 1 9 83" xfId="9974" xr:uid="{00000000-0005-0000-0000-0000A9260000}"/>
    <cellStyle name="Heading 1 9 84" xfId="9975" xr:uid="{00000000-0005-0000-0000-0000AA260000}"/>
    <cellStyle name="Heading 1 9 85" xfId="9976" xr:uid="{00000000-0005-0000-0000-0000AB260000}"/>
    <cellStyle name="Heading 1 9 86" xfId="9977" xr:uid="{00000000-0005-0000-0000-0000AC260000}"/>
    <cellStyle name="Heading 1 9 87" xfId="9978" xr:uid="{00000000-0005-0000-0000-0000AD260000}"/>
    <cellStyle name="Heading 1 9 88" xfId="9979" xr:uid="{00000000-0005-0000-0000-0000AE260000}"/>
    <cellStyle name="Heading 1 9 89" xfId="9980" xr:uid="{00000000-0005-0000-0000-0000AF260000}"/>
    <cellStyle name="Heading 1 9 9" xfId="9981" xr:uid="{00000000-0005-0000-0000-0000B0260000}"/>
    <cellStyle name="Heading 1 9 90" xfId="9982" xr:uid="{00000000-0005-0000-0000-0000B1260000}"/>
    <cellStyle name="Heading 1 9 91" xfId="9983" xr:uid="{00000000-0005-0000-0000-0000B2260000}"/>
    <cellStyle name="Heading 1 9 92" xfId="9984" xr:uid="{00000000-0005-0000-0000-0000B3260000}"/>
    <cellStyle name="Heading 1 9 93" xfId="9985" xr:uid="{00000000-0005-0000-0000-0000B4260000}"/>
    <cellStyle name="Heading 1 9 94" xfId="9986" xr:uid="{00000000-0005-0000-0000-0000B5260000}"/>
    <cellStyle name="Heading 1 9 95" xfId="9987" xr:uid="{00000000-0005-0000-0000-0000B6260000}"/>
    <cellStyle name="Heading 1 9 96" xfId="9988" xr:uid="{00000000-0005-0000-0000-0000B7260000}"/>
    <cellStyle name="Heading 1 9 97" xfId="9989" xr:uid="{00000000-0005-0000-0000-0000B8260000}"/>
    <cellStyle name="Heading 1 9 98" xfId="9990" xr:uid="{00000000-0005-0000-0000-0000B9260000}"/>
    <cellStyle name="Heading 1 9 99" xfId="9991" xr:uid="{00000000-0005-0000-0000-0000BA260000}"/>
    <cellStyle name="Heading 1 90" xfId="9992" xr:uid="{00000000-0005-0000-0000-0000BB260000}"/>
    <cellStyle name="Heading 1 90 2" xfId="9993" xr:uid="{00000000-0005-0000-0000-0000BC260000}"/>
    <cellStyle name="Heading 1 91" xfId="9994" xr:uid="{00000000-0005-0000-0000-0000BD260000}"/>
    <cellStyle name="Heading 1 91 2" xfId="9995" xr:uid="{00000000-0005-0000-0000-0000BE260000}"/>
    <cellStyle name="Heading 1 92" xfId="9996" xr:uid="{00000000-0005-0000-0000-0000BF260000}"/>
    <cellStyle name="Heading 1 92 2" xfId="9997" xr:uid="{00000000-0005-0000-0000-0000C0260000}"/>
    <cellStyle name="Heading 1 93" xfId="9998" xr:uid="{00000000-0005-0000-0000-0000C1260000}"/>
    <cellStyle name="Heading 1 93 2" xfId="9999" xr:uid="{00000000-0005-0000-0000-0000C2260000}"/>
    <cellStyle name="Heading 1 94" xfId="10000" xr:uid="{00000000-0005-0000-0000-0000C3260000}"/>
    <cellStyle name="Heading 1 94 2" xfId="10001" xr:uid="{00000000-0005-0000-0000-0000C4260000}"/>
    <cellStyle name="Heading 1 95" xfId="10002" xr:uid="{00000000-0005-0000-0000-0000C5260000}"/>
    <cellStyle name="Heading 1 95 2" xfId="10003" xr:uid="{00000000-0005-0000-0000-0000C6260000}"/>
    <cellStyle name="Heading 1 96" xfId="10004" xr:uid="{00000000-0005-0000-0000-0000C7260000}"/>
    <cellStyle name="Heading 1 96 2" xfId="10005" xr:uid="{00000000-0005-0000-0000-0000C8260000}"/>
    <cellStyle name="Heading 1 97" xfId="10006" xr:uid="{00000000-0005-0000-0000-0000C9260000}"/>
    <cellStyle name="Heading 1 97 2" xfId="10007" xr:uid="{00000000-0005-0000-0000-0000CA260000}"/>
    <cellStyle name="Heading 1 98" xfId="10008" xr:uid="{00000000-0005-0000-0000-0000CB260000}"/>
    <cellStyle name="Heading 1 98 2" xfId="10009" xr:uid="{00000000-0005-0000-0000-0000CC260000}"/>
    <cellStyle name="Heading 1 99" xfId="10010" xr:uid="{00000000-0005-0000-0000-0000CD260000}"/>
    <cellStyle name="Heading 1 99 2" xfId="10011" xr:uid="{00000000-0005-0000-0000-0000CE260000}"/>
    <cellStyle name="Heading 2 10" xfId="10012" xr:uid="{00000000-0005-0000-0000-0000CF260000}"/>
    <cellStyle name="Heading 2 10 10" xfId="10013" xr:uid="{00000000-0005-0000-0000-0000D0260000}"/>
    <cellStyle name="Heading 2 10 100" xfId="10014" xr:uid="{00000000-0005-0000-0000-0000D1260000}"/>
    <cellStyle name="Heading 2 10 101" xfId="10015" xr:uid="{00000000-0005-0000-0000-0000D2260000}"/>
    <cellStyle name="Heading 2 10 102" xfId="10016" xr:uid="{00000000-0005-0000-0000-0000D3260000}"/>
    <cellStyle name="Heading 2 10 103" xfId="10017" xr:uid="{00000000-0005-0000-0000-0000D4260000}"/>
    <cellStyle name="Heading 2 10 104" xfId="10018" xr:uid="{00000000-0005-0000-0000-0000D5260000}"/>
    <cellStyle name="Heading 2 10 105" xfId="10019" xr:uid="{00000000-0005-0000-0000-0000D6260000}"/>
    <cellStyle name="Heading 2 10 106" xfId="10020" xr:uid="{00000000-0005-0000-0000-0000D7260000}"/>
    <cellStyle name="Heading 2 10 107" xfId="10021" xr:uid="{00000000-0005-0000-0000-0000D8260000}"/>
    <cellStyle name="Heading 2 10 108" xfId="10022" xr:uid="{00000000-0005-0000-0000-0000D9260000}"/>
    <cellStyle name="Heading 2 10 109" xfId="10023" xr:uid="{00000000-0005-0000-0000-0000DA260000}"/>
    <cellStyle name="Heading 2 10 11" xfId="10024" xr:uid="{00000000-0005-0000-0000-0000DB260000}"/>
    <cellStyle name="Heading 2 10 110" xfId="10025" xr:uid="{00000000-0005-0000-0000-0000DC260000}"/>
    <cellStyle name="Heading 2 10 111" xfId="10026" xr:uid="{00000000-0005-0000-0000-0000DD260000}"/>
    <cellStyle name="Heading 2 10 112" xfId="10027" xr:uid="{00000000-0005-0000-0000-0000DE260000}"/>
    <cellStyle name="Heading 2 10 113" xfId="10028" xr:uid="{00000000-0005-0000-0000-0000DF260000}"/>
    <cellStyle name="Heading 2 10 114" xfId="10029" xr:uid="{00000000-0005-0000-0000-0000E0260000}"/>
    <cellStyle name="Heading 2 10 115" xfId="10030" xr:uid="{00000000-0005-0000-0000-0000E1260000}"/>
    <cellStyle name="Heading 2 10 116" xfId="10031" xr:uid="{00000000-0005-0000-0000-0000E2260000}"/>
    <cellStyle name="Heading 2 10 117" xfId="10032" xr:uid="{00000000-0005-0000-0000-0000E3260000}"/>
    <cellStyle name="Heading 2 10 118" xfId="10033" xr:uid="{00000000-0005-0000-0000-0000E4260000}"/>
    <cellStyle name="Heading 2 10 119" xfId="10034" xr:uid="{00000000-0005-0000-0000-0000E5260000}"/>
    <cellStyle name="Heading 2 10 12" xfId="10035" xr:uid="{00000000-0005-0000-0000-0000E6260000}"/>
    <cellStyle name="Heading 2 10 120" xfId="10036" xr:uid="{00000000-0005-0000-0000-0000E7260000}"/>
    <cellStyle name="Heading 2 10 121" xfId="10037" xr:uid="{00000000-0005-0000-0000-0000E8260000}"/>
    <cellStyle name="Heading 2 10 122" xfId="10038" xr:uid="{00000000-0005-0000-0000-0000E9260000}"/>
    <cellStyle name="Heading 2 10 123" xfId="10039" xr:uid="{00000000-0005-0000-0000-0000EA260000}"/>
    <cellStyle name="Heading 2 10 13" xfId="10040" xr:uid="{00000000-0005-0000-0000-0000EB260000}"/>
    <cellStyle name="Heading 2 10 14" xfId="10041" xr:uid="{00000000-0005-0000-0000-0000EC260000}"/>
    <cellStyle name="Heading 2 10 15" xfId="10042" xr:uid="{00000000-0005-0000-0000-0000ED260000}"/>
    <cellStyle name="Heading 2 10 16" xfId="10043" xr:uid="{00000000-0005-0000-0000-0000EE260000}"/>
    <cellStyle name="Heading 2 10 17" xfId="10044" xr:uid="{00000000-0005-0000-0000-0000EF260000}"/>
    <cellStyle name="Heading 2 10 18" xfId="10045" xr:uid="{00000000-0005-0000-0000-0000F0260000}"/>
    <cellStyle name="Heading 2 10 19" xfId="10046" xr:uid="{00000000-0005-0000-0000-0000F1260000}"/>
    <cellStyle name="Heading 2 10 2" xfId="10047" xr:uid="{00000000-0005-0000-0000-0000F2260000}"/>
    <cellStyle name="Heading 2 10 20" xfId="10048" xr:uid="{00000000-0005-0000-0000-0000F3260000}"/>
    <cellStyle name="Heading 2 10 21" xfId="10049" xr:uid="{00000000-0005-0000-0000-0000F4260000}"/>
    <cellStyle name="Heading 2 10 22" xfId="10050" xr:uid="{00000000-0005-0000-0000-0000F5260000}"/>
    <cellStyle name="Heading 2 10 23" xfId="10051" xr:uid="{00000000-0005-0000-0000-0000F6260000}"/>
    <cellStyle name="Heading 2 10 24" xfId="10052" xr:uid="{00000000-0005-0000-0000-0000F7260000}"/>
    <cellStyle name="Heading 2 10 25" xfId="10053" xr:uid="{00000000-0005-0000-0000-0000F8260000}"/>
    <cellStyle name="Heading 2 10 26" xfId="10054" xr:uid="{00000000-0005-0000-0000-0000F9260000}"/>
    <cellStyle name="Heading 2 10 27" xfId="10055" xr:uid="{00000000-0005-0000-0000-0000FA260000}"/>
    <cellStyle name="Heading 2 10 28" xfId="10056" xr:uid="{00000000-0005-0000-0000-0000FB260000}"/>
    <cellStyle name="Heading 2 10 29" xfId="10057" xr:uid="{00000000-0005-0000-0000-0000FC260000}"/>
    <cellStyle name="Heading 2 10 3" xfId="10058" xr:uid="{00000000-0005-0000-0000-0000FD260000}"/>
    <cellStyle name="Heading 2 10 30" xfId="10059" xr:uid="{00000000-0005-0000-0000-0000FE260000}"/>
    <cellStyle name="Heading 2 10 31" xfId="10060" xr:uid="{00000000-0005-0000-0000-0000FF260000}"/>
    <cellStyle name="Heading 2 10 32" xfId="10061" xr:uid="{00000000-0005-0000-0000-000000270000}"/>
    <cellStyle name="Heading 2 10 33" xfId="10062" xr:uid="{00000000-0005-0000-0000-000001270000}"/>
    <cellStyle name="Heading 2 10 34" xfId="10063" xr:uid="{00000000-0005-0000-0000-000002270000}"/>
    <cellStyle name="Heading 2 10 35" xfId="10064" xr:uid="{00000000-0005-0000-0000-000003270000}"/>
    <cellStyle name="Heading 2 10 36" xfId="10065" xr:uid="{00000000-0005-0000-0000-000004270000}"/>
    <cellStyle name="Heading 2 10 37" xfId="10066" xr:uid="{00000000-0005-0000-0000-000005270000}"/>
    <cellStyle name="Heading 2 10 38" xfId="10067" xr:uid="{00000000-0005-0000-0000-000006270000}"/>
    <cellStyle name="Heading 2 10 39" xfId="10068" xr:uid="{00000000-0005-0000-0000-000007270000}"/>
    <cellStyle name="Heading 2 10 4" xfId="10069" xr:uid="{00000000-0005-0000-0000-000008270000}"/>
    <cellStyle name="Heading 2 10 40" xfId="10070" xr:uid="{00000000-0005-0000-0000-000009270000}"/>
    <cellStyle name="Heading 2 10 41" xfId="10071" xr:uid="{00000000-0005-0000-0000-00000A270000}"/>
    <cellStyle name="Heading 2 10 42" xfId="10072" xr:uid="{00000000-0005-0000-0000-00000B270000}"/>
    <cellStyle name="Heading 2 10 43" xfId="10073" xr:uid="{00000000-0005-0000-0000-00000C270000}"/>
    <cellStyle name="Heading 2 10 44" xfId="10074" xr:uid="{00000000-0005-0000-0000-00000D270000}"/>
    <cellStyle name="Heading 2 10 45" xfId="10075" xr:uid="{00000000-0005-0000-0000-00000E270000}"/>
    <cellStyle name="Heading 2 10 46" xfId="10076" xr:uid="{00000000-0005-0000-0000-00000F270000}"/>
    <cellStyle name="Heading 2 10 47" xfId="10077" xr:uid="{00000000-0005-0000-0000-000010270000}"/>
    <cellStyle name="Heading 2 10 48" xfId="10078" xr:uid="{00000000-0005-0000-0000-000011270000}"/>
    <cellStyle name="Heading 2 10 49" xfId="10079" xr:uid="{00000000-0005-0000-0000-000012270000}"/>
    <cellStyle name="Heading 2 10 5" xfId="10080" xr:uid="{00000000-0005-0000-0000-000013270000}"/>
    <cellStyle name="Heading 2 10 50" xfId="10081" xr:uid="{00000000-0005-0000-0000-000014270000}"/>
    <cellStyle name="Heading 2 10 51" xfId="10082" xr:uid="{00000000-0005-0000-0000-000015270000}"/>
    <cellStyle name="Heading 2 10 52" xfId="10083" xr:uid="{00000000-0005-0000-0000-000016270000}"/>
    <cellStyle name="Heading 2 10 53" xfId="10084" xr:uid="{00000000-0005-0000-0000-000017270000}"/>
    <cellStyle name="Heading 2 10 54" xfId="10085" xr:uid="{00000000-0005-0000-0000-000018270000}"/>
    <cellStyle name="Heading 2 10 55" xfId="10086" xr:uid="{00000000-0005-0000-0000-000019270000}"/>
    <cellStyle name="Heading 2 10 56" xfId="10087" xr:uid="{00000000-0005-0000-0000-00001A270000}"/>
    <cellStyle name="Heading 2 10 57" xfId="10088" xr:uid="{00000000-0005-0000-0000-00001B270000}"/>
    <cellStyle name="Heading 2 10 58" xfId="10089" xr:uid="{00000000-0005-0000-0000-00001C270000}"/>
    <cellStyle name="Heading 2 10 59" xfId="10090" xr:uid="{00000000-0005-0000-0000-00001D270000}"/>
    <cellStyle name="Heading 2 10 6" xfId="10091" xr:uid="{00000000-0005-0000-0000-00001E270000}"/>
    <cellStyle name="Heading 2 10 60" xfId="10092" xr:uid="{00000000-0005-0000-0000-00001F270000}"/>
    <cellStyle name="Heading 2 10 61" xfId="10093" xr:uid="{00000000-0005-0000-0000-000020270000}"/>
    <cellStyle name="Heading 2 10 62" xfId="10094" xr:uid="{00000000-0005-0000-0000-000021270000}"/>
    <cellStyle name="Heading 2 10 63" xfId="10095" xr:uid="{00000000-0005-0000-0000-000022270000}"/>
    <cellStyle name="Heading 2 10 64" xfId="10096" xr:uid="{00000000-0005-0000-0000-000023270000}"/>
    <cellStyle name="Heading 2 10 65" xfId="10097" xr:uid="{00000000-0005-0000-0000-000024270000}"/>
    <cellStyle name="Heading 2 10 66" xfId="10098" xr:uid="{00000000-0005-0000-0000-000025270000}"/>
    <cellStyle name="Heading 2 10 67" xfId="10099" xr:uid="{00000000-0005-0000-0000-000026270000}"/>
    <cellStyle name="Heading 2 10 68" xfId="10100" xr:uid="{00000000-0005-0000-0000-000027270000}"/>
    <cellStyle name="Heading 2 10 69" xfId="10101" xr:uid="{00000000-0005-0000-0000-000028270000}"/>
    <cellStyle name="Heading 2 10 7" xfId="10102" xr:uid="{00000000-0005-0000-0000-000029270000}"/>
    <cellStyle name="Heading 2 10 70" xfId="10103" xr:uid="{00000000-0005-0000-0000-00002A270000}"/>
    <cellStyle name="Heading 2 10 71" xfId="10104" xr:uid="{00000000-0005-0000-0000-00002B270000}"/>
    <cellStyle name="Heading 2 10 72" xfId="10105" xr:uid="{00000000-0005-0000-0000-00002C270000}"/>
    <cellStyle name="Heading 2 10 73" xfId="10106" xr:uid="{00000000-0005-0000-0000-00002D270000}"/>
    <cellStyle name="Heading 2 10 74" xfId="10107" xr:uid="{00000000-0005-0000-0000-00002E270000}"/>
    <cellStyle name="Heading 2 10 75" xfId="10108" xr:uid="{00000000-0005-0000-0000-00002F270000}"/>
    <cellStyle name="Heading 2 10 76" xfId="10109" xr:uid="{00000000-0005-0000-0000-000030270000}"/>
    <cellStyle name="Heading 2 10 77" xfId="10110" xr:uid="{00000000-0005-0000-0000-000031270000}"/>
    <cellStyle name="Heading 2 10 78" xfId="10111" xr:uid="{00000000-0005-0000-0000-000032270000}"/>
    <cellStyle name="Heading 2 10 79" xfId="10112" xr:uid="{00000000-0005-0000-0000-000033270000}"/>
    <cellStyle name="Heading 2 10 8" xfId="10113" xr:uid="{00000000-0005-0000-0000-000034270000}"/>
    <cellStyle name="Heading 2 10 80" xfId="10114" xr:uid="{00000000-0005-0000-0000-000035270000}"/>
    <cellStyle name="Heading 2 10 81" xfId="10115" xr:uid="{00000000-0005-0000-0000-000036270000}"/>
    <cellStyle name="Heading 2 10 82" xfId="10116" xr:uid="{00000000-0005-0000-0000-000037270000}"/>
    <cellStyle name="Heading 2 10 83" xfId="10117" xr:uid="{00000000-0005-0000-0000-000038270000}"/>
    <cellStyle name="Heading 2 10 84" xfId="10118" xr:uid="{00000000-0005-0000-0000-000039270000}"/>
    <cellStyle name="Heading 2 10 85" xfId="10119" xr:uid="{00000000-0005-0000-0000-00003A270000}"/>
    <cellStyle name="Heading 2 10 86" xfId="10120" xr:uid="{00000000-0005-0000-0000-00003B270000}"/>
    <cellStyle name="Heading 2 10 87" xfId="10121" xr:uid="{00000000-0005-0000-0000-00003C270000}"/>
    <cellStyle name="Heading 2 10 88" xfId="10122" xr:uid="{00000000-0005-0000-0000-00003D270000}"/>
    <cellStyle name="Heading 2 10 89" xfId="10123" xr:uid="{00000000-0005-0000-0000-00003E270000}"/>
    <cellStyle name="Heading 2 10 9" xfId="10124" xr:uid="{00000000-0005-0000-0000-00003F270000}"/>
    <cellStyle name="Heading 2 10 90" xfId="10125" xr:uid="{00000000-0005-0000-0000-000040270000}"/>
    <cellStyle name="Heading 2 10 91" xfId="10126" xr:uid="{00000000-0005-0000-0000-000041270000}"/>
    <cellStyle name="Heading 2 10 92" xfId="10127" xr:uid="{00000000-0005-0000-0000-000042270000}"/>
    <cellStyle name="Heading 2 10 93" xfId="10128" xr:uid="{00000000-0005-0000-0000-000043270000}"/>
    <cellStyle name="Heading 2 10 94" xfId="10129" xr:uid="{00000000-0005-0000-0000-000044270000}"/>
    <cellStyle name="Heading 2 10 95" xfId="10130" xr:uid="{00000000-0005-0000-0000-000045270000}"/>
    <cellStyle name="Heading 2 10 96" xfId="10131" xr:uid="{00000000-0005-0000-0000-000046270000}"/>
    <cellStyle name="Heading 2 10 97" xfId="10132" xr:uid="{00000000-0005-0000-0000-000047270000}"/>
    <cellStyle name="Heading 2 10 98" xfId="10133" xr:uid="{00000000-0005-0000-0000-000048270000}"/>
    <cellStyle name="Heading 2 10 99" xfId="10134" xr:uid="{00000000-0005-0000-0000-000049270000}"/>
    <cellStyle name="Heading 2 100" xfId="10135" xr:uid="{00000000-0005-0000-0000-00004A270000}"/>
    <cellStyle name="Heading 2 100 2" xfId="10136" xr:uid="{00000000-0005-0000-0000-00004B270000}"/>
    <cellStyle name="Heading 2 101" xfId="10137" xr:uid="{00000000-0005-0000-0000-00004C270000}"/>
    <cellStyle name="Heading 2 101 2" xfId="10138" xr:uid="{00000000-0005-0000-0000-00004D270000}"/>
    <cellStyle name="Heading 2 102" xfId="10139" xr:uid="{00000000-0005-0000-0000-00004E270000}"/>
    <cellStyle name="Heading 2 102 2" xfId="10140" xr:uid="{00000000-0005-0000-0000-00004F270000}"/>
    <cellStyle name="Heading 2 103" xfId="10141" xr:uid="{00000000-0005-0000-0000-000050270000}"/>
    <cellStyle name="Heading 2 103 2" xfId="10142" xr:uid="{00000000-0005-0000-0000-000051270000}"/>
    <cellStyle name="Heading 2 104" xfId="10143" xr:uid="{00000000-0005-0000-0000-000052270000}"/>
    <cellStyle name="Heading 2 104 2" xfId="10144" xr:uid="{00000000-0005-0000-0000-000053270000}"/>
    <cellStyle name="Heading 2 105" xfId="10145" xr:uid="{00000000-0005-0000-0000-000054270000}"/>
    <cellStyle name="Heading 2 105 2" xfId="10146" xr:uid="{00000000-0005-0000-0000-000055270000}"/>
    <cellStyle name="Heading 2 106" xfId="10147" xr:uid="{00000000-0005-0000-0000-000056270000}"/>
    <cellStyle name="Heading 2 106 2" xfId="10148" xr:uid="{00000000-0005-0000-0000-000057270000}"/>
    <cellStyle name="Heading 2 107" xfId="10149" xr:uid="{00000000-0005-0000-0000-000058270000}"/>
    <cellStyle name="Heading 2 107 2" xfId="10150" xr:uid="{00000000-0005-0000-0000-000059270000}"/>
    <cellStyle name="Heading 2 108" xfId="10151" xr:uid="{00000000-0005-0000-0000-00005A270000}"/>
    <cellStyle name="Heading 2 108 2" xfId="10152" xr:uid="{00000000-0005-0000-0000-00005B270000}"/>
    <cellStyle name="Heading 2 109" xfId="10153" xr:uid="{00000000-0005-0000-0000-00005C270000}"/>
    <cellStyle name="Heading 2 109 2" xfId="10154" xr:uid="{00000000-0005-0000-0000-00005D270000}"/>
    <cellStyle name="Heading 2 11" xfId="10155" xr:uid="{00000000-0005-0000-0000-00005E270000}"/>
    <cellStyle name="Heading 2 11 2" xfId="10156" xr:uid="{00000000-0005-0000-0000-00005F270000}"/>
    <cellStyle name="Heading 2 11 3" xfId="10157" xr:uid="{00000000-0005-0000-0000-000060270000}"/>
    <cellStyle name="Heading 2 11 4" xfId="10158" xr:uid="{00000000-0005-0000-0000-000061270000}"/>
    <cellStyle name="Heading 2 11 5" xfId="10159" xr:uid="{00000000-0005-0000-0000-000062270000}"/>
    <cellStyle name="Heading 2 110" xfId="10160" xr:uid="{00000000-0005-0000-0000-000063270000}"/>
    <cellStyle name="Heading 2 110 2" xfId="10161" xr:uid="{00000000-0005-0000-0000-000064270000}"/>
    <cellStyle name="Heading 2 111" xfId="10162" xr:uid="{00000000-0005-0000-0000-000065270000}"/>
    <cellStyle name="Heading 2 111 2" xfId="10163" xr:uid="{00000000-0005-0000-0000-000066270000}"/>
    <cellStyle name="Heading 2 112" xfId="10164" xr:uid="{00000000-0005-0000-0000-000067270000}"/>
    <cellStyle name="Heading 2 112 2" xfId="10165" xr:uid="{00000000-0005-0000-0000-000068270000}"/>
    <cellStyle name="Heading 2 113" xfId="10166" xr:uid="{00000000-0005-0000-0000-000069270000}"/>
    <cellStyle name="Heading 2 113 2" xfId="10167" xr:uid="{00000000-0005-0000-0000-00006A270000}"/>
    <cellStyle name="Heading 2 114" xfId="10168" xr:uid="{00000000-0005-0000-0000-00006B270000}"/>
    <cellStyle name="Heading 2 114 2" xfId="10169" xr:uid="{00000000-0005-0000-0000-00006C270000}"/>
    <cellStyle name="Heading 2 115" xfId="10170" xr:uid="{00000000-0005-0000-0000-00006D270000}"/>
    <cellStyle name="Heading 2 115 2" xfId="10171" xr:uid="{00000000-0005-0000-0000-00006E270000}"/>
    <cellStyle name="Heading 2 116" xfId="10172" xr:uid="{00000000-0005-0000-0000-00006F270000}"/>
    <cellStyle name="Heading 2 116 2" xfId="10173" xr:uid="{00000000-0005-0000-0000-000070270000}"/>
    <cellStyle name="Heading 2 117" xfId="10174" xr:uid="{00000000-0005-0000-0000-000071270000}"/>
    <cellStyle name="Heading 2 117 2" xfId="10175" xr:uid="{00000000-0005-0000-0000-000072270000}"/>
    <cellStyle name="Heading 2 118" xfId="10176" xr:uid="{00000000-0005-0000-0000-000073270000}"/>
    <cellStyle name="Heading 2 118 2" xfId="10177" xr:uid="{00000000-0005-0000-0000-000074270000}"/>
    <cellStyle name="Heading 2 119" xfId="10178" xr:uid="{00000000-0005-0000-0000-000075270000}"/>
    <cellStyle name="Heading 2 119 2" xfId="10179" xr:uid="{00000000-0005-0000-0000-000076270000}"/>
    <cellStyle name="Heading 2 12" xfId="10180" xr:uid="{00000000-0005-0000-0000-000077270000}"/>
    <cellStyle name="Heading 2 12 2" xfId="10181" xr:uid="{00000000-0005-0000-0000-000078270000}"/>
    <cellStyle name="Heading 2 12 3" xfId="10182" xr:uid="{00000000-0005-0000-0000-000079270000}"/>
    <cellStyle name="Heading 2 12 4" xfId="10183" xr:uid="{00000000-0005-0000-0000-00007A270000}"/>
    <cellStyle name="Heading 2 12 5" xfId="10184" xr:uid="{00000000-0005-0000-0000-00007B270000}"/>
    <cellStyle name="Heading 2 120" xfId="10185" xr:uid="{00000000-0005-0000-0000-00007C270000}"/>
    <cellStyle name="Heading 2 120 2" xfId="10186" xr:uid="{00000000-0005-0000-0000-00007D270000}"/>
    <cellStyle name="Heading 2 121" xfId="10187" xr:uid="{00000000-0005-0000-0000-00007E270000}"/>
    <cellStyle name="Heading 2 121 2" xfId="10188" xr:uid="{00000000-0005-0000-0000-00007F270000}"/>
    <cellStyle name="Heading 2 122" xfId="10189" xr:uid="{00000000-0005-0000-0000-000080270000}"/>
    <cellStyle name="Heading 2 123" xfId="10190" xr:uid="{00000000-0005-0000-0000-000081270000}"/>
    <cellStyle name="Heading 2 124" xfId="10191" xr:uid="{00000000-0005-0000-0000-000082270000}"/>
    <cellStyle name="Heading 2 125" xfId="10192" xr:uid="{00000000-0005-0000-0000-000083270000}"/>
    <cellStyle name="Heading 2 126" xfId="10193" xr:uid="{00000000-0005-0000-0000-000084270000}"/>
    <cellStyle name="Heading 2 127" xfId="10194" xr:uid="{00000000-0005-0000-0000-000085270000}"/>
    <cellStyle name="Heading 2 128" xfId="10195" xr:uid="{00000000-0005-0000-0000-000086270000}"/>
    <cellStyle name="Heading 2 129" xfId="10196" xr:uid="{00000000-0005-0000-0000-000087270000}"/>
    <cellStyle name="Heading 2 13" xfId="10197" xr:uid="{00000000-0005-0000-0000-000088270000}"/>
    <cellStyle name="Heading 2 13 2" xfId="10198" xr:uid="{00000000-0005-0000-0000-000089270000}"/>
    <cellStyle name="Heading 2 13 3" xfId="10199" xr:uid="{00000000-0005-0000-0000-00008A270000}"/>
    <cellStyle name="Heading 2 13 4" xfId="10200" xr:uid="{00000000-0005-0000-0000-00008B270000}"/>
    <cellStyle name="Heading 2 13 5" xfId="10201" xr:uid="{00000000-0005-0000-0000-00008C270000}"/>
    <cellStyle name="Heading 2 130" xfId="10202" xr:uid="{00000000-0005-0000-0000-00008D270000}"/>
    <cellStyle name="Heading 2 131" xfId="10203" xr:uid="{00000000-0005-0000-0000-00008E270000}"/>
    <cellStyle name="Heading 2 132" xfId="10204" xr:uid="{00000000-0005-0000-0000-00008F270000}"/>
    <cellStyle name="Heading 2 133" xfId="10205" xr:uid="{00000000-0005-0000-0000-000090270000}"/>
    <cellStyle name="Heading 2 134" xfId="10206" xr:uid="{00000000-0005-0000-0000-000091270000}"/>
    <cellStyle name="Heading 2 135" xfId="10207" xr:uid="{00000000-0005-0000-0000-000092270000}"/>
    <cellStyle name="Heading 2 136" xfId="10208" xr:uid="{00000000-0005-0000-0000-000093270000}"/>
    <cellStyle name="Heading 2 137" xfId="10209" xr:uid="{00000000-0005-0000-0000-000094270000}"/>
    <cellStyle name="Heading 2 138" xfId="10210" xr:uid="{00000000-0005-0000-0000-000095270000}"/>
    <cellStyle name="Heading 2 139" xfId="10211" xr:uid="{00000000-0005-0000-0000-000096270000}"/>
    <cellStyle name="Heading 2 14" xfId="10212" xr:uid="{00000000-0005-0000-0000-000097270000}"/>
    <cellStyle name="Heading 2 14 2" xfId="10213" xr:uid="{00000000-0005-0000-0000-000098270000}"/>
    <cellStyle name="Heading 2 14 3" xfId="10214" xr:uid="{00000000-0005-0000-0000-000099270000}"/>
    <cellStyle name="Heading 2 14 4" xfId="10215" xr:uid="{00000000-0005-0000-0000-00009A270000}"/>
    <cellStyle name="Heading 2 14 5" xfId="10216" xr:uid="{00000000-0005-0000-0000-00009B270000}"/>
    <cellStyle name="Heading 2 15" xfId="10217" xr:uid="{00000000-0005-0000-0000-00009C270000}"/>
    <cellStyle name="Heading 2 15 2" xfId="10218" xr:uid="{00000000-0005-0000-0000-00009D270000}"/>
    <cellStyle name="Heading 2 15 3" xfId="10219" xr:uid="{00000000-0005-0000-0000-00009E270000}"/>
    <cellStyle name="Heading 2 15 4" xfId="10220" xr:uid="{00000000-0005-0000-0000-00009F270000}"/>
    <cellStyle name="Heading 2 15 5" xfId="10221" xr:uid="{00000000-0005-0000-0000-0000A0270000}"/>
    <cellStyle name="Heading 2 16" xfId="10222" xr:uid="{00000000-0005-0000-0000-0000A1270000}"/>
    <cellStyle name="Heading 2 16 2" xfId="10223" xr:uid="{00000000-0005-0000-0000-0000A2270000}"/>
    <cellStyle name="Heading 2 16 3" xfId="10224" xr:uid="{00000000-0005-0000-0000-0000A3270000}"/>
    <cellStyle name="Heading 2 16 4" xfId="10225" xr:uid="{00000000-0005-0000-0000-0000A4270000}"/>
    <cellStyle name="Heading 2 16 5" xfId="10226" xr:uid="{00000000-0005-0000-0000-0000A5270000}"/>
    <cellStyle name="Heading 2 17" xfId="10227" xr:uid="{00000000-0005-0000-0000-0000A6270000}"/>
    <cellStyle name="Heading 2 17 2" xfId="10228" xr:uid="{00000000-0005-0000-0000-0000A7270000}"/>
    <cellStyle name="Heading 2 17 3" xfId="10229" xr:uid="{00000000-0005-0000-0000-0000A8270000}"/>
    <cellStyle name="Heading 2 17 4" xfId="10230" xr:uid="{00000000-0005-0000-0000-0000A9270000}"/>
    <cellStyle name="Heading 2 17 5" xfId="10231" xr:uid="{00000000-0005-0000-0000-0000AA270000}"/>
    <cellStyle name="Heading 2 18" xfId="10232" xr:uid="{00000000-0005-0000-0000-0000AB270000}"/>
    <cellStyle name="Heading 2 18 2" xfId="10233" xr:uid="{00000000-0005-0000-0000-0000AC270000}"/>
    <cellStyle name="Heading 2 18 3" xfId="10234" xr:uid="{00000000-0005-0000-0000-0000AD270000}"/>
    <cellStyle name="Heading 2 18 4" xfId="10235" xr:uid="{00000000-0005-0000-0000-0000AE270000}"/>
    <cellStyle name="Heading 2 18 5" xfId="10236" xr:uid="{00000000-0005-0000-0000-0000AF270000}"/>
    <cellStyle name="Heading 2 19" xfId="10237" xr:uid="{00000000-0005-0000-0000-0000B0270000}"/>
    <cellStyle name="Heading 2 19 10" xfId="10238" xr:uid="{00000000-0005-0000-0000-0000B1270000}"/>
    <cellStyle name="Heading 2 19 10 2" xfId="10239" xr:uid="{00000000-0005-0000-0000-0000B2270000}"/>
    <cellStyle name="Heading 2 19 11" xfId="10240" xr:uid="{00000000-0005-0000-0000-0000B3270000}"/>
    <cellStyle name="Heading 2 19 11 2" xfId="10241" xr:uid="{00000000-0005-0000-0000-0000B4270000}"/>
    <cellStyle name="Heading 2 19 12" xfId="10242" xr:uid="{00000000-0005-0000-0000-0000B5270000}"/>
    <cellStyle name="Heading 2 19 13" xfId="10243" xr:uid="{00000000-0005-0000-0000-0000B6270000}"/>
    <cellStyle name="Heading 2 19 14" xfId="10244" xr:uid="{00000000-0005-0000-0000-0000B7270000}"/>
    <cellStyle name="Heading 2 19 2" xfId="10245" xr:uid="{00000000-0005-0000-0000-0000B8270000}"/>
    <cellStyle name="Heading 2 19 2 2" xfId="10246" xr:uid="{00000000-0005-0000-0000-0000B9270000}"/>
    <cellStyle name="Heading 2 19 2 3" xfId="10247" xr:uid="{00000000-0005-0000-0000-0000BA270000}"/>
    <cellStyle name="Heading 2 19 2 4" xfId="10248" xr:uid="{00000000-0005-0000-0000-0000BB270000}"/>
    <cellStyle name="Heading 2 19 2 5" xfId="10249" xr:uid="{00000000-0005-0000-0000-0000BC270000}"/>
    <cellStyle name="Heading 2 19 2 6" xfId="10250" xr:uid="{00000000-0005-0000-0000-0000BD270000}"/>
    <cellStyle name="Heading 2 19 2 7" xfId="10251" xr:uid="{00000000-0005-0000-0000-0000BE270000}"/>
    <cellStyle name="Heading 2 19 2 8" xfId="10252" xr:uid="{00000000-0005-0000-0000-0000BF270000}"/>
    <cellStyle name="Heading 2 19 3" xfId="10253" xr:uid="{00000000-0005-0000-0000-0000C0270000}"/>
    <cellStyle name="Heading 2 19 3 2" xfId="10254" xr:uid="{00000000-0005-0000-0000-0000C1270000}"/>
    <cellStyle name="Heading 2 19 3 3" xfId="10255" xr:uid="{00000000-0005-0000-0000-0000C2270000}"/>
    <cellStyle name="Heading 2 19 3 4" xfId="10256" xr:uid="{00000000-0005-0000-0000-0000C3270000}"/>
    <cellStyle name="Heading 2 19 3 5" xfId="10257" xr:uid="{00000000-0005-0000-0000-0000C4270000}"/>
    <cellStyle name="Heading 2 19 3 6" xfId="10258" xr:uid="{00000000-0005-0000-0000-0000C5270000}"/>
    <cellStyle name="Heading 2 19 3 7" xfId="10259" xr:uid="{00000000-0005-0000-0000-0000C6270000}"/>
    <cellStyle name="Heading 2 19 3 8" xfId="10260" xr:uid="{00000000-0005-0000-0000-0000C7270000}"/>
    <cellStyle name="Heading 2 19 4" xfId="10261" xr:uid="{00000000-0005-0000-0000-0000C8270000}"/>
    <cellStyle name="Heading 2 19 4 2" xfId="10262" xr:uid="{00000000-0005-0000-0000-0000C9270000}"/>
    <cellStyle name="Heading 2 19 4 3" xfId="10263" xr:uid="{00000000-0005-0000-0000-0000CA270000}"/>
    <cellStyle name="Heading 2 19 4 4" xfId="10264" xr:uid="{00000000-0005-0000-0000-0000CB270000}"/>
    <cellStyle name="Heading 2 19 4 5" xfId="10265" xr:uid="{00000000-0005-0000-0000-0000CC270000}"/>
    <cellStyle name="Heading 2 19 4 6" xfId="10266" xr:uid="{00000000-0005-0000-0000-0000CD270000}"/>
    <cellStyle name="Heading 2 19 4 7" xfId="10267" xr:uid="{00000000-0005-0000-0000-0000CE270000}"/>
    <cellStyle name="Heading 2 19 4 8" xfId="10268" xr:uid="{00000000-0005-0000-0000-0000CF270000}"/>
    <cellStyle name="Heading 2 19 5" xfId="10269" xr:uid="{00000000-0005-0000-0000-0000D0270000}"/>
    <cellStyle name="Heading 2 19 5 2" xfId="10270" xr:uid="{00000000-0005-0000-0000-0000D1270000}"/>
    <cellStyle name="Heading 2 19 5 3" xfId="10271" xr:uid="{00000000-0005-0000-0000-0000D2270000}"/>
    <cellStyle name="Heading 2 19 5 4" xfId="10272" xr:uid="{00000000-0005-0000-0000-0000D3270000}"/>
    <cellStyle name="Heading 2 19 5 5" xfId="10273" xr:uid="{00000000-0005-0000-0000-0000D4270000}"/>
    <cellStyle name="Heading 2 19 5 6" xfId="10274" xr:uid="{00000000-0005-0000-0000-0000D5270000}"/>
    <cellStyle name="Heading 2 19 5 7" xfId="10275" xr:uid="{00000000-0005-0000-0000-0000D6270000}"/>
    <cellStyle name="Heading 2 19 5 8" xfId="10276" xr:uid="{00000000-0005-0000-0000-0000D7270000}"/>
    <cellStyle name="Heading 2 19 6" xfId="10277" xr:uid="{00000000-0005-0000-0000-0000D8270000}"/>
    <cellStyle name="Heading 2 19 6 2" xfId="10278" xr:uid="{00000000-0005-0000-0000-0000D9270000}"/>
    <cellStyle name="Heading 2 19 6 3" xfId="10279" xr:uid="{00000000-0005-0000-0000-0000DA270000}"/>
    <cellStyle name="Heading 2 19 6 4" xfId="10280" xr:uid="{00000000-0005-0000-0000-0000DB270000}"/>
    <cellStyle name="Heading 2 19 6 5" xfId="10281" xr:uid="{00000000-0005-0000-0000-0000DC270000}"/>
    <cellStyle name="Heading 2 19 6 6" xfId="10282" xr:uid="{00000000-0005-0000-0000-0000DD270000}"/>
    <cellStyle name="Heading 2 19 6 7" xfId="10283" xr:uid="{00000000-0005-0000-0000-0000DE270000}"/>
    <cellStyle name="Heading 2 19 6 8" xfId="10284" xr:uid="{00000000-0005-0000-0000-0000DF270000}"/>
    <cellStyle name="Heading 2 19 7" xfId="10285" xr:uid="{00000000-0005-0000-0000-0000E0270000}"/>
    <cellStyle name="Heading 2 19 7 2" xfId="10286" xr:uid="{00000000-0005-0000-0000-0000E1270000}"/>
    <cellStyle name="Heading 2 19 7 3" xfId="10287" xr:uid="{00000000-0005-0000-0000-0000E2270000}"/>
    <cellStyle name="Heading 2 19 7 4" xfId="10288" xr:uid="{00000000-0005-0000-0000-0000E3270000}"/>
    <cellStyle name="Heading 2 19 7 5" xfId="10289" xr:uid="{00000000-0005-0000-0000-0000E4270000}"/>
    <cellStyle name="Heading 2 19 7 6" xfId="10290" xr:uid="{00000000-0005-0000-0000-0000E5270000}"/>
    <cellStyle name="Heading 2 19 7 7" xfId="10291" xr:uid="{00000000-0005-0000-0000-0000E6270000}"/>
    <cellStyle name="Heading 2 19 7 8" xfId="10292" xr:uid="{00000000-0005-0000-0000-0000E7270000}"/>
    <cellStyle name="Heading 2 19 8" xfId="10293" xr:uid="{00000000-0005-0000-0000-0000E8270000}"/>
    <cellStyle name="Heading 2 19 8 2" xfId="10294" xr:uid="{00000000-0005-0000-0000-0000E9270000}"/>
    <cellStyle name="Heading 2 19 8 3" xfId="10295" xr:uid="{00000000-0005-0000-0000-0000EA270000}"/>
    <cellStyle name="Heading 2 19 8 4" xfId="10296" xr:uid="{00000000-0005-0000-0000-0000EB270000}"/>
    <cellStyle name="Heading 2 19 8 5" xfId="10297" xr:uid="{00000000-0005-0000-0000-0000EC270000}"/>
    <cellStyle name="Heading 2 19 8 6" xfId="10298" xr:uid="{00000000-0005-0000-0000-0000ED270000}"/>
    <cellStyle name="Heading 2 19 8 7" xfId="10299" xr:uid="{00000000-0005-0000-0000-0000EE270000}"/>
    <cellStyle name="Heading 2 19 8 8" xfId="10300" xr:uid="{00000000-0005-0000-0000-0000EF270000}"/>
    <cellStyle name="Heading 2 19 9" xfId="10301" xr:uid="{00000000-0005-0000-0000-0000F0270000}"/>
    <cellStyle name="Heading 2 19 9 2" xfId="10302" xr:uid="{00000000-0005-0000-0000-0000F1270000}"/>
    <cellStyle name="Heading 2 19 9 3" xfId="10303" xr:uid="{00000000-0005-0000-0000-0000F2270000}"/>
    <cellStyle name="Heading 2 19 9 4" xfId="10304" xr:uid="{00000000-0005-0000-0000-0000F3270000}"/>
    <cellStyle name="Heading 2 19 9 5" xfId="10305" xr:uid="{00000000-0005-0000-0000-0000F4270000}"/>
    <cellStyle name="Heading 2 19 9 6" xfId="10306" xr:uid="{00000000-0005-0000-0000-0000F5270000}"/>
    <cellStyle name="Heading 2 19 9 7" xfId="10307" xr:uid="{00000000-0005-0000-0000-0000F6270000}"/>
    <cellStyle name="Heading 2 19 9 8" xfId="10308" xr:uid="{00000000-0005-0000-0000-0000F7270000}"/>
    <cellStyle name="Heading 2 2" xfId="10309" xr:uid="{00000000-0005-0000-0000-0000F8270000}"/>
    <cellStyle name="Heading 2 2 10" xfId="10310" xr:uid="{00000000-0005-0000-0000-0000F9270000}"/>
    <cellStyle name="Heading 2 2 100" xfId="10311" xr:uid="{00000000-0005-0000-0000-0000FA270000}"/>
    <cellStyle name="Heading 2 2 101" xfId="10312" xr:uid="{00000000-0005-0000-0000-0000FB270000}"/>
    <cellStyle name="Heading 2 2 102" xfId="10313" xr:uid="{00000000-0005-0000-0000-0000FC270000}"/>
    <cellStyle name="Heading 2 2 103" xfId="10314" xr:uid="{00000000-0005-0000-0000-0000FD270000}"/>
    <cellStyle name="Heading 2 2 104" xfId="10315" xr:uid="{00000000-0005-0000-0000-0000FE270000}"/>
    <cellStyle name="Heading 2 2 105" xfId="10316" xr:uid="{00000000-0005-0000-0000-0000FF270000}"/>
    <cellStyle name="Heading 2 2 106" xfId="10317" xr:uid="{00000000-0005-0000-0000-000000280000}"/>
    <cellStyle name="Heading 2 2 107" xfId="10318" xr:uid="{00000000-0005-0000-0000-000001280000}"/>
    <cellStyle name="Heading 2 2 108" xfId="10319" xr:uid="{00000000-0005-0000-0000-000002280000}"/>
    <cellStyle name="Heading 2 2 109" xfId="10320" xr:uid="{00000000-0005-0000-0000-000003280000}"/>
    <cellStyle name="Heading 2 2 11" xfId="10321" xr:uid="{00000000-0005-0000-0000-000004280000}"/>
    <cellStyle name="Heading 2 2 110" xfId="10322" xr:uid="{00000000-0005-0000-0000-000005280000}"/>
    <cellStyle name="Heading 2 2 111" xfId="10323" xr:uid="{00000000-0005-0000-0000-000006280000}"/>
    <cellStyle name="Heading 2 2 112" xfId="10324" xr:uid="{00000000-0005-0000-0000-000007280000}"/>
    <cellStyle name="Heading 2 2 113" xfId="10325" xr:uid="{00000000-0005-0000-0000-000008280000}"/>
    <cellStyle name="Heading 2 2 114" xfId="10326" xr:uid="{00000000-0005-0000-0000-000009280000}"/>
    <cellStyle name="Heading 2 2 115" xfId="10327" xr:uid="{00000000-0005-0000-0000-00000A280000}"/>
    <cellStyle name="Heading 2 2 116" xfId="10328" xr:uid="{00000000-0005-0000-0000-00000B280000}"/>
    <cellStyle name="Heading 2 2 117" xfId="10329" xr:uid="{00000000-0005-0000-0000-00000C280000}"/>
    <cellStyle name="Heading 2 2 118" xfId="10330" xr:uid="{00000000-0005-0000-0000-00000D280000}"/>
    <cellStyle name="Heading 2 2 119" xfId="10331" xr:uid="{00000000-0005-0000-0000-00000E280000}"/>
    <cellStyle name="Heading 2 2 119 2" xfId="10332" xr:uid="{00000000-0005-0000-0000-00000F280000}"/>
    <cellStyle name="Heading 2 2 12" xfId="10333" xr:uid="{00000000-0005-0000-0000-000010280000}"/>
    <cellStyle name="Heading 2 2 120" xfId="10334" xr:uid="{00000000-0005-0000-0000-000011280000}"/>
    <cellStyle name="Heading 2 2 120 2" xfId="10335" xr:uid="{00000000-0005-0000-0000-000012280000}"/>
    <cellStyle name="Heading 2 2 121" xfId="10336" xr:uid="{00000000-0005-0000-0000-000013280000}"/>
    <cellStyle name="Heading 2 2 122" xfId="10337" xr:uid="{00000000-0005-0000-0000-000014280000}"/>
    <cellStyle name="Heading 2 2 123" xfId="10338" xr:uid="{00000000-0005-0000-0000-000015280000}"/>
    <cellStyle name="Heading 2 2 123 2" xfId="10339" xr:uid="{00000000-0005-0000-0000-000016280000}"/>
    <cellStyle name="Heading 2 2 124" xfId="10340" xr:uid="{00000000-0005-0000-0000-000017280000}"/>
    <cellStyle name="Heading 2 2 124 2" xfId="10341" xr:uid="{00000000-0005-0000-0000-000018280000}"/>
    <cellStyle name="Heading 2 2 125" xfId="10342" xr:uid="{00000000-0005-0000-0000-000019280000}"/>
    <cellStyle name="Heading 2 2 126" xfId="10343" xr:uid="{00000000-0005-0000-0000-00001A280000}"/>
    <cellStyle name="Heading 2 2 13" xfId="10344" xr:uid="{00000000-0005-0000-0000-00001B280000}"/>
    <cellStyle name="Heading 2 2 14" xfId="10345" xr:uid="{00000000-0005-0000-0000-00001C280000}"/>
    <cellStyle name="Heading 2 2 15" xfId="10346" xr:uid="{00000000-0005-0000-0000-00001D280000}"/>
    <cellStyle name="Heading 2 2 16" xfId="10347" xr:uid="{00000000-0005-0000-0000-00001E280000}"/>
    <cellStyle name="Heading 2 2 17" xfId="10348" xr:uid="{00000000-0005-0000-0000-00001F280000}"/>
    <cellStyle name="Heading 2 2 18" xfId="10349" xr:uid="{00000000-0005-0000-0000-000020280000}"/>
    <cellStyle name="Heading 2 2 19" xfId="10350" xr:uid="{00000000-0005-0000-0000-000021280000}"/>
    <cellStyle name="Heading 2 2 2" xfId="10351" xr:uid="{00000000-0005-0000-0000-000022280000}"/>
    <cellStyle name="Heading 2 2 2 2" xfId="10352" xr:uid="{00000000-0005-0000-0000-000023280000}"/>
    <cellStyle name="Heading 2 2 20" xfId="10353" xr:uid="{00000000-0005-0000-0000-000024280000}"/>
    <cellStyle name="Heading 2 2 21" xfId="10354" xr:uid="{00000000-0005-0000-0000-000025280000}"/>
    <cellStyle name="Heading 2 2 22" xfId="10355" xr:uid="{00000000-0005-0000-0000-000026280000}"/>
    <cellStyle name="Heading 2 2 23" xfId="10356" xr:uid="{00000000-0005-0000-0000-000027280000}"/>
    <cellStyle name="Heading 2 2 24" xfId="10357" xr:uid="{00000000-0005-0000-0000-000028280000}"/>
    <cellStyle name="Heading 2 2 25" xfId="10358" xr:uid="{00000000-0005-0000-0000-000029280000}"/>
    <cellStyle name="Heading 2 2 26" xfId="10359" xr:uid="{00000000-0005-0000-0000-00002A280000}"/>
    <cellStyle name="Heading 2 2 27" xfId="10360" xr:uid="{00000000-0005-0000-0000-00002B280000}"/>
    <cellStyle name="Heading 2 2 28" xfId="10361" xr:uid="{00000000-0005-0000-0000-00002C280000}"/>
    <cellStyle name="Heading 2 2 29" xfId="10362" xr:uid="{00000000-0005-0000-0000-00002D280000}"/>
    <cellStyle name="Heading 2 2 3" xfId="10363" xr:uid="{00000000-0005-0000-0000-00002E280000}"/>
    <cellStyle name="Heading 2 2 30" xfId="10364" xr:uid="{00000000-0005-0000-0000-00002F280000}"/>
    <cellStyle name="Heading 2 2 31" xfId="10365" xr:uid="{00000000-0005-0000-0000-000030280000}"/>
    <cellStyle name="Heading 2 2 32" xfId="10366" xr:uid="{00000000-0005-0000-0000-000031280000}"/>
    <cellStyle name="Heading 2 2 33" xfId="10367" xr:uid="{00000000-0005-0000-0000-000032280000}"/>
    <cellStyle name="Heading 2 2 34" xfId="10368" xr:uid="{00000000-0005-0000-0000-000033280000}"/>
    <cellStyle name="Heading 2 2 35" xfId="10369" xr:uid="{00000000-0005-0000-0000-000034280000}"/>
    <cellStyle name="Heading 2 2 36" xfId="10370" xr:uid="{00000000-0005-0000-0000-000035280000}"/>
    <cellStyle name="Heading 2 2 37" xfId="10371" xr:uid="{00000000-0005-0000-0000-000036280000}"/>
    <cellStyle name="Heading 2 2 38" xfId="10372" xr:uid="{00000000-0005-0000-0000-000037280000}"/>
    <cellStyle name="Heading 2 2 39" xfId="10373" xr:uid="{00000000-0005-0000-0000-000038280000}"/>
    <cellStyle name="Heading 2 2 4" xfId="10374" xr:uid="{00000000-0005-0000-0000-000039280000}"/>
    <cellStyle name="Heading 2 2 40" xfId="10375" xr:uid="{00000000-0005-0000-0000-00003A280000}"/>
    <cellStyle name="Heading 2 2 41" xfId="10376" xr:uid="{00000000-0005-0000-0000-00003B280000}"/>
    <cellStyle name="Heading 2 2 42" xfId="10377" xr:uid="{00000000-0005-0000-0000-00003C280000}"/>
    <cellStyle name="Heading 2 2 43" xfId="10378" xr:uid="{00000000-0005-0000-0000-00003D280000}"/>
    <cellStyle name="Heading 2 2 44" xfId="10379" xr:uid="{00000000-0005-0000-0000-00003E280000}"/>
    <cellStyle name="Heading 2 2 45" xfId="10380" xr:uid="{00000000-0005-0000-0000-00003F280000}"/>
    <cellStyle name="Heading 2 2 45 2" xfId="10381" xr:uid="{00000000-0005-0000-0000-000040280000}"/>
    <cellStyle name="Heading 2 2 45 3" xfId="10382" xr:uid="{00000000-0005-0000-0000-000041280000}"/>
    <cellStyle name="Heading 2 2 45 4" xfId="10383" xr:uid="{00000000-0005-0000-0000-000042280000}"/>
    <cellStyle name="Heading 2 2 45 5" xfId="10384" xr:uid="{00000000-0005-0000-0000-000043280000}"/>
    <cellStyle name="Heading 2 2 45 6" xfId="10385" xr:uid="{00000000-0005-0000-0000-000044280000}"/>
    <cellStyle name="Heading 2 2 45 7" xfId="10386" xr:uid="{00000000-0005-0000-0000-000045280000}"/>
    <cellStyle name="Heading 2 2 45 8" xfId="10387" xr:uid="{00000000-0005-0000-0000-000046280000}"/>
    <cellStyle name="Heading 2 2 46" xfId="10388" xr:uid="{00000000-0005-0000-0000-000047280000}"/>
    <cellStyle name="Heading 2 2 46 2" xfId="10389" xr:uid="{00000000-0005-0000-0000-000048280000}"/>
    <cellStyle name="Heading 2 2 46 3" xfId="10390" xr:uid="{00000000-0005-0000-0000-000049280000}"/>
    <cellStyle name="Heading 2 2 46 4" xfId="10391" xr:uid="{00000000-0005-0000-0000-00004A280000}"/>
    <cellStyle name="Heading 2 2 46 5" xfId="10392" xr:uid="{00000000-0005-0000-0000-00004B280000}"/>
    <cellStyle name="Heading 2 2 46 6" xfId="10393" xr:uid="{00000000-0005-0000-0000-00004C280000}"/>
    <cellStyle name="Heading 2 2 46 7" xfId="10394" xr:uid="{00000000-0005-0000-0000-00004D280000}"/>
    <cellStyle name="Heading 2 2 46 8" xfId="10395" xr:uid="{00000000-0005-0000-0000-00004E280000}"/>
    <cellStyle name="Heading 2 2 47" xfId="10396" xr:uid="{00000000-0005-0000-0000-00004F280000}"/>
    <cellStyle name="Heading 2 2 47 2" xfId="10397" xr:uid="{00000000-0005-0000-0000-000050280000}"/>
    <cellStyle name="Heading 2 2 47 3" xfId="10398" xr:uid="{00000000-0005-0000-0000-000051280000}"/>
    <cellStyle name="Heading 2 2 47 4" xfId="10399" xr:uid="{00000000-0005-0000-0000-000052280000}"/>
    <cellStyle name="Heading 2 2 47 5" xfId="10400" xr:uid="{00000000-0005-0000-0000-000053280000}"/>
    <cellStyle name="Heading 2 2 47 6" xfId="10401" xr:uid="{00000000-0005-0000-0000-000054280000}"/>
    <cellStyle name="Heading 2 2 47 7" xfId="10402" xr:uid="{00000000-0005-0000-0000-000055280000}"/>
    <cellStyle name="Heading 2 2 47 8" xfId="10403" xr:uid="{00000000-0005-0000-0000-000056280000}"/>
    <cellStyle name="Heading 2 2 48" xfId="10404" xr:uid="{00000000-0005-0000-0000-000057280000}"/>
    <cellStyle name="Heading 2 2 48 2" xfId="10405" xr:uid="{00000000-0005-0000-0000-000058280000}"/>
    <cellStyle name="Heading 2 2 48 3" xfId="10406" xr:uid="{00000000-0005-0000-0000-000059280000}"/>
    <cellStyle name="Heading 2 2 48 4" xfId="10407" xr:uid="{00000000-0005-0000-0000-00005A280000}"/>
    <cellStyle name="Heading 2 2 48 5" xfId="10408" xr:uid="{00000000-0005-0000-0000-00005B280000}"/>
    <cellStyle name="Heading 2 2 48 6" xfId="10409" xr:uid="{00000000-0005-0000-0000-00005C280000}"/>
    <cellStyle name="Heading 2 2 48 7" xfId="10410" xr:uid="{00000000-0005-0000-0000-00005D280000}"/>
    <cellStyle name="Heading 2 2 48 8" xfId="10411" xr:uid="{00000000-0005-0000-0000-00005E280000}"/>
    <cellStyle name="Heading 2 2 49" xfId="10412" xr:uid="{00000000-0005-0000-0000-00005F280000}"/>
    <cellStyle name="Heading 2 2 49 2" xfId="10413" xr:uid="{00000000-0005-0000-0000-000060280000}"/>
    <cellStyle name="Heading 2 2 49 3" xfId="10414" xr:uid="{00000000-0005-0000-0000-000061280000}"/>
    <cellStyle name="Heading 2 2 49 4" xfId="10415" xr:uid="{00000000-0005-0000-0000-000062280000}"/>
    <cellStyle name="Heading 2 2 49 5" xfId="10416" xr:uid="{00000000-0005-0000-0000-000063280000}"/>
    <cellStyle name="Heading 2 2 49 6" xfId="10417" xr:uid="{00000000-0005-0000-0000-000064280000}"/>
    <cellStyle name="Heading 2 2 49 7" xfId="10418" xr:uid="{00000000-0005-0000-0000-000065280000}"/>
    <cellStyle name="Heading 2 2 49 8" xfId="10419" xr:uid="{00000000-0005-0000-0000-000066280000}"/>
    <cellStyle name="Heading 2 2 5" xfId="10420" xr:uid="{00000000-0005-0000-0000-000067280000}"/>
    <cellStyle name="Heading 2 2 50" xfId="10421" xr:uid="{00000000-0005-0000-0000-000068280000}"/>
    <cellStyle name="Heading 2 2 51" xfId="10422" xr:uid="{00000000-0005-0000-0000-000069280000}"/>
    <cellStyle name="Heading 2 2 52" xfId="10423" xr:uid="{00000000-0005-0000-0000-00006A280000}"/>
    <cellStyle name="Heading 2 2 53" xfId="10424" xr:uid="{00000000-0005-0000-0000-00006B280000}"/>
    <cellStyle name="Heading 2 2 54" xfId="10425" xr:uid="{00000000-0005-0000-0000-00006C280000}"/>
    <cellStyle name="Heading 2 2 55" xfId="10426" xr:uid="{00000000-0005-0000-0000-00006D280000}"/>
    <cellStyle name="Heading 2 2 56" xfId="10427" xr:uid="{00000000-0005-0000-0000-00006E280000}"/>
    <cellStyle name="Heading 2 2 57" xfId="10428" xr:uid="{00000000-0005-0000-0000-00006F280000}"/>
    <cellStyle name="Heading 2 2 58" xfId="10429" xr:uid="{00000000-0005-0000-0000-000070280000}"/>
    <cellStyle name="Heading 2 2 59" xfId="10430" xr:uid="{00000000-0005-0000-0000-000071280000}"/>
    <cellStyle name="Heading 2 2 6" xfId="10431" xr:uid="{00000000-0005-0000-0000-000072280000}"/>
    <cellStyle name="Heading 2 2 60" xfId="10432" xr:uid="{00000000-0005-0000-0000-000073280000}"/>
    <cellStyle name="Heading 2 2 61" xfId="10433" xr:uid="{00000000-0005-0000-0000-000074280000}"/>
    <cellStyle name="Heading 2 2 62" xfId="10434" xr:uid="{00000000-0005-0000-0000-000075280000}"/>
    <cellStyle name="Heading 2 2 63" xfId="10435" xr:uid="{00000000-0005-0000-0000-000076280000}"/>
    <cellStyle name="Heading 2 2 63 2" xfId="10436" xr:uid="{00000000-0005-0000-0000-000077280000}"/>
    <cellStyle name="Heading 2 2 63 3" xfId="10437" xr:uid="{00000000-0005-0000-0000-000078280000}"/>
    <cellStyle name="Heading 2 2 63 4" xfId="10438" xr:uid="{00000000-0005-0000-0000-000079280000}"/>
    <cellStyle name="Heading 2 2 63 5" xfId="10439" xr:uid="{00000000-0005-0000-0000-00007A280000}"/>
    <cellStyle name="Heading 2 2 63 6" xfId="10440" xr:uid="{00000000-0005-0000-0000-00007B280000}"/>
    <cellStyle name="Heading 2 2 63 7" xfId="10441" xr:uid="{00000000-0005-0000-0000-00007C280000}"/>
    <cellStyle name="Heading 2 2 63 8" xfId="10442" xr:uid="{00000000-0005-0000-0000-00007D280000}"/>
    <cellStyle name="Heading 2 2 64" xfId="10443" xr:uid="{00000000-0005-0000-0000-00007E280000}"/>
    <cellStyle name="Heading 2 2 64 2" xfId="10444" xr:uid="{00000000-0005-0000-0000-00007F280000}"/>
    <cellStyle name="Heading 2 2 64 3" xfId="10445" xr:uid="{00000000-0005-0000-0000-000080280000}"/>
    <cellStyle name="Heading 2 2 64 4" xfId="10446" xr:uid="{00000000-0005-0000-0000-000081280000}"/>
    <cellStyle name="Heading 2 2 64 5" xfId="10447" xr:uid="{00000000-0005-0000-0000-000082280000}"/>
    <cellStyle name="Heading 2 2 64 6" xfId="10448" xr:uid="{00000000-0005-0000-0000-000083280000}"/>
    <cellStyle name="Heading 2 2 64 7" xfId="10449" xr:uid="{00000000-0005-0000-0000-000084280000}"/>
    <cellStyle name="Heading 2 2 64 8" xfId="10450" xr:uid="{00000000-0005-0000-0000-000085280000}"/>
    <cellStyle name="Heading 2 2 65" xfId="10451" xr:uid="{00000000-0005-0000-0000-000086280000}"/>
    <cellStyle name="Heading 2 2 65 2" xfId="10452" xr:uid="{00000000-0005-0000-0000-000087280000}"/>
    <cellStyle name="Heading 2 2 65 3" xfId="10453" xr:uid="{00000000-0005-0000-0000-000088280000}"/>
    <cellStyle name="Heading 2 2 65 4" xfId="10454" xr:uid="{00000000-0005-0000-0000-000089280000}"/>
    <cellStyle name="Heading 2 2 65 5" xfId="10455" xr:uid="{00000000-0005-0000-0000-00008A280000}"/>
    <cellStyle name="Heading 2 2 65 6" xfId="10456" xr:uid="{00000000-0005-0000-0000-00008B280000}"/>
    <cellStyle name="Heading 2 2 65 7" xfId="10457" xr:uid="{00000000-0005-0000-0000-00008C280000}"/>
    <cellStyle name="Heading 2 2 65 8" xfId="10458" xr:uid="{00000000-0005-0000-0000-00008D280000}"/>
    <cellStyle name="Heading 2 2 66" xfId="10459" xr:uid="{00000000-0005-0000-0000-00008E280000}"/>
    <cellStyle name="Heading 2 2 67" xfId="10460" xr:uid="{00000000-0005-0000-0000-00008F280000}"/>
    <cellStyle name="Heading 2 2 68" xfId="10461" xr:uid="{00000000-0005-0000-0000-000090280000}"/>
    <cellStyle name="Heading 2 2 69" xfId="10462" xr:uid="{00000000-0005-0000-0000-000091280000}"/>
    <cellStyle name="Heading 2 2 7" xfId="10463" xr:uid="{00000000-0005-0000-0000-000092280000}"/>
    <cellStyle name="Heading 2 2 70" xfId="10464" xr:uid="{00000000-0005-0000-0000-000093280000}"/>
    <cellStyle name="Heading 2 2 71" xfId="10465" xr:uid="{00000000-0005-0000-0000-000094280000}"/>
    <cellStyle name="Heading 2 2 72" xfId="10466" xr:uid="{00000000-0005-0000-0000-000095280000}"/>
    <cellStyle name="Heading 2 2 73" xfId="10467" xr:uid="{00000000-0005-0000-0000-000096280000}"/>
    <cellStyle name="Heading 2 2 74" xfId="10468" xr:uid="{00000000-0005-0000-0000-000097280000}"/>
    <cellStyle name="Heading 2 2 75" xfId="10469" xr:uid="{00000000-0005-0000-0000-000098280000}"/>
    <cellStyle name="Heading 2 2 76" xfId="10470" xr:uid="{00000000-0005-0000-0000-000099280000}"/>
    <cellStyle name="Heading 2 2 77" xfId="10471" xr:uid="{00000000-0005-0000-0000-00009A280000}"/>
    <cellStyle name="Heading 2 2 78" xfId="10472" xr:uid="{00000000-0005-0000-0000-00009B280000}"/>
    <cellStyle name="Heading 2 2 79" xfId="10473" xr:uid="{00000000-0005-0000-0000-00009C280000}"/>
    <cellStyle name="Heading 2 2 8" xfId="10474" xr:uid="{00000000-0005-0000-0000-00009D280000}"/>
    <cellStyle name="Heading 2 2 80" xfId="10475" xr:uid="{00000000-0005-0000-0000-00009E280000}"/>
    <cellStyle name="Heading 2 2 81" xfId="10476" xr:uid="{00000000-0005-0000-0000-00009F280000}"/>
    <cellStyle name="Heading 2 2 82" xfId="10477" xr:uid="{00000000-0005-0000-0000-0000A0280000}"/>
    <cellStyle name="Heading 2 2 83" xfId="10478" xr:uid="{00000000-0005-0000-0000-0000A1280000}"/>
    <cellStyle name="Heading 2 2 84" xfId="10479" xr:uid="{00000000-0005-0000-0000-0000A2280000}"/>
    <cellStyle name="Heading 2 2 85" xfId="10480" xr:uid="{00000000-0005-0000-0000-0000A3280000}"/>
    <cellStyle name="Heading 2 2 86" xfId="10481" xr:uid="{00000000-0005-0000-0000-0000A4280000}"/>
    <cellStyle name="Heading 2 2 87" xfId="10482" xr:uid="{00000000-0005-0000-0000-0000A5280000}"/>
    <cellStyle name="Heading 2 2 88" xfId="10483" xr:uid="{00000000-0005-0000-0000-0000A6280000}"/>
    <cellStyle name="Heading 2 2 89" xfId="10484" xr:uid="{00000000-0005-0000-0000-0000A7280000}"/>
    <cellStyle name="Heading 2 2 9" xfId="10485" xr:uid="{00000000-0005-0000-0000-0000A8280000}"/>
    <cellStyle name="Heading 2 2 90" xfId="10486" xr:uid="{00000000-0005-0000-0000-0000A9280000}"/>
    <cellStyle name="Heading 2 2 91" xfId="10487" xr:uid="{00000000-0005-0000-0000-0000AA280000}"/>
    <cellStyle name="Heading 2 2 92" xfId="10488" xr:uid="{00000000-0005-0000-0000-0000AB280000}"/>
    <cellStyle name="Heading 2 2 93" xfId="10489" xr:uid="{00000000-0005-0000-0000-0000AC280000}"/>
    <cellStyle name="Heading 2 2 94" xfId="10490" xr:uid="{00000000-0005-0000-0000-0000AD280000}"/>
    <cellStyle name="Heading 2 2 95" xfId="10491" xr:uid="{00000000-0005-0000-0000-0000AE280000}"/>
    <cellStyle name="Heading 2 2 96" xfId="10492" xr:uid="{00000000-0005-0000-0000-0000AF280000}"/>
    <cellStyle name="Heading 2 2 97" xfId="10493" xr:uid="{00000000-0005-0000-0000-0000B0280000}"/>
    <cellStyle name="Heading 2 2 98" xfId="10494" xr:uid="{00000000-0005-0000-0000-0000B1280000}"/>
    <cellStyle name="Heading 2 2 99" xfId="10495" xr:uid="{00000000-0005-0000-0000-0000B2280000}"/>
    <cellStyle name="Heading 2 20" xfId="10496" xr:uid="{00000000-0005-0000-0000-0000B3280000}"/>
    <cellStyle name="Heading 2 20 2" xfId="10497" xr:uid="{00000000-0005-0000-0000-0000B4280000}"/>
    <cellStyle name="Heading 2 20 3" xfId="10498" xr:uid="{00000000-0005-0000-0000-0000B5280000}"/>
    <cellStyle name="Heading 2 20 4" xfId="10499" xr:uid="{00000000-0005-0000-0000-0000B6280000}"/>
    <cellStyle name="Heading 2 20 5" xfId="10500" xr:uid="{00000000-0005-0000-0000-0000B7280000}"/>
    <cellStyle name="Heading 2 21" xfId="10501" xr:uid="{00000000-0005-0000-0000-0000B8280000}"/>
    <cellStyle name="Heading 2 21 2" xfId="10502" xr:uid="{00000000-0005-0000-0000-0000B9280000}"/>
    <cellStyle name="Heading 2 21 3" xfId="10503" xr:uid="{00000000-0005-0000-0000-0000BA280000}"/>
    <cellStyle name="Heading 2 21 4" xfId="10504" xr:uid="{00000000-0005-0000-0000-0000BB280000}"/>
    <cellStyle name="Heading 2 21 5" xfId="10505" xr:uid="{00000000-0005-0000-0000-0000BC280000}"/>
    <cellStyle name="Heading 2 22" xfId="10506" xr:uid="{00000000-0005-0000-0000-0000BD280000}"/>
    <cellStyle name="Heading 2 22 2" xfId="10507" xr:uid="{00000000-0005-0000-0000-0000BE280000}"/>
    <cellStyle name="Heading 2 22 3" xfId="10508" xr:uid="{00000000-0005-0000-0000-0000BF280000}"/>
    <cellStyle name="Heading 2 22 4" xfId="10509" xr:uid="{00000000-0005-0000-0000-0000C0280000}"/>
    <cellStyle name="Heading 2 22 5" xfId="10510" xr:uid="{00000000-0005-0000-0000-0000C1280000}"/>
    <cellStyle name="Heading 2 23" xfId="10511" xr:uid="{00000000-0005-0000-0000-0000C2280000}"/>
    <cellStyle name="Heading 2 23 2" xfId="10512" xr:uid="{00000000-0005-0000-0000-0000C3280000}"/>
    <cellStyle name="Heading 2 23 3" xfId="10513" xr:uid="{00000000-0005-0000-0000-0000C4280000}"/>
    <cellStyle name="Heading 2 23 4" xfId="10514" xr:uid="{00000000-0005-0000-0000-0000C5280000}"/>
    <cellStyle name="Heading 2 23 5" xfId="10515" xr:uid="{00000000-0005-0000-0000-0000C6280000}"/>
    <cellStyle name="Heading 2 24" xfId="10516" xr:uid="{00000000-0005-0000-0000-0000C7280000}"/>
    <cellStyle name="Heading 2 25" xfId="10517" xr:uid="{00000000-0005-0000-0000-0000C8280000}"/>
    <cellStyle name="Heading 2 26" xfId="10518" xr:uid="{00000000-0005-0000-0000-0000C9280000}"/>
    <cellStyle name="Heading 2 27" xfId="10519" xr:uid="{00000000-0005-0000-0000-0000CA280000}"/>
    <cellStyle name="Heading 2 28" xfId="10520" xr:uid="{00000000-0005-0000-0000-0000CB280000}"/>
    <cellStyle name="Heading 2 28 2" xfId="10521" xr:uid="{00000000-0005-0000-0000-0000CC280000}"/>
    <cellStyle name="Heading 2 29" xfId="10522" xr:uid="{00000000-0005-0000-0000-0000CD280000}"/>
    <cellStyle name="Heading 2 3" xfId="10523" xr:uid="{00000000-0005-0000-0000-0000CE280000}"/>
    <cellStyle name="Heading 2 3 10" xfId="10524" xr:uid="{00000000-0005-0000-0000-0000CF280000}"/>
    <cellStyle name="Heading 2 3 100" xfId="10525" xr:uid="{00000000-0005-0000-0000-0000D0280000}"/>
    <cellStyle name="Heading 2 3 101" xfId="10526" xr:uid="{00000000-0005-0000-0000-0000D1280000}"/>
    <cellStyle name="Heading 2 3 102" xfId="10527" xr:uid="{00000000-0005-0000-0000-0000D2280000}"/>
    <cellStyle name="Heading 2 3 103" xfId="10528" xr:uid="{00000000-0005-0000-0000-0000D3280000}"/>
    <cellStyle name="Heading 2 3 104" xfId="10529" xr:uid="{00000000-0005-0000-0000-0000D4280000}"/>
    <cellStyle name="Heading 2 3 105" xfId="10530" xr:uid="{00000000-0005-0000-0000-0000D5280000}"/>
    <cellStyle name="Heading 2 3 106" xfId="10531" xr:uid="{00000000-0005-0000-0000-0000D6280000}"/>
    <cellStyle name="Heading 2 3 107" xfId="10532" xr:uid="{00000000-0005-0000-0000-0000D7280000}"/>
    <cellStyle name="Heading 2 3 108" xfId="10533" xr:uid="{00000000-0005-0000-0000-0000D8280000}"/>
    <cellStyle name="Heading 2 3 109" xfId="10534" xr:uid="{00000000-0005-0000-0000-0000D9280000}"/>
    <cellStyle name="Heading 2 3 11" xfId="10535" xr:uid="{00000000-0005-0000-0000-0000DA280000}"/>
    <cellStyle name="Heading 2 3 110" xfId="10536" xr:uid="{00000000-0005-0000-0000-0000DB280000}"/>
    <cellStyle name="Heading 2 3 111" xfId="10537" xr:uid="{00000000-0005-0000-0000-0000DC280000}"/>
    <cellStyle name="Heading 2 3 112" xfId="10538" xr:uid="{00000000-0005-0000-0000-0000DD280000}"/>
    <cellStyle name="Heading 2 3 113" xfId="10539" xr:uid="{00000000-0005-0000-0000-0000DE280000}"/>
    <cellStyle name="Heading 2 3 114" xfId="10540" xr:uid="{00000000-0005-0000-0000-0000DF280000}"/>
    <cellStyle name="Heading 2 3 115" xfId="10541" xr:uid="{00000000-0005-0000-0000-0000E0280000}"/>
    <cellStyle name="Heading 2 3 116" xfId="10542" xr:uid="{00000000-0005-0000-0000-0000E1280000}"/>
    <cellStyle name="Heading 2 3 117" xfId="10543" xr:uid="{00000000-0005-0000-0000-0000E2280000}"/>
    <cellStyle name="Heading 2 3 118" xfId="10544" xr:uid="{00000000-0005-0000-0000-0000E3280000}"/>
    <cellStyle name="Heading 2 3 119" xfId="10545" xr:uid="{00000000-0005-0000-0000-0000E4280000}"/>
    <cellStyle name="Heading 2 3 119 2" xfId="10546" xr:uid="{00000000-0005-0000-0000-0000E5280000}"/>
    <cellStyle name="Heading 2 3 12" xfId="10547" xr:uid="{00000000-0005-0000-0000-0000E6280000}"/>
    <cellStyle name="Heading 2 3 120" xfId="10548" xr:uid="{00000000-0005-0000-0000-0000E7280000}"/>
    <cellStyle name="Heading 2 3 120 2" xfId="10549" xr:uid="{00000000-0005-0000-0000-0000E8280000}"/>
    <cellStyle name="Heading 2 3 121" xfId="10550" xr:uid="{00000000-0005-0000-0000-0000E9280000}"/>
    <cellStyle name="Heading 2 3 122" xfId="10551" xr:uid="{00000000-0005-0000-0000-0000EA280000}"/>
    <cellStyle name="Heading 2 3 123" xfId="10552" xr:uid="{00000000-0005-0000-0000-0000EB280000}"/>
    <cellStyle name="Heading 2 3 123 2" xfId="10553" xr:uid="{00000000-0005-0000-0000-0000EC280000}"/>
    <cellStyle name="Heading 2 3 124" xfId="10554" xr:uid="{00000000-0005-0000-0000-0000ED280000}"/>
    <cellStyle name="Heading 2 3 124 2" xfId="10555" xr:uid="{00000000-0005-0000-0000-0000EE280000}"/>
    <cellStyle name="Heading 2 3 125" xfId="10556" xr:uid="{00000000-0005-0000-0000-0000EF280000}"/>
    <cellStyle name="Heading 2 3 126" xfId="10557" xr:uid="{00000000-0005-0000-0000-0000F0280000}"/>
    <cellStyle name="Heading 2 3 13" xfId="10558" xr:uid="{00000000-0005-0000-0000-0000F1280000}"/>
    <cellStyle name="Heading 2 3 14" xfId="10559" xr:uid="{00000000-0005-0000-0000-0000F2280000}"/>
    <cellStyle name="Heading 2 3 15" xfId="10560" xr:uid="{00000000-0005-0000-0000-0000F3280000}"/>
    <cellStyle name="Heading 2 3 16" xfId="10561" xr:uid="{00000000-0005-0000-0000-0000F4280000}"/>
    <cellStyle name="Heading 2 3 17" xfId="10562" xr:uid="{00000000-0005-0000-0000-0000F5280000}"/>
    <cellStyle name="Heading 2 3 18" xfId="10563" xr:uid="{00000000-0005-0000-0000-0000F6280000}"/>
    <cellStyle name="Heading 2 3 19" xfId="10564" xr:uid="{00000000-0005-0000-0000-0000F7280000}"/>
    <cellStyle name="Heading 2 3 2" xfId="10565" xr:uid="{00000000-0005-0000-0000-0000F8280000}"/>
    <cellStyle name="Heading 2 3 2 2" xfId="10566" xr:uid="{00000000-0005-0000-0000-0000F9280000}"/>
    <cellStyle name="Heading 2 3 20" xfId="10567" xr:uid="{00000000-0005-0000-0000-0000FA280000}"/>
    <cellStyle name="Heading 2 3 21" xfId="10568" xr:uid="{00000000-0005-0000-0000-0000FB280000}"/>
    <cellStyle name="Heading 2 3 22" xfId="10569" xr:uid="{00000000-0005-0000-0000-0000FC280000}"/>
    <cellStyle name="Heading 2 3 23" xfId="10570" xr:uid="{00000000-0005-0000-0000-0000FD280000}"/>
    <cellStyle name="Heading 2 3 24" xfId="10571" xr:uid="{00000000-0005-0000-0000-0000FE280000}"/>
    <cellStyle name="Heading 2 3 25" xfId="10572" xr:uid="{00000000-0005-0000-0000-0000FF280000}"/>
    <cellStyle name="Heading 2 3 26" xfId="10573" xr:uid="{00000000-0005-0000-0000-000000290000}"/>
    <cellStyle name="Heading 2 3 27" xfId="10574" xr:uid="{00000000-0005-0000-0000-000001290000}"/>
    <cellStyle name="Heading 2 3 28" xfId="10575" xr:uid="{00000000-0005-0000-0000-000002290000}"/>
    <cellStyle name="Heading 2 3 29" xfId="10576" xr:uid="{00000000-0005-0000-0000-000003290000}"/>
    <cellStyle name="Heading 2 3 3" xfId="10577" xr:uid="{00000000-0005-0000-0000-000004290000}"/>
    <cellStyle name="Heading 2 3 30" xfId="10578" xr:uid="{00000000-0005-0000-0000-000005290000}"/>
    <cellStyle name="Heading 2 3 31" xfId="10579" xr:uid="{00000000-0005-0000-0000-000006290000}"/>
    <cellStyle name="Heading 2 3 32" xfId="10580" xr:uid="{00000000-0005-0000-0000-000007290000}"/>
    <cellStyle name="Heading 2 3 33" xfId="10581" xr:uid="{00000000-0005-0000-0000-000008290000}"/>
    <cellStyle name="Heading 2 3 34" xfId="10582" xr:uid="{00000000-0005-0000-0000-000009290000}"/>
    <cellStyle name="Heading 2 3 35" xfId="10583" xr:uid="{00000000-0005-0000-0000-00000A290000}"/>
    <cellStyle name="Heading 2 3 36" xfId="10584" xr:uid="{00000000-0005-0000-0000-00000B290000}"/>
    <cellStyle name="Heading 2 3 37" xfId="10585" xr:uid="{00000000-0005-0000-0000-00000C290000}"/>
    <cellStyle name="Heading 2 3 38" xfId="10586" xr:uid="{00000000-0005-0000-0000-00000D290000}"/>
    <cellStyle name="Heading 2 3 39" xfId="10587" xr:uid="{00000000-0005-0000-0000-00000E290000}"/>
    <cellStyle name="Heading 2 3 4" xfId="10588" xr:uid="{00000000-0005-0000-0000-00000F290000}"/>
    <cellStyle name="Heading 2 3 40" xfId="10589" xr:uid="{00000000-0005-0000-0000-000010290000}"/>
    <cellStyle name="Heading 2 3 41" xfId="10590" xr:uid="{00000000-0005-0000-0000-000011290000}"/>
    <cellStyle name="Heading 2 3 42" xfId="10591" xr:uid="{00000000-0005-0000-0000-000012290000}"/>
    <cellStyle name="Heading 2 3 43" xfId="10592" xr:uid="{00000000-0005-0000-0000-000013290000}"/>
    <cellStyle name="Heading 2 3 44" xfId="10593" xr:uid="{00000000-0005-0000-0000-000014290000}"/>
    <cellStyle name="Heading 2 3 45" xfId="10594" xr:uid="{00000000-0005-0000-0000-000015290000}"/>
    <cellStyle name="Heading 2 3 45 2" xfId="10595" xr:uid="{00000000-0005-0000-0000-000016290000}"/>
    <cellStyle name="Heading 2 3 45 3" xfId="10596" xr:uid="{00000000-0005-0000-0000-000017290000}"/>
    <cellStyle name="Heading 2 3 45 4" xfId="10597" xr:uid="{00000000-0005-0000-0000-000018290000}"/>
    <cellStyle name="Heading 2 3 45 5" xfId="10598" xr:uid="{00000000-0005-0000-0000-000019290000}"/>
    <cellStyle name="Heading 2 3 45 6" xfId="10599" xr:uid="{00000000-0005-0000-0000-00001A290000}"/>
    <cellStyle name="Heading 2 3 45 7" xfId="10600" xr:uid="{00000000-0005-0000-0000-00001B290000}"/>
    <cellStyle name="Heading 2 3 45 8" xfId="10601" xr:uid="{00000000-0005-0000-0000-00001C290000}"/>
    <cellStyle name="Heading 2 3 46" xfId="10602" xr:uid="{00000000-0005-0000-0000-00001D290000}"/>
    <cellStyle name="Heading 2 3 46 2" xfId="10603" xr:uid="{00000000-0005-0000-0000-00001E290000}"/>
    <cellStyle name="Heading 2 3 46 3" xfId="10604" xr:uid="{00000000-0005-0000-0000-00001F290000}"/>
    <cellStyle name="Heading 2 3 46 4" xfId="10605" xr:uid="{00000000-0005-0000-0000-000020290000}"/>
    <cellStyle name="Heading 2 3 46 5" xfId="10606" xr:uid="{00000000-0005-0000-0000-000021290000}"/>
    <cellStyle name="Heading 2 3 46 6" xfId="10607" xr:uid="{00000000-0005-0000-0000-000022290000}"/>
    <cellStyle name="Heading 2 3 46 7" xfId="10608" xr:uid="{00000000-0005-0000-0000-000023290000}"/>
    <cellStyle name="Heading 2 3 46 8" xfId="10609" xr:uid="{00000000-0005-0000-0000-000024290000}"/>
    <cellStyle name="Heading 2 3 47" xfId="10610" xr:uid="{00000000-0005-0000-0000-000025290000}"/>
    <cellStyle name="Heading 2 3 47 2" xfId="10611" xr:uid="{00000000-0005-0000-0000-000026290000}"/>
    <cellStyle name="Heading 2 3 47 3" xfId="10612" xr:uid="{00000000-0005-0000-0000-000027290000}"/>
    <cellStyle name="Heading 2 3 47 4" xfId="10613" xr:uid="{00000000-0005-0000-0000-000028290000}"/>
    <cellStyle name="Heading 2 3 47 5" xfId="10614" xr:uid="{00000000-0005-0000-0000-000029290000}"/>
    <cellStyle name="Heading 2 3 47 6" xfId="10615" xr:uid="{00000000-0005-0000-0000-00002A290000}"/>
    <cellStyle name="Heading 2 3 47 7" xfId="10616" xr:uid="{00000000-0005-0000-0000-00002B290000}"/>
    <cellStyle name="Heading 2 3 47 8" xfId="10617" xr:uid="{00000000-0005-0000-0000-00002C290000}"/>
    <cellStyle name="Heading 2 3 48" xfId="10618" xr:uid="{00000000-0005-0000-0000-00002D290000}"/>
    <cellStyle name="Heading 2 3 48 2" xfId="10619" xr:uid="{00000000-0005-0000-0000-00002E290000}"/>
    <cellStyle name="Heading 2 3 48 3" xfId="10620" xr:uid="{00000000-0005-0000-0000-00002F290000}"/>
    <cellStyle name="Heading 2 3 48 4" xfId="10621" xr:uid="{00000000-0005-0000-0000-000030290000}"/>
    <cellStyle name="Heading 2 3 48 5" xfId="10622" xr:uid="{00000000-0005-0000-0000-000031290000}"/>
    <cellStyle name="Heading 2 3 48 6" xfId="10623" xr:uid="{00000000-0005-0000-0000-000032290000}"/>
    <cellStyle name="Heading 2 3 48 7" xfId="10624" xr:uid="{00000000-0005-0000-0000-000033290000}"/>
    <cellStyle name="Heading 2 3 48 8" xfId="10625" xr:uid="{00000000-0005-0000-0000-000034290000}"/>
    <cellStyle name="Heading 2 3 49" xfId="10626" xr:uid="{00000000-0005-0000-0000-000035290000}"/>
    <cellStyle name="Heading 2 3 49 2" xfId="10627" xr:uid="{00000000-0005-0000-0000-000036290000}"/>
    <cellStyle name="Heading 2 3 49 3" xfId="10628" xr:uid="{00000000-0005-0000-0000-000037290000}"/>
    <cellStyle name="Heading 2 3 49 4" xfId="10629" xr:uid="{00000000-0005-0000-0000-000038290000}"/>
    <cellStyle name="Heading 2 3 49 5" xfId="10630" xr:uid="{00000000-0005-0000-0000-000039290000}"/>
    <cellStyle name="Heading 2 3 49 6" xfId="10631" xr:uid="{00000000-0005-0000-0000-00003A290000}"/>
    <cellStyle name="Heading 2 3 49 7" xfId="10632" xr:uid="{00000000-0005-0000-0000-00003B290000}"/>
    <cellStyle name="Heading 2 3 49 8" xfId="10633" xr:uid="{00000000-0005-0000-0000-00003C290000}"/>
    <cellStyle name="Heading 2 3 5" xfId="10634" xr:uid="{00000000-0005-0000-0000-00003D290000}"/>
    <cellStyle name="Heading 2 3 50" xfId="10635" xr:uid="{00000000-0005-0000-0000-00003E290000}"/>
    <cellStyle name="Heading 2 3 51" xfId="10636" xr:uid="{00000000-0005-0000-0000-00003F290000}"/>
    <cellStyle name="Heading 2 3 52" xfId="10637" xr:uid="{00000000-0005-0000-0000-000040290000}"/>
    <cellStyle name="Heading 2 3 53" xfId="10638" xr:uid="{00000000-0005-0000-0000-000041290000}"/>
    <cellStyle name="Heading 2 3 54" xfId="10639" xr:uid="{00000000-0005-0000-0000-000042290000}"/>
    <cellStyle name="Heading 2 3 55" xfId="10640" xr:uid="{00000000-0005-0000-0000-000043290000}"/>
    <cellStyle name="Heading 2 3 56" xfId="10641" xr:uid="{00000000-0005-0000-0000-000044290000}"/>
    <cellStyle name="Heading 2 3 57" xfId="10642" xr:uid="{00000000-0005-0000-0000-000045290000}"/>
    <cellStyle name="Heading 2 3 58" xfId="10643" xr:uid="{00000000-0005-0000-0000-000046290000}"/>
    <cellStyle name="Heading 2 3 59" xfId="10644" xr:uid="{00000000-0005-0000-0000-000047290000}"/>
    <cellStyle name="Heading 2 3 6" xfId="10645" xr:uid="{00000000-0005-0000-0000-000048290000}"/>
    <cellStyle name="Heading 2 3 60" xfId="10646" xr:uid="{00000000-0005-0000-0000-000049290000}"/>
    <cellStyle name="Heading 2 3 61" xfId="10647" xr:uid="{00000000-0005-0000-0000-00004A290000}"/>
    <cellStyle name="Heading 2 3 62" xfId="10648" xr:uid="{00000000-0005-0000-0000-00004B290000}"/>
    <cellStyle name="Heading 2 3 63" xfId="10649" xr:uid="{00000000-0005-0000-0000-00004C290000}"/>
    <cellStyle name="Heading 2 3 63 2" xfId="10650" xr:uid="{00000000-0005-0000-0000-00004D290000}"/>
    <cellStyle name="Heading 2 3 63 3" xfId="10651" xr:uid="{00000000-0005-0000-0000-00004E290000}"/>
    <cellStyle name="Heading 2 3 63 4" xfId="10652" xr:uid="{00000000-0005-0000-0000-00004F290000}"/>
    <cellStyle name="Heading 2 3 63 5" xfId="10653" xr:uid="{00000000-0005-0000-0000-000050290000}"/>
    <cellStyle name="Heading 2 3 63 6" xfId="10654" xr:uid="{00000000-0005-0000-0000-000051290000}"/>
    <cellStyle name="Heading 2 3 63 7" xfId="10655" xr:uid="{00000000-0005-0000-0000-000052290000}"/>
    <cellStyle name="Heading 2 3 63 8" xfId="10656" xr:uid="{00000000-0005-0000-0000-000053290000}"/>
    <cellStyle name="Heading 2 3 64" xfId="10657" xr:uid="{00000000-0005-0000-0000-000054290000}"/>
    <cellStyle name="Heading 2 3 64 2" xfId="10658" xr:uid="{00000000-0005-0000-0000-000055290000}"/>
    <cellStyle name="Heading 2 3 64 3" xfId="10659" xr:uid="{00000000-0005-0000-0000-000056290000}"/>
    <cellStyle name="Heading 2 3 64 4" xfId="10660" xr:uid="{00000000-0005-0000-0000-000057290000}"/>
    <cellStyle name="Heading 2 3 64 5" xfId="10661" xr:uid="{00000000-0005-0000-0000-000058290000}"/>
    <cellStyle name="Heading 2 3 64 6" xfId="10662" xr:uid="{00000000-0005-0000-0000-000059290000}"/>
    <cellStyle name="Heading 2 3 64 7" xfId="10663" xr:uid="{00000000-0005-0000-0000-00005A290000}"/>
    <cellStyle name="Heading 2 3 64 8" xfId="10664" xr:uid="{00000000-0005-0000-0000-00005B290000}"/>
    <cellStyle name="Heading 2 3 65" xfId="10665" xr:uid="{00000000-0005-0000-0000-00005C290000}"/>
    <cellStyle name="Heading 2 3 65 2" xfId="10666" xr:uid="{00000000-0005-0000-0000-00005D290000}"/>
    <cellStyle name="Heading 2 3 65 3" xfId="10667" xr:uid="{00000000-0005-0000-0000-00005E290000}"/>
    <cellStyle name="Heading 2 3 65 4" xfId="10668" xr:uid="{00000000-0005-0000-0000-00005F290000}"/>
    <cellStyle name="Heading 2 3 65 5" xfId="10669" xr:uid="{00000000-0005-0000-0000-000060290000}"/>
    <cellStyle name="Heading 2 3 65 6" xfId="10670" xr:uid="{00000000-0005-0000-0000-000061290000}"/>
    <cellStyle name="Heading 2 3 65 7" xfId="10671" xr:uid="{00000000-0005-0000-0000-000062290000}"/>
    <cellStyle name="Heading 2 3 65 8" xfId="10672" xr:uid="{00000000-0005-0000-0000-000063290000}"/>
    <cellStyle name="Heading 2 3 66" xfId="10673" xr:uid="{00000000-0005-0000-0000-000064290000}"/>
    <cellStyle name="Heading 2 3 67" xfId="10674" xr:uid="{00000000-0005-0000-0000-000065290000}"/>
    <cellStyle name="Heading 2 3 68" xfId="10675" xr:uid="{00000000-0005-0000-0000-000066290000}"/>
    <cellStyle name="Heading 2 3 69" xfId="10676" xr:uid="{00000000-0005-0000-0000-000067290000}"/>
    <cellStyle name="Heading 2 3 7" xfId="10677" xr:uid="{00000000-0005-0000-0000-000068290000}"/>
    <cellStyle name="Heading 2 3 70" xfId="10678" xr:uid="{00000000-0005-0000-0000-000069290000}"/>
    <cellStyle name="Heading 2 3 71" xfId="10679" xr:uid="{00000000-0005-0000-0000-00006A290000}"/>
    <cellStyle name="Heading 2 3 72" xfId="10680" xr:uid="{00000000-0005-0000-0000-00006B290000}"/>
    <cellStyle name="Heading 2 3 73" xfId="10681" xr:uid="{00000000-0005-0000-0000-00006C290000}"/>
    <cellStyle name="Heading 2 3 74" xfId="10682" xr:uid="{00000000-0005-0000-0000-00006D290000}"/>
    <cellStyle name="Heading 2 3 75" xfId="10683" xr:uid="{00000000-0005-0000-0000-00006E290000}"/>
    <cellStyle name="Heading 2 3 76" xfId="10684" xr:uid="{00000000-0005-0000-0000-00006F290000}"/>
    <cellStyle name="Heading 2 3 77" xfId="10685" xr:uid="{00000000-0005-0000-0000-000070290000}"/>
    <cellStyle name="Heading 2 3 78" xfId="10686" xr:uid="{00000000-0005-0000-0000-000071290000}"/>
    <cellStyle name="Heading 2 3 79" xfId="10687" xr:uid="{00000000-0005-0000-0000-000072290000}"/>
    <cellStyle name="Heading 2 3 8" xfId="10688" xr:uid="{00000000-0005-0000-0000-000073290000}"/>
    <cellStyle name="Heading 2 3 80" xfId="10689" xr:uid="{00000000-0005-0000-0000-000074290000}"/>
    <cellStyle name="Heading 2 3 81" xfId="10690" xr:uid="{00000000-0005-0000-0000-000075290000}"/>
    <cellStyle name="Heading 2 3 82" xfId="10691" xr:uid="{00000000-0005-0000-0000-000076290000}"/>
    <cellStyle name="Heading 2 3 83" xfId="10692" xr:uid="{00000000-0005-0000-0000-000077290000}"/>
    <cellStyle name="Heading 2 3 84" xfId="10693" xr:uid="{00000000-0005-0000-0000-000078290000}"/>
    <cellStyle name="Heading 2 3 85" xfId="10694" xr:uid="{00000000-0005-0000-0000-000079290000}"/>
    <cellStyle name="Heading 2 3 86" xfId="10695" xr:uid="{00000000-0005-0000-0000-00007A290000}"/>
    <cellStyle name="Heading 2 3 87" xfId="10696" xr:uid="{00000000-0005-0000-0000-00007B290000}"/>
    <cellStyle name="Heading 2 3 88" xfId="10697" xr:uid="{00000000-0005-0000-0000-00007C290000}"/>
    <cellStyle name="Heading 2 3 89" xfId="10698" xr:uid="{00000000-0005-0000-0000-00007D290000}"/>
    <cellStyle name="Heading 2 3 9" xfId="10699" xr:uid="{00000000-0005-0000-0000-00007E290000}"/>
    <cellStyle name="Heading 2 3 90" xfId="10700" xr:uid="{00000000-0005-0000-0000-00007F290000}"/>
    <cellStyle name="Heading 2 3 91" xfId="10701" xr:uid="{00000000-0005-0000-0000-000080290000}"/>
    <cellStyle name="Heading 2 3 92" xfId="10702" xr:uid="{00000000-0005-0000-0000-000081290000}"/>
    <cellStyle name="Heading 2 3 93" xfId="10703" xr:uid="{00000000-0005-0000-0000-000082290000}"/>
    <cellStyle name="Heading 2 3 94" xfId="10704" xr:uid="{00000000-0005-0000-0000-000083290000}"/>
    <cellStyle name="Heading 2 3 95" xfId="10705" xr:uid="{00000000-0005-0000-0000-000084290000}"/>
    <cellStyle name="Heading 2 3 96" xfId="10706" xr:uid="{00000000-0005-0000-0000-000085290000}"/>
    <cellStyle name="Heading 2 3 97" xfId="10707" xr:uid="{00000000-0005-0000-0000-000086290000}"/>
    <cellStyle name="Heading 2 3 98" xfId="10708" xr:uid="{00000000-0005-0000-0000-000087290000}"/>
    <cellStyle name="Heading 2 3 99" xfId="10709" xr:uid="{00000000-0005-0000-0000-000088290000}"/>
    <cellStyle name="Heading 2 30" xfId="10710" xr:uid="{00000000-0005-0000-0000-000089290000}"/>
    <cellStyle name="Heading 2 31" xfId="10711" xr:uid="{00000000-0005-0000-0000-00008A290000}"/>
    <cellStyle name="Heading 2 32" xfId="10712" xr:uid="{00000000-0005-0000-0000-00008B290000}"/>
    <cellStyle name="Heading 2 32 2" xfId="10713" xr:uid="{00000000-0005-0000-0000-00008C290000}"/>
    <cellStyle name="Heading 2 33" xfId="10714" xr:uid="{00000000-0005-0000-0000-00008D290000}"/>
    <cellStyle name="Heading 2 33 2" xfId="10715" xr:uid="{00000000-0005-0000-0000-00008E290000}"/>
    <cellStyle name="Heading 2 34" xfId="10716" xr:uid="{00000000-0005-0000-0000-00008F290000}"/>
    <cellStyle name="Heading 2 35" xfId="10717" xr:uid="{00000000-0005-0000-0000-000090290000}"/>
    <cellStyle name="Heading 2 36" xfId="10718" xr:uid="{00000000-0005-0000-0000-000091290000}"/>
    <cellStyle name="Heading 2 37" xfId="10719" xr:uid="{00000000-0005-0000-0000-000092290000}"/>
    <cellStyle name="Heading 2 37 2" xfId="10720" xr:uid="{00000000-0005-0000-0000-000093290000}"/>
    <cellStyle name="Heading 2 38" xfId="10721" xr:uid="{00000000-0005-0000-0000-000094290000}"/>
    <cellStyle name="Heading 2 38 2" xfId="10722" xr:uid="{00000000-0005-0000-0000-000095290000}"/>
    <cellStyle name="Heading 2 39" xfId="10723" xr:uid="{00000000-0005-0000-0000-000096290000}"/>
    <cellStyle name="Heading 2 39 2" xfId="10724" xr:uid="{00000000-0005-0000-0000-000097290000}"/>
    <cellStyle name="Heading 2 4" xfId="10725" xr:uid="{00000000-0005-0000-0000-000098290000}"/>
    <cellStyle name="Heading 2 4 10" xfId="10726" xr:uid="{00000000-0005-0000-0000-000099290000}"/>
    <cellStyle name="Heading 2 4 100" xfId="10727" xr:uid="{00000000-0005-0000-0000-00009A290000}"/>
    <cellStyle name="Heading 2 4 101" xfId="10728" xr:uid="{00000000-0005-0000-0000-00009B290000}"/>
    <cellStyle name="Heading 2 4 102" xfId="10729" xr:uid="{00000000-0005-0000-0000-00009C290000}"/>
    <cellStyle name="Heading 2 4 103" xfId="10730" xr:uid="{00000000-0005-0000-0000-00009D290000}"/>
    <cellStyle name="Heading 2 4 104" xfId="10731" xr:uid="{00000000-0005-0000-0000-00009E290000}"/>
    <cellStyle name="Heading 2 4 105" xfId="10732" xr:uid="{00000000-0005-0000-0000-00009F290000}"/>
    <cellStyle name="Heading 2 4 106" xfId="10733" xr:uid="{00000000-0005-0000-0000-0000A0290000}"/>
    <cellStyle name="Heading 2 4 107" xfId="10734" xr:uid="{00000000-0005-0000-0000-0000A1290000}"/>
    <cellStyle name="Heading 2 4 108" xfId="10735" xr:uid="{00000000-0005-0000-0000-0000A2290000}"/>
    <cellStyle name="Heading 2 4 109" xfId="10736" xr:uid="{00000000-0005-0000-0000-0000A3290000}"/>
    <cellStyle name="Heading 2 4 11" xfId="10737" xr:uid="{00000000-0005-0000-0000-0000A4290000}"/>
    <cellStyle name="Heading 2 4 110" xfId="10738" xr:uid="{00000000-0005-0000-0000-0000A5290000}"/>
    <cellStyle name="Heading 2 4 111" xfId="10739" xr:uid="{00000000-0005-0000-0000-0000A6290000}"/>
    <cellStyle name="Heading 2 4 112" xfId="10740" xr:uid="{00000000-0005-0000-0000-0000A7290000}"/>
    <cellStyle name="Heading 2 4 113" xfId="10741" xr:uid="{00000000-0005-0000-0000-0000A8290000}"/>
    <cellStyle name="Heading 2 4 114" xfId="10742" xr:uid="{00000000-0005-0000-0000-0000A9290000}"/>
    <cellStyle name="Heading 2 4 115" xfId="10743" xr:uid="{00000000-0005-0000-0000-0000AA290000}"/>
    <cellStyle name="Heading 2 4 116" xfId="10744" xr:uid="{00000000-0005-0000-0000-0000AB290000}"/>
    <cellStyle name="Heading 2 4 117" xfId="10745" xr:uid="{00000000-0005-0000-0000-0000AC290000}"/>
    <cellStyle name="Heading 2 4 118" xfId="10746" xr:uid="{00000000-0005-0000-0000-0000AD290000}"/>
    <cellStyle name="Heading 2 4 119" xfId="10747" xr:uid="{00000000-0005-0000-0000-0000AE290000}"/>
    <cellStyle name="Heading 2 4 12" xfId="10748" xr:uid="{00000000-0005-0000-0000-0000AF290000}"/>
    <cellStyle name="Heading 2 4 120" xfId="10749" xr:uid="{00000000-0005-0000-0000-0000B0290000}"/>
    <cellStyle name="Heading 2 4 121" xfId="10750" xr:uid="{00000000-0005-0000-0000-0000B1290000}"/>
    <cellStyle name="Heading 2 4 122" xfId="10751" xr:uid="{00000000-0005-0000-0000-0000B2290000}"/>
    <cellStyle name="Heading 2 4 123" xfId="10752" xr:uid="{00000000-0005-0000-0000-0000B3290000}"/>
    <cellStyle name="Heading 2 4 124" xfId="10753" xr:uid="{00000000-0005-0000-0000-0000B4290000}"/>
    <cellStyle name="Heading 2 4 125" xfId="10754" xr:uid="{00000000-0005-0000-0000-0000B5290000}"/>
    <cellStyle name="Heading 2 4 126" xfId="10755" xr:uid="{00000000-0005-0000-0000-0000B6290000}"/>
    <cellStyle name="Heading 2 4 13" xfId="10756" xr:uid="{00000000-0005-0000-0000-0000B7290000}"/>
    <cellStyle name="Heading 2 4 14" xfId="10757" xr:uid="{00000000-0005-0000-0000-0000B8290000}"/>
    <cellStyle name="Heading 2 4 15" xfId="10758" xr:uid="{00000000-0005-0000-0000-0000B9290000}"/>
    <cellStyle name="Heading 2 4 16" xfId="10759" xr:uid="{00000000-0005-0000-0000-0000BA290000}"/>
    <cellStyle name="Heading 2 4 17" xfId="10760" xr:uid="{00000000-0005-0000-0000-0000BB290000}"/>
    <cellStyle name="Heading 2 4 18" xfId="10761" xr:uid="{00000000-0005-0000-0000-0000BC290000}"/>
    <cellStyle name="Heading 2 4 19" xfId="10762" xr:uid="{00000000-0005-0000-0000-0000BD290000}"/>
    <cellStyle name="Heading 2 4 2" xfId="10763" xr:uid="{00000000-0005-0000-0000-0000BE290000}"/>
    <cellStyle name="Heading 2 4 2 2" xfId="10764" xr:uid="{00000000-0005-0000-0000-0000BF290000}"/>
    <cellStyle name="Heading 2 4 20" xfId="10765" xr:uid="{00000000-0005-0000-0000-0000C0290000}"/>
    <cellStyle name="Heading 2 4 21" xfId="10766" xr:uid="{00000000-0005-0000-0000-0000C1290000}"/>
    <cellStyle name="Heading 2 4 22" xfId="10767" xr:uid="{00000000-0005-0000-0000-0000C2290000}"/>
    <cellStyle name="Heading 2 4 23" xfId="10768" xr:uid="{00000000-0005-0000-0000-0000C3290000}"/>
    <cellStyle name="Heading 2 4 24" xfId="10769" xr:uid="{00000000-0005-0000-0000-0000C4290000}"/>
    <cellStyle name="Heading 2 4 25" xfId="10770" xr:uid="{00000000-0005-0000-0000-0000C5290000}"/>
    <cellStyle name="Heading 2 4 26" xfId="10771" xr:uid="{00000000-0005-0000-0000-0000C6290000}"/>
    <cellStyle name="Heading 2 4 27" xfId="10772" xr:uid="{00000000-0005-0000-0000-0000C7290000}"/>
    <cellStyle name="Heading 2 4 28" xfId="10773" xr:uid="{00000000-0005-0000-0000-0000C8290000}"/>
    <cellStyle name="Heading 2 4 29" xfId="10774" xr:uid="{00000000-0005-0000-0000-0000C9290000}"/>
    <cellStyle name="Heading 2 4 3" xfId="10775" xr:uid="{00000000-0005-0000-0000-0000CA290000}"/>
    <cellStyle name="Heading 2 4 30" xfId="10776" xr:uid="{00000000-0005-0000-0000-0000CB290000}"/>
    <cellStyle name="Heading 2 4 31" xfId="10777" xr:uid="{00000000-0005-0000-0000-0000CC290000}"/>
    <cellStyle name="Heading 2 4 32" xfId="10778" xr:uid="{00000000-0005-0000-0000-0000CD290000}"/>
    <cellStyle name="Heading 2 4 33" xfId="10779" xr:uid="{00000000-0005-0000-0000-0000CE290000}"/>
    <cellStyle name="Heading 2 4 34" xfId="10780" xr:uid="{00000000-0005-0000-0000-0000CF290000}"/>
    <cellStyle name="Heading 2 4 35" xfId="10781" xr:uid="{00000000-0005-0000-0000-0000D0290000}"/>
    <cellStyle name="Heading 2 4 36" xfId="10782" xr:uid="{00000000-0005-0000-0000-0000D1290000}"/>
    <cellStyle name="Heading 2 4 37" xfId="10783" xr:uid="{00000000-0005-0000-0000-0000D2290000}"/>
    <cellStyle name="Heading 2 4 38" xfId="10784" xr:uid="{00000000-0005-0000-0000-0000D3290000}"/>
    <cellStyle name="Heading 2 4 39" xfId="10785" xr:uid="{00000000-0005-0000-0000-0000D4290000}"/>
    <cellStyle name="Heading 2 4 4" xfId="10786" xr:uid="{00000000-0005-0000-0000-0000D5290000}"/>
    <cellStyle name="Heading 2 4 40" xfId="10787" xr:uid="{00000000-0005-0000-0000-0000D6290000}"/>
    <cellStyle name="Heading 2 4 41" xfId="10788" xr:uid="{00000000-0005-0000-0000-0000D7290000}"/>
    <cellStyle name="Heading 2 4 42" xfId="10789" xr:uid="{00000000-0005-0000-0000-0000D8290000}"/>
    <cellStyle name="Heading 2 4 43" xfId="10790" xr:uid="{00000000-0005-0000-0000-0000D9290000}"/>
    <cellStyle name="Heading 2 4 44" xfId="10791" xr:uid="{00000000-0005-0000-0000-0000DA290000}"/>
    <cellStyle name="Heading 2 4 45" xfId="10792" xr:uid="{00000000-0005-0000-0000-0000DB290000}"/>
    <cellStyle name="Heading 2 4 46" xfId="10793" xr:uid="{00000000-0005-0000-0000-0000DC290000}"/>
    <cellStyle name="Heading 2 4 47" xfId="10794" xr:uid="{00000000-0005-0000-0000-0000DD290000}"/>
    <cellStyle name="Heading 2 4 48" xfId="10795" xr:uid="{00000000-0005-0000-0000-0000DE290000}"/>
    <cellStyle name="Heading 2 4 49" xfId="10796" xr:uid="{00000000-0005-0000-0000-0000DF290000}"/>
    <cellStyle name="Heading 2 4 5" xfId="10797" xr:uid="{00000000-0005-0000-0000-0000E0290000}"/>
    <cellStyle name="Heading 2 4 50" xfId="10798" xr:uid="{00000000-0005-0000-0000-0000E1290000}"/>
    <cellStyle name="Heading 2 4 51" xfId="10799" xr:uid="{00000000-0005-0000-0000-0000E2290000}"/>
    <cellStyle name="Heading 2 4 52" xfId="10800" xr:uid="{00000000-0005-0000-0000-0000E3290000}"/>
    <cellStyle name="Heading 2 4 53" xfId="10801" xr:uid="{00000000-0005-0000-0000-0000E4290000}"/>
    <cellStyle name="Heading 2 4 54" xfId="10802" xr:uid="{00000000-0005-0000-0000-0000E5290000}"/>
    <cellStyle name="Heading 2 4 55" xfId="10803" xr:uid="{00000000-0005-0000-0000-0000E6290000}"/>
    <cellStyle name="Heading 2 4 56" xfId="10804" xr:uid="{00000000-0005-0000-0000-0000E7290000}"/>
    <cellStyle name="Heading 2 4 57" xfId="10805" xr:uid="{00000000-0005-0000-0000-0000E8290000}"/>
    <cellStyle name="Heading 2 4 58" xfId="10806" xr:uid="{00000000-0005-0000-0000-0000E9290000}"/>
    <cellStyle name="Heading 2 4 59" xfId="10807" xr:uid="{00000000-0005-0000-0000-0000EA290000}"/>
    <cellStyle name="Heading 2 4 6" xfId="10808" xr:uid="{00000000-0005-0000-0000-0000EB290000}"/>
    <cellStyle name="Heading 2 4 60" xfId="10809" xr:uid="{00000000-0005-0000-0000-0000EC290000}"/>
    <cellStyle name="Heading 2 4 61" xfId="10810" xr:uid="{00000000-0005-0000-0000-0000ED290000}"/>
    <cellStyle name="Heading 2 4 62" xfId="10811" xr:uid="{00000000-0005-0000-0000-0000EE290000}"/>
    <cellStyle name="Heading 2 4 63" xfId="10812" xr:uid="{00000000-0005-0000-0000-0000EF290000}"/>
    <cellStyle name="Heading 2 4 64" xfId="10813" xr:uid="{00000000-0005-0000-0000-0000F0290000}"/>
    <cellStyle name="Heading 2 4 65" xfId="10814" xr:uid="{00000000-0005-0000-0000-0000F1290000}"/>
    <cellStyle name="Heading 2 4 66" xfId="10815" xr:uid="{00000000-0005-0000-0000-0000F2290000}"/>
    <cellStyle name="Heading 2 4 67" xfId="10816" xr:uid="{00000000-0005-0000-0000-0000F3290000}"/>
    <cellStyle name="Heading 2 4 68" xfId="10817" xr:uid="{00000000-0005-0000-0000-0000F4290000}"/>
    <cellStyle name="Heading 2 4 69" xfId="10818" xr:uid="{00000000-0005-0000-0000-0000F5290000}"/>
    <cellStyle name="Heading 2 4 7" xfId="10819" xr:uid="{00000000-0005-0000-0000-0000F6290000}"/>
    <cellStyle name="Heading 2 4 70" xfId="10820" xr:uid="{00000000-0005-0000-0000-0000F7290000}"/>
    <cellStyle name="Heading 2 4 71" xfId="10821" xr:uid="{00000000-0005-0000-0000-0000F8290000}"/>
    <cellStyle name="Heading 2 4 72" xfId="10822" xr:uid="{00000000-0005-0000-0000-0000F9290000}"/>
    <cellStyle name="Heading 2 4 73" xfId="10823" xr:uid="{00000000-0005-0000-0000-0000FA290000}"/>
    <cellStyle name="Heading 2 4 74" xfId="10824" xr:uid="{00000000-0005-0000-0000-0000FB290000}"/>
    <cellStyle name="Heading 2 4 75" xfId="10825" xr:uid="{00000000-0005-0000-0000-0000FC290000}"/>
    <cellStyle name="Heading 2 4 76" xfId="10826" xr:uid="{00000000-0005-0000-0000-0000FD290000}"/>
    <cellStyle name="Heading 2 4 77" xfId="10827" xr:uid="{00000000-0005-0000-0000-0000FE290000}"/>
    <cellStyle name="Heading 2 4 78" xfId="10828" xr:uid="{00000000-0005-0000-0000-0000FF290000}"/>
    <cellStyle name="Heading 2 4 79" xfId="10829" xr:uid="{00000000-0005-0000-0000-0000002A0000}"/>
    <cellStyle name="Heading 2 4 8" xfId="10830" xr:uid="{00000000-0005-0000-0000-0000012A0000}"/>
    <cellStyle name="Heading 2 4 80" xfId="10831" xr:uid="{00000000-0005-0000-0000-0000022A0000}"/>
    <cellStyle name="Heading 2 4 81" xfId="10832" xr:uid="{00000000-0005-0000-0000-0000032A0000}"/>
    <cellStyle name="Heading 2 4 82" xfId="10833" xr:uid="{00000000-0005-0000-0000-0000042A0000}"/>
    <cellStyle name="Heading 2 4 83" xfId="10834" xr:uid="{00000000-0005-0000-0000-0000052A0000}"/>
    <cellStyle name="Heading 2 4 84" xfId="10835" xr:uid="{00000000-0005-0000-0000-0000062A0000}"/>
    <cellStyle name="Heading 2 4 85" xfId="10836" xr:uid="{00000000-0005-0000-0000-0000072A0000}"/>
    <cellStyle name="Heading 2 4 86" xfId="10837" xr:uid="{00000000-0005-0000-0000-0000082A0000}"/>
    <cellStyle name="Heading 2 4 87" xfId="10838" xr:uid="{00000000-0005-0000-0000-0000092A0000}"/>
    <cellStyle name="Heading 2 4 88" xfId="10839" xr:uid="{00000000-0005-0000-0000-00000A2A0000}"/>
    <cellStyle name="Heading 2 4 89" xfId="10840" xr:uid="{00000000-0005-0000-0000-00000B2A0000}"/>
    <cellStyle name="Heading 2 4 9" xfId="10841" xr:uid="{00000000-0005-0000-0000-00000C2A0000}"/>
    <cellStyle name="Heading 2 4 90" xfId="10842" xr:uid="{00000000-0005-0000-0000-00000D2A0000}"/>
    <cellStyle name="Heading 2 4 91" xfId="10843" xr:uid="{00000000-0005-0000-0000-00000E2A0000}"/>
    <cellStyle name="Heading 2 4 92" xfId="10844" xr:uid="{00000000-0005-0000-0000-00000F2A0000}"/>
    <cellStyle name="Heading 2 4 93" xfId="10845" xr:uid="{00000000-0005-0000-0000-0000102A0000}"/>
    <cellStyle name="Heading 2 4 94" xfId="10846" xr:uid="{00000000-0005-0000-0000-0000112A0000}"/>
    <cellStyle name="Heading 2 4 95" xfId="10847" xr:uid="{00000000-0005-0000-0000-0000122A0000}"/>
    <cellStyle name="Heading 2 4 96" xfId="10848" xr:uid="{00000000-0005-0000-0000-0000132A0000}"/>
    <cellStyle name="Heading 2 4 97" xfId="10849" xr:uid="{00000000-0005-0000-0000-0000142A0000}"/>
    <cellStyle name="Heading 2 4 98" xfId="10850" xr:uid="{00000000-0005-0000-0000-0000152A0000}"/>
    <cellStyle name="Heading 2 4 99" xfId="10851" xr:uid="{00000000-0005-0000-0000-0000162A0000}"/>
    <cellStyle name="Heading 2 40" xfId="10852" xr:uid="{00000000-0005-0000-0000-0000172A0000}"/>
    <cellStyle name="Heading 2 40 2" xfId="10853" xr:uid="{00000000-0005-0000-0000-0000182A0000}"/>
    <cellStyle name="Heading 2 41" xfId="10854" xr:uid="{00000000-0005-0000-0000-0000192A0000}"/>
    <cellStyle name="Heading 2 41 2" xfId="10855" xr:uid="{00000000-0005-0000-0000-00001A2A0000}"/>
    <cellStyle name="Heading 2 42" xfId="10856" xr:uid="{00000000-0005-0000-0000-00001B2A0000}"/>
    <cellStyle name="Heading 2 42 2" xfId="10857" xr:uid="{00000000-0005-0000-0000-00001C2A0000}"/>
    <cellStyle name="Heading 2 43" xfId="10858" xr:uid="{00000000-0005-0000-0000-00001D2A0000}"/>
    <cellStyle name="Heading 2 43 2" xfId="10859" xr:uid="{00000000-0005-0000-0000-00001E2A0000}"/>
    <cellStyle name="Heading 2 44" xfId="10860" xr:uid="{00000000-0005-0000-0000-00001F2A0000}"/>
    <cellStyle name="Heading 2 44 2" xfId="10861" xr:uid="{00000000-0005-0000-0000-0000202A0000}"/>
    <cellStyle name="Heading 2 45" xfId="10862" xr:uid="{00000000-0005-0000-0000-0000212A0000}"/>
    <cellStyle name="Heading 2 45 2" xfId="10863" xr:uid="{00000000-0005-0000-0000-0000222A0000}"/>
    <cellStyle name="Heading 2 46" xfId="10864" xr:uid="{00000000-0005-0000-0000-0000232A0000}"/>
    <cellStyle name="Heading 2 46 2" xfId="10865" xr:uid="{00000000-0005-0000-0000-0000242A0000}"/>
    <cellStyle name="Heading 2 47" xfId="10866" xr:uid="{00000000-0005-0000-0000-0000252A0000}"/>
    <cellStyle name="Heading 2 47 2" xfId="10867" xr:uid="{00000000-0005-0000-0000-0000262A0000}"/>
    <cellStyle name="Heading 2 48" xfId="10868" xr:uid="{00000000-0005-0000-0000-0000272A0000}"/>
    <cellStyle name="Heading 2 48 2" xfId="10869" xr:uid="{00000000-0005-0000-0000-0000282A0000}"/>
    <cellStyle name="Heading 2 49" xfId="10870" xr:uid="{00000000-0005-0000-0000-0000292A0000}"/>
    <cellStyle name="Heading 2 49 2" xfId="10871" xr:uid="{00000000-0005-0000-0000-00002A2A0000}"/>
    <cellStyle name="Heading 2 5" xfId="10872" xr:uid="{00000000-0005-0000-0000-00002B2A0000}"/>
    <cellStyle name="Heading 2 5 10" xfId="10873" xr:uid="{00000000-0005-0000-0000-00002C2A0000}"/>
    <cellStyle name="Heading 2 5 100" xfId="10874" xr:uid="{00000000-0005-0000-0000-00002D2A0000}"/>
    <cellStyle name="Heading 2 5 101" xfId="10875" xr:uid="{00000000-0005-0000-0000-00002E2A0000}"/>
    <cellStyle name="Heading 2 5 102" xfId="10876" xr:uid="{00000000-0005-0000-0000-00002F2A0000}"/>
    <cellStyle name="Heading 2 5 103" xfId="10877" xr:uid="{00000000-0005-0000-0000-0000302A0000}"/>
    <cellStyle name="Heading 2 5 104" xfId="10878" xr:uid="{00000000-0005-0000-0000-0000312A0000}"/>
    <cellStyle name="Heading 2 5 105" xfId="10879" xr:uid="{00000000-0005-0000-0000-0000322A0000}"/>
    <cellStyle name="Heading 2 5 106" xfId="10880" xr:uid="{00000000-0005-0000-0000-0000332A0000}"/>
    <cellStyle name="Heading 2 5 107" xfId="10881" xr:uid="{00000000-0005-0000-0000-0000342A0000}"/>
    <cellStyle name="Heading 2 5 108" xfId="10882" xr:uid="{00000000-0005-0000-0000-0000352A0000}"/>
    <cellStyle name="Heading 2 5 109" xfId="10883" xr:uid="{00000000-0005-0000-0000-0000362A0000}"/>
    <cellStyle name="Heading 2 5 11" xfId="10884" xr:uid="{00000000-0005-0000-0000-0000372A0000}"/>
    <cellStyle name="Heading 2 5 110" xfId="10885" xr:uid="{00000000-0005-0000-0000-0000382A0000}"/>
    <cellStyle name="Heading 2 5 111" xfId="10886" xr:uid="{00000000-0005-0000-0000-0000392A0000}"/>
    <cellStyle name="Heading 2 5 112" xfId="10887" xr:uid="{00000000-0005-0000-0000-00003A2A0000}"/>
    <cellStyle name="Heading 2 5 113" xfId="10888" xr:uid="{00000000-0005-0000-0000-00003B2A0000}"/>
    <cellStyle name="Heading 2 5 114" xfId="10889" xr:uid="{00000000-0005-0000-0000-00003C2A0000}"/>
    <cellStyle name="Heading 2 5 115" xfId="10890" xr:uid="{00000000-0005-0000-0000-00003D2A0000}"/>
    <cellStyle name="Heading 2 5 116" xfId="10891" xr:uid="{00000000-0005-0000-0000-00003E2A0000}"/>
    <cellStyle name="Heading 2 5 117" xfId="10892" xr:uid="{00000000-0005-0000-0000-00003F2A0000}"/>
    <cellStyle name="Heading 2 5 118" xfId="10893" xr:uid="{00000000-0005-0000-0000-0000402A0000}"/>
    <cellStyle name="Heading 2 5 119" xfId="10894" xr:uid="{00000000-0005-0000-0000-0000412A0000}"/>
    <cellStyle name="Heading 2 5 12" xfId="10895" xr:uid="{00000000-0005-0000-0000-0000422A0000}"/>
    <cellStyle name="Heading 2 5 120" xfId="10896" xr:uid="{00000000-0005-0000-0000-0000432A0000}"/>
    <cellStyle name="Heading 2 5 121" xfId="10897" xr:uid="{00000000-0005-0000-0000-0000442A0000}"/>
    <cellStyle name="Heading 2 5 122" xfId="10898" xr:uid="{00000000-0005-0000-0000-0000452A0000}"/>
    <cellStyle name="Heading 2 5 123" xfId="10899" xr:uid="{00000000-0005-0000-0000-0000462A0000}"/>
    <cellStyle name="Heading 2 5 124" xfId="10900" xr:uid="{00000000-0005-0000-0000-0000472A0000}"/>
    <cellStyle name="Heading 2 5 125" xfId="10901" xr:uid="{00000000-0005-0000-0000-0000482A0000}"/>
    <cellStyle name="Heading 2 5 126" xfId="10902" xr:uid="{00000000-0005-0000-0000-0000492A0000}"/>
    <cellStyle name="Heading 2 5 13" xfId="10903" xr:uid="{00000000-0005-0000-0000-00004A2A0000}"/>
    <cellStyle name="Heading 2 5 14" xfId="10904" xr:uid="{00000000-0005-0000-0000-00004B2A0000}"/>
    <cellStyle name="Heading 2 5 15" xfId="10905" xr:uid="{00000000-0005-0000-0000-00004C2A0000}"/>
    <cellStyle name="Heading 2 5 16" xfId="10906" xr:uid="{00000000-0005-0000-0000-00004D2A0000}"/>
    <cellStyle name="Heading 2 5 17" xfId="10907" xr:uid="{00000000-0005-0000-0000-00004E2A0000}"/>
    <cellStyle name="Heading 2 5 18" xfId="10908" xr:uid="{00000000-0005-0000-0000-00004F2A0000}"/>
    <cellStyle name="Heading 2 5 19" xfId="10909" xr:uid="{00000000-0005-0000-0000-0000502A0000}"/>
    <cellStyle name="Heading 2 5 2" xfId="10910" xr:uid="{00000000-0005-0000-0000-0000512A0000}"/>
    <cellStyle name="Heading 2 5 2 2" xfId="10911" xr:uid="{00000000-0005-0000-0000-0000522A0000}"/>
    <cellStyle name="Heading 2 5 20" xfId="10912" xr:uid="{00000000-0005-0000-0000-0000532A0000}"/>
    <cellStyle name="Heading 2 5 21" xfId="10913" xr:uid="{00000000-0005-0000-0000-0000542A0000}"/>
    <cellStyle name="Heading 2 5 22" xfId="10914" xr:uid="{00000000-0005-0000-0000-0000552A0000}"/>
    <cellStyle name="Heading 2 5 23" xfId="10915" xr:uid="{00000000-0005-0000-0000-0000562A0000}"/>
    <cellStyle name="Heading 2 5 24" xfId="10916" xr:uid="{00000000-0005-0000-0000-0000572A0000}"/>
    <cellStyle name="Heading 2 5 25" xfId="10917" xr:uid="{00000000-0005-0000-0000-0000582A0000}"/>
    <cellStyle name="Heading 2 5 26" xfId="10918" xr:uid="{00000000-0005-0000-0000-0000592A0000}"/>
    <cellStyle name="Heading 2 5 27" xfId="10919" xr:uid="{00000000-0005-0000-0000-00005A2A0000}"/>
    <cellStyle name="Heading 2 5 28" xfId="10920" xr:uid="{00000000-0005-0000-0000-00005B2A0000}"/>
    <cellStyle name="Heading 2 5 29" xfId="10921" xr:uid="{00000000-0005-0000-0000-00005C2A0000}"/>
    <cellStyle name="Heading 2 5 3" xfId="10922" xr:uid="{00000000-0005-0000-0000-00005D2A0000}"/>
    <cellStyle name="Heading 2 5 30" xfId="10923" xr:uid="{00000000-0005-0000-0000-00005E2A0000}"/>
    <cellStyle name="Heading 2 5 31" xfId="10924" xr:uid="{00000000-0005-0000-0000-00005F2A0000}"/>
    <cellStyle name="Heading 2 5 32" xfId="10925" xr:uid="{00000000-0005-0000-0000-0000602A0000}"/>
    <cellStyle name="Heading 2 5 33" xfId="10926" xr:uid="{00000000-0005-0000-0000-0000612A0000}"/>
    <cellStyle name="Heading 2 5 34" xfId="10927" xr:uid="{00000000-0005-0000-0000-0000622A0000}"/>
    <cellStyle name="Heading 2 5 35" xfId="10928" xr:uid="{00000000-0005-0000-0000-0000632A0000}"/>
    <cellStyle name="Heading 2 5 36" xfId="10929" xr:uid="{00000000-0005-0000-0000-0000642A0000}"/>
    <cellStyle name="Heading 2 5 37" xfId="10930" xr:uid="{00000000-0005-0000-0000-0000652A0000}"/>
    <cellStyle name="Heading 2 5 38" xfId="10931" xr:uid="{00000000-0005-0000-0000-0000662A0000}"/>
    <cellStyle name="Heading 2 5 39" xfId="10932" xr:uid="{00000000-0005-0000-0000-0000672A0000}"/>
    <cellStyle name="Heading 2 5 4" xfId="10933" xr:uid="{00000000-0005-0000-0000-0000682A0000}"/>
    <cellStyle name="Heading 2 5 40" xfId="10934" xr:uid="{00000000-0005-0000-0000-0000692A0000}"/>
    <cellStyle name="Heading 2 5 41" xfId="10935" xr:uid="{00000000-0005-0000-0000-00006A2A0000}"/>
    <cellStyle name="Heading 2 5 42" xfId="10936" xr:uid="{00000000-0005-0000-0000-00006B2A0000}"/>
    <cellStyle name="Heading 2 5 43" xfId="10937" xr:uid="{00000000-0005-0000-0000-00006C2A0000}"/>
    <cellStyle name="Heading 2 5 44" xfId="10938" xr:uid="{00000000-0005-0000-0000-00006D2A0000}"/>
    <cellStyle name="Heading 2 5 45" xfId="10939" xr:uid="{00000000-0005-0000-0000-00006E2A0000}"/>
    <cellStyle name="Heading 2 5 46" xfId="10940" xr:uid="{00000000-0005-0000-0000-00006F2A0000}"/>
    <cellStyle name="Heading 2 5 47" xfId="10941" xr:uid="{00000000-0005-0000-0000-0000702A0000}"/>
    <cellStyle name="Heading 2 5 48" xfId="10942" xr:uid="{00000000-0005-0000-0000-0000712A0000}"/>
    <cellStyle name="Heading 2 5 49" xfId="10943" xr:uid="{00000000-0005-0000-0000-0000722A0000}"/>
    <cellStyle name="Heading 2 5 5" xfId="10944" xr:uid="{00000000-0005-0000-0000-0000732A0000}"/>
    <cellStyle name="Heading 2 5 50" xfId="10945" xr:uid="{00000000-0005-0000-0000-0000742A0000}"/>
    <cellStyle name="Heading 2 5 51" xfId="10946" xr:uid="{00000000-0005-0000-0000-0000752A0000}"/>
    <cellStyle name="Heading 2 5 52" xfId="10947" xr:uid="{00000000-0005-0000-0000-0000762A0000}"/>
    <cellStyle name="Heading 2 5 53" xfId="10948" xr:uid="{00000000-0005-0000-0000-0000772A0000}"/>
    <cellStyle name="Heading 2 5 54" xfId="10949" xr:uid="{00000000-0005-0000-0000-0000782A0000}"/>
    <cellStyle name="Heading 2 5 55" xfId="10950" xr:uid="{00000000-0005-0000-0000-0000792A0000}"/>
    <cellStyle name="Heading 2 5 56" xfId="10951" xr:uid="{00000000-0005-0000-0000-00007A2A0000}"/>
    <cellStyle name="Heading 2 5 57" xfId="10952" xr:uid="{00000000-0005-0000-0000-00007B2A0000}"/>
    <cellStyle name="Heading 2 5 58" xfId="10953" xr:uid="{00000000-0005-0000-0000-00007C2A0000}"/>
    <cellStyle name="Heading 2 5 59" xfId="10954" xr:uid="{00000000-0005-0000-0000-00007D2A0000}"/>
    <cellStyle name="Heading 2 5 6" xfId="10955" xr:uid="{00000000-0005-0000-0000-00007E2A0000}"/>
    <cellStyle name="Heading 2 5 60" xfId="10956" xr:uid="{00000000-0005-0000-0000-00007F2A0000}"/>
    <cellStyle name="Heading 2 5 61" xfId="10957" xr:uid="{00000000-0005-0000-0000-0000802A0000}"/>
    <cellStyle name="Heading 2 5 62" xfId="10958" xr:uid="{00000000-0005-0000-0000-0000812A0000}"/>
    <cellStyle name="Heading 2 5 63" xfId="10959" xr:uid="{00000000-0005-0000-0000-0000822A0000}"/>
    <cellStyle name="Heading 2 5 64" xfId="10960" xr:uid="{00000000-0005-0000-0000-0000832A0000}"/>
    <cellStyle name="Heading 2 5 65" xfId="10961" xr:uid="{00000000-0005-0000-0000-0000842A0000}"/>
    <cellStyle name="Heading 2 5 66" xfId="10962" xr:uid="{00000000-0005-0000-0000-0000852A0000}"/>
    <cellStyle name="Heading 2 5 67" xfId="10963" xr:uid="{00000000-0005-0000-0000-0000862A0000}"/>
    <cellStyle name="Heading 2 5 68" xfId="10964" xr:uid="{00000000-0005-0000-0000-0000872A0000}"/>
    <cellStyle name="Heading 2 5 69" xfId="10965" xr:uid="{00000000-0005-0000-0000-0000882A0000}"/>
    <cellStyle name="Heading 2 5 7" xfId="10966" xr:uid="{00000000-0005-0000-0000-0000892A0000}"/>
    <cellStyle name="Heading 2 5 70" xfId="10967" xr:uid="{00000000-0005-0000-0000-00008A2A0000}"/>
    <cellStyle name="Heading 2 5 71" xfId="10968" xr:uid="{00000000-0005-0000-0000-00008B2A0000}"/>
    <cellStyle name="Heading 2 5 72" xfId="10969" xr:uid="{00000000-0005-0000-0000-00008C2A0000}"/>
    <cellStyle name="Heading 2 5 73" xfId="10970" xr:uid="{00000000-0005-0000-0000-00008D2A0000}"/>
    <cellStyle name="Heading 2 5 74" xfId="10971" xr:uid="{00000000-0005-0000-0000-00008E2A0000}"/>
    <cellStyle name="Heading 2 5 75" xfId="10972" xr:uid="{00000000-0005-0000-0000-00008F2A0000}"/>
    <cellStyle name="Heading 2 5 76" xfId="10973" xr:uid="{00000000-0005-0000-0000-0000902A0000}"/>
    <cellStyle name="Heading 2 5 77" xfId="10974" xr:uid="{00000000-0005-0000-0000-0000912A0000}"/>
    <cellStyle name="Heading 2 5 78" xfId="10975" xr:uid="{00000000-0005-0000-0000-0000922A0000}"/>
    <cellStyle name="Heading 2 5 79" xfId="10976" xr:uid="{00000000-0005-0000-0000-0000932A0000}"/>
    <cellStyle name="Heading 2 5 8" xfId="10977" xr:uid="{00000000-0005-0000-0000-0000942A0000}"/>
    <cellStyle name="Heading 2 5 80" xfId="10978" xr:uid="{00000000-0005-0000-0000-0000952A0000}"/>
    <cellStyle name="Heading 2 5 81" xfId="10979" xr:uid="{00000000-0005-0000-0000-0000962A0000}"/>
    <cellStyle name="Heading 2 5 82" xfId="10980" xr:uid="{00000000-0005-0000-0000-0000972A0000}"/>
    <cellStyle name="Heading 2 5 83" xfId="10981" xr:uid="{00000000-0005-0000-0000-0000982A0000}"/>
    <cellStyle name="Heading 2 5 84" xfId="10982" xr:uid="{00000000-0005-0000-0000-0000992A0000}"/>
    <cellStyle name="Heading 2 5 85" xfId="10983" xr:uid="{00000000-0005-0000-0000-00009A2A0000}"/>
    <cellStyle name="Heading 2 5 86" xfId="10984" xr:uid="{00000000-0005-0000-0000-00009B2A0000}"/>
    <cellStyle name="Heading 2 5 87" xfId="10985" xr:uid="{00000000-0005-0000-0000-00009C2A0000}"/>
    <cellStyle name="Heading 2 5 88" xfId="10986" xr:uid="{00000000-0005-0000-0000-00009D2A0000}"/>
    <cellStyle name="Heading 2 5 89" xfId="10987" xr:uid="{00000000-0005-0000-0000-00009E2A0000}"/>
    <cellStyle name="Heading 2 5 9" xfId="10988" xr:uid="{00000000-0005-0000-0000-00009F2A0000}"/>
    <cellStyle name="Heading 2 5 90" xfId="10989" xr:uid="{00000000-0005-0000-0000-0000A02A0000}"/>
    <cellStyle name="Heading 2 5 91" xfId="10990" xr:uid="{00000000-0005-0000-0000-0000A12A0000}"/>
    <cellStyle name="Heading 2 5 92" xfId="10991" xr:uid="{00000000-0005-0000-0000-0000A22A0000}"/>
    <cellStyle name="Heading 2 5 93" xfId="10992" xr:uid="{00000000-0005-0000-0000-0000A32A0000}"/>
    <cellStyle name="Heading 2 5 94" xfId="10993" xr:uid="{00000000-0005-0000-0000-0000A42A0000}"/>
    <cellStyle name="Heading 2 5 95" xfId="10994" xr:uid="{00000000-0005-0000-0000-0000A52A0000}"/>
    <cellStyle name="Heading 2 5 96" xfId="10995" xr:uid="{00000000-0005-0000-0000-0000A62A0000}"/>
    <cellStyle name="Heading 2 5 97" xfId="10996" xr:uid="{00000000-0005-0000-0000-0000A72A0000}"/>
    <cellStyle name="Heading 2 5 98" xfId="10997" xr:uid="{00000000-0005-0000-0000-0000A82A0000}"/>
    <cellStyle name="Heading 2 5 99" xfId="10998" xr:uid="{00000000-0005-0000-0000-0000A92A0000}"/>
    <cellStyle name="Heading 2 50" xfId="10999" xr:uid="{00000000-0005-0000-0000-0000AA2A0000}"/>
    <cellStyle name="Heading 2 50 2" xfId="11000" xr:uid="{00000000-0005-0000-0000-0000AB2A0000}"/>
    <cellStyle name="Heading 2 51" xfId="11001" xr:uid="{00000000-0005-0000-0000-0000AC2A0000}"/>
    <cellStyle name="Heading 2 51 2" xfId="11002" xr:uid="{00000000-0005-0000-0000-0000AD2A0000}"/>
    <cellStyle name="Heading 2 52" xfId="11003" xr:uid="{00000000-0005-0000-0000-0000AE2A0000}"/>
    <cellStyle name="Heading 2 52 2" xfId="11004" xr:uid="{00000000-0005-0000-0000-0000AF2A0000}"/>
    <cellStyle name="Heading 2 53" xfId="11005" xr:uid="{00000000-0005-0000-0000-0000B02A0000}"/>
    <cellStyle name="Heading 2 53 2" xfId="11006" xr:uid="{00000000-0005-0000-0000-0000B12A0000}"/>
    <cellStyle name="Heading 2 54" xfId="11007" xr:uid="{00000000-0005-0000-0000-0000B22A0000}"/>
    <cellStyle name="Heading 2 54 2" xfId="11008" xr:uid="{00000000-0005-0000-0000-0000B32A0000}"/>
    <cellStyle name="Heading 2 55" xfId="11009" xr:uid="{00000000-0005-0000-0000-0000B42A0000}"/>
    <cellStyle name="Heading 2 55 2" xfId="11010" xr:uid="{00000000-0005-0000-0000-0000B52A0000}"/>
    <cellStyle name="Heading 2 56" xfId="11011" xr:uid="{00000000-0005-0000-0000-0000B62A0000}"/>
    <cellStyle name="Heading 2 56 2" xfId="11012" xr:uid="{00000000-0005-0000-0000-0000B72A0000}"/>
    <cellStyle name="Heading 2 57" xfId="11013" xr:uid="{00000000-0005-0000-0000-0000B82A0000}"/>
    <cellStyle name="Heading 2 57 2" xfId="11014" xr:uid="{00000000-0005-0000-0000-0000B92A0000}"/>
    <cellStyle name="Heading 2 58" xfId="11015" xr:uid="{00000000-0005-0000-0000-0000BA2A0000}"/>
    <cellStyle name="Heading 2 58 2" xfId="11016" xr:uid="{00000000-0005-0000-0000-0000BB2A0000}"/>
    <cellStyle name="Heading 2 59" xfId="11017" xr:uid="{00000000-0005-0000-0000-0000BC2A0000}"/>
    <cellStyle name="Heading 2 59 2" xfId="11018" xr:uid="{00000000-0005-0000-0000-0000BD2A0000}"/>
    <cellStyle name="Heading 2 6" xfId="11019" xr:uid="{00000000-0005-0000-0000-0000BE2A0000}"/>
    <cellStyle name="Heading 2 6 10" xfId="11020" xr:uid="{00000000-0005-0000-0000-0000BF2A0000}"/>
    <cellStyle name="Heading 2 6 100" xfId="11021" xr:uid="{00000000-0005-0000-0000-0000C02A0000}"/>
    <cellStyle name="Heading 2 6 101" xfId="11022" xr:uid="{00000000-0005-0000-0000-0000C12A0000}"/>
    <cellStyle name="Heading 2 6 102" xfId="11023" xr:uid="{00000000-0005-0000-0000-0000C22A0000}"/>
    <cellStyle name="Heading 2 6 103" xfId="11024" xr:uid="{00000000-0005-0000-0000-0000C32A0000}"/>
    <cellStyle name="Heading 2 6 104" xfId="11025" xr:uid="{00000000-0005-0000-0000-0000C42A0000}"/>
    <cellStyle name="Heading 2 6 105" xfId="11026" xr:uid="{00000000-0005-0000-0000-0000C52A0000}"/>
    <cellStyle name="Heading 2 6 106" xfId="11027" xr:uid="{00000000-0005-0000-0000-0000C62A0000}"/>
    <cellStyle name="Heading 2 6 107" xfId="11028" xr:uid="{00000000-0005-0000-0000-0000C72A0000}"/>
    <cellStyle name="Heading 2 6 108" xfId="11029" xr:uid="{00000000-0005-0000-0000-0000C82A0000}"/>
    <cellStyle name="Heading 2 6 109" xfId="11030" xr:uid="{00000000-0005-0000-0000-0000C92A0000}"/>
    <cellStyle name="Heading 2 6 11" xfId="11031" xr:uid="{00000000-0005-0000-0000-0000CA2A0000}"/>
    <cellStyle name="Heading 2 6 110" xfId="11032" xr:uid="{00000000-0005-0000-0000-0000CB2A0000}"/>
    <cellStyle name="Heading 2 6 111" xfId="11033" xr:uid="{00000000-0005-0000-0000-0000CC2A0000}"/>
    <cellStyle name="Heading 2 6 112" xfId="11034" xr:uid="{00000000-0005-0000-0000-0000CD2A0000}"/>
    <cellStyle name="Heading 2 6 113" xfId="11035" xr:uid="{00000000-0005-0000-0000-0000CE2A0000}"/>
    <cellStyle name="Heading 2 6 114" xfId="11036" xr:uid="{00000000-0005-0000-0000-0000CF2A0000}"/>
    <cellStyle name="Heading 2 6 115" xfId="11037" xr:uid="{00000000-0005-0000-0000-0000D02A0000}"/>
    <cellStyle name="Heading 2 6 116" xfId="11038" xr:uid="{00000000-0005-0000-0000-0000D12A0000}"/>
    <cellStyle name="Heading 2 6 117" xfId="11039" xr:uid="{00000000-0005-0000-0000-0000D22A0000}"/>
    <cellStyle name="Heading 2 6 118" xfId="11040" xr:uid="{00000000-0005-0000-0000-0000D32A0000}"/>
    <cellStyle name="Heading 2 6 119" xfId="11041" xr:uid="{00000000-0005-0000-0000-0000D42A0000}"/>
    <cellStyle name="Heading 2 6 12" xfId="11042" xr:uid="{00000000-0005-0000-0000-0000D52A0000}"/>
    <cellStyle name="Heading 2 6 120" xfId="11043" xr:uid="{00000000-0005-0000-0000-0000D62A0000}"/>
    <cellStyle name="Heading 2 6 121" xfId="11044" xr:uid="{00000000-0005-0000-0000-0000D72A0000}"/>
    <cellStyle name="Heading 2 6 122" xfId="11045" xr:uid="{00000000-0005-0000-0000-0000D82A0000}"/>
    <cellStyle name="Heading 2 6 123" xfId="11046" xr:uid="{00000000-0005-0000-0000-0000D92A0000}"/>
    <cellStyle name="Heading 2 6 124" xfId="11047" xr:uid="{00000000-0005-0000-0000-0000DA2A0000}"/>
    <cellStyle name="Heading 2 6 125" xfId="11048" xr:uid="{00000000-0005-0000-0000-0000DB2A0000}"/>
    <cellStyle name="Heading 2 6 126" xfId="11049" xr:uid="{00000000-0005-0000-0000-0000DC2A0000}"/>
    <cellStyle name="Heading 2 6 13" xfId="11050" xr:uid="{00000000-0005-0000-0000-0000DD2A0000}"/>
    <cellStyle name="Heading 2 6 14" xfId="11051" xr:uid="{00000000-0005-0000-0000-0000DE2A0000}"/>
    <cellStyle name="Heading 2 6 15" xfId="11052" xr:uid="{00000000-0005-0000-0000-0000DF2A0000}"/>
    <cellStyle name="Heading 2 6 16" xfId="11053" xr:uid="{00000000-0005-0000-0000-0000E02A0000}"/>
    <cellStyle name="Heading 2 6 17" xfId="11054" xr:uid="{00000000-0005-0000-0000-0000E12A0000}"/>
    <cellStyle name="Heading 2 6 18" xfId="11055" xr:uid="{00000000-0005-0000-0000-0000E22A0000}"/>
    <cellStyle name="Heading 2 6 19" xfId="11056" xr:uid="{00000000-0005-0000-0000-0000E32A0000}"/>
    <cellStyle name="Heading 2 6 2" xfId="11057" xr:uid="{00000000-0005-0000-0000-0000E42A0000}"/>
    <cellStyle name="Heading 2 6 2 2" xfId="11058" xr:uid="{00000000-0005-0000-0000-0000E52A0000}"/>
    <cellStyle name="Heading 2 6 20" xfId="11059" xr:uid="{00000000-0005-0000-0000-0000E62A0000}"/>
    <cellStyle name="Heading 2 6 21" xfId="11060" xr:uid="{00000000-0005-0000-0000-0000E72A0000}"/>
    <cellStyle name="Heading 2 6 22" xfId="11061" xr:uid="{00000000-0005-0000-0000-0000E82A0000}"/>
    <cellStyle name="Heading 2 6 23" xfId="11062" xr:uid="{00000000-0005-0000-0000-0000E92A0000}"/>
    <cellStyle name="Heading 2 6 24" xfId="11063" xr:uid="{00000000-0005-0000-0000-0000EA2A0000}"/>
    <cellStyle name="Heading 2 6 25" xfId="11064" xr:uid="{00000000-0005-0000-0000-0000EB2A0000}"/>
    <cellStyle name="Heading 2 6 26" xfId="11065" xr:uid="{00000000-0005-0000-0000-0000EC2A0000}"/>
    <cellStyle name="Heading 2 6 27" xfId="11066" xr:uid="{00000000-0005-0000-0000-0000ED2A0000}"/>
    <cellStyle name="Heading 2 6 28" xfId="11067" xr:uid="{00000000-0005-0000-0000-0000EE2A0000}"/>
    <cellStyle name="Heading 2 6 29" xfId="11068" xr:uid="{00000000-0005-0000-0000-0000EF2A0000}"/>
    <cellStyle name="Heading 2 6 3" xfId="11069" xr:uid="{00000000-0005-0000-0000-0000F02A0000}"/>
    <cellStyle name="Heading 2 6 30" xfId="11070" xr:uid="{00000000-0005-0000-0000-0000F12A0000}"/>
    <cellStyle name="Heading 2 6 31" xfId="11071" xr:uid="{00000000-0005-0000-0000-0000F22A0000}"/>
    <cellStyle name="Heading 2 6 32" xfId="11072" xr:uid="{00000000-0005-0000-0000-0000F32A0000}"/>
    <cellStyle name="Heading 2 6 33" xfId="11073" xr:uid="{00000000-0005-0000-0000-0000F42A0000}"/>
    <cellStyle name="Heading 2 6 34" xfId="11074" xr:uid="{00000000-0005-0000-0000-0000F52A0000}"/>
    <cellStyle name="Heading 2 6 35" xfId="11075" xr:uid="{00000000-0005-0000-0000-0000F62A0000}"/>
    <cellStyle name="Heading 2 6 36" xfId="11076" xr:uid="{00000000-0005-0000-0000-0000F72A0000}"/>
    <cellStyle name="Heading 2 6 37" xfId="11077" xr:uid="{00000000-0005-0000-0000-0000F82A0000}"/>
    <cellStyle name="Heading 2 6 38" xfId="11078" xr:uid="{00000000-0005-0000-0000-0000F92A0000}"/>
    <cellStyle name="Heading 2 6 39" xfId="11079" xr:uid="{00000000-0005-0000-0000-0000FA2A0000}"/>
    <cellStyle name="Heading 2 6 4" xfId="11080" xr:uid="{00000000-0005-0000-0000-0000FB2A0000}"/>
    <cellStyle name="Heading 2 6 40" xfId="11081" xr:uid="{00000000-0005-0000-0000-0000FC2A0000}"/>
    <cellStyle name="Heading 2 6 41" xfId="11082" xr:uid="{00000000-0005-0000-0000-0000FD2A0000}"/>
    <cellStyle name="Heading 2 6 42" xfId="11083" xr:uid="{00000000-0005-0000-0000-0000FE2A0000}"/>
    <cellStyle name="Heading 2 6 43" xfId="11084" xr:uid="{00000000-0005-0000-0000-0000FF2A0000}"/>
    <cellStyle name="Heading 2 6 44" xfId="11085" xr:uid="{00000000-0005-0000-0000-0000002B0000}"/>
    <cellStyle name="Heading 2 6 45" xfId="11086" xr:uid="{00000000-0005-0000-0000-0000012B0000}"/>
    <cellStyle name="Heading 2 6 46" xfId="11087" xr:uid="{00000000-0005-0000-0000-0000022B0000}"/>
    <cellStyle name="Heading 2 6 47" xfId="11088" xr:uid="{00000000-0005-0000-0000-0000032B0000}"/>
    <cellStyle name="Heading 2 6 48" xfId="11089" xr:uid="{00000000-0005-0000-0000-0000042B0000}"/>
    <cellStyle name="Heading 2 6 49" xfId="11090" xr:uid="{00000000-0005-0000-0000-0000052B0000}"/>
    <cellStyle name="Heading 2 6 5" xfId="11091" xr:uid="{00000000-0005-0000-0000-0000062B0000}"/>
    <cellStyle name="Heading 2 6 50" xfId="11092" xr:uid="{00000000-0005-0000-0000-0000072B0000}"/>
    <cellStyle name="Heading 2 6 51" xfId="11093" xr:uid="{00000000-0005-0000-0000-0000082B0000}"/>
    <cellStyle name="Heading 2 6 52" xfId="11094" xr:uid="{00000000-0005-0000-0000-0000092B0000}"/>
    <cellStyle name="Heading 2 6 53" xfId="11095" xr:uid="{00000000-0005-0000-0000-00000A2B0000}"/>
    <cellStyle name="Heading 2 6 54" xfId="11096" xr:uid="{00000000-0005-0000-0000-00000B2B0000}"/>
    <cellStyle name="Heading 2 6 55" xfId="11097" xr:uid="{00000000-0005-0000-0000-00000C2B0000}"/>
    <cellStyle name="Heading 2 6 56" xfId="11098" xr:uid="{00000000-0005-0000-0000-00000D2B0000}"/>
    <cellStyle name="Heading 2 6 57" xfId="11099" xr:uid="{00000000-0005-0000-0000-00000E2B0000}"/>
    <cellStyle name="Heading 2 6 58" xfId="11100" xr:uid="{00000000-0005-0000-0000-00000F2B0000}"/>
    <cellStyle name="Heading 2 6 59" xfId="11101" xr:uid="{00000000-0005-0000-0000-0000102B0000}"/>
    <cellStyle name="Heading 2 6 6" xfId="11102" xr:uid="{00000000-0005-0000-0000-0000112B0000}"/>
    <cellStyle name="Heading 2 6 60" xfId="11103" xr:uid="{00000000-0005-0000-0000-0000122B0000}"/>
    <cellStyle name="Heading 2 6 61" xfId="11104" xr:uid="{00000000-0005-0000-0000-0000132B0000}"/>
    <cellStyle name="Heading 2 6 62" xfId="11105" xr:uid="{00000000-0005-0000-0000-0000142B0000}"/>
    <cellStyle name="Heading 2 6 63" xfId="11106" xr:uid="{00000000-0005-0000-0000-0000152B0000}"/>
    <cellStyle name="Heading 2 6 64" xfId="11107" xr:uid="{00000000-0005-0000-0000-0000162B0000}"/>
    <cellStyle name="Heading 2 6 65" xfId="11108" xr:uid="{00000000-0005-0000-0000-0000172B0000}"/>
    <cellStyle name="Heading 2 6 66" xfId="11109" xr:uid="{00000000-0005-0000-0000-0000182B0000}"/>
    <cellStyle name="Heading 2 6 67" xfId="11110" xr:uid="{00000000-0005-0000-0000-0000192B0000}"/>
    <cellStyle name="Heading 2 6 68" xfId="11111" xr:uid="{00000000-0005-0000-0000-00001A2B0000}"/>
    <cellStyle name="Heading 2 6 69" xfId="11112" xr:uid="{00000000-0005-0000-0000-00001B2B0000}"/>
    <cellStyle name="Heading 2 6 7" xfId="11113" xr:uid="{00000000-0005-0000-0000-00001C2B0000}"/>
    <cellStyle name="Heading 2 6 70" xfId="11114" xr:uid="{00000000-0005-0000-0000-00001D2B0000}"/>
    <cellStyle name="Heading 2 6 71" xfId="11115" xr:uid="{00000000-0005-0000-0000-00001E2B0000}"/>
    <cellStyle name="Heading 2 6 72" xfId="11116" xr:uid="{00000000-0005-0000-0000-00001F2B0000}"/>
    <cellStyle name="Heading 2 6 73" xfId="11117" xr:uid="{00000000-0005-0000-0000-0000202B0000}"/>
    <cellStyle name="Heading 2 6 74" xfId="11118" xr:uid="{00000000-0005-0000-0000-0000212B0000}"/>
    <cellStyle name="Heading 2 6 75" xfId="11119" xr:uid="{00000000-0005-0000-0000-0000222B0000}"/>
    <cellStyle name="Heading 2 6 76" xfId="11120" xr:uid="{00000000-0005-0000-0000-0000232B0000}"/>
    <cellStyle name="Heading 2 6 77" xfId="11121" xr:uid="{00000000-0005-0000-0000-0000242B0000}"/>
    <cellStyle name="Heading 2 6 78" xfId="11122" xr:uid="{00000000-0005-0000-0000-0000252B0000}"/>
    <cellStyle name="Heading 2 6 79" xfId="11123" xr:uid="{00000000-0005-0000-0000-0000262B0000}"/>
    <cellStyle name="Heading 2 6 8" xfId="11124" xr:uid="{00000000-0005-0000-0000-0000272B0000}"/>
    <cellStyle name="Heading 2 6 80" xfId="11125" xr:uid="{00000000-0005-0000-0000-0000282B0000}"/>
    <cellStyle name="Heading 2 6 81" xfId="11126" xr:uid="{00000000-0005-0000-0000-0000292B0000}"/>
    <cellStyle name="Heading 2 6 82" xfId="11127" xr:uid="{00000000-0005-0000-0000-00002A2B0000}"/>
    <cellStyle name="Heading 2 6 83" xfId="11128" xr:uid="{00000000-0005-0000-0000-00002B2B0000}"/>
    <cellStyle name="Heading 2 6 84" xfId="11129" xr:uid="{00000000-0005-0000-0000-00002C2B0000}"/>
    <cellStyle name="Heading 2 6 85" xfId="11130" xr:uid="{00000000-0005-0000-0000-00002D2B0000}"/>
    <cellStyle name="Heading 2 6 86" xfId="11131" xr:uid="{00000000-0005-0000-0000-00002E2B0000}"/>
    <cellStyle name="Heading 2 6 87" xfId="11132" xr:uid="{00000000-0005-0000-0000-00002F2B0000}"/>
    <cellStyle name="Heading 2 6 88" xfId="11133" xr:uid="{00000000-0005-0000-0000-0000302B0000}"/>
    <cellStyle name="Heading 2 6 89" xfId="11134" xr:uid="{00000000-0005-0000-0000-0000312B0000}"/>
    <cellStyle name="Heading 2 6 9" xfId="11135" xr:uid="{00000000-0005-0000-0000-0000322B0000}"/>
    <cellStyle name="Heading 2 6 90" xfId="11136" xr:uid="{00000000-0005-0000-0000-0000332B0000}"/>
    <cellStyle name="Heading 2 6 91" xfId="11137" xr:uid="{00000000-0005-0000-0000-0000342B0000}"/>
    <cellStyle name="Heading 2 6 92" xfId="11138" xr:uid="{00000000-0005-0000-0000-0000352B0000}"/>
    <cellStyle name="Heading 2 6 93" xfId="11139" xr:uid="{00000000-0005-0000-0000-0000362B0000}"/>
    <cellStyle name="Heading 2 6 94" xfId="11140" xr:uid="{00000000-0005-0000-0000-0000372B0000}"/>
    <cellStyle name="Heading 2 6 95" xfId="11141" xr:uid="{00000000-0005-0000-0000-0000382B0000}"/>
    <cellStyle name="Heading 2 6 96" xfId="11142" xr:uid="{00000000-0005-0000-0000-0000392B0000}"/>
    <cellStyle name="Heading 2 6 97" xfId="11143" xr:uid="{00000000-0005-0000-0000-00003A2B0000}"/>
    <cellStyle name="Heading 2 6 98" xfId="11144" xr:uid="{00000000-0005-0000-0000-00003B2B0000}"/>
    <cellStyle name="Heading 2 6 99" xfId="11145" xr:uid="{00000000-0005-0000-0000-00003C2B0000}"/>
    <cellStyle name="Heading 2 60" xfId="11146" xr:uid="{00000000-0005-0000-0000-00003D2B0000}"/>
    <cellStyle name="Heading 2 60 2" xfId="11147" xr:uid="{00000000-0005-0000-0000-00003E2B0000}"/>
    <cellStyle name="Heading 2 61" xfId="11148" xr:uid="{00000000-0005-0000-0000-00003F2B0000}"/>
    <cellStyle name="Heading 2 61 2" xfId="11149" xr:uid="{00000000-0005-0000-0000-0000402B0000}"/>
    <cellStyle name="Heading 2 62" xfId="11150" xr:uid="{00000000-0005-0000-0000-0000412B0000}"/>
    <cellStyle name="Heading 2 62 2" xfId="11151" xr:uid="{00000000-0005-0000-0000-0000422B0000}"/>
    <cellStyle name="Heading 2 63" xfId="11152" xr:uid="{00000000-0005-0000-0000-0000432B0000}"/>
    <cellStyle name="Heading 2 63 2" xfId="11153" xr:uid="{00000000-0005-0000-0000-0000442B0000}"/>
    <cellStyle name="Heading 2 64" xfId="11154" xr:uid="{00000000-0005-0000-0000-0000452B0000}"/>
    <cellStyle name="Heading 2 64 2" xfId="11155" xr:uid="{00000000-0005-0000-0000-0000462B0000}"/>
    <cellStyle name="Heading 2 65" xfId="11156" xr:uid="{00000000-0005-0000-0000-0000472B0000}"/>
    <cellStyle name="Heading 2 65 2" xfId="11157" xr:uid="{00000000-0005-0000-0000-0000482B0000}"/>
    <cellStyle name="Heading 2 66" xfId="11158" xr:uid="{00000000-0005-0000-0000-0000492B0000}"/>
    <cellStyle name="Heading 2 66 2" xfId="11159" xr:uid="{00000000-0005-0000-0000-00004A2B0000}"/>
    <cellStyle name="Heading 2 67" xfId="11160" xr:uid="{00000000-0005-0000-0000-00004B2B0000}"/>
    <cellStyle name="Heading 2 67 2" xfId="11161" xr:uid="{00000000-0005-0000-0000-00004C2B0000}"/>
    <cellStyle name="Heading 2 68" xfId="11162" xr:uid="{00000000-0005-0000-0000-00004D2B0000}"/>
    <cellStyle name="Heading 2 68 2" xfId="11163" xr:uid="{00000000-0005-0000-0000-00004E2B0000}"/>
    <cellStyle name="Heading 2 69" xfId="11164" xr:uid="{00000000-0005-0000-0000-00004F2B0000}"/>
    <cellStyle name="Heading 2 69 2" xfId="11165" xr:uid="{00000000-0005-0000-0000-0000502B0000}"/>
    <cellStyle name="Heading 2 7" xfId="11166" xr:uid="{00000000-0005-0000-0000-0000512B0000}"/>
    <cellStyle name="Heading 2 7 10" xfId="11167" xr:uid="{00000000-0005-0000-0000-0000522B0000}"/>
    <cellStyle name="Heading 2 7 100" xfId="11168" xr:uid="{00000000-0005-0000-0000-0000532B0000}"/>
    <cellStyle name="Heading 2 7 101" xfId="11169" xr:uid="{00000000-0005-0000-0000-0000542B0000}"/>
    <cellStyle name="Heading 2 7 102" xfId="11170" xr:uid="{00000000-0005-0000-0000-0000552B0000}"/>
    <cellStyle name="Heading 2 7 103" xfId="11171" xr:uid="{00000000-0005-0000-0000-0000562B0000}"/>
    <cellStyle name="Heading 2 7 104" xfId="11172" xr:uid="{00000000-0005-0000-0000-0000572B0000}"/>
    <cellStyle name="Heading 2 7 105" xfId="11173" xr:uid="{00000000-0005-0000-0000-0000582B0000}"/>
    <cellStyle name="Heading 2 7 106" xfId="11174" xr:uid="{00000000-0005-0000-0000-0000592B0000}"/>
    <cellStyle name="Heading 2 7 107" xfId="11175" xr:uid="{00000000-0005-0000-0000-00005A2B0000}"/>
    <cellStyle name="Heading 2 7 108" xfId="11176" xr:uid="{00000000-0005-0000-0000-00005B2B0000}"/>
    <cellStyle name="Heading 2 7 109" xfId="11177" xr:uid="{00000000-0005-0000-0000-00005C2B0000}"/>
    <cellStyle name="Heading 2 7 11" xfId="11178" xr:uid="{00000000-0005-0000-0000-00005D2B0000}"/>
    <cellStyle name="Heading 2 7 110" xfId="11179" xr:uid="{00000000-0005-0000-0000-00005E2B0000}"/>
    <cellStyle name="Heading 2 7 111" xfId="11180" xr:uid="{00000000-0005-0000-0000-00005F2B0000}"/>
    <cellStyle name="Heading 2 7 112" xfId="11181" xr:uid="{00000000-0005-0000-0000-0000602B0000}"/>
    <cellStyle name="Heading 2 7 113" xfId="11182" xr:uid="{00000000-0005-0000-0000-0000612B0000}"/>
    <cellStyle name="Heading 2 7 114" xfId="11183" xr:uid="{00000000-0005-0000-0000-0000622B0000}"/>
    <cellStyle name="Heading 2 7 115" xfId="11184" xr:uid="{00000000-0005-0000-0000-0000632B0000}"/>
    <cellStyle name="Heading 2 7 116" xfId="11185" xr:uid="{00000000-0005-0000-0000-0000642B0000}"/>
    <cellStyle name="Heading 2 7 117" xfId="11186" xr:uid="{00000000-0005-0000-0000-0000652B0000}"/>
    <cellStyle name="Heading 2 7 118" xfId="11187" xr:uid="{00000000-0005-0000-0000-0000662B0000}"/>
    <cellStyle name="Heading 2 7 119" xfId="11188" xr:uid="{00000000-0005-0000-0000-0000672B0000}"/>
    <cellStyle name="Heading 2 7 119 2" xfId="11189" xr:uid="{00000000-0005-0000-0000-0000682B0000}"/>
    <cellStyle name="Heading 2 7 12" xfId="11190" xr:uid="{00000000-0005-0000-0000-0000692B0000}"/>
    <cellStyle name="Heading 2 7 120" xfId="11191" xr:uid="{00000000-0005-0000-0000-00006A2B0000}"/>
    <cellStyle name="Heading 2 7 120 2" xfId="11192" xr:uid="{00000000-0005-0000-0000-00006B2B0000}"/>
    <cellStyle name="Heading 2 7 121" xfId="11193" xr:uid="{00000000-0005-0000-0000-00006C2B0000}"/>
    <cellStyle name="Heading 2 7 122" xfId="11194" xr:uid="{00000000-0005-0000-0000-00006D2B0000}"/>
    <cellStyle name="Heading 2 7 123" xfId="11195" xr:uid="{00000000-0005-0000-0000-00006E2B0000}"/>
    <cellStyle name="Heading 2 7 124" xfId="11196" xr:uid="{00000000-0005-0000-0000-00006F2B0000}"/>
    <cellStyle name="Heading 2 7 13" xfId="11197" xr:uid="{00000000-0005-0000-0000-0000702B0000}"/>
    <cellStyle name="Heading 2 7 14" xfId="11198" xr:uid="{00000000-0005-0000-0000-0000712B0000}"/>
    <cellStyle name="Heading 2 7 15" xfId="11199" xr:uid="{00000000-0005-0000-0000-0000722B0000}"/>
    <cellStyle name="Heading 2 7 16" xfId="11200" xr:uid="{00000000-0005-0000-0000-0000732B0000}"/>
    <cellStyle name="Heading 2 7 17" xfId="11201" xr:uid="{00000000-0005-0000-0000-0000742B0000}"/>
    <cellStyle name="Heading 2 7 18" xfId="11202" xr:uid="{00000000-0005-0000-0000-0000752B0000}"/>
    <cellStyle name="Heading 2 7 19" xfId="11203" xr:uid="{00000000-0005-0000-0000-0000762B0000}"/>
    <cellStyle name="Heading 2 7 2" xfId="11204" xr:uid="{00000000-0005-0000-0000-0000772B0000}"/>
    <cellStyle name="Heading 2 7 2 2" xfId="11205" xr:uid="{00000000-0005-0000-0000-0000782B0000}"/>
    <cellStyle name="Heading 2 7 20" xfId="11206" xr:uid="{00000000-0005-0000-0000-0000792B0000}"/>
    <cellStyle name="Heading 2 7 21" xfId="11207" xr:uid="{00000000-0005-0000-0000-00007A2B0000}"/>
    <cellStyle name="Heading 2 7 22" xfId="11208" xr:uid="{00000000-0005-0000-0000-00007B2B0000}"/>
    <cellStyle name="Heading 2 7 23" xfId="11209" xr:uid="{00000000-0005-0000-0000-00007C2B0000}"/>
    <cellStyle name="Heading 2 7 24" xfId="11210" xr:uid="{00000000-0005-0000-0000-00007D2B0000}"/>
    <cellStyle name="Heading 2 7 25" xfId="11211" xr:uid="{00000000-0005-0000-0000-00007E2B0000}"/>
    <cellStyle name="Heading 2 7 26" xfId="11212" xr:uid="{00000000-0005-0000-0000-00007F2B0000}"/>
    <cellStyle name="Heading 2 7 27" xfId="11213" xr:uid="{00000000-0005-0000-0000-0000802B0000}"/>
    <cellStyle name="Heading 2 7 28" xfId="11214" xr:uid="{00000000-0005-0000-0000-0000812B0000}"/>
    <cellStyle name="Heading 2 7 29" xfId="11215" xr:uid="{00000000-0005-0000-0000-0000822B0000}"/>
    <cellStyle name="Heading 2 7 3" xfId="11216" xr:uid="{00000000-0005-0000-0000-0000832B0000}"/>
    <cellStyle name="Heading 2 7 30" xfId="11217" xr:uid="{00000000-0005-0000-0000-0000842B0000}"/>
    <cellStyle name="Heading 2 7 31" xfId="11218" xr:uid="{00000000-0005-0000-0000-0000852B0000}"/>
    <cellStyle name="Heading 2 7 32" xfId="11219" xr:uid="{00000000-0005-0000-0000-0000862B0000}"/>
    <cellStyle name="Heading 2 7 33" xfId="11220" xr:uid="{00000000-0005-0000-0000-0000872B0000}"/>
    <cellStyle name="Heading 2 7 34" xfId="11221" xr:uid="{00000000-0005-0000-0000-0000882B0000}"/>
    <cellStyle name="Heading 2 7 35" xfId="11222" xr:uid="{00000000-0005-0000-0000-0000892B0000}"/>
    <cellStyle name="Heading 2 7 36" xfId="11223" xr:uid="{00000000-0005-0000-0000-00008A2B0000}"/>
    <cellStyle name="Heading 2 7 37" xfId="11224" xr:uid="{00000000-0005-0000-0000-00008B2B0000}"/>
    <cellStyle name="Heading 2 7 38" xfId="11225" xr:uid="{00000000-0005-0000-0000-00008C2B0000}"/>
    <cellStyle name="Heading 2 7 39" xfId="11226" xr:uid="{00000000-0005-0000-0000-00008D2B0000}"/>
    <cellStyle name="Heading 2 7 4" xfId="11227" xr:uid="{00000000-0005-0000-0000-00008E2B0000}"/>
    <cellStyle name="Heading 2 7 40" xfId="11228" xr:uid="{00000000-0005-0000-0000-00008F2B0000}"/>
    <cellStyle name="Heading 2 7 41" xfId="11229" xr:uid="{00000000-0005-0000-0000-0000902B0000}"/>
    <cellStyle name="Heading 2 7 42" xfId="11230" xr:uid="{00000000-0005-0000-0000-0000912B0000}"/>
    <cellStyle name="Heading 2 7 43" xfId="11231" xr:uid="{00000000-0005-0000-0000-0000922B0000}"/>
    <cellStyle name="Heading 2 7 44" xfId="11232" xr:uid="{00000000-0005-0000-0000-0000932B0000}"/>
    <cellStyle name="Heading 2 7 45" xfId="11233" xr:uid="{00000000-0005-0000-0000-0000942B0000}"/>
    <cellStyle name="Heading 2 7 45 2" xfId="11234" xr:uid="{00000000-0005-0000-0000-0000952B0000}"/>
    <cellStyle name="Heading 2 7 45 3" xfId="11235" xr:uid="{00000000-0005-0000-0000-0000962B0000}"/>
    <cellStyle name="Heading 2 7 45 4" xfId="11236" xr:uid="{00000000-0005-0000-0000-0000972B0000}"/>
    <cellStyle name="Heading 2 7 45 5" xfId="11237" xr:uid="{00000000-0005-0000-0000-0000982B0000}"/>
    <cellStyle name="Heading 2 7 45 6" xfId="11238" xr:uid="{00000000-0005-0000-0000-0000992B0000}"/>
    <cellStyle name="Heading 2 7 45 7" xfId="11239" xr:uid="{00000000-0005-0000-0000-00009A2B0000}"/>
    <cellStyle name="Heading 2 7 45 8" xfId="11240" xr:uid="{00000000-0005-0000-0000-00009B2B0000}"/>
    <cellStyle name="Heading 2 7 46" xfId="11241" xr:uid="{00000000-0005-0000-0000-00009C2B0000}"/>
    <cellStyle name="Heading 2 7 46 2" xfId="11242" xr:uid="{00000000-0005-0000-0000-00009D2B0000}"/>
    <cellStyle name="Heading 2 7 46 3" xfId="11243" xr:uid="{00000000-0005-0000-0000-00009E2B0000}"/>
    <cellStyle name="Heading 2 7 46 4" xfId="11244" xr:uid="{00000000-0005-0000-0000-00009F2B0000}"/>
    <cellStyle name="Heading 2 7 46 5" xfId="11245" xr:uid="{00000000-0005-0000-0000-0000A02B0000}"/>
    <cellStyle name="Heading 2 7 46 6" xfId="11246" xr:uid="{00000000-0005-0000-0000-0000A12B0000}"/>
    <cellStyle name="Heading 2 7 46 7" xfId="11247" xr:uid="{00000000-0005-0000-0000-0000A22B0000}"/>
    <cellStyle name="Heading 2 7 46 8" xfId="11248" xr:uid="{00000000-0005-0000-0000-0000A32B0000}"/>
    <cellStyle name="Heading 2 7 47" xfId="11249" xr:uid="{00000000-0005-0000-0000-0000A42B0000}"/>
    <cellStyle name="Heading 2 7 47 2" xfId="11250" xr:uid="{00000000-0005-0000-0000-0000A52B0000}"/>
    <cellStyle name="Heading 2 7 47 3" xfId="11251" xr:uid="{00000000-0005-0000-0000-0000A62B0000}"/>
    <cellStyle name="Heading 2 7 47 4" xfId="11252" xr:uid="{00000000-0005-0000-0000-0000A72B0000}"/>
    <cellStyle name="Heading 2 7 47 5" xfId="11253" xr:uid="{00000000-0005-0000-0000-0000A82B0000}"/>
    <cellStyle name="Heading 2 7 47 6" xfId="11254" xr:uid="{00000000-0005-0000-0000-0000A92B0000}"/>
    <cellStyle name="Heading 2 7 47 7" xfId="11255" xr:uid="{00000000-0005-0000-0000-0000AA2B0000}"/>
    <cellStyle name="Heading 2 7 47 8" xfId="11256" xr:uid="{00000000-0005-0000-0000-0000AB2B0000}"/>
    <cellStyle name="Heading 2 7 48" xfId="11257" xr:uid="{00000000-0005-0000-0000-0000AC2B0000}"/>
    <cellStyle name="Heading 2 7 48 2" xfId="11258" xr:uid="{00000000-0005-0000-0000-0000AD2B0000}"/>
    <cellStyle name="Heading 2 7 48 3" xfId="11259" xr:uid="{00000000-0005-0000-0000-0000AE2B0000}"/>
    <cellStyle name="Heading 2 7 48 4" xfId="11260" xr:uid="{00000000-0005-0000-0000-0000AF2B0000}"/>
    <cellStyle name="Heading 2 7 48 5" xfId="11261" xr:uid="{00000000-0005-0000-0000-0000B02B0000}"/>
    <cellStyle name="Heading 2 7 48 6" xfId="11262" xr:uid="{00000000-0005-0000-0000-0000B12B0000}"/>
    <cellStyle name="Heading 2 7 48 7" xfId="11263" xr:uid="{00000000-0005-0000-0000-0000B22B0000}"/>
    <cellStyle name="Heading 2 7 48 8" xfId="11264" xr:uid="{00000000-0005-0000-0000-0000B32B0000}"/>
    <cellStyle name="Heading 2 7 49" xfId="11265" xr:uid="{00000000-0005-0000-0000-0000B42B0000}"/>
    <cellStyle name="Heading 2 7 49 2" xfId="11266" xr:uid="{00000000-0005-0000-0000-0000B52B0000}"/>
    <cellStyle name="Heading 2 7 49 3" xfId="11267" xr:uid="{00000000-0005-0000-0000-0000B62B0000}"/>
    <cellStyle name="Heading 2 7 49 4" xfId="11268" xr:uid="{00000000-0005-0000-0000-0000B72B0000}"/>
    <cellStyle name="Heading 2 7 49 5" xfId="11269" xr:uid="{00000000-0005-0000-0000-0000B82B0000}"/>
    <cellStyle name="Heading 2 7 49 6" xfId="11270" xr:uid="{00000000-0005-0000-0000-0000B92B0000}"/>
    <cellStyle name="Heading 2 7 49 7" xfId="11271" xr:uid="{00000000-0005-0000-0000-0000BA2B0000}"/>
    <cellStyle name="Heading 2 7 49 8" xfId="11272" xr:uid="{00000000-0005-0000-0000-0000BB2B0000}"/>
    <cellStyle name="Heading 2 7 5" xfId="11273" xr:uid="{00000000-0005-0000-0000-0000BC2B0000}"/>
    <cellStyle name="Heading 2 7 50" xfId="11274" xr:uid="{00000000-0005-0000-0000-0000BD2B0000}"/>
    <cellStyle name="Heading 2 7 51" xfId="11275" xr:uid="{00000000-0005-0000-0000-0000BE2B0000}"/>
    <cellStyle name="Heading 2 7 52" xfId="11276" xr:uid="{00000000-0005-0000-0000-0000BF2B0000}"/>
    <cellStyle name="Heading 2 7 53" xfId="11277" xr:uid="{00000000-0005-0000-0000-0000C02B0000}"/>
    <cellStyle name="Heading 2 7 54" xfId="11278" xr:uid="{00000000-0005-0000-0000-0000C12B0000}"/>
    <cellStyle name="Heading 2 7 55" xfId="11279" xr:uid="{00000000-0005-0000-0000-0000C22B0000}"/>
    <cellStyle name="Heading 2 7 56" xfId="11280" xr:uid="{00000000-0005-0000-0000-0000C32B0000}"/>
    <cellStyle name="Heading 2 7 57" xfId="11281" xr:uid="{00000000-0005-0000-0000-0000C42B0000}"/>
    <cellStyle name="Heading 2 7 58" xfId="11282" xr:uid="{00000000-0005-0000-0000-0000C52B0000}"/>
    <cellStyle name="Heading 2 7 59" xfId="11283" xr:uid="{00000000-0005-0000-0000-0000C62B0000}"/>
    <cellStyle name="Heading 2 7 6" xfId="11284" xr:uid="{00000000-0005-0000-0000-0000C72B0000}"/>
    <cellStyle name="Heading 2 7 60" xfId="11285" xr:uid="{00000000-0005-0000-0000-0000C82B0000}"/>
    <cellStyle name="Heading 2 7 61" xfId="11286" xr:uid="{00000000-0005-0000-0000-0000C92B0000}"/>
    <cellStyle name="Heading 2 7 62" xfId="11287" xr:uid="{00000000-0005-0000-0000-0000CA2B0000}"/>
    <cellStyle name="Heading 2 7 63" xfId="11288" xr:uid="{00000000-0005-0000-0000-0000CB2B0000}"/>
    <cellStyle name="Heading 2 7 63 2" xfId="11289" xr:uid="{00000000-0005-0000-0000-0000CC2B0000}"/>
    <cellStyle name="Heading 2 7 63 3" xfId="11290" xr:uid="{00000000-0005-0000-0000-0000CD2B0000}"/>
    <cellStyle name="Heading 2 7 63 4" xfId="11291" xr:uid="{00000000-0005-0000-0000-0000CE2B0000}"/>
    <cellStyle name="Heading 2 7 63 5" xfId="11292" xr:uid="{00000000-0005-0000-0000-0000CF2B0000}"/>
    <cellStyle name="Heading 2 7 63 6" xfId="11293" xr:uid="{00000000-0005-0000-0000-0000D02B0000}"/>
    <cellStyle name="Heading 2 7 63 7" xfId="11294" xr:uid="{00000000-0005-0000-0000-0000D12B0000}"/>
    <cellStyle name="Heading 2 7 63 8" xfId="11295" xr:uid="{00000000-0005-0000-0000-0000D22B0000}"/>
    <cellStyle name="Heading 2 7 64" xfId="11296" xr:uid="{00000000-0005-0000-0000-0000D32B0000}"/>
    <cellStyle name="Heading 2 7 64 2" xfId="11297" xr:uid="{00000000-0005-0000-0000-0000D42B0000}"/>
    <cellStyle name="Heading 2 7 64 3" xfId="11298" xr:uid="{00000000-0005-0000-0000-0000D52B0000}"/>
    <cellStyle name="Heading 2 7 64 4" xfId="11299" xr:uid="{00000000-0005-0000-0000-0000D62B0000}"/>
    <cellStyle name="Heading 2 7 64 5" xfId="11300" xr:uid="{00000000-0005-0000-0000-0000D72B0000}"/>
    <cellStyle name="Heading 2 7 64 6" xfId="11301" xr:uid="{00000000-0005-0000-0000-0000D82B0000}"/>
    <cellStyle name="Heading 2 7 64 7" xfId="11302" xr:uid="{00000000-0005-0000-0000-0000D92B0000}"/>
    <cellStyle name="Heading 2 7 64 8" xfId="11303" xr:uid="{00000000-0005-0000-0000-0000DA2B0000}"/>
    <cellStyle name="Heading 2 7 65" xfId="11304" xr:uid="{00000000-0005-0000-0000-0000DB2B0000}"/>
    <cellStyle name="Heading 2 7 65 2" xfId="11305" xr:uid="{00000000-0005-0000-0000-0000DC2B0000}"/>
    <cellStyle name="Heading 2 7 65 3" xfId="11306" xr:uid="{00000000-0005-0000-0000-0000DD2B0000}"/>
    <cellStyle name="Heading 2 7 65 4" xfId="11307" xr:uid="{00000000-0005-0000-0000-0000DE2B0000}"/>
    <cellStyle name="Heading 2 7 65 5" xfId="11308" xr:uid="{00000000-0005-0000-0000-0000DF2B0000}"/>
    <cellStyle name="Heading 2 7 65 6" xfId="11309" xr:uid="{00000000-0005-0000-0000-0000E02B0000}"/>
    <cellStyle name="Heading 2 7 65 7" xfId="11310" xr:uid="{00000000-0005-0000-0000-0000E12B0000}"/>
    <cellStyle name="Heading 2 7 65 8" xfId="11311" xr:uid="{00000000-0005-0000-0000-0000E22B0000}"/>
    <cellStyle name="Heading 2 7 66" xfId="11312" xr:uid="{00000000-0005-0000-0000-0000E32B0000}"/>
    <cellStyle name="Heading 2 7 67" xfId="11313" xr:uid="{00000000-0005-0000-0000-0000E42B0000}"/>
    <cellStyle name="Heading 2 7 68" xfId="11314" xr:uid="{00000000-0005-0000-0000-0000E52B0000}"/>
    <cellStyle name="Heading 2 7 69" xfId="11315" xr:uid="{00000000-0005-0000-0000-0000E62B0000}"/>
    <cellStyle name="Heading 2 7 7" xfId="11316" xr:uid="{00000000-0005-0000-0000-0000E72B0000}"/>
    <cellStyle name="Heading 2 7 70" xfId="11317" xr:uid="{00000000-0005-0000-0000-0000E82B0000}"/>
    <cellStyle name="Heading 2 7 71" xfId="11318" xr:uid="{00000000-0005-0000-0000-0000E92B0000}"/>
    <cellStyle name="Heading 2 7 72" xfId="11319" xr:uid="{00000000-0005-0000-0000-0000EA2B0000}"/>
    <cellStyle name="Heading 2 7 73" xfId="11320" xr:uid="{00000000-0005-0000-0000-0000EB2B0000}"/>
    <cellStyle name="Heading 2 7 74" xfId="11321" xr:uid="{00000000-0005-0000-0000-0000EC2B0000}"/>
    <cellStyle name="Heading 2 7 75" xfId="11322" xr:uid="{00000000-0005-0000-0000-0000ED2B0000}"/>
    <cellStyle name="Heading 2 7 76" xfId="11323" xr:uid="{00000000-0005-0000-0000-0000EE2B0000}"/>
    <cellStyle name="Heading 2 7 77" xfId="11324" xr:uid="{00000000-0005-0000-0000-0000EF2B0000}"/>
    <cellStyle name="Heading 2 7 78" xfId="11325" xr:uid="{00000000-0005-0000-0000-0000F02B0000}"/>
    <cellStyle name="Heading 2 7 79" xfId="11326" xr:uid="{00000000-0005-0000-0000-0000F12B0000}"/>
    <cellStyle name="Heading 2 7 8" xfId="11327" xr:uid="{00000000-0005-0000-0000-0000F22B0000}"/>
    <cellStyle name="Heading 2 7 80" xfId="11328" xr:uid="{00000000-0005-0000-0000-0000F32B0000}"/>
    <cellStyle name="Heading 2 7 81" xfId="11329" xr:uid="{00000000-0005-0000-0000-0000F42B0000}"/>
    <cellStyle name="Heading 2 7 82" xfId="11330" xr:uid="{00000000-0005-0000-0000-0000F52B0000}"/>
    <cellStyle name="Heading 2 7 83" xfId="11331" xr:uid="{00000000-0005-0000-0000-0000F62B0000}"/>
    <cellStyle name="Heading 2 7 84" xfId="11332" xr:uid="{00000000-0005-0000-0000-0000F72B0000}"/>
    <cellStyle name="Heading 2 7 85" xfId="11333" xr:uid="{00000000-0005-0000-0000-0000F82B0000}"/>
    <cellStyle name="Heading 2 7 86" xfId="11334" xr:uid="{00000000-0005-0000-0000-0000F92B0000}"/>
    <cellStyle name="Heading 2 7 87" xfId="11335" xr:uid="{00000000-0005-0000-0000-0000FA2B0000}"/>
    <cellStyle name="Heading 2 7 88" xfId="11336" xr:uid="{00000000-0005-0000-0000-0000FB2B0000}"/>
    <cellStyle name="Heading 2 7 89" xfId="11337" xr:uid="{00000000-0005-0000-0000-0000FC2B0000}"/>
    <cellStyle name="Heading 2 7 9" xfId="11338" xr:uid="{00000000-0005-0000-0000-0000FD2B0000}"/>
    <cellStyle name="Heading 2 7 90" xfId="11339" xr:uid="{00000000-0005-0000-0000-0000FE2B0000}"/>
    <cellStyle name="Heading 2 7 91" xfId="11340" xr:uid="{00000000-0005-0000-0000-0000FF2B0000}"/>
    <cellStyle name="Heading 2 7 92" xfId="11341" xr:uid="{00000000-0005-0000-0000-0000002C0000}"/>
    <cellStyle name="Heading 2 7 93" xfId="11342" xr:uid="{00000000-0005-0000-0000-0000012C0000}"/>
    <cellStyle name="Heading 2 7 94" xfId="11343" xr:uid="{00000000-0005-0000-0000-0000022C0000}"/>
    <cellStyle name="Heading 2 7 95" xfId="11344" xr:uid="{00000000-0005-0000-0000-0000032C0000}"/>
    <cellStyle name="Heading 2 7 96" xfId="11345" xr:uid="{00000000-0005-0000-0000-0000042C0000}"/>
    <cellStyle name="Heading 2 7 97" xfId="11346" xr:uid="{00000000-0005-0000-0000-0000052C0000}"/>
    <cellStyle name="Heading 2 7 98" xfId="11347" xr:uid="{00000000-0005-0000-0000-0000062C0000}"/>
    <cellStyle name="Heading 2 7 99" xfId="11348" xr:uid="{00000000-0005-0000-0000-0000072C0000}"/>
    <cellStyle name="Heading 2 70" xfId="11349" xr:uid="{00000000-0005-0000-0000-0000082C0000}"/>
    <cellStyle name="Heading 2 70 2" xfId="11350" xr:uid="{00000000-0005-0000-0000-0000092C0000}"/>
    <cellStyle name="Heading 2 71" xfId="11351" xr:uid="{00000000-0005-0000-0000-00000A2C0000}"/>
    <cellStyle name="Heading 2 71 2" xfId="11352" xr:uid="{00000000-0005-0000-0000-00000B2C0000}"/>
    <cellStyle name="Heading 2 72" xfId="11353" xr:uid="{00000000-0005-0000-0000-00000C2C0000}"/>
    <cellStyle name="Heading 2 72 2" xfId="11354" xr:uid="{00000000-0005-0000-0000-00000D2C0000}"/>
    <cellStyle name="Heading 2 73" xfId="11355" xr:uid="{00000000-0005-0000-0000-00000E2C0000}"/>
    <cellStyle name="Heading 2 73 2" xfId="11356" xr:uid="{00000000-0005-0000-0000-00000F2C0000}"/>
    <cellStyle name="Heading 2 74" xfId="11357" xr:uid="{00000000-0005-0000-0000-0000102C0000}"/>
    <cellStyle name="Heading 2 74 2" xfId="11358" xr:uid="{00000000-0005-0000-0000-0000112C0000}"/>
    <cellStyle name="Heading 2 75" xfId="11359" xr:uid="{00000000-0005-0000-0000-0000122C0000}"/>
    <cellStyle name="Heading 2 75 2" xfId="11360" xr:uid="{00000000-0005-0000-0000-0000132C0000}"/>
    <cellStyle name="Heading 2 76" xfId="11361" xr:uid="{00000000-0005-0000-0000-0000142C0000}"/>
    <cellStyle name="Heading 2 76 2" xfId="11362" xr:uid="{00000000-0005-0000-0000-0000152C0000}"/>
    <cellStyle name="Heading 2 77" xfId="11363" xr:uid="{00000000-0005-0000-0000-0000162C0000}"/>
    <cellStyle name="Heading 2 77 2" xfId="11364" xr:uid="{00000000-0005-0000-0000-0000172C0000}"/>
    <cellStyle name="Heading 2 78" xfId="11365" xr:uid="{00000000-0005-0000-0000-0000182C0000}"/>
    <cellStyle name="Heading 2 78 2" xfId="11366" xr:uid="{00000000-0005-0000-0000-0000192C0000}"/>
    <cellStyle name="Heading 2 79" xfId="11367" xr:uid="{00000000-0005-0000-0000-00001A2C0000}"/>
    <cellStyle name="Heading 2 79 2" xfId="11368" xr:uid="{00000000-0005-0000-0000-00001B2C0000}"/>
    <cellStyle name="Heading 2 8" xfId="11369" xr:uid="{00000000-0005-0000-0000-00001C2C0000}"/>
    <cellStyle name="Heading 2 8 10" xfId="11370" xr:uid="{00000000-0005-0000-0000-00001D2C0000}"/>
    <cellStyle name="Heading 2 8 100" xfId="11371" xr:uid="{00000000-0005-0000-0000-00001E2C0000}"/>
    <cellStyle name="Heading 2 8 101" xfId="11372" xr:uid="{00000000-0005-0000-0000-00001F2C0000}"/>
    <cellStyle name="Heading 2 8 102" xfId="11373" xr:uid="{00000000-0005-0000-0000-0000202C0000}"/>
    <cellStyle name="Heading 2 8 103" xfId="11374" xr:uid="{00000000-0005-0000-0000-0000212C0000}"/>
    <cellStyle name="Heading 2 8 104" xfId="11375" xr:uid="{00000000-0005-0000-0000-0000222C0000}"/>
    <cellStyle name="Heading 2 8 105" xfId="11376" xr:uid="{00000000-0005-0000-0000-0000232C0000}"/>
    <cellStyle name="Heading 2 8 106" xfId="11377" xr:uid="{00000000-0005-0000-0000-0000242C0000}"/>
    <cellStyle name="Heading 2 8 107" xfId="11378" xr:uid="{00000000-0005-0000-0000-0000252C0000}"/>
    <cellStyle name="Heading 2 8 108" xfId="11379" xr:uid="{00000000-0005-0000-0000-0000262C0000}"/>
    <cellStyle name="Heading 2 8 109" xfId="11380" xr:uid="{00000000-0005-0000-0000-0000272C0000}"/>
    <cellStyle name="Heading 2 8 11" xfId="11381" xr:uid="{00000000-0005-0000-0000-0000282C0000}"/>
    <cellStyle name="Heading 2 8 110" xfId="11382" xr:uid="{00000000-0005-0000-0000-0000292C0000}"/>
    <cellStyle name="Heading 2 8 111" xfId="11383" xr:uid="{00000000-0005-0000-0000-00002A2C0000}"/>
    <cellStyle name="Heading 2 8 112" xfId="11384" xr:uid="{00000000-0005-0000-0000-00002B2C0000}"/>
    <cellStyle name="Heading 2 8 113" xfId="11385" xr:uid="{00000000-0005-0000-0000-00002C2C0000}"/>
    <cellStyle name="Heading 2 8 114" xfId="11386" xr:uid="{00000000-0005-0000-0000-00002D2C0000}"/>
    <cellStyle name="Heading 2 8 115" xfId="11387" xr:uid="{00000000-0005-0000-0000-00002E2C0000}"/>
    <cellStyle name="Heading 2 8 116" xfId="11388" xr:uid="{00000000-0005-0000-0000-00002F2C0000}"/>
    <cellStyle name="Heading 2 8 117" xfId="11389" xr:uid="{00000000-0005-0000-0000-0000302C0000}"/>
    <cellStyle name="Heading 2 8 118" xfId="11390" xr:uid="{00000000-0005-0000-0000-0000312C0000}"/>
    <cellStyle name="Heading 2 8 119" xfId="11391" xr:uid="{00000000-0005-0000-0000-0000322C0000}"/>
    <cellStyle name="Heading 2 8 119 2" xfId="11392" xr:uid="{00000000-0005-0000-0000-0000332C0000}"/>
    <cellStyle name="Heading 2 8 12" xfId="11393" xr:uid="{00000000-0005-0000-0000-0000342C0000}"/>
    <cellStyle name="Heading 2 8 120" xfId="11394" xr:uid="{00000000-0005-0000-0000-0000352C0000}"/>
    <cellStyle name="Heading 2 8 120 2" xfId="11395" xr:uid="{00000000-0005-0000-0000-0000362C0000}"/>
    <cellStyle name="Heading 2 8 121" xfId="11396" xr:uid="{00000000-0005-0000-0000-0000372C0000}"/>
    <cellStyle name="Heading 2 8 122" xfId="11397" xr:uid="{00000000-0005-0000-0000-0000382C0000}"/>
    <cellStyle name="Heading 2 8 123" xfId="11398" xr:uid="{00000000-0005-0000-0000-0000392C0000}"/>
    <cellStyle name="Heading 2 8 124" xfId="11399" xr:uid="{00000000-0005-0000-0000-00003A2C0000}"/>
    <cellStyle name="Heading 2 8 13" xfId="11400" xr:uid="{00000000-0005-0000-0000-00003B2C0000}"/>
    <cellStyle name="Heading 2 8 14" xfId="11401" xr:uid="{00000000-0005-0000-0000-00003C2C0000}"/>
    <cellStyle name="Heading 2 8 15" xfId="11402" xr:uid="{00000000-0005-0000-0000-00003D2C0000}"/>
    <cellStyle name="Heading 2 8 16" xfId="11403" xr:uid="{00000000-0005-0000-0000-00003E2C0000}"/>
    <cellStyle name="Heading 2 8 17" xfId="11404" xr:uid="{00000000-0005-0000-0000-00003F2C0000}"/>
    <cellStyle name="Heading 2 8 18" xfId="11405" xr:uid="{00000000-0005-0000-0000-0000402C0000}"/>
    <cellStyle name="Heading 2 8 19" xfId="11406" xr:uid="{00000000-0005-0000-0000-0000412C0000}"/>
    <cellStyle name="Heading 2 8 2" xfId="11407" xr:uid="{00000000-0005-0000-0000-0000422C0000}"/>
    <cellStyle name="Heading 2 8 2 2" xfId="11408" xr:uid="{00000000-0005-0000-0000-0000432C0000}"/>
    <cellStyle name="Heading 2 8 20" xfId="11409" xr:uid="{00000000-0005-0000-0000-0000442C0000}"/>
    <cellStyle name="Heading 2 8 21" xfId="11410" xr:uid="{00000000-0005-0000-0000-0000452C0000}"/>
    <cellStyle name="Heading 2 8 22" xfId="11411" xr:uid="{00000000-0005-0000-0000-0000462C0000}"/>
    <cellStyle name="Heading 2 8 23" xfId="11412" xr:uid="{00000000-0005-0000-0000-0000472C0000}"/>
    <cellStyle name="Heading 2 8 24" xfId="11413" xr:uid="{00000000-0005-0000-0000-0000482C0000}"/>
    <cellStyle name="Heading 2 8 25" xfId="11414" xr:uid="{00000000-0005-0000-0000-0000492C0000}"/>
    <cellStyle name="Heading 2 8 26" xfId="11415" xr:uid="{00000000-0005-0000-0000-00004A2C0000}"/>
    <cellStyle name="Heading 2 8 27" xfId="11416" xr:uid="{00000000-0005-0000-0000-00004B2C0000}"/>
    <cellStyle name="Heading 2 8 28" xfId="11417" xr:uid="{00000000-0005-0000-0000-00004C2C0000}"/>
    <cellStyle name="Heading 2 8 29" xfId="11418" xr:uid="{00000000-0005-0000-0000-00004D2C0000}"/>
    <cellStyle name="Heading 2 8 3" xfId="11419" xr:uid="{00000000-0005-0000-0000-00004E2C0000}"/>
    <cellStyle name="Heading 2 8 30" xfId="11420" xr:uid="{00000000-0005-0000-0000-00004F2C0000}"/>
    <cellStyle name="Heading 2 8 31" xfId="11421" xr:uid="{00000000-0005-0000-0000-0000502C0000}"/>
    <cellStyle name="Heading 2 8 32" xfId="11422" xr:uid="{00000000-0005-0000-0000-0000512C0000}"/>
    <cellStyle name="Heading 2 8 33" xfId="11423" xr:uid="{00000000-0005-0000-0000-0000522C0000}"/>
    <cellStyle name="Heading 2 8 34" xfId="11424" xr:uid="{00000000-0005-0000-0000-0000532C0000}"/>
    <cellStyle name="Heading 2 8 35" xfId="11425" xr:uid="{00000000-0005-0000-0000-0000542C0000}"/>
    <cellStyle name="Heading 2 8 36" xfId="11426" xr:uid="{00000000-0005-0000-0000-0000552C0000}"/>
    <cellStyle name="Heading 2 8 37" xfId="11427" xr:uid="{00000000-0005-0000-0000-0000562C0000}"/>
    <cellStyle name="Heading 2 8 38" xfId="11428" xr:uid="{00000000-0005-0000-0000-0000572C0000}"/>
    <cellStyle name="Heading 2 8 39" xfId="11429" xr:uid="{00000000-0005-0000-0000-0000582C0000}"/>
    <cellStyle name="Heading 2 8 4" xfId="11430" xr:uid="{00000000-0005-0000-0000-0000592C0000}"/>
    <cellStyle name="Heading 2 8 40" xfId="11431" xr:uid="{00000000-0005-0000-0000-00005A2C0000}"/>
    <cellStyle name="Heading 2 8 41" xfId="11432" xr:uid="{00000000-0005-0000-0000-00005B2C0000}"/>
    <cellStyle name="Heading 2 8 42" xfId="11433" xr:uid="{00000000-0005-0000-0000-00005C2C0000}"/>
    <cellStyle name="Heading 2 8 43" xfId="11434" xr:uid="{00000000-0005-0000-0000-00005D2C0000}"/>
    <cellStyle name="Heading 2 8 44" xfId="11435" xr:uid="{00000000-0005-0000-0000-00005E2C0000}"/>
    <cellStyle name="Heading 2 8 45" xfId="11436" xr:uid="{00000000-0005-0000-0000-00005F2C0000}"/>
    <cellStyle name="Heading 2 8 45 2" xfId="11437" xr:uid="{00000000-0005-0000-0000-0000602C0000}"/>
    <cellStyle name="Heading 2 8 45 3" xfId="11438" xr:uid="{00000000-0005-0000-0000-0000612C0000}"/>
    <cellStyle name="Heading 2 8 45 4" xfId="11439" xr:uid="{00000000-0005-0000-0000-0000622C0000}"/>
    <cellStyle name="Heading 2 8 45 5" xfId="11440" xr:uid="{00000000-0005-0000-0000-0000632C0000}"/>
    <cellStyle name="Heading 2 8 45 6" xfId="11441" xr:uid="{00000000-0005-0000-0000-0000642C0000}"/>
    <cellStyle name="Heading 2 8 45 7" xfId="11442" xr:uid="{00000000-0005-0000-0000-0000652C0000}"/>
    <cellStyle name="Heading 2 8 45 8" xfId="11443" xr:uid="{00000000-0005-0000-0000-0000662C0000}"/>
    <cellStyle name="Heading 2 8 46" xfId="11444" xr:uid="{00000000-0005-0000-0000-0000672C0000}"/>
    <cellStyle name="Heading 2 8 46 2" xfId="11445" xr:uid="{00000000-0005-0000-0000-0000682C0000}"/>
    <cellStyle name="Heading 2 8 46 3" xfId="11446" xr:uid="{00000000-0005-0000-0000-0000692C0000}"/>
    <cellStyle name="Heading 2 8 46 4" xfId="11447" xr:uid="{00000000-0005-0000-0000-00006A2C0000}"/>
    <cellStyle name="Heading 2 8 46 5" xfId="11448" xr:uid="{00000000-0005-0000-0000-00006B2C0000}"/>
    <cellStyle name="Heading 2 8 46 6" xfId="11449" xr:uid="{00000000-0005-0000-0000-00006C2C0000}"/>
    <cellStyle name="Heading 2 8 46 7" xfId="11450" xr:uid="{00000000-0005-0000-0000-00006D2C0000}"/>
    <cellStyle name="Heading 2 8 46 8" xfId="11451" xr:uid="{00000000-0005-0000-0000-00006E2C0000}"/>
    <cellStyle name="Heading 2 8 47" xfId="11452" xr:uid="{00000000-0005-0000-0000-00006F2C0000}"/>
    <cellStyle name="Heading 2 8 47 2" xfId="11453" xr:uid="{00000000-0005-0000-0000-0000702C0000}"/>
    <cellStyle name="Heading 2 8 47 3" xfId="11454" xr:uid="{00000000-0005-0000-0000-0000712C0000}"/>
    <cellStyle name="Heading 2 8 47 4" xfId="11455" xr:uid="{00000000-0005-0000-0000-0000722C0000}"/>
    <cellStyle name="Heading 2 8 47 5" xfId="11456" xr:uid="{00000000-0005-0000-0000-0000732C0000}"/>
    <cellStyle name="Heading 2 8 47 6" xfId="11457" xr:uid="{00000000-0005-0000-0000-0000742C0000}"/>
    <cellStyle name="Heading 2 8 47 7" xfId="11458" xr:uid="{00000000-0005-0000-0000-0000752C0000}"/>
    <cellStyle name="Heading 2 8 47 8" xfId="11459" xr:uid="{00000000-0005-0000-0000-0000762C0000}"/>
    <cellStyle name="Heading 2 8 48" xfId="11460" xr:uid="{00000000-0005-0000-0000-0000772C0000}"/>
    <cellStyle name="Heading 2 8 48 2" xfId="11461" xr:uid="{00000000-0005-0000-0000-0000782C0000}"/>
    <cellStyle name="Heading 2 8 48 3" xfId="11462" xr:uid="{00000000-0005-0000-0000-0000792C0000}"/>
    <cellStyle name="Heading 2 8 48 4" xfId="11463" xr:uid="{00000000-0005-0000-0000-00007A2C0000}"/>
    <cellStyle name="Heading 2 8 48 5" xfId="11464" xr:uid="{00000000-0005-0000-0000-00007B2C0000}"/>
    <cellStyle name="Heading 2 8 48 6" xfId="11465" xr:uid="{00000000-0005-0000-0000-00007C2C0000}"/>
    <cellStyle name="Heading 2 8 48 7" xfId="11466" xr:uid="{00000000-0005-0000-0000-00007D2C0000}"/>
    <cellStyle name="Heading 2 8 48 8" xfId="11467" xr:uid="{00000000-0005-0000-0000-00007E2C0000}"/>
    <cellStyle name="Heading 2 8 49" xfId="11468" xr:uid="{00000000-0005-0000-0000-00007F2C0000}"/>
    <cellStyle name="Heading 2 8 49 2" xfId="11469" xr:uid="{00000000-0005-0000-0000-0000802C0000}"/>
    <cellStyle name="Heading 2 8 49 3" xfId="11470" xr:uid="{00000000-0005-0000-0000-0000812C0000}"/>
    <cellStyle name="Heading 2 8 49 4" xfId="11471" xr:uid="{00000000-0005-0000-0000-0000822C0000}"/>
    <cellStyle name="Heading 2 8 49 5" xfId="11472" xr:uid="{00000000-0005-0000-0000-0000832C0000}"/>
    <cellStyle name="Heading 2 8 49 6" xfId="11473" xr:uid="{00000000-0005-0000-0000-0000842C0000}"/>
    <cellStyle name="Heading 2 8 49 7" xfId="11474" xr:uid="{00000000-0005-0000-0000-0000852C0000}"/>
    <cellStyle name="Heading 2 8 49 8" xfId="11475" xr:uid="{00000000-0005-0000-0000-0000862C0000}"/>
    <cellStyle name="Heading 2 8 5" xfId="11476" xr:uid="{00000000-0005-0000-0000-0000872C0000}"/>
    <cellStyle name="Heading 2 8 50" xfId="11477" xr:uid="{00000000-0005-0000-0000-0000882C0000}"/>
    <cellStyle name="Heading 2 8 51" xfId="11478" xr:uid="{00000000-0005-0000-0000-0000892C0000}"/>
    <cellStyle name="Heading 2 8 52" xfId="11479" xr:uid="{00000000-0005-0000-0000-00008A2C0000}"/>
    <cellStyle name="Heading 2 8 53" xfId="11480" xr:uid="{00000000-0005-0000-0000-00008B2C0000}"/>
    <cellStyle name="Heading 2 8 54" xfId="11481" xr:uid="{00000000-0005-0000-0000-00008C2C0000}"/>
    <cellStyle name="Heading 2 8 55" xfId="11482" xr:uid="{00000000-0005-0000-0000-00008D2C0000}"/>
    <cellStyle name="Heading 2 8 56" xfId="11483" xr:uid="{00000000-0005-0000-0000-00008E2C0000}"/>
    <cellStyle name="Heading 2 8 57" xfId="11484" xr:uid="{00000000-0005-0000-0000-00008F2C0000}"/>
    <cellStyle name="Heading 2 8 58" xfId="11485" xr:uid="{00000000-0005-0000-0000-0000902C0000}"/>
    <cellStyle name="Heading 2 8 59" xfId="11486" xr:uid="{00000000-0005-0000-0000-0000912C0000}"/>
    <cellStyle name="Heading 2 8 6" xfId="11487" xr:uid="{00000000-0005-0000-0000-0000922C0000}"/>
    <cellStyle name="Heading 2 8 60" xfId="11488" xr:uid="{00000000-0005-0000-0000-0000932C0000}"/>
    <cellStyle name="Heading 2 8 61" xfId="11489" xr:uid="{00000000-0005-0000-0000-0000942C0000}"/>
    <cellStyle name="Heading 2 8 62" xfId="11490" xr:uid="{00000000-0005-0000-0000-0000952C0000}"/>
    <cellStyle name="Heading 2 8 63" xfId="11491" xr:uid="{00000000-0005-0000-0000-0000962C0000}"/>
    <cellStyle name="Heading 2 8 63 2" xfId="11492" xr:uid="{00000000-0005-0000-0000-0000972C0000}"/>
    <cellStyle name="Heading 2 8 63 3" xfId="11493" xr:uid="{00000000-0005-0000-0000-0000982C0000}"/>
    <cellStyle name="Heading 2 8 63 4" xfId="11494" xr:uid="{00000000-0005-0000-0000-0000992C0000}"/>
    <cellStyle name="Heading 2 8 63 5" xfId="11495" xr:uid="{00000000-0005-0000-0000-00009A2C0000}"/>
    <cellStyle name="Heading 2 8 63 6" xfId="11496" xr:uid="{00000000-0005-0000-0000-00009B2C0000}"/>
    <cellStyle name="Heading 2 8 63 7" xfId="11497" xr:uid="{00000000-0005-0000-0000-00009C2C0000}"/>
    <cellStyle name="Heading 2 8 63 8" xfId="11498" xr:uid="{00000000-0005-0000-0000-00009D2C0000}"/>
    <cellStyle name="Heading 2 8 64" xfId="11499" xr:uid="{00000000-0005-0000-0000-00009E2C0000}"/>
    <cellStyle name="Heading 2 8 64 2" xfId="11500" xr:uid="{00000000-0005-0000-0000-00009F2C0000}"/>
    <cellStyle name="Heading 2 8 64 3" xfId="11501" xr:uid="{00000000-0005-0000-0000-0000A02C0000}"/>
    <cellStyle name="Heading 2 8 64 4" xfId="11502" xr:uid="{00000000-0005-0000-0000-0000A12C0000}"/>
    <cellStyle name="Heading 2 8 64 5" xfId="11503" xr:uid="{00000000-0005-0000-0000-0000A22C0000}"/>
    <cellStyle name="Heading 2 8 64 6" xfId="11504" xr:uid="{00000000-0005-0000-0000-0000A32C0000}"/>
    <cellStyle name="Heading 2 8 64 7" xfId="11505" xr:uid="{00000000-0005-0000-0000-0000A42C0000}"/>
    <cellStyle name="Heading 2 8 64 8" xfId="11506" xr:uid="{00000000-0005-0000-0000-0000A52C0000}"/>
    <cellStyle name="Heading 2 8 65" xfId="11507" xr:uid="{00000000-0005-0000-0000-0000A62C0000}"/>
    <cellStyle name="Heading 2 8 65 2" xfId="11508" xr:uid="{00000000-0005-0000-0000-0000A72C0000}"/>
    <cellStyle name="Heading 2 8 65 3" xfId="11509" xr:uid="{00000000-0005-0000-0000-0000A82C0000}"/>
    <cellStyle name="Heading 2 8 65 4" xfId="11510" xr:uid="{00000000-0005-0000-0000-0000A92C0000}"/>
    <cellStyle name="Heading 2 8 65 5" xfId="11511" xr:uid="{00000000-0005-0000-0000-0000AA2C0000}"/>
    <cellStyle name="Heading 2 8 65 6" xfId="11512" xr:uid="{00000000-0005-0000-0000-0000AB2C0000}"/>
    <cellStyle name="Heading 2 8 65 7" xfId="11513" xr:uid="{00000000-0005-0000-0000-0000AC2C0000}"/>
    <cellStyle name="Heading 2 8 65 8" xfId="11514" xr:uid="{00000000-0005-0000-0000-0000AD2C0000}"/>
    <cellStyle name="Heading 2 8 66" xfId="11515" xr:uid="{00000000-0005-0000-0000-0000AE2C0000}"/>
    <cellStyle name="Heading 2 8 67" xfId="11516" xr:uid="{00000000-0005-0000-0000-0000AF2C0000}"/>
    <cellStyle name="Heading 2 8 68" xfId="11517" xr:uid="{00000000-0005-0000-0000-0000B02C0000}"/>
    <cellStyle name="Heading 2 8 69" xfId="11518" xr:uid="{00000000-0005-0000-0000-0000B12C0000}"/>
    <cellStyle name="Heading 2 8 7" xfId="11519" xr:uid="{00000000-0005-0000-0000-0000B22C0000}"/>
    <cellStyle name="Heading 2 8 70" xfId="11520" xr:uid="{00000000-0005-0000-0000-0000B32C0000}"/>
    <cellStyle name="Heading 2 8 71" xfId="11521" xr:uid="{00000000-0005-0000-0000-0000B42C0000}"/>
    <cellStyle name="Heading 2 8 72" xfId="11522" xr:uid="{00000000-0005-0000-0000-0000B52C0000}"/>
    <cellStyle name="Heading 2 8 73" xfId="11523" xr:uid="{00000000-0005-0000-0000-0000B62C0000}"/>
    <cellStyle name="Heading 2 8 74" xfId="11524" xr:uid="{00000000-0005-0000-0000-0000B72C0000}"/>
    <cellStyle name="Heading 2 8 75" xfId="11525" xr:uid="{00000000-0005-0000-0000-0000B82C0000}"/>
    <cellStyle name="Heading 2 8 76" xfId="11526" xr:uid="{00000000-0005-0000-0000-0000B92C0000}"/>
    <cellStyle name="Heading 2 8 77" xfId="11527" xr:uid="{00000000-0005-0000-0000-0000BA2C0000}"/>
    <cellStyle name="Heading 2 8 78" xfId="11528" xr:uid="{00000000-0005-0000-0000-0000BB2C0000}"/>
    <cellStyle name="Heading 2 8 79" xfId="11529" xr:uid="{00000000-0005-0000-0000-0000BC2C0000}"/>
    <cellStyle name="Heading 2 8 8" xfId="11530" xr:uid="{00000000-0005-0000-0000-0000BD2C0000}"/>
    <cellStyle name="Heading 2 8 80" xfId="11531" xr:uid="{00000000-0005-0000-0000-0000BE2C0000}"/>
    <cellStyle name="Heading 2 8 81" xfId="11532" xr:uid="{00000000-0005-0000-0000-0000BF2C0000}"/>
    <cellStyle name="Heading 2 8 82" xfId="11533" xr:uid="{00000000-0005-0000-0000-0000C02C0000}"/>
    <cellStyle name="Heading 2 8 83" xfId="11534" xr:uid="{00000000-0005-0000-0000-0000C12C0000}"/>
    <cellStyle name="Heading 2 8 84" xfId="11535" xr:uid="{00000000-0005-0000-0000-0000C22C0000}"/>
    <cellStyle name="Heading 2 8 85" xfId="11536" xr:uid="{00000000-0005-0000-0000-0000C32C0000}"/>
    <cellStyle name="Heading 2 8 86" xfId="11537" xr:uid="{00000000-0005-0000-0000-0000C42C0000}"/>
    <cellStyle name="Heading 2 8 87" xfId="11538" xr:uid="{00000000-0005-0000-0000-0000C52C0000}"/>
    <cellStyle name="Heading 2 8 88" xfId="11539" xr:uid="{00000000-0005-0000-0000-0000C62C0000}"/>
    <cellStyle name="Heading 2 8 89" xfId="11540" xr:uid="{00000000-0005-0000-0000-0000C72C0000}"/>
    <cellStyle name="Heading 2 8 9" xfId="11541" xr:uid="{00000000-0005-0000-0000-0000C82C0000}"/>
    <cellStyle name="Heading 2 8 90" xfId="11542" xr:uid="{00000000-0005-0000-0000-0000C92C0000}"/>
    <cellStyle name="Heading 2 8 91" xfId="11543" xr:uid="{00000000-0005-0000-0000-0000CA2C0000}"/>
    <cellStyle name="Heading 2 8 92" xfId="11544" xr:uid="{00000000-0005-0000-0000-0000CB2C0000}"/>
    <cellStyle name="Heading 2 8 93" xfId="11545" xr:uid="{00000000-0005-0000-0000-0000CC2C0000}"/>
    <cellStyle name="Heading 2 8 94" xfId="11546" xr:uid="{00000000-0005-0000-0000-0000CD2C0000}"/>
    <cellStyle name="Heading 2 8 95" xfId="11547" xr:uid="{00000000-0005-0000-0000-0000CE2C0000}"/>
    <cellStyle name="Heading 2 8 96" xfId="11548" xr:uid="{00000000-0005-0000-0000-0000CF2C0000}"/>
    <cellStyle name="Heading 2 8 97" xfId="11549" xr:uid="{00000000-0005-0000-0000-0000D02C0000}"/>
    <cellStyle name="Heading 2 8 98" xfId="11550" xr:uid="{00000000-0005-0000-0000-0000D12C0000}"/>
    <cellStyle name="Heading 2 8 99" xfId="11551" xr:uid="{00000000-0005-0000-0000-0000D22C0000}"/>
    <cellStyle name="Heading 2 80" xfId="11552" xr:uid="{00000000-0005-0000-0000-0000D32C0000}"/>
    <cellStyle name="Heading 2 80 2" xfId="11553" xr:uid="{00000000-0005-0000-0000-0000D42C0000}"/>
    <cellStyle name="Heading 2 81" xfId="11554" xr:uid="{00000000-0005-0000-0000-0000D52C0000}"/>
    <cellStyle name="Heading 2 81 2" xfId="11555" xr:uid="{00000000-0005-0000-0000-0000D62C0000}"/>
    <cellStyle name="Heading 2 82" xfId="11556" xr:uid="{00000000-0005-0000-0000-0000D72C0000}"/>
    <cellStyle name="Heading 2 82 2" xfId="11557" xr:uid="{00000000-0005-0000-0000-0000D82C0000}"/>
    <cellStyle name="Heading 2 83" xfId="11558" xr:uid="{00000000-0005-0000-0000-0000D92C0000}"/>
    <cellStyle name="Heading 2 83 2" xfId="11559" xr:uid="{00000000-0005-0000-0000-0000DA2C0000}"/>
    <cellStyle name="Heading 2 84" xfId="11560" xr:uid="{00000000-0005-0000-0000-0000DB2C0000}"/>
    <cellStyle name="Heading 2 84 2" xfId="11561" xr:uid="{00000000-0005-0000-0000-0000DC2C0000}"/>
    <cellStyle name="Heading 2 85" xfId="11562" xr:uid="{00000000-0005-0000-0000-0000DD2C0000}"/>
    <cellStyle name="Heading 2 85 2" xfId="11563" xr:uid="{00000000-0005-0000-0000-0000DE2C0000}"/>
    <cellStyle name="Heading 2 86" xfId="11564" xr:uid="{00000000-0005-0000-0000-0000DF2C0000}"/>
    <cellStyle name="Heading 2 86 2" xfId="11565" xr:uid="{00000000-0005-0000-0000-0000E02C0000}"/>
    <cellStyle name="Heading 2 87" xfId="11566" xr:uid="{00000000-0005-0000-0000-0000E12C0000}"/>
    <cellStyle name="Heading 2 87 2" xfId="11567" xr:uid="{00000000-0005-0000-0000-0000E22C0000}"/>
    <cellStyle name="Heading 2 88" xfId="11568" xr:uid="{00000000-0005-0000-0000-0000E32C0000}"/>
    <cellStyle name="Heading 2 88 2" xfId="11569" xr:uid="{00000000-0005-0000-0000-0000E42C0000}"/>
    <cellStyle name="Heading 2 89" xfId="11570" xr:uid="{00000000-0005-0000-0000-0000E52C0000}"/>
    <cellStyle name="Heading 2 89 2" xfId="11571" xr:uid="{00000000-0005-0000-0000-0000E62C0000}"/>
    <cellStyle name="Heading 2 9" xfId="11572" xr:uid="{00000000-0005-0000-0000-0000E72C0000}"/>
    <cellStyle name="Heading 2 9 10" xfId="11573" xr:uid="{00000000-0005-0000-0000-0000E82C0000}"/>
    <cellStyle name="Heading 2 9 100" xfId="11574" xr:uid="{00000000-0005-0000-0000-0000E92C0000}"/>
    <cellStyle name="Heading 2 9 101" xfId="11575" xr:uid="{00000000-0005-0000-0000-0000EA2C0000}"/>
    <cellStyle name="Heading 2 9 102" xfId="11576" xr:uid="{00000000-0005-0000-0000-0000EB2C0000}"/>
    <cellStyle name="Heading 2 9 103" xfId="11577" xr:uid="{00000000-0005-0000-0000-0000EC2C0000}"/>
    <cellStyle name="Heading 2 9 104" xfId="11578" xr:uid="{00000000-0005-0000-0000-0000ED2C0000}"/>
    <cellStyle name="Heading 2 9 105" xfId="11579" xr:uid="{00000000-0005-0000-0000-0000EE2C0000}"/>
    <cellStyle name="Heading 2 9 106" xfId="11580" xr:uid="{00000000-0005-0000-0000-0000EF2C0000}"/>
    <cellStyle name="Heading 2 9 107" xfId="11581" xr:uid="{00000000-0005-0000-0000-0000F02C0000}"/>
    <cellStyle name="Heading 2 9 108" xfId="11582" xr:uid="{00000000-0005-0000-0000-0000F12C0000}"/>
    <cellStyle name="Heading 2 9 109" xfId="11583" xr:uid="{00000000-0005-0000-0000-0000F22C0000}"/>
    <cellStyle name="Heading 2 9 11" xfId="11584" xr:uid="{00000000-0005-0000-0000-0000F32C0000}"/>
    <cellStyle name="Heading 2 9 110" xfId="11585" xr:uid="{00000000-0005-0000-0000-0000F42C0000}"/>
    <cellStyle name="Heading 2 9 111" xfId="11586" xr:uid="{00000000-0005-0000-0000-0000F52C0000}"/>
    <cellStyle name="Heading 2 9 112" xfId="11587" xr:uid="{00000000-0005-0000-0000-0000F62C0000}"/>
    <cellStyle name="Heading 2 9 113" xfId="11588" xr:uid="{00000000-0005-0000-0000-0000F72C0000}"/>
    <cellStyle name="Heading 2 9 114" xfId="11589" xr:uid="{00000000-0005-0000-0000-0000F82C0000}"/>
    <cellStyle name="Heading 2 9 115" xfId="11590" xr:uid="{00000000-0005-0000-0000-0000F92C0000}"/>
    <cellStyle name="Heading 2 9 116" xfId="11591" xr:uid="{00000000-0005-0000-0000-0000FA2C0000}"/>
    <cellStyle name="Heading 2 9 117" xfId="11592" xr:uid="{00000000-0005-0000-0000-0000FB2C0000}"/>
    <cellStyle name="Heading 2 9 118" xfId="11593" xr:uid="{00000000-0005-0000-0000-0000FC2C0000}"/>
    <cellStyle name="Heading 2 9 119" xfId="11594" xr:uid="{00000000-0005-0000-0000-0000FD2C0000}"/>
    <cellStyle name="Heading 2 9 12" xfId="11595" xr:uid="{00000000-0005-0000-0000-0000FE2C0000}"/>
    <cellStyle name="Heading 2 9 120" xfId="11596" xr:uid="{00000000-0005-0000-0000-0000FF2C0000}"/>
    <cellStyle name="Heading 2 9 121" xfId="11597" xr:uid="{00000000-0005-0000-0000-0000002D0000}"/>
    <cellStyle name="Heading 2 9 122" xfId="11598" xr:uid="{00000000-0005-0000-0000-0000012D0000}"/>
    <cellStyle name="Heading 2 9 123" xfId="11599" xr:uid="{00000000-0005-0000-0000-0000022D0000}"/>
    <cellStyle name="Heading 2 9 124" xfId="11600" xr:uid="{00000000-0005-0000-0000-0000032D0000}"/>
    <cellStyle name="Heading 2 9 13" xfId="11601" xr:uid="{00000000-0005-0000-0000-0000042D0000}"/>
    <cellStyle name="Heading 2 9 14" xfId="11602" xr:uid="{00000000-0005-0000-0000-0000052D0000}"/>
    <cellStyle name="Heading 2 9 15" xfId="11603" xr:uid="{00000000-0005-0000-0000-0000062D0000}"/>
    <cellStyle name="Heading 2 9 16" xfId="11604" xr:uid="{00000000-0005-0000-0000-0000072D0000}"/>
    <cellStyle name="Heading 2 9 17" xfId="11605" xr:uid="{00000000-0005-0000-0000-0000082D0000}"/>
    <cellStyle name="Heading 2 9 18" xfId="11606" xr:uid="{00000000-0005-0000-0000-0000092D0000}"/>
    <cellStyle name="Heading 2 9 19" xfId="11607" xr:uid="{00000000-0005-0000-0000-00000A2D0000}"/>
    <cellStyle name="Heading 2 9 2" xfId="11608" xr:uid="{00000000-0005-0000-0000-00000B2D0000}"/>
    <cellStyle name="Heading 2 9 2 2" xfId="11609" xr:uid="{00000000-0005-0000-0000-00000C2D0000}"/>
    <cellStyle name="Heading 2 9 20" xfId="11610" xr:uid="{00000000-0005-0000-0000-00000D2D0000}"/>
    <cellStyle name="Heading 2 9 21" xfId="11611" xr:uid="{00000000-0005-0000-0000-00000E2D0000}"/>
    <cellStyle name="Heading 2 9 22" xfId="11612" xr:uid="{00000000-0005-0000-0000-00000F2D0000}"/>
    <cellStyle name="Heading 2 9 23" xfId="11613" xr:uid="{00000000-0005-0000-0000-0000102D0000}"/>
    <cellStyle name="Heading 2 9 24" xfId="11614" xr:uid="{00000000-0005-0000-0000-0000112D0000}"/>
    <cellStyle name="Heading 2 9 25" xfId="11615" xr:uid="{00000000-0005-0000-0000-0000122D0000}"/>
    <cellStyle name="Heading 2 9 26" xfId="11616" xr:uid="{00000000-0005-0000-0000-0000132D0000}"/>
    <cellStyle name="Heading 2 9 27" xfId="11617" xr:uid="{00000000-0005-0000-0000-0000142D0000}"/>
    <cellStyle name="Heading 2 9 28" xfId="11618" xr:uid="{00000000-0005-0000-0000-0000152D0000}"/>
    <cellStyle name="Heading 2 9 29" xfId="11619" xr:uid="{00000000-0005-0000-0000-0000162D0000}"/>
    <cellStyle name="Heading 2 9 3" xfId="11620" xr:uid="{00000000-0005-0000-0000-0000172D0000}"/>
    <cellStyle name="Heading 2 9 30" xfId="11621" xr:uid="{00000000-0005-0000-0000-0000182D0000}"/>
    <cellStyle name="Heading 2 9 31" xfId="11622" xr:uid="{00000000-0005-0000-0000-0000192D0000}"/>
    <cellStyle name="Heading 2 9 32" xfId="11623" xr:uid="{00000000-0005-0000-0000-00001A2D0000}"/>
    <cellStyle name="Heading 2 9 33" xfId="11624" xr:uid="{00000000-0005-0000-0000-00001B2D0000}"/>
    <cellStyle name="Heading 2 9 34" xfId="11625" xr:uid="{00000000-0005-0000-0000-00001C2D0000}"/>
    <cellStyle name="Heading 2 9 35" xfId="11626" xr:uid="{00000000-0005-0000-0000-00001D2D0000}"/>
    <cellStyle name="Heading 2 9 36" xfId="11627" xr:uid="{00000000-0005-0000-0000-00001E2D0000}"/>
    <cellStyle name="Heading 2 9 37" xfId="11628" xr:uid="{00000000-0005-0000-0000-00001F2D0000}"/>
    <cellStyle name="Heading 2 9 38" xfId="11629" xr:uid="{00000000-0005-0000-0000-0000202D0000}"/>
    <cellStyle name="Heading 2 9 39" xfId="11630" xr:uid="{00000000-0005-0000-0000-0000212D0000}"/>
    <cellStyle name="Heading 2 9 4" xfId="11631" xr:uid="{00000000-0005-0000-0000-0000222D0000}"/>
    <cellStyle name="Heading 2 9 40" xfId="11632" xr:uid="{00000000-0005-0000-0000-0000232D0000}"/>
    <cellStyle name="Heading 2 9 41" xfId="11633" xr:uid="{00000000-0005-0000-0000-0000242D0000}"/>
    <cellStyle name="Heading 2 9 42" xfId="11634" xr:uid="{00000000-0005-0000-0000-0000252D0000}"/>
    <cellStyle name="Heading 2 9 43" xfId="11635" xr:uid="{00000000-0005-0000-0000-0000262D0000}"/>
    <cellStyle name="Heading 2 9 44" xfId="11636" xr:uid="{00000000-0005-0000-0000-0000272D0000}"/>
    <cellStyle name="Heading 2 9 45" xfId="11637" xr:uid="{00000000-0005-0000-0000-0000282D0000}"/>
    <cellStyle name="Heading 2 9 46" xfId="11638" xr:uid="{00000000-0005-0000-0000-0000292D0000}"/>
    <cellStyle name="Heading 2 9 47" xfId="11639" xr:uid="{00000000-0005-0000-0000-00002A2D0000}"/>
    <cellStyle name="Heading 2 9 48" xfId="11640" xr:uid="{00000000-0005-0000-0000-00002B2D0000}"/>
    <cellStyle name="Heading 2 9 49" xfId="11641" xr:uid="{00000000-0005-0000-0000-00002C2D0000}"/>
    <cellStyle name="Heading 2 9 5" xfId="11642" xr:uid="{00000000-0005-0000-0000-00002D2D0000}"/>
    <cellStyle name="Heading 2 9 50" xfId="11643" xr:uid="{00000000-0005-0000-0000-00002E2D0000}"/>
    <cellStyle name="Heading 2 9 51" xfId="11644" xr:uid="{00000000-0005-0000-0000-00002F2D0000}"/>
    <cellStyle name="Heading 2 9 52" xfId="11645" xr:uid="{00000000-0005-0000-0000-0000302D0000}"/>
    <cellStyle name="Heading 2 9 53" xfId="11646" xr:uid="{00000000-0005-0000-0000-0000312D0000}"/>
    <cellStyle name="Heading 2 9 54" xfId="11647" xr:uid="{00000000-0005-0000-0000-0000322D0000}"/>
    <cellStyle name="Heading 2 9 55" xfId="11648" xr:uid="{00000000-0005-0000-0000-0000332D0000}"/>
    <cellStyle name="Heading 2 9 56" xfId="11649" xr:uid="{00000000-0005-0000-0000-0000342D0000}"/>
    <cellStyle name="Heading 2 9 57" xfId="11650" xr:uid="{00000000-0005-0000-0000-0000352D0000}"/>
    <cellStyle name="Heading 2 9 58" xfId="11651" xr:uid="{00000000-0005-0000-0000-0000362D0000}"/>
    <cellStyle name="Heading 2 9 59" xfId="11652" xr:uid="{00000000-0005-0000-0000-0000372D0000}"/>
    <cellStyle name="Heading 2 9 6" xfId="11653" xr:uid="{00000000-0005-0000-0000-0000382D0000}"/>
    <cellStyle name="Heading 2 9 60" xfId="11654" xr:uid="{00000000-0005-0000-0000-0000392D0000}"/>
    <cellStyle name="Heading 2 9 61" xfId="11655" xr:uid="{00000000-0005-0000-0000-00003A2D0000}"/>
    <cellStyle name="Heading 2 9 62" xfId="11656" xr:uid="{00000000-0005-0000-0000-00003B2D0000}"/>
    <cellStyle name="Heading 2 9 63" xfId="11657" xr:uid="{00000000-0005-0000-0000-00003C2D0000}"/>
    <cellStyle name="Heading 2 9 64" xfId="11658" xr:uid="{00000000-0005-0000-0000-00003D2D0000}"/>
    <cellStyle name="Heading 2 9 65" xfId="11659" xr:uid="{00000000-0005-0000-0000-00003E2D0000}"/>
    <cellStyle name="Heading 2 9 66" xfId="11660" xr:uid="{00000000-0005-0000-0000-00003F2D0000}"/>
    <cellStyle name="Heading 2 9 67" xfId="11661" xr:uid="{00000000-0005-0000-0000-0000402D0000}"/>
    <cellStyle name="Heading 2 9 68" xfId="11662" xr:uid="{00000000-0005-0000-0000-0000412D0000}"/>
    <cellStyle name="Heading 2 9 69" xfId="11663" xr:uid="{00000000-0005-0000-0000-0000422D0000}"/>
    <cellStyle name="Heading 2 9 7" xfId="11664" xr:uid="{00000000-0005-0000-0000-0000432D0000}"/>
    <cellStyle name="Heading 2 9 70" xfId="11665" xr:uid="{00000000-0005-0000-0000-0000442D0000}"/>
    <cellStyle name="Heading 2 9 71" xfId="11666" xr:uid="{00000000-0005-0000-0000-0000452D0000}"/>
    <cellStyle name="Heading 2 9 72" xfId="11667" xr:uid="{00000000-0005-0000-0000-0000462D0000}"/>
    <cellStyle name="Heading 2 9 73" xfId="11668" xr:uid="{00000000-0005-0000-0000-0000472D0000}"/>
    <cellStyle name="Heading 2 9 74" xfId="11669" xr:uid="{00000000-0005-0000-0000-0000482D0000}"/>
    <cellStyle name="Heading 2 9 75" xfId="11670" xr:uid="{00000000-0005-0000-0000-0000492D0000}"/>
    <cellStyle name="Heading 2 9 76" xfId="11671" xr:uid="{00000000-0005-0000-0000-00004A2D0000}"/>
    <cellStyle name="Heading 2 9 77" xfId="11672" xr:uid="{00000000-0005-0000-0000-00004B2D0000}"/>
    <cellStyle name="Heading 2 9 78" xfId="11673" xr:uid="{00000000-0005-0000-0000-00004C2D0000}"/>
    <cellStyle name="Heading 2 9 79" xfId="11674" xr:uid="{00000000-0005-0000-0000-00004D2D0000}"/>
    <cellStyle name="Heading 2 9 8" xfId="11675" xr:uid="{00000000-0005-0000-0000-00004E2D0000}"/>
    <cellStyle name="Heading 2 9 80" xfId="11676" xr:uid="{00000000-0005-0000-0000-00004F2D0000}"/>
    <cellStyle name="Heading 2 9 81" xfId="11677" xr:uid="{00000000-0005-0000-0000-0000502D0000}"/>
    <cellStyle name="Heading 2 9 82" xfId="11678" xr:uid="{00000000-0005-0000-0000-0000512D0000}"/>
    <cellStyle name="Heading 2 9 83" xfId="11679" xr:uid="{00000000-0005-0000-0000-0000522D0000}"/>
    <cellStyle name="Heading 2 9 84" xfId="11680" xr:uid="{00000000-0005-0000-0000-0000532D0000}"/>
    <cellStyle name="Heading 2 9 85" xfId="11681" xr:uid="{00000000-0005-0000-0000-0000542D0000}"/>
    <cellStyle name="Heading 2 9 86" xfId="11682" xr:uid="{00000000-0005-0000-0000-0000552D0000}"/>
    <cellStyle name="Heading 2 9 87" xfId="11683" xr:uid="{00000000-0005-0000-0000-0000562D0000}"/>
    <cellStyle name="Heading 2 9 88" xfId="11684" xr:uid="{00000000-0005-0000-0000-0000572D0000}"/>
    <cellStyle name="Heading 2 9 89" xfId="11685" xr:uid="{00000000-0005-0000-0000-0000582D0000}"/>
    <cellStyle name="Heading 2 9 9" xfId="11686" xr:uid="{00000000-0005-0000-0000-0000592D0000}"/>
    <cellStyle name="Heading 2 9 90" xfId="11687" xr:uid="{00000000-0005-0000-0000-00005A2D0000}"/>
    <cellStyle name="Heading 2 9 91" xfId="11688" xr:uid="{00000000-0005-0000-0000-00005B2D0000}"/>
    <cellStyle name="Heading 2 9 92" xfId="11689" xr:uid="{00000000-0005-0000-0000-00005C2D0000}"/>
    <cellStyle name="Heading 2 9 93" xfId="11690" xr:uid="{00000000-0005-0000-0000-00005D2D0000}"/>
    <cellStyle name="Heading 2 9 94" xfId="11691" xr:uid="{00000000-0005-0000-0000-00005E2D0000}"/>
    <cellStyle name="Heading 2 9 95" xfId="11692" xr:uid="{00000000-0005-0000-0000-00005F2D0000}"/>
    <cellStyle name="Heading 2 9 96" xfId="11693" xr:uid="{00000000-0005-0000-0000-0000602D0000}"/>
    <cellStyle name="Heading 2 9 97" xfId="11694" xr:uid="{00000000-0005-0000-0000-0000612D0000}"/>
    <cellStyle name="Heading 2 9 98" xfId="11695" xr:uid="{00000000-0005-0000-0000-0000622D0000}"/>
    <cellStyle name="Heading 2 9 99" xfId="11696" xr:uid="{00000000-0005-0000-0000-0000632D0000}"/>
    <cellStyle name="Heading 2 90" xfId="11697" xr:uid="{00000000-0005-0000-0000-0000642D0000}"/>
    <cellStyle name="Heading 2 90 2" xfId="11698" xr:uid="{00000000-0005-0000-0000-0000652D0000}"/>
    <cellStyle name="Heading 2 91" xfId="11699" xr:uid="{00000000-0005-0000-0000-0000662D0000}"/>
    <cellStyle name="Heading 2 91 2" xfId="11700" xr:uid="{00000000-0005-0000-0000-0000672D0000}"/>
    <cellStyle name="Heading 2 92" xfId="11701" xr:uid="{00000000-0005-0000-0000-0000682D0000}"/>
    <cellStyle name="Heading 2 92 2" xfId="11702" xr:uid="{00000000-0005-0000-0000-0000692D0000}"/>
    <cellStyle name="Heading 2 93" xfId="11703" xr:uid="{00000000-0005-0000-0000-00006A2D0000}"/>
    <cellStyle name="Heading 2 93 2" xfId="11704" xr:uid="{00000000-0005-0000-0000-00006B2D0000}"/>
    <cellStyle name="Heading 2 94" xfId="11705" xr:uid="{00000000-0005-0000-0000-00006C2D0000}"/>
    <cellStyle name="Heading 2 94 2" xfId="11706" xr:uid="{00000000-0005-0000-0000-00006D2D0000}"/>
    <cellStyle name="Heading 2 95" xfId="11707" xr:uid="{00000000-0005-0000-0000-00006E2D0000}"/>
    <cellStyle name="Heading 2 95 2" xfId="11708" xr:uid="{00000000-0005-0000-0000-00006F2D0000}"/>
    <cellStyle name="Heading 2 96" xfId="11709" xr:uid="{00000000-0005-0000-0000-0000702D0000}"/>
    <cellStyle name="Heading 2 96 2" xfId="11710" xr:uid="{00000000-0005-0000-0000-0000712D0000}"/>
    <cellStyle name="Heading 2 97" xfId="11711" xr:uid="{00000000-0005-0000-0000-0000722D0000}"/>
    <cellStyle name="Heading 2 97 2" xfId="11712" xr:uid="{00000000-0005-0000-0000-0000732D0000}"/>
    <cellStyle name="Heading 2 98" xfId="11713" xr:uid="{00000000-0005-0000-0000-0000742D0000}"/>
    <cellStyle name="Heading 2 98 2" xfId="11714" xr:uid="{00000000-0005-0000-0000-0000752D0000}"/>
    <cellStyle name="Heading 2 99" xfId="11715" xr:uid="{00000000-0005-0000-0000-0000762D0000}"/>
    <cellStyle name="Heading 2 99 2" xfId="11716" xr:uid="{00000000-0005-0000-0000-0000772D0000}"/>
    <cellStyle name="Heading 3 10" xfId="11717" xr:uid="{00000000-0005-0000-0000-0000782D0000}"/>
    <cellStyle name="Heading 3 10 2" xfId="11718" xr:uid="{00000000-0005-0000-0000-0000792D0000}"/>
    <cellStyle name="Heading 3 2" xfId="11719" xr:uid="{00000000-0005-0000-0000-00007A2D0000}"/>
    <cellStyle name="Heading 3 2 2" xfId="11720" xr:uid="{00000000-0005-0000-0000-00007B2D0000}"/>
    <cellStyle name="Heading 3 2 2 2" xfId="11721" xr:uid="{00000000-0005-0000-0000-00007C2D0000}"/>
    <cellStyle name="Heading 3 2 3" xfId="11722" xr:uid="{00000000-0005-0000-0000-00007D2D0000}"/>
    <cellStyle name="Heading 3 3" xfId="11723" xr:uid="{00000000-0005-0000-0000-00007E2D0000}"/>
    <cellStyle name="Heading 3 3 2" xfId="11724" xr:uid="{00000000-0005-0000-0000-00007F2D0000}"/>
    <cellStyle name="Heading 3 3 2 2" xfId="11725" xr:uid="{00000000-0005-0000-0000-0000802D0000}"/>
    <cellStyle name="Heading 3 3 3" xfId="11726" xr:uid="{00000000-0005-0000-0000-0000812D0000}"/>
    <cellStyle name="Heading 3 4" xfId="11727" xr:uid="{00000000-0005-0000-0000-0000822D0000}"/>
    <cellStyle name="Heading 3 4 2" xfId="11728" xr:uid="{00000000-0005-0000-0000-0000832D0000}"/>
    <cellStyle name="Heading 3 4 2 2" xfId="11729" xr:uid="{00000000-0005-0000-0000-0000842D0000}"/>
    <cellStyle name="Heading 3 4 3" xfId="11730" xr:uid="{00000000-0005-0000-0000-0000852D0000}"/>
    <cellStyle name="Heading 3 5" xfId="11731" xr:uid="{00000000-0005-0000-0000-0000862D0000}"/>
    <cellStyle name="Heading 3 5 2" xfId="11732" xr:uid="{00000000-0005-0000-0000-0000872D0000}"/>
    <cellStyle name="Heading 3 5 2 2" xfId="11733" xr:uid="{00000000-0005-0000-0000-0000882D0000}"/>
    <cellStyle name="Heading 3 5 3" xfId="11734" xr:uid="{00000000-0005-0000-0000-0000892D0000}"/>
    <cellStyle name="Heading 3 6" xfId="11735" xr:uid="{00000000-0005-0000-0000-00008A2D0000}"/>
    <cellStyle name="Heading 3 6 2" xfId="11736" xr:uid="{00000000-0005-0000-0000-00008B2D0000}"/>
    <cellStyle name="Heading 3 6 2 2" xfId="11737" xr:uid="{00000000-0005-0000-0000-00008C2D0000}"/>
    <cellStyle name="Heading 3 6 3" xfId="11738" xr:uid="{00000000-0005-0000-0000-00008D2D0000}"/>
    <cellStyle name="Heading 3 7" xfId="11739" xr:uid="{00000000-0005-0000-0000-00008E2D0000}"/>
    <cellStyle name="Heading 3 7 2" xfId="11740" xr:uid="{00000000-0005-0000-0000-00008F2D0000}"/>
    <cellStyle name="Heading 3 7 2 2" xfId="11741" xr:uid="{00000000-0005-0000-0000-0000902D0000}"/>
    <cellStyle name="Heading 3 7 3" xfId="11742" xr:uid="{00000000-0005-0000-0000-0000912D0000}"/>
    <cellStyle name="Heading 3 8" xfId="11743" xr:uid="{00000000-0005-0000-0000-0000922D0000}"/>
    <cellStyle name="Heading 3 8 2" xfId="11744" xr:uid="{00000000-0005-0000-0000-0000932D0000}"/>
    <cellStyle name="Heading 3 8 2 2" xfId="11745" xr:uid="{00000000-0005-0000-0000-0000942D0000}"/>
    <cellStyle name="Heading 3 8 3" xfId="11746" xr:uid="{00000000-0005-0000-0000-0000952D0000}"/>
    <cellStyle name="Heading 3 9" xfId="11747" xr:uid="{00000000-0005-0000-0000-0000962D0000}"/>
    <cellStyle name="Heading 3 9 2" xfId="11748" xr:uid="{00000000-0005-0000-0000-0000972D0000}"/>
    <cellStyle name="Heading 3 9 2 2" xfId="11749" xr:uid="{00000000-0005-0000-0000-0000982D0000}"/>
    <cellStyle name="Heading 3 9 3" xfId="11750" xr:uid="{00000000-0005-0000-0000-0000992D0000}"/>
    <cellStyle name="Heading 4 10" xfId="11751" xr:uid="{00000000-0005-0000-0000-00009A2D0000}"/>
    <cellStyle name="Heading 4 10 2" xfId="11752" xr:uid="{00000000-0005-0000-0000-00009B2D0000}"/>
    <cellStyle name="Heading 4 2" xfId="11753" xr:uid="{00000000-0005-0000-0000-00009C2D0000}"/>
    <cellStyle name="Heading 4 2 2" xfId="11754" xr:uid="{00000000-0005-0000-0000-00009D2D0000}"/>
    <cellStyle name="Heading 4 2 2 2" xfId="11755" xr:uid="{00000000-0005-0000-0000-00009E2D0000}"/>
    <cellStyle name="Heading 4 2 3" xfId="11756" xr:uid="{00000000-0005-0000-0000-00009F2D0000}"/>
    <cellStyle name="Heading 4 3" xfId="11757" xr:uid="{00000000-0005-0000-0000-0000A02D0000}"/>
    <cellStyle name="Heading 4 3 2" xfId="11758" xr:uid="{00000000-0005-0000-0000-0000A12D0000}"/>
    <cellStyle name="Heading 4 3 2 2" xfId="11759" xr:uid="{00000000-0005-0000-0000-0000A22D0000}"/>
    <cellStyle name="Heading 4 3 3" xfId="11760" xr:uid="{00000000-0005-0000-0000-0000A32D0000}"/>
    <cellStyle name="Heading 4 4" xfId="11761" xr:uid="{00000000-0005-0000-0000-0000A42D0000}"/>
    <cellStyle name="Heading 4 4 2" xfId="11762" xr:uid="{00000000-0005-0000-0000-0000A52D0000}"/>
    <cellStyle name="Heading 4 4 2 2" xfId="11763" xr:uid="{00000000-0005-0000-0000-0000A62D0000}"/>
    <cellStyle name="Heading 4 4 3" xfId="11764" xr:uid="{00000000-0005-0000-0000-0000A72D0000}"/>
    <cellStyle name="Heading 4 5" xfId="11765" xr:uid="{00000000-0005-0000-0000-0000A82D0000}"/>
    <cellStyle name="Heading 4 5 2" xfId="11766" xr:uid="{00000000-0005-0000-0000-0000A92D0000}"/>
    <cellStyle name="Heading 4 5 2 2" xfId="11767" xr:uid="{00000000-0005-0000-0000-0000AA2D0000}"/>
    <cellStyle name="Heading 4 5 3" xfId="11768" xr:uid="{00000000-0005-0000-0000-0000AB2D0000}"/>
    <cellStyle name="Heading 4 6" xfId="11769" xr:uid="{00000000-0005-0000-0000-0000AC2D0000}"/>
    <cellStyle name="Heading 4 6 2" xfId="11770" xr:uid="{00000000-0005-0000-0000-0000AD2D0000}"/>
    <cellStyle name="Heading 4 6 2 2" xfId="11771" xr:uid="{00000000-0005-0000-0000-0000AE2D0000}"/>
    <cellStyle name="Heading 4 6 3" xfId="11772" xr:uid="{00000000-0005-0000-0000-0000AF2D0000}"/>
    <cellStyle name="Heading 4 7" xfId="11773" xr:uid="{00000000-0005-0000-0000-0000B02D0000}"/>
    <cellStyle name="Heading 4 7 2" xfId="11774" xr:uid="{00000000-0005-0000-0000-0000B12D0000}"/>
    <cellStyle name="Heading 4 7 2 2" xfId="11775" xr:uid="{00000000-0005-0000-0000-0000B22D0000}"/>
    <cellStyle name="Heading 4 7 3" xfId="11776" xr:uid="{00000000-0005-0000-0000-0000B32D0000}"/>
    <cellStyle name="Heading 4 8" xfId="11777" xr:uid="{00000000-0005-0000-0000-0000B42D0000}"/>
    <cellStyle name="Heading 4 8 2" xfId="11778" xr:uid="{00000000-0005-0000-0000-0000B52D0000}"/>
    <cellStyle name="Heading 4 8 2 2" xfId="11779" xr:uid="{00000000-0005-0000-0000-0000B62D0000}"/>
    <cellStyle name="Heading 4 8 3" xfId="11780" xr:uid="{00000000-0005-0000-0000-0000B72D0000}"/>
    <cellStyle name="Heading 4 9" xfId="11781" xr:uid="{00000000-0005-0000-0000-0000B82D0000}"/>
    <cellStyle name="Heading 4 9 2" xfId="11782" xr:uid="{00000000-0005-0000-0000-0000B92D0000}"/>
    <cellStyle name="Heading 4 9 2 2" xfId="11783" xr:uid="{00000000-0005-0000-0000-0000BA2D0000}"/>
    <cellStyle name="Heading 4 9 3" xfId="11784" xr:uid="{00000000-0005-0000-0000-0000BB2D0000}"/>
    <cellStyle name="Hyperlink 2" xfId="20001" xr:uid="{8DBDDE6F-242B-41AC-BDBD-E01BEC7D5431}"/>
    <cellStyle name="Input 10" xfId="11785" xr:uid="{00000000-0005-0000-0000-0000BC2D0000}"/>
    <cellStyle name="Input 10 10" xfId="11786" xr:uid="{00000000-0005-0000-0000-0000BD2D0000}"/>
    <cellStyle name="Input 10 10 2" xfId="11787" xr:uid="{00000000-0005-0000-0000-0000BE2D0000}"/>
    <cellStyle name="Input 10 10 3" xfId="11788" xr:uid="{00000000-0005-0000-0000-0000BF2D0000}"/>
    <cellStyle name="Input 10 10 4" xfId="11789" xr:uid="{00000000-0005-0000-0000-0000C02D0000}"/>
    <cellStyle name="Input 10 11" xfId="11790" xr:uid="{00000000-0005-0000-0000-0000C12D0000}"/>
    <cellStyle name="Input 10 11 2" xfId="11791" xr:uid="{00000000-0005-0000-0000-0000C22D0000}"/>
    <cellStyle name="Input 10 11 3" xfId="11792" xr:uid="{00000000-0005-0000-0000-0000C32D0000}"/>
    <cellStyle name="Input 10 11 4" xfId="11793" xr:uid="{00000000-0005-0000-0000-0000C42D0000}"/>
    <cellStyle name="Input 10 12" xfId="11794" xr:uid="{00000000-0005-0000-0000-0000C52D0000}"/>
    <cellStyle name="Input 10 2" xfId="11795" xr:uid="{00000000-0005-0000-0000-0000C62D0000}"/>
    <cellStyle name="Input 10 2 2" xfId="11796" xr:uid="{00000000-0005-0000-0000-0000C72D0000}"/>
    <cellStyle name="Input 10 2 2 2" xfId="11797" xr:uid="{00000000-0005-0000-0000-0000C82D0000}"/>
    <cellStyle name="Input 10 2 2 3" xfId="11798" xr:uid="{00000000-0005-0000-0000-0000C92D0000}"/>
    <cellStyle name="Input 10 2 2 4" xfId="11799" xr:uid="{00000000-0005-0000-0000-0000CA2D0000}"/>
    <cellStyle name="Input 10 2 3" xfId="11800" xr:uid="{00000000-0005-0000-0000-0000CB2D0000}"/>
    <cellStyle name="Input 10 2 3 2" xfId="11801" xr:uid="{00000000-0005-0000-0000-0000CC2D0000}"/>
    <cellStyle name="Input 10 2 4" xfId="11802" xr:uid="{00000000-0005-0000-0000-0000CD2D0000}"/>
    <cellStyle name="Input 10 2 5" xfId="11803" xr:uid="{00000000-0005-0000-0000-0000CE2D0000}"/>
    <cellStyle name="Input 10 2 6" xfId="11804" xr:uid="{00000000-0005-0000-0000-0000CF2D0000}"/>
    <cellStyle name="Input 10 3" xfId="11805" xr:uid="{00000000-0005-0000-0000-0000D02D0000}"/>
    <cellStyle name="Input 10 3 2" xfId="11806" xr:uid="{00000000-0005-0000-0000-0000D12D0000}"/>
    <cellStyle name="Input 10 3 2 2" xfId="11807" xr:uid="{00000000-0005-0000-0000-0000D22D0000}"/>
    <cellStyle name="Input 10 3 2 3" xfId="11808" xr:uid="{00000000-0005-0000-0000-0000D32D0000}"/>
    <cellStyle name="Input 10 3 2 4" xfId="11809" xr:uid="{00000000-0005-0000-0000-0000D42D0000}"/>
    <cellStyle name="Input 10 3 3" xfId="11810" xr:uid="{00000000-0005-0000-0000-0000D52D0000}"/>
    <cellStyle name="Input 10 3 4" xfId="11811" xr:uid="{00000000-0005-0000-0000-0000D62D0000}"/>
    <cellStyle name="Input 10 3 5" xfId="11812" xr:uid="{00000000-0005-0000-0000-0000D72D0000}"/>
    <cellStyle name="Input 10 4" xfId="11813" xr:uid="{00000000-0005-0000-0000-0000D82D0000}"/>
    <cellStyle name="Input 10 4 2" xfId="11814" xr:uid="{00000000-0005-0000-0000-0000D92D0000}"/>
    <cellStyle name="Input 10 4 2 2" xfId="11815" xr:uid="{00000000-0005-0000-0000-0000DA2D0000}"/>
    <cellStyle name="Input 10 4 2 3" xfId="11816" xr:uid="{00000000-0005-0000-0000-0000DB2D0000}"/>
    <cellStyle name="Input 10 4 2 4" xfId="11817" xr:uid="{00000000-0005-0000-0000-0000DC2D0000}"/>
    <cellStyle name="Input 10 4 3" xfId="11818" xr:uid="{00000000-0005-0000-0000-0000DD2D0000}"/>
    <cellStyle name="Input 10 4 4" xfId="11819" xr:uid="{00000000-0005-0000-0000-0000DE2D0000}"/>
    <cellStyle name="Input 10 4 5" xfId="11820" xr:uid="{00000000-0005-0000-0000-0000DF2D0000}"/>
    <cellStyle name="Input 10 5" xfId="11821" xr:uid="{00000000-0005-0000-0000-0000E02D0000}"/>
    <cellStyle name="Input 10 5 2" xfId="11822" xr:uid="{00000000-0005-0000-0000-0000E12D0000}"/>
    <cellStyle name="Input 10 5 2 2" xfId="11823" xr:uid="{00000000-0005-0000-0000-0000E22D0000}"/>
    <cellStyle name="Input 10 5 2 3" xfId="11824" xr:uid="{00000000-0005-0000-0000-0000E32D0000}"/>
    <cellStyle name="Input 10 5 2 4" xfId="11825" xr:uid="{00000000-0005-0000-0000-0000E42D0000}"/>
    <cellStyle name="Input 10 5 3" xfId="11826" xr:uid="{00000000-0005-0000-0000-0000E52D0000}"/>
    <cellStyle name="Input 10 5 4" xfId="11827" xr:uid="{00000000-0005-0000-0000-0000E62D0000}"/>
    <cellStyle name="Input 10 5 5" xfId="11828" xr:uid="{00000000-0005-0000-0000-0000E72D0000}"/>
    <cellStyle name="Input 10 6" xfId="11829" xr:uid="{00000000-0005-0000-0000-0000E82D0000}"/>
    <cellStyle name="Input 10 6 2" xfId="11830" xr:uid="{00000000-0005-0000-0000-0000E92D0000}"/>
    <cellStyle name="Input 10 6 2 2" xfId="11831" xr:uid="{00000000-0005-0000-0000-0000EA2D0000}"/>
    <cellStyle name="Input 10 6 2 3" xfId="11832" xr:uid="{00000000-0005-0000-0000-0000EB2D0000}"/>
    <cellStyle name="Input 10 6 2 4" xfId="11833" xr:uid="{00000000-0005-0000-0000-0000EC2D0000}"/>
    <cellStyle name="Input 10 6 3" xfId="11834" xr:uid="{00000000-0005-0000-0000-0000ED2D0000}"/>
    <cellStyle name="Input 10 6 4" xfId="11835" xr:uid="{00000000-0005-0000-0000-0000EE2D0000}"/>
    <cellStyle name="Input 10 6 5" xfId="11836" xr:uid="{00000000-0005-0000-0000-0000EF2D0000}"/>
    <cellStyle name="Input 10 7" xfId="11837" xr:uid="{00000000-0005-0000-0000-0000F02D0000}"/>
    <cellStyle name="Input 10 7 2" xfId="11838" xr:uid="{00000000-0005-0000-0000-0000F12D0000}"/>
    <cellStyle name="Input 10 7 2 2" xfId="11839" xr:uid="{00000000-0005-0000-0000-0000F22D0000}"/>
    <cellStyle name="Input 10 7 2 3" xfId="11840" xr:uid="{00000000-0005-0000-0000-0000F32D0000}"/>
    <cellStyle name="Input 10 7 2 4" xfId="11841" xr:uid="{00000000-0005-0000-0000-0000F42D0000}"/>
    <cellStyle name="Input 10 7 3" xfId="11842" xr:uid="{00000000-0005-0000-0000-0000F52D0000}"/>
    <cellStyle name="Input 10 7 4" xfId="11843" xr:uid="{00000000-0005-0000-0000-0000F62D0000}"/>
    <cellStyle name="Input 10 7 5" xfId="11844" xr:uid="{00000000-0005-0000-0000-0000F72D0000}"/>
    <cellStyle name="Input 10 8" xfId="11845" xr:uid="{00000000-0005-0000-0000-0000F82D0000}"/>
    <cellStyle name="Input 10 8 2" xfId="11846" xr:uid="{00000000-0005-0000-0000-0000F92D0000}"/>
    <cellStyle name="Input 10 8 2 2" xfId="11847" xr:uid="{00000000-0005-0000-0000-0000FA2D0000}"/>
    <cellStyle name="Input 10 8 2 3" xfId="11848" xr:uid="{00000000-0005-0000-0000-0000FB2D0000}"/>
    <cellStyle name="Input 10 8 2 4" xfId="11849" xr:uid="{00000000-0005-0000-0000-0000FC2D0000}"/>
    <cellStyle name="Input 10 8 3" xfId="11850" xr:uid="{00000000-0005-0000-0000-0000FD2D0000}"/>
    <cellStyle name="Input 10 8 4" xfId="11851" xr:uid="{00000000-0005-0000-0000-0000FE2D0000}"/>
    <cellStyle name="Input 10 8 5" xfId="11852" xr:uid="{00000000-0005-0000-0000-0000FF2D0000}"/>
    <cellStyle name="Input 10 9" xfId="11853" xr:uid="{00000000-0005-0000-0000-0000002E0000}"/>
    <cellStyle name="Input 10 9 2" xfId="11854" xr:uid="{00000000-0005-0000-0000-0000012E0000}"/>
    <cellStyle name="Input 10 9 2 2" xfId="11855" xr:uid="{00000000-0005-0000-0000-0000022E0000}"/>
    <cellStyle name="Input 10 9 2 3" xfId="11856" xr:uid="{00000000-0005-0000-0000-0000032E0000}"/>
    <cellStyle name="Input 10 9 2 4" xfId="11857" xr:uid="{00000000-0005-0000-0000-0000042E0000}"/>
    <cellStyle name="Input 10 9 3" xfId="11858" xr:uid="{00000000-0005-0000-0000-0000052E0000}"/>
    <cellStyle name="Input 10 9 4" xfId="11859" xr:uid="{00000000-0005-0000-0000-0000062E0000}"/>
    <cellStyle name="Input 10 9 5" xfId="11860" xr:uid="{00000000-0005-0000-0000-0000072E0000}"/>
    <cellStyle name="Input 2" xfId="11861" xr:uid="{00000000-0005-0000-0000-0000082E0000}"/>
    <cellStyle name="Input 2 10" xfId="11862" xr:uid="{00000000-0005-0000-0000-0000092E0000}"/>
    <cellStyle name="Input 2 10 2" xfId="11863" xr:uid="{00000000-0005-0000-0000-00000A2E0000}"/>
    <cellStyle name="Input 2 10 2 2" xfId="11864" xr:uid="{00000000-0005-0000-0000-00000B2E0000}"/>
    <cellStyle name="Input 2 10 2 3" xfId="11865" xr:uid="{00000000-0005-0000-0000-00000C2E0000}"/>
    <cellStyle name="Input 2 10 2 4" xfId="11866" xr:uid="{00000000-0005-0000-0000-00000D2E0000}"/>
    <cellStyle name="Input 2 10 3" xfId="11867" xr:uid="{00000000-0005-0000-0000-00000E2E0000}"/>
    <cellStyle name="Input 2 10 4" xfId="11868" xr:uid="{00000000-0005-0000-0000-00000F2E0000}"/>
    <cellStyle name="Input 2 10 5" xfId="11869" xr:uid="{00000000-0005-0000-0000-0000102E0000}"/>
    <cellStyle name="Input 2 11" xfId="11870" xr:uid="{00000000-0005-0000-0000-0000112E0000}"/>
    <cellStyle name="Input 2 11 2" xfId="11871" xr:uid="{00000000-0005-0000-0000-0000122E0000}"/>
    <cellStyle name="Input 2 11 3" xfId="11872" xr:uid="{00000000-0005-0000-0000-0000132E0000}"/>
    <cellStyle name="Input 2 11 4" xfId="11873" xr:uid="{00000000-0005-0000-0000-0000142E0000}"/>
    <cellStyle name="Input 2 12" xfId="11874" xr:uid="{00000000-0005-0000-0000-0000152E0000}"/>
    <cellStyle name="Input 2 12 2" xfId="11875" xr:uid="{00000000-0005-0000-0000-0000162E0000}"/>
    <cellStyle name="Input 2 12 3" xfId="11876" xr:uid="{00000000-0005-0000-0000-0000172E0000}"/>
    <cellStyle name="Input 2 12 4" xfId="11877" xr:uid="{00000000-0005-0000-0000-0000182E0000}"/>
    <cellStyle name="Input 2 13" xfId="11878" xr:uid="{00000000-0005-0000-0000-0000192E0000}"/>
    <cellStyle name="Input 2 2" xfId="11879" xr:uid="{00000000-0005-0000-0000-00001A2E0000}"/>
    <cellStyle name="Input 2 2 10" xfId="11880" xr:uid="{00000000-0005-0000-0000-00001B2E0000}"/>
    <cellStyle name="Input 2 2 10 2" xfId="11881" xr:uid="{00000000-0005-0000-0000-00001C2E0000}"/>
    <cellStyle name="Input 2 2 10 3" xfId="11882" xr:uid="{00000000-0005-0000-0000-00001D2E0000}"/>
    <cellStyle name="Input 2 2 10 4" xfId="11883" xr:uid="{00000000-0005-0000-0000-00001E2E0000}"/>
    <cellStyle name="Input 2 2 11" xfId="11884" xr:uid="{00000000-0005-0000-0000-00001F2E0000}"/>
    <cellStyle name="Input 2 2 11 2" xfId="11885" xr:uid="{00000000-0005-0000-0000-0000202E0000}"/>
    <cellStyle name="Input 2 2 11 3" xfId="11886" xr:uid="{00000000-0005-0000-0000-0000212E0000}"/>
    <cellStyle name="Input 2 2 11 4" xfId="11887" xr:uid="{00000000-0005-0000-0000-0000222E0000}"/>
    <cellStyle name="Input 2 2 12" xfId="11888" xr:uid="{00000000-0005-0000-0000-0000232E0000}"/>
    <cellStyle name="Input 2 2 2" xfId="11889" xr:uid="{00000000-0005-0000-0000-0000242E0000}"/>
    <cellStyle name="Input 2 2 2 2" xfId="11890" xr:uid="{00000000-0005-0000-0000-0000252E0000}"/>
    <cellStyle name="Input 2 2 2 2 2" xfId="11891" xr:uid="{00000000-0005-0000-0000-0000262E0000}"/>
    <cellStyle name="Input 2 2 2 2 3" xfId="11892" xr:uid="{00000000-0005-0000-0000-0000272E0000}"/>
    <cellStyle name="Input 2 2 2 2 4" xfId="11893" xr:uid="{00000000-0005-0000-0000-0000282E0000}"/>
    <cellStyle name="Input 2 2 2 3" xfId="11894" xr:uid="{00000000-0005-0000-0000-0000292E0000}"/>
    <cellStyle name="Input 2 2 2 3 2" xfId="11895" xr:uid="{00000000-0005-0000-0000-00002A2E0000}"/>
    <cellStyle name="Input 2 2 2 4" xfId="11896" xr:uid="{00000000-0005-0000-0000-00002B2E0000}"/>
    <cellStyle name="Input 2 2 2 5" xfId="11897" xr:uid="{00000000-0005-0000-0000-00002C2E0000}"/>
    <cellStyle name="Input 2 2 2 6" xfId="11898" xr:uid="{00000000-0005-0000-0000-00002D2E0000}"/>
    <cellStyle name="Input 2 2 3" xfId="11899" xr:uid="{00000000-0005-0000-0000-00002E2E0000}"/>
    <cellStyle name="Input 2 2 3 2" xfId="11900" xr:uid="{00000000-0005-0000-0000-00002F2E0000}"/>
    <cellStyle name="Input 2 2 3 2 2" xfId="11901" xr:uid="{00000000-0005-0000-0000-0000302E0000}"/>
    <cellStyle name="Input 2 2 3 2 3" xfId="11902" xr:uid="{00000000-0005-0000-0000-0000312E0000}"/>
    <cellStyle name="Input 2 2 3 2 4" xfId="11903" xr:uid="{00000000-0005-0000-0000-0000322E0000}"/>
    <cellStyle name="Input 2 2 3 3" xfId="11904" xr:uid="{00000000-0005-0000-0000-0000332E0000}"/>
    <cellStyle name="Input 2 2 3 4" xfId="11905" xr:uid="{00000000-0005-0000-0000-0000342E0000}"/>
    <cellStyle name="Input 2 2 3 5" xfId="11906" xr:uid="{00000000-0005-0000-0000-0000352E0000}"/>
    <cellStyle name="Input 2 2 4" xfId="11907" xr:uid="{00000000-0005-0000-0000-0000362E0000}"/>
    <cellStyle name="Input 2 2 4 2" xfId="11908" xr:uid="{00000000-0005-0000-0000-0000372E0000}"/>
    <cellStyle name="Input 2 2 4 2 2" xfId="11909" xr:uid="{00000000-0005-0000-0000-0000382E0000}"/>
    <cellStyle name="Input 2 2 4 2 3" xfId="11910" xr:uid="{00000000-0005-0000-0000-0000392E0000}"/>
    <cellStyle name="Input 2 2 4 2 4" xfId="11911" xr:uid="{00000000-0005-0000-0000-00003A2E0000}"/>
    <cellStyle name="Input 2 2 4 3" xfId="11912" xr:uid="{00000000-0005-0000-0000-00003B2E0000}"/>
    <cellStyle name="Input 2 2 4 4" xfId="11913" xr:uid="{00000000-0005-0000-0000-00003C2E0000}"/>
    <cellStyle name="Input 2 2 4 5" xfId="11914" xr:uid="{00000000-0005-0000-0000-00003D2E0000}"/>
    <cellStyle name="Input 2 2 5" xfId="11915" xr:uid="{00000000-0005-0000-0000-00003E2E0000}"/>
    <cellStyle name="Input 2 2 5 2" xfId="11916" xr:uid="{00000000-0005-0000-0000-00003F2E0000}"/>
    <cellStyle name="Input 2 2 5 2 2" xfId="11917" xr:uid="{00000000-0005-0000-0000-0000402E0000}"/>
    <cellStyle name="Input 2 2 5 2 3" xfId="11918" xr:uid="{00000000-0005-0000-0000-0000412E0000}"/>
    <cellStyle name="Input 2 2 5 2 4" xfId="11919" xr:uid="{00000000-0005-0000-0000-0000422E0000}"/>
    <cellStyle name="Input 2 2 5 3" xfId="11920" xr:uid="{00000000-0005-0000-0000-0000432E0000}"/>
    <cellStyle name="Input 2 2 5 4" xfId="11921" xr:uid="{00000000-0005-0000-0000-0000442E0000}"/>
    <cellStyle name="Input 2 2 5 5" xfId="11922" xr:uid="{00000000-0005-0000-0000-0000452E0000}"/>
    <cellStyle name="Input 2 2 6" xfId="11923" xr:uid="{00000000-0005-0000-0000-0000462E0000}"/>
    <cellStyle name="Input 2 2 6 2" xfId="11924" xr:uid="{00000000-0005-0000-0000-0000472E0000}"/>
    <cellStyle name="Input 2 2 6 2 2" xfId="11925" xr:uid="{00000000-0005-0000-0000-0000482E0000}"/>
    <cellStyle name="Input 2 2 6 2 3" xfId="11926" xr:uid="{00000000-0005-0000-0000-0000492E0000}"/>
    <cellStyle name="Input 2 2 6 2 4" xfId="11927" xr:uid="{00000000-0005-0000-0000-00004A2E0000}"/>
    <cellStyle name="Input 2 2 6 3" xfId="11928" xr:uid="{00000000-0005-0000-0000-00004B2E0000}"/>
    <cellStyle name="Input 2 2 6 4" xfId="11929" xr:uid="{00000000-0005-0000-0000-00004C2E0000}"/>
    <cellStyle name="Input 2 2 6 5" xfId="11930" xr:uid="{00000000-0005-0000-0000-00004D2E0000}"/>
    <cellStyle name="Input 2 2 7" xfId="11931" xr:uid="{00000000-0005-0000-0000-00004E2E0000}"/>
    <cellStyle name="Input 2 2 7 2" xfId="11932" xr:uid="{00000000-0005-0000-0000-00004F2E0000}"/>
    <cellStyle name="Input 2 2 7 2 2" xfId="11933" xr:uid="{00000000-0005-0000-0000-0000502E0000}"/>
    <cellStyle name="Input 2 2 7 2 3" xfId="11934" xr:uid="{00000000-0005-0000-0000-0000512E0000}"/>
    <cellStyle name="Input 2 2 7 2 4" xfId="11935" xr:uid="{00000000-0005-0000-0000-0000522E0000}"/>
    <cellStyle name="Input 2 2 7 3" xfId="11936" xr:uid="{00000000-0005-0000-0000-0000532E0000}"/>
    <cellStyle name="Input 2 2 7 4" xfId="11937" xr:uid="{00000000-0005-0000-0000-0000542E0000}"/>
    <cellStyle name="Input 2 2 7 5" xfId="11938" xr:uid="{00000000-0005-0000-0000-0000552E0000}"/>
    <cellStyle name="Input 2 2 8" xfId="11939" xr:uid="{00000000-0005-0000-0000-0000562E0000}"/>
    <cellStyle name="Input 2 2 8 2" xfId="11940" xr:uid="{00000000-0005-0000-0000-0000572E0000}"/>
    <cellStyle name="Input 2 2 8 2 2" xfId="11941" xr:uid="{00000000-0005-0000-0000-0000582E0000}"/>
    <cellStyle name="Input 2 2 8 2 3" xfId="11942" xr:uid="{00000000-0005-0000-0000-0000592E0000}"/>
    <cellStyle name="Input 2 2 8 2 4" xfId="11943" xr:uid="{00000000-0005-0000-0000-00005A2E0000}"/>
    <cellStyle name="Input 2 2 8 3" xfId="11944" xr:uid="{00000000-0005-0000-0000-00005B2E0000}"/>
    <cellStyle name="Input 2 2 8 4" xfId="11945" xr:uid="{00000000-0005-0000-0000-00005C2E0000}"/>
    <cellStyle name="Input 2 2 8 5" xfId="11946" xr:uid="{00000000-0005-0000-0000-00005D2E0000}"/>
    <cellStyle name="Input 2 2 9" xfId="11947" xr:uid="{00000000-0005-0000-0000-00005E2E0000}"/>
    <cellStyle name="Input 2 2 9 2" xfId="11948" xr:uid="{00000000-0005-0000-0000-00005F2E0000}"/>
    <cellStyle name="Input 2 2 9 2 2" xfId="11949" xr:uid="{00000000-0005-0000-0000-0000602E0000}"/>
    <cellStyle name="Input 2 2 9 2 3" xfId="11950" xr:uid="{00000000-0005-0000-0000-0000612E0000}"/>
    <cellStyle name="Input 2 2 9 2 4" xfId="11951" xr:uid="{00000000-0005-0000-0000-0000622E0000}"/>
    <cellStyle name="Input 2 2 9 3" xfId="11952" xr:uid="{00000000-0005-0000-0000-0000632E0000}"/>
    <cellStyle name="Input 2 2 9 4" xfId="11953" xr:uid="{00000000-0005-0000-0000-0000642E0000}"/>
    <cellStyle name="Input 2 2 9 5" xfId="11954" xr:uid="{00000000-0005-0000-0000-0000652E0000}"/>
    <cellStyle name="Input 2 3" xfId="11955" xr:uid="{00000000-0005-0000-0000-0000662E0000}"/>
    <cellStyle name="Input 2 3 2" xfId="11956" xr:uid="{00000000-0005-0000-0000-0000672E0000}"/>
    <cellStyle name="Input 2 3 2 2" xfId="11957" xr:uid="{00000000-0005-0000-0000-0000682E0000}"/>
    <cellStyle name="Input 2 3 2 3" xfId="11958" xr:uid="{00000000-0005-0000-0000-0000692E0000}"/>
    <cellStyle name="Input 2 3 2 4" xfId="11959" xr:uid="{00000000-0005-0000-0000-00006A2E0000}"/>
    <cellStyle name="Input 2 3 3" xfId="11960" xr:uid="{00000000-0005-0000-0000-00006B2E0000}"/>
    <cellStyle name="Input 2 3 3 2" xfId="11961" xr:uid="{00000000-0005-0000-0000-00006C2E0000}"/>
    <cellStyle name="Input 2 3 4" xfId="11962" xr:uid="{00000000-0005-0000-0000-00006D2E0000}"/>
    <cellStyle name="Input 2 3 5" xfId="11963" xr:uid="{00000000-0005-0000-0000-00006E2E0000}"/>
    <cellStyle name="Input 2 3 6" xfId="11964" xr:uid="{00000000-0005-0000-0000-00006F2E0000}"/>
    <cellStyle name="Input 2 4" xfId="11965" xr:uid="{00000000-0005-0000-0000-0000702E0000}"/>
    <cellStyle name="Input 2 4 2" xfId="11966" xr:uid="{00000000-0005-0000-0000-0000712E0000}"/>
    <cellStyle name="Input 2 4 2 2" xfId="11967" xr:uid="{00000000-0005-0000-0000-0000722E0000}"/>
    <cellStyle name="Input 2 4 2 3" xfId="11968" xr:uid="{00000000-0005-0000-0000-0000732E0000}"/>
    <cellStyle name="Input 2 4 2 4" xfId="11969" xr:uid="{00000000-0005-0000-0000-0000742E0000}"/>
    <cellStyle name="Input 2 4 3" xfId="11970" xr:uid="{00000000-0005-0000-0000-0000752E0000}"/>
    <cellStyle name="Input 2 4 4" xfId="11971" xr:uid="{00000000-0005-0000-0000-0000762E0000}"/>
    <cellStyle name="Input 2 4 5" xfId="11972" xr:uid="{00000000-0005-0000-0000-0000772E0000}"/>
    <cellStyle name="Input 2 5" xfId="11973" xr:uid="{00000000-0005-0000-0000-0000782E0000}"/>
    <cellStyle name="Input 2 5 2" xfId="11974" xr:uid="{00000000-0005-0000-0000-0000792E0000}"/>
    <cellStyle name="Input 2 5 2 2" xfId="11975" xr:uid="{00000000-0005-0000-0000-00007A2E0000}"/>
    <cellStyle name="Input 2 5 2 3" xfId="11976" xr:uid="{00000000-0005-0000-0000-00007B2E0000}"/>
    <cellStyle name="Input 2 5 2 4" xfId="11977" xr:uid="{00000000-0005-0000-0000-00007C2E0000}"/>
    <cellStyle name="Input 2 5 3" xfId="11978" xr:uid="{00000000-0005-0000-0000-00007D2E0000}"/>
    <cellStyle name="Input 2 5 4" xfId="11979" xr:uid="{00000000-0005-0000-0000-00007E2E0000}"/>
    <cellStyle name="Input 2 5 5" xfId="11980" xr:uid="{00000000-0005-0000-0000-00007F2E0000}"/>
    <cellStyle name="Input 2 6" xfId="11981" xr:uid="{00000000-0005-0000-0000-0000802E0000}"/>
    <cellStyle name="Input 2 6 2" xfId="11982" xr:uid="{00000000-0005-0000-0000-0000812E0000}"/>
    <cellStyle name="Input 2 6 2 2" xfId="11983" xr:uid="{00000000-0005-0000-0000-0000822E0000}"/>
    <cellStyle name="Input 2 6 2 3" xfId="11984" xr:uid="{00000000-0005-0000-0000-0000832E0000}"/>
    <cellStyle name="Input 2 6 2 4" xfId="11985" xr:uid="{00000000-0005-0000-0000-0000842E0000}"/>
    <cellStyle name="Input 2 6 3" xfId="11986" xr:uid="{00000000-0005-0000-0000-0000852E0000}"/>
    <cellStyle name="Input 2 6 4" xfId="11987" xr:uid="{00000000-0005-0000-0000-0000862E0000}"/>
    <cellStyle name="Input 2 6 5" xfId="11988" xr:uid="{00000000-0005-0000-0000-0000872E0000}"/>
    <cellStyle name="Input 2 7" xfId="11989" xr:uid="{00000000-0005-0000-0000-0000882E0000}"/>
    <cellStyle name="Input 2 7 2" xfId="11990" xr:uid="{00000000-0005-0000-0000-0000892E0000}"/>
    <cellStyle name="Input 2 7 2 2" xfId="11991" xr:uid="{00000000-0005-0000-0000-00008A2E0000}"/>
    <cellStyle name="Input 2 7 2 3" xfId="11992" xr:uid="{00000000-0005-0000-0000-00008B2E0000}"/>
    <cellStyle name="Input 2 7 2 4" xfId="11993" xr:uid="{00000000-0005-0000-0000-00008C2E0000}"/>
    <cellStyle name="Input 2 7 3" xfId="11994" xr:uid="{00000000-0005-0000-0000-00008D2E0000}"/>
    <cellStyle name="Input 2 7 4" xfId="11995" xr:uid="{00000000-0005-0000-0000-00008E2E0000}"/>
    <cellStyle name="Input 2 7 5" xfId="11996" xr:uid="{00000000-0005-0000-0000-00008F2E0000}"/>
    <cellStyle name="Input 2 8" xfId="11997" xr:uid="{00000000-0005-0000-0000-0000902E0000}"/>
    <cellStyle name="Input 2 8 2" xfId="11998" xr:uid="{00000000-0005-0000-0000-0000912E0000}"/>
    <cellStyle name="Input 2 8 2 2" xfId="11999" xr:uid="{00000000-0005-0000-0000-0000922E0000}"/>
    <cellStyle name="Input 2 8 2 3" xfId="12000" xr:uid="{00000000-0005-0000-0000-0000932E0000}"/>
    <cellStyle name="Input 2 8 2 4" xfId="12001" xr:uid="{00000000-0005-0000-0000-0000942E0000}"/>
    <cellStyle name="Input 2 8 3" xfId="12002" xr:uid="{00000000-0005-0000-0000-0000952E0000}"/>
    <cellStyle name="Input 2 8 4" xfId="12003" xr:uid="{00000000-0005-0000-0000-0000962E0000}"/>
    <cellStyle name="Input 2 8 5" xfId="12004" xr:uid="{00000000-0005-0000-0000-0000972E0000}"/>
    <cellStyle name="Input 2 9" xfId="12005" xr:uid="{00000000-0005-0000-0000-0000982E0000}"/>
    <cellStyle name="Input 2 9 2" xfId="12006" xr:uid="{00000000-0005-0000-0000-0000992E0000}"/>
    <cellStyle name="Input 2 9 2 2" xfId="12007" xr:uid="{00000000-0005-0000-0000-00009A2E0000}"/>
    <cellStyle name="Input 2 9 2 3" xfId="12008" xr:uid="{00000000-0005-0000-0000-00009B2E0000}"/>
    <cellStyle name="Input 2 9 2 4" xfId="12009" xr:uid="{00000000-0005-0000-0000-00009C2E0000}"/>
    <cellStyle name="Input 2 9 3" xfId="12010" xr:uid="{00000000-0005-0000-0000-00009D2E0000}"/>
    <cellStyle name="Input 2 9 4" xfId="12011" xr:uid="{00000000-0005-0000-0000-00009E2E0000}"/>
    <cellStyle name="Input 2 9 5" xfId="12012" xr:uid="{00000000-0005-0000-0000-00009F2E0000}"/>
    <cellStyle name="Input 3" xfId="12013" xr:uid="{00000000-0005-0000-0000-0000A02E0000}"/>
    <cellStyle name="Input 3 10" xfId="12014" xr:uid="{00000000-0005-0000-0000-0000A12E0000}"/>
    <cellStyle name="Input 3 10 2" xfId="12015" xr:uid="{00000000-0005-0000-0000-0000A22E0000}"/>
    <cellStyle name="Input 3 10 2 2" xfId="12016" xr:uid="{00000000-0005-0000-0000-0000A32E0000}"/>
    <cellStyle name="Input 3 10 2 3" xfId="12017" xr:uid="{00000000-0005-0000-0000-0000A42E0000}"/>
    <cellStyle name="Input 3 10 2 4" xfId="12018" xr:uid="{00000000-0005-0000-0000-0000A52E0000}"/>
    <cellStyle name="Input 3 10 3" xfId="12019" xr:uid="{00000000-0005-0000-0000-0000A62E0000}"/>
    <cellStyle name="Input 3 10 4" xfId="12020" xr:uid="{00000000-0005-0000-0000-0000A72E0000}"/>
    <cellStyle name="Input 3 10 5" xfId="12021" xr:uid="{00000000-0005-0000-0000-0000A82E0000}"/>
    <cellStyle name="Input 3 11" xfId="12022" xr:uid="{00000000-0005-0000-0000-0000A92E0000}"/>
    <cellStyle name="Input 3 11 2" xfId="12023" xr:uid="{00000000-0005-0000-0000-0000AA2E0000}"/>
    <cellStyle name="Input 3 11 3" xfId="12024" xr:uid="{00000000-0005-0000-0000-0000AB2E0000}"/>
    <cellStyle name="Input 3 11 4" xfId="12025" xr:uid="{00000000-0005-0000-0000-0000AC2E0000}"/>
    <cellStyle name="Input 3 12" xfId="12026" xr:uid="{00000000-0005-0000-0000-0000AD2E0000}"/>
    <cellStyle name="Input 3 12 2" xfId="12027" xr:uid="{00000000-0005-0000-0000-0000AE2E0000}"/>
    <cellStyle name="Input 3 12 3" xfId="12028" xr:uid="{00000000-0005-0000-0000-0000AF2E0000}"/>
    <cellStyle name="Input 3 12 4" xfId="12029" xr:uid="{00000000-0005-0000-0000-0000B02E0000}"/>
    <cellStyle name="Input 3 13" xfId="12030" xr:uid="{00000000-0005-0000-0000-0000B12E0000}"/>
    <cellStyle name="Input 3 2" xfId="12031" xr:uid="{00000000-0005-0000-0000-0000B22E0000}"/>
    <cellStyle name="Input 3 2 10" xfId="12032" xr:uid="{00000000-0005-0000-0000-0000B32E0000}"/>
    <cellStyle name="Input 3 2 10 2" xfId="12033" xr:uid="{00000000-0005-0000-0000-0000B42E0000}"/>
    <cellStyle name="Input 3 2 10 3" xfId="12034" xr:uid="{00000000-0005-0000-0000-0000B52E0000}"/>
    <cellStyle name="Input 3 2 10 4" xfId="12035" xr:uid="{00000000-0005-0000-0000-0000B62E0000}"/>
    <cellStyle name="Input 3 2 11" xfId="12036" xr:uid="{00000000-0005-0000-0000-0000B72E0000}"/>
    <cellStyle name="Input 3 2 11 2" xfId="12037" xr:uid="{00000000-0005-0000-0000-0000B82E0000}"/>
    <cellStyle name="Input 3 2 11 3" xfId="12038" xr:uid="{00000000-0005-0000-0000-0000B92E0000}"/>
    <cellStyle name="Input 3 2 11 4" xfId="12039" xr:uid="{00000000-0005-0000-0000-0000BA2E0000}"/>
    <cellStyle name="Input 3 2 12" xfId="12040" xr:uid="{00000000-0005-0000-0000-0000BB2E0000}"/>
    <cellStyle name="Input 3 2 2" xfId="12041" xr:uid="{00000000-0005-0000-0000-0000BC2E0000}"/>
    <cellStyle name="Input 3 2 2 2" xfId="12042" xr:uid="{00000000-0005-0000-0000-0000BD2E0000}"/>
    <cellStyle name="Input 3 2 2 2 2" xfId="12043" xr:uid="{00000000-0005-0000-0000-0000BE2E0000}"/>
    <cellStyle name="Input 3 2 2 2 3" xfId="12044" xr:uid="{00000000-0005-0000-0000-0000BF2E0000}"/>
    <cellStyle name="Input 3 2 2 2 4" xfId="12045" xr:uid="{00000000-0005-0000-0000-0000C02E0000}"/>
    <cellStyle name="Input 3 2 2 3" xfId="12046" xr:uid="{00000000-0005-0000-0000-0000C12E0000}"/>
    <cellStyle name="Input 3 2 2 3 2" xfId="12047" xr:uid="{00000000-0005-0000-0000-0000C22E0000}"/>
    <cellStyle name="Input 3 2 2 4" xfId="12048" xr:uid="{00000000-0005-0000-0000-0000C32E0000}"/>
    <cellStyle name="Input 3 2 2 5" xfId="12049" xr:uid="{00000000-0005-0000-0000-0000C42E0000}"/>
    <cellStyle name="Input 3 2 2 6" xfId="12050" xr:uid="{00000000-0005-0000-0000-0000C52E0000}"/>
    <cellStyle name="Input 3 2 3" xfId="12051" xr:uid="{00000000-0005-0000-0000-0000C62E0000}"/>
    <cellStyle name="Input 3 2 3 2" xfId="12052" xr:uid="{00000000-0005-0000-0000-0000C72E0000}"/>
    <cellStyle name="Input 3 2 3 2 2" xfId="12053" xr:uid="{00000000-0005-0000-0000-0000C82E0000}"/>
    <cellStyle name="Input 3 2 3 2 3" xfId="12054" xr:uid="{00000000-0005-0000-0000-0000C92E0000}"/>
    <cellStyle name="Input 3 2 3 2 4" xfId="12055" xr:uid="{00000000-0005-0000-0000-0000CA2E0000}"/>
    <cellStyle name="Input 3 2 3 3" xfId="12056" xr:uid="{00000000-0005-0000-0000-0000CB2E0000}"/>
    <cellStyle name="Input 3 2 3 4" xfId="12057" xr:uid="{00000000-0005-0000-0000-0000CC2E0000}"/>
    <cellStyle name="Input 3 2 3 5" xfId="12058" xr:uid="{00000000-0005-0000-0000-0000CD2E0000}"/>
    <cellStyle name="Input 3 2 4" xfId="12059" xr:uid="{00000000-0005-0000-0000-0000CE2E0000}"/>
    <cellStyle name="Input 3 2 4 2" xfId="12060" xr:uid="{00000000-0005-0000-0000-0000CF2E0000}"/>
    <cellStyle name="Input 3 2 4 2 2" xfId="12061" xr:uid="{00000000-0005-0000-0000-0000D02E0000}"/>
    <cellStyle name="Input 3 2 4 2 3" xfId="12062" xr:uid="{00000000-0005-0000-0000-0000D12E0000}"/>
    <cellStyle name="Input 3 2 4 2 4" xfId="12063" xr:uid="{00000000-0005-0000-0000-0000D22E0000}"/>
    <cellStyle name="Input 3 2 4 3" xfId="12064" xr:uid="{00000000-0005-0000-0000-0000D32E0000}"/>
    <cellStyle name="Input 3 2 4 4" xfId="12065" xr:uid="{00000000-0005-0000-0000-0000D42E0000}"/>
    <cellStyle name="Input 3 2 4 5" xfId="12066" xr:uid="{00000000-0005-0000-0000-0000D52E0000}"/>
    <cellStyle name="Input 3 2 5" xfId="12067" xr:uid="{00000000-0005-0000-0000-0000D62E0000}"/>
    <cellStyle name="Input 3 2 5 2" xfId="12068" xr:uid="{00000000-0005-0000-0000-0000D72E0000}"/>
    <cellStyle name="Input 3 2 5 2 2" xfId="12069" xr:uid="{00000000-0005-0000-0000-0000D82E0000}"/>
    <cellStyle name="Input 3 2 5 2 3" xfId="12070" xr:uid="{00000000-0005-0000-0000-0000D92E0000}"/>
    <cellStyle name="Input 3 2 5 2 4" xfId="12071" xr:uid="{00000000-0005-0000-0000-0000DA2E0000}"/>
    <cellStyle name="Input 3 2 5 3" xfId="12072" xr:uid="{00000000-0005-0000-0000-0000DB2E0000}"/>
    <cellStyle name="Input 3 2 5 4" xfId="12073" xr:uid="{00000000-0005-0000-0000-0000DC2E0000}"/>
    <cellStyle name="Input 3 2 5 5" xfId="12074" xr:uid="{00000000-0005-0000-0000-0000DD2E0000}"/>
    <cellStyle name="Input 3 2 6" xfId="12075" xr:uid="{00000000-0005-0000-0000-0000DE2E0000}"/>
    <cellStyle name="Input 3 2 6 2" xfId="12076" xr:uid="{00000000-0005-0000-0000-0000DF2E0000}"/>
    <cellStyle name="Input 3 2 6 2 2" xfId="12077" xr:uid="{00000000-0005-0000-0000-0000E02E0000}"/>
    <cellStyle name="Input 3 2 6 2 3" xfId="12078" xr:uid="{00000000-0005-0000-0000-0000E12E0000}"/>
    <cellStyle name="Input 3 2 6 2 4" xfId="12079" xr:uid="{00000000-0005-0000-0000-0000E22E0000}"/>
    <cellStyle name="Input 3 2 6 3" xfId="12080" xr:uid="{00000000-0005-0000-0000-0000E32E0000}"/>
    <cellStyle name="Input 3 2 6 4" xfId="12081" xr:uid="{00000000-0005-0000-0000-0000E42E0000}"/>
    <cellStyle name="Input 3 2 6 5" xfId="12082" xr:uid="{00000000-0005-0000-0000-0000E52E0000}"/>
    <cellStyle name="Input 3 2 7" xfId="12083" xr:uid="{00000000-0005-0000-0000-0000E62E0000}"/>
    <cellStyle name="Input 3 2 7 2" xfId="12084" xr:uid="{00000000-0005-0000-0000-0000E72E0000}"/>
    <cellStyle name="Input 3 2 7 2 2" xfId="12085" xr:uid="{00000000-0005-0000-0000-0000E82E0000}"/>
    <cellStyle name="Input 3 2 7 2 3" xfId="12086" xr:uid="{00000000-0005-0000-0000-0000E92E0000}"/>
    <cellStyle name="Input 3 2 7 2 4" xfId="12087" xr:uid="{00000000-0005-0000-0000-0000EA2E0000}"/>
    <cellStyle name="Input 3 2 7 3" xfId="12088" xr:uid="{00000000-0005-0000-0000-0000EB2E0000}"/>
    <cellStyle name="Input 3 2 7 4" xfId="12089" xr:uid="{00000000-0005-0000-0000-0000EC2E0000}"/>
    <cellStyle name="Input 3 2 7 5" xfId="12090" xr:uid="{00000000-0005-0000-0000-0000ED2E0000}"/>
    <cellStyle name="Input 3 2 8" xfId="12091" xr:uid="{00000000-0005-0000-0000-0000EE2E0000}"/>
    <cellStyle name="Input 3 2 8 2" xfId="12092" xr:uid="{00000000-0005-0000-0000-0000EF2E0000}"/>
    <cellStyle name="Input 3 2 8 2 2" xfId="12093" xr:uid="{00000000-0005-0000-0000-0000F02E0000}"/>
    <cellStyle name="Input 3 2 8 2 3" xfId="12094" xr:uid="{00000000-0005-0000-0000-0000F12E0000}"/>
    <cellStyle name="Input 3 2 8 2 4" xfId="12095" xr:uid="{00000000-0005-0000-0000-0000F22E0000}"/>
    <cellStyle name="Input 3 2 8 3" xfId="12096" xr:uid="{00000000-0005-0000-0000-0000F32E0000}"/>
    <cellStyle name="Input 3 2 8 4" xfId="12097" xr:uid="{00000000-0005-0000-0000-0000F42E0000}"/>
    <cellStyle name="Input 3 2 8 5" xfId="12098" xr:uid="{00000000-0005-0000-0000-0000F52E0000}"/>
    <cellStyle name="Input 3 2 9" xfId="12099" xr:uid="{00000000-0005-0000-0000-0000F62E0000}"/>
    <cellStyle name="Input 3 2 9 2" xfId="12100" xr:uid="{00000000-0005-0000-0000-0000F72E0000}"/>
    <cellStyle name="Input 3 2 9 2 2" xfId="12101" xr:uid="{00000000-0005-0000-0000-0000F82E0000}"/>
    <cellStyle name="Input 3 2 9 2 3" xfId="12102" xr:uid="{00000000-0005-0000-0000-0000F92E0000}"/>
    <cellStyle name="Input 3 2 9 2 4" xfId="12103" xr:uid="{00000000-0005-0000-0000-0000FA2E0000}"/>
    <cellStyle name="Input 3 2 9 3" xfId="12104" xr:uid="{00000000-0005-0000-0000-0000FB2E0000}"/>
    <cellStyle name="Input 3 2 9 4" xfId="12105" xr:uid="{00000000-0005-0000-0000-0000FC2E0000}"/>
    <cellStyle name="Input 3 2 9 5" xfId="12106" xr:uid="{00000000-0005-0000-0000-0000FD2E0000}"/>
    <cellStyle name="Input 3 3" xfId="12107" xr:uid="{00000000-0005-0000-0000-0000FE2E0000}"/>
    <cellStyle name="Input 3 3 2" xfId="12108" xr:uid="{00000000-0005-0000-0000-0000FF2E0000}"/>
    <cellStyle name="Input 3 3 2 2" xfId="12109" xr:uid="{00000000-0005-0000-0000-0000002F0000}"/>
    <cellStyle name="Input 3 3 2 3" xfId="12110" xr:uid="{00000000-0005-0000-0000-0000012F0000}"/>
    <cellStyle name="Input 3 3 2 4" xfId="12111" xr:uid="{00000000-0005-0000-0000-0000022F0000}"/>
    <cellStyle name="Input 3 3 3" xfId="12112" xr:uid="{00000000-0005-0000-0000-0000032F0000}"/>
    <cellStyle name="Input 3 3 3 2" xfId="12113" xr:uid="{00000000-0005-0000-0000-0000042F0000}"/>
    <cellStyle name="Input 3 3 4" xfId="12114" xr:uid="{00000000-0005-0000-0000-0000052F0000}"/>
    <cellStyle name="Input 3 3 5" xfId="12115" xr:uid="{00000000-0005-0000-0000-0000062F0000}"/>
    <cellStyle name="Input 3 3 6" xfId="12116" xr:uid="{00000000-0005-0000-0000-0000072F0000}"/>
    <cellStyle name="Input 3 4" xfId="12117" xr:uid="{00000000-0005-0000-0000-0000082F0000}"/>
    <cellStyle name="Input 3 4 2" xfId="12118" xr:uid="{00000000-0005-0000-0000-0000092F0000}"/>
    <cellStyle name="Input 3 4 2 2" xfId="12119" xr:uid="{00000000-0005-0000-0000-00000A2F0000}"/>
    <cellStyle name="Input 3 4 2 3" xfId="12120" xr:uid="{00000000-0005-0000-0000-00000B2F0000}"/>
    <cellStyle name="Input 3 4 2 4" xfId="12121" xr:uid="{00000000-0005-0000-0000-00000C2F0000}"/>
    <cellStyle name="Input 3 4 3" xfId="12122" xr:uid="{00000000-0005-0000-0000-00000D2F0000}"/>
    <cellStyle name="Input 3 4 4" xfId="12123" xr:uid="{00000000-0005-0000-0000-00000E2F0000}"/>
    <cellStyle name="Input 3 4 5" xfId="12124" xr:uid="{00000000-0005-0000-0000-00000F2F0000}"/>
    <cellStyle name="Input 3 5" xfId="12125" xr:uid="{00000000-0005-0000-0000-0000102F0000}"/>
    <cellStyle name="Input 3 5 2" xfId="12126" xr:uid="{00000000-0005-0000-0000-0000112F0000}"/>
    <cellStyle name="Input 3 5 2 2" xfId="12127" xr:uid="{00000000-0005-0000-0000-0000122F0000}"/>
    <cellStyle name="Input 3 5 2 3" xfId="12128" xr:uid="{00000000-0005-0000-0000-0000132F0000}"/>
    <cellStyle name="Input 3 5 2 4" xfId="12129" xr:uid="{00000000-0005-0000-0000-0000142F0000}"/>
    <cellStyle name="Input 3 5 3" xfId="12130" xr:uid="{00000000-0005-0000-0000-0000152F0000}"/>
    <cellStyle name="Input 3 5 4" xfId="12131" xr:uid="{00000000-0005-0000-0000-0000162F0000}"/>
    <cellStyle name="Input 3 5 5" xfId="12132" xr:uid="{00000000-0005-0000-0000-0000172F0000}"/>
    <cellStyle name="Input 3 6" xfId="12133" xr:uid="{00000000-0005-0000-0000-0000182F0000}"/>
    <cellStyle name="Input 3 6 2" xfId="12134" xr:uid="{00000000-0005-0000-0000-0000192F0000}"/>
    <cellStyle name="Input 3 6 2 2" xfId="12135" xr:uid="{00000000-0005-0000-0000-00001A2F0000}"/>
    <cellStyle name="Input 3 6 2 3" xfId="12136" xr:uid="{00000000-0005-0000-0000-00001B2F0000}"/>
    <cellStyle name="Input 3 6 2 4" xfId="12137" xr:uid="{00000000-0005-0000-0000-00001C2F0000}"/>
    <cellStyle name="Input 3 6 3" xfId="12138" xr:uid="{00000000-0005-0000-0000-00001D2F0000}"/>
    <cellStyle name="Input 3 6 4" xfId="12139" xr:uid="{00000000-0005-0000-0000-00001E2F0000}"/>
    <cellStyle name="Input 3 6 5" xfId="12140" xr:uid="{00000000-0005-0000-0000-00001F2F0000}"/>
    <cellStyle name="Input 3 7" xfId="12141" xr:uid="{00000000-0005-0000-0000-0000202F0000}"/>
    <cellStyle name="Input 3 7 2" xfId="12142" xr:uid="{00000000-0005-0000-0000-0000212F0000}"/>
    <cellStyle name="Input 3 7 2 2" xfId="12143" xr:uid="{00000000-0005-0000-0000-0000222F0000}"/>
    <cellStyle name="Input 3 7 2 3" xfId="12144" xr:uid="{00000000-0005-0000-0000-0000232F0000}"/>
    <cellStyle name="Input 3 7 2 4" xfId="12145" xr:uid="{00000000-0005-0000-0000-0000242F0000}"/>
    <cellStyle name="Input 3 7 3" xfId="12146" xr:uid="{00000000-0005-0000-0000-0000252F0000}"/>
    <cellStyle name="Input 3 7 4" xfId="12147" xr:uid="{00000000-0005-0000-0000-0000262F0000}"/>
    <cellStyle name="Input 3 7 5" xfId="12148" xr:uid="{00000000-0005-0000-0000-0000272F0000}"/>
    <cellStyle name="Input 3 8" xfId="12149" xr:uid="{00000000-0005-0000-0000-0000282F0000}"/>
    <cellStyle name="Input 3 8 2" xfId="12150" xr:uid="{00000000-0005-0000-0000-0000292F0000}"/>
    <cellStyle name="Input 3 8 2 2" xfId="12151" xr:uid="{00000000-0005-0000-0000-00002A2F0000}"/>
    <cellStyle name="Input 3 8 2 3" xfId="12152" xr:uid="{00000000-0005-0000-0000-00002B2F0000}"/>
    <cellStyle name="Input 3 8 2 4" xfId="12153" xr:uid="{00000000-0005-0000-0000-00002C2F0000}"/>
    <cellStyle name="Input 3 8 3" xfId="12154" xr:uid="{00000000-0005-0000-0000-00002D2F0000}"/>
    <cellStyle name="Input 3 8 4" xfId="12155" xr:uid="{00000000-0005-0000-0000-00002E2F0000}"/>
    <cellStyle name="Input 3 8 5" xfId="12156" xr:uid="{00000000-0005-0000-0000-00002F2F0000}"/>
    <cellStyle name="Input 3 9" xfId="12157" xr:uid="{00000000-0005-0000-0000-0000302F0000}"/>
    <cellStyle name="Input 3 9 2" xfId="12158" xr:uid="{00000000-0005-0000-0000-0000312F0000}"/>
    <cellStyle name="Input 3 9 2 2" xfId="12159" xr:uid="{00000000-0005-0000-0000-0000322F0000}"/>
    <cellStyle name="Input 3 9 2 3" xfId="12160" xr:uid="{00000000-0005-0000-0000-0000332F0000}"/>
    <cellStyle name="Input 3 9 2 4" xfId="12161" xr:uid="{00000000-0005-0000-0000-0000342F0000}"/>
    <cellStyle name="Input 3 9 3" xfId="12162" xr:uid="{00000000-0005-0000-0000-0000352F0000}"/>
    <cellStyle name="Input 3 9 4" xfId="12163" xr:uid="{00000000-0005-0000-0000-0000362F0000}"/>
    <cellStyle name="Input 3 9 5" xfId="12164" xr:uid="{00000000-0005-0000-0000-0000372F0000}"/>
    <cellStyle name="Input 4" xfId="12165" xr:uid="{00000000-0005-0000-0000-0000382F0000}"/>
    <cellStyle name="Input 4 10" xfId="12166" xr:uid="{00000000-0005-0000-0000-0000392F0000}"/>
    <cellStyle name="Input 4 10 2" xfId="12167" xr:uid="{00000000-0005-0000-0000-00003A2F0000}"/>
    <cellStyle name="Input 4 10 2 2" xfId="12168" xr:uid="{00000000-0005-0000-0000-00003B2F0000}"/>
    <cellStyle name="Input 4 10 2 3" xfId="12169" xr:uid="{00000000-0005-0000-0000-00003C2F0000}"/>
    <cellStyle name="Input 4 10 2 4" xfId="12170" xr:uid="{00000000-0005-0000-0000-00003D2F0000}"/>
    <cellStyle name="Input 4 10 3" xfId="12171" xr:uid="{00000000-0005-0000-0000-00003E2F0000}"/>
    <cellStyle name="Input 4 10 4" xfId="12172" xr:uid="{00000000-0005-0000-0000-00003F2F0000}"/>
    <cellStyle name="Input 4 10 5" xfId="12173" xr:uid="{00000000-0005-0000-0000-0000402F0000}"/>
    <cellStyle name="Input 4 11" xfId="12174" xr:uid="{00000000-0005-0000-0000-0000412F0000}"/>
    <cellStyle name="Input 4 11 2" xfId="12175" xr:uid="{00000000-0005-0000-0000-0000422F0000}"/>
    <cellStyle name="Input 4 11 3" xfId="12176" xr:uid="{00000000-0005-0000-0000-0000432F0000}"/>
    <cellStyle name="Input 4 11 4" xfId="12177" xr:uid="{00000000-0005-0000-0000-0000442F0000}"/>
    <cellStyle name="Input 4 12" xfId="12178" xr:uid="{00000000-0005-0000-0000-0000452F0000}"/>
    <cellStyle name="Input 4 12 2" xfId="12179" xr:uid="{00000000-0005-0000-0000-0000462F0000}"/>
    <cellStyle name="Input 4 12 3" xfId="12180" xr:uid="{00000000-0005-0000-0000-0000472F0000}"/>
    <cellStyle name="Input 4 12 4" xfId="12181" xr:uid="{00000000-0005-0000-0000-0000482F0000}"/>
    <cellStyle name="Input 4 13" xfId="12182" xr:uid="{00000000-0005-0000-0000-0000492F0000}"/>
    <cellStyle name="Input 4 2" xfId="12183" xr:uid="{00000000-0005-0000-0000-00004A2F0000}"/>
    <cellStyle name="Input 4 2 10" xfId="12184" xr:uid="{00000000-0005-0000-0000-00004B2F0000}"/>
    <cellStyle name="Input 4 2 10 2" xfId="12185" xr:uid="{00000000-0005-0000-0000-00004C2F0000}"/>
    <cellStyle name="Input 4 2 10 3" xfId="12186" xr:uid="{00000000-0005-0000-0000-00004D2F0000}"/>
    <cellStyle name="Input 4 2 10 4" xfId="12187" xr:uid="{00000000-0005-0000-0000-00004E2F0000}"/>
    <cellStyle name="Input 4 2 11" xfId="12188" xr:uid="{00000000-0005-0000-0000-00004F2F0000}"/>
    <cellStyle name="Input 4 2 11 2" xfId="12189" xr:uid="{00000000-0005-0000-0000-0000502F0000}"/>
    <cellStyle name="Input 4 2 11 3" xfId="12190" xr:uid="{00000000-0005-0000-0000-0000512F0000}"/>
    <cellStyle name="Input 4 2 11 4" xfId="12191" xr:uid="{00000000-0005-0000-0000-0000522F0000}"/>
    <cellStyle name="Input 4 2 12" xfId="12192" xr:uid="{00000000-0005-0000-0000-0000532F0000}"/>
    <cellStyle name="Input 4 2 2" xfId="12193" xr:uid="{00000000-0005-0000-0000-0000542F0000}"/>
    <cellStyle name="Input 4 2 2 2" xfId="12194" xr:uid="{00000000-0005-0000-0000-0000552F0000}"/>
    <cellStyle name="Input 4 2 2 2 2" xfId="12195" xr:uid="{00000000-0005-0000-0000-0000562F0000}"/>
    <cellStyle name="Input 4 2 2 2 3" xfId="12196" xr:uid="{00000000-0005-0000-0000-0000572F0000}"/>
    <cellStyle name="Input 4 2 2 2 4" xfId="12197" xr:uid="{00000000-0005-0000-0000-0000582F0000}"/>
    <cellStyle name="Input 4 2 2 3" xfId="12198" xr:uid="{00000000-0005-0000-0000-0000592F0000}"/>
    <cellStyle name="Input 4 2 2 3 2" xfId="12199" xr:uid="{00000000-0005-0000-0000-00005A2F0000}"/>
    <cellStyle name="Input 4 2 2 4" xfId="12200" xr:uid="{00000000-0005-0000-0000-00005B2F0000}"/>
    <cellStyle name="Input 4 2 2 5" xfId="12201" xr:uid="{00000000-0005-0000-0000-00005C2F0000}"/>
    <cellStyle name="Input 4 2 2 6" xfId="12202" xr:uid="{00000000-0005-0000-0000-00005D2F0000}"/>
    <cellStyle name="Input 4 2 3" xfId="12203" xr:uid="{00000000-0005-0000-0000-00005E2F0000}"/>
    <cellStyle name="Input 4 2 3 2" xfId="12204" xr:uid="{00000000-0005-0000-0000-00005F2F0000}"/>
    <cellStyle name="Input 4 2 3 2 2" xfId="12205" xr:uid="{00000000-0005-0000-0000-0000602F0000}"/>
    <cellStyle name="Input 4 2 3 2 3" xfId="12206" xr:uid="{00000000-0005-0000-0000-0000612F0000}"/>
    <cellStyle name="Input 4 2 3 2 4" xfId="12207" xr:uid="{00000000-0005-0000-0000-0000622F0000}"/>
    <cellStyle name="Input 4 2 3 3" xfId="12208" xr:uid="{00000000-0005-0000-0000-0000632F0000}"/>
    <cellStyle name="Input 4 2 3 4" xfId="12209" xr:uid="{00000000-0005-0000-0000-0000642F0000}"/>
    <cellStyle name="Input 4 2 3 5" xfId="12210" xr:uid="{00000000-0005-0000-0000-0000652F0000}"/>
    <cellStyle name="Input 4 2 4" xfId="12211" xr:uid="{00000000-0005-0000-0000-0000662F0000}"/>
    <cellStyle name="Input 4 2 4 2" xfId="12212" xr:uid="{00000000-0005-0000-0000-0000672F0000}"/>
    <cellStyle name="Input 4 2 4 2 2" xfId="12213" xr:uid="{00000000-0005-0000-0000-0000682F0000}"/>
    <cellStyle name="Input 4 2 4 2 3" xfId="12214" xr:uid="{00000000-0005-0000-0000-0000692F0000}"/>
    <cellStyle name="Input 4 2 4 2 4" xfId="12215" xr:uid="{00000000-0005-0000-0000-00006A2F0000}"/>
    <cellStyle name="Input 4 2 4 3" xfId="12216" xr:uid="{00000000-0005-0000-0000-00006B2F0000}"/>
    <cellStyle name="Input 4 2 4 4" xfId="12217" xr:uid="{00000000-0005-0000-0000-00006C2F0000}"/>
    <cellStyle name="Input 4 2 4 5" xfId="12218" xr:uid="{00000000-0005-0000-0000-00006D2F0000}"/>
    <cellStyle name="Input 4 2 5" xfId="12219" xr:uid="{00000000-0005-0000-0000-00006E2F0000}"/>
    <cellStyle name="Input 4 2 5 2" xfId="12220" xr:uid="{00000000-0005-0000-0000-00006F2F0000}"/>
    <cellStyle name="Input 4 2 5 2 2" xfId="12221" xr:uid="{00000000-0005-0000-0000-0000702F0000}"/>
    <cellStyle name="Input 4 2 5 2 3" xfId="12222" xr:uid="{00000000-0005-0000-0000-0000712F0000}"/>
    <cellStyle name="Input 4 2 5 2 4" xfId="12223" xr:uid="{00000000-0005-0000-0000-0000722F0000}"/>
    <cellStyle name="Input 4 2 5 3" xfId="12224" xr:uid="{00000000-0005-0000-0000-0000732F0000}"/>
    <cellStyle name="Input 4 2 5 4" xfId="12225" xr:uid="{00000000-0005-0000-0000-0000742F0000}"/>
    <cellStyle name="Input 4 2 5 5" xfId="12226" xr:uid="{00000000-0005-0000-0000-0000752F0000}"/>
    <cellStyle name="Input 4 2 6" xfId="12227" xr:uid="{00000000-0005-0000-0000-0000762F0000}"/>
    <cellStyle name="Input 4 2 6 2" xfId="12228" xr:uid="{00000000-0005-0000-0000-0000772F0000}"/>
    <cellStyle name="Input 4 2 6 2 2" xfId="12229" xr:uid="{00000000-0005-0000-0000-0000782F0000}"/>
    <cellStyle name="Input 4 2 6 2 3" xfId="12230" xr:uid="{00000000-0005-0000-0000-0000792F0000}"/>
    <cellStyle name="Input 4 2 6 2 4" xfId="12231" xr:uid="{00000000-0005-0000-0000-00007A2F0000}"/>
    <cellStyle name="Input 4 2 6 3" xfId="12232" xr:uid="{00000000-0005-0000-0000-00007B2F0000}"/>
    <cellStyle name="Input 4 2 6 4" xfId="12233" xr:uid="{00000000-0005-0000-0000-00007C2F0000}"/>
    <cellStyle name="Input 4 2 6 5" xfId="12234" xr:uid="{00000000-0005-0000-0000-00007D2F0000}"/>
    <cellStyle name="Input 4 2 7" xfId="12235" xr:uid="{00000000-0005-0000-0000-00007E2F0000}"/>
    <cellStyle name="Input 4 2 7 2" xfId="12236" xr:uid="{00000000-0005-0000-0000-00007F2F0000}"/>
    <cellStyle name="Input 4 2 7 2 2" xfId="12237" xr:uid="{00000000-0005-0000-0000-0000802F0000}"/>
    <cellStyle name="Input 4 2 7 2 3" xfId="12238" xr:uid="{00000000-0005-0000-0000-0000812F0000}"/>
    <cellStyle name="Input 4 2 7 2 4" xfId="12239" xr:uid="{00000000-0005-0000-0000-0000822F0000}"/>
    <cellStyle name="Input 4 2 7 3" xfId="12240" xr:uid="{00000000-0005-0000-0000-0000832F0000}"/>
    <cellStyle name="Input 4 2 7 4" xfId="12241" xr:uid="{00000000-0005-0000-0000-0000842F0000}"/>
    <cellStyle name="Input 4 2 7 5" xfId="12242" xr:uid="{00000000-0005-0000-0000-0000852F0000}"/>
    <cellStyle name="Input 4 2 8" xfId="12243" xr:uid="{00000000-0005-0000-0000-0000862F0000}"/>
    <cellStyle name="Input 4 2 8 2" xfId="12244" xr:uid="{00000000-0005-0000-0000-0000872F0000}"/>
    <cellStyle name="Input 4 2 8 2 2" xfId="12245" xr:uid="{00000000-0005-0000-0000-0000882F0000}"/>
    <cellStyle name="Input 4 2 8 2 3" xfId="12246" xr:uid="{00000000-0005-0000-0000-0000892F0000}"/>
    <cellStyle name="Input 4 2 8 2 4" xfId="12247" xr:uid="{00000000-0005-0000-0000-00008A2F0000}"/>
    <cellStyle name="Input 4 2 8 3" xfId="12248" xr:uid="{00000000-0005-0000-0000-00008B2F0000}"/>
    <cellStyle name="Input 4 2 8 4" xfId="12249" xr:uid="{00000000-0005-0000-0000-00008C2F0000}"/>
    <cellStyle name="Input 4 2 8 5" xfId="12250" xr:uid="{00000000-0005-0000-0000-00008D2F0000}"/>
    <cellStyle name="Input 4 2 9" xfId="12251" xr:uid="{00000000-0005-0000-0000-00008E2F0000}"/>
    <cellStyle name="Input 4 2 9 2" xfId="12252" xr:uid="{00000000-0005-0000-0000-00008F2F0000}"/>
    <cellStyle name="Input 4 2 9 2 2" xfId="12253" xr:uid="{00000000-0005-0000-0000-0000902F0000}"/>
    <cellStyle name="Input 4 2 9 2 3" xfId="12254" xr:uid="{00000000-0005-0000-0000-0000912F0000}"/>
    <cellStyle name="Input 4 2 9 2 4" xfId="12255" xr:uid="{00000000-0005-0000-0000-0000922F0000}"/>
    <cellStyle name="Input 4 2 9 3" xfId="12256" xr:uid="{00000000-0005-0000-0000-0000932F0000}"/>
    <cellStyle name="Input 4 2 9 4" xfId="12257" xr:uid="{00000000-0005-0000-0000-0000942F0000}"/>
    <cellStyle name="Input 4 2 9 5" xfId="12258" xr:uid="{00000000-0005-0000-0000-0000952F0000}"/>
    <cellStyle name="Input 4 3" xfId="12259" xr:uid="{00000000-0005-0000-0000-0000962F0000}"/>
    <cellStyle name="Input 4 3 2" xfId="12260" xr:uid="{00000000-0005-0000-0000-0000972F0000}"/>
    <cellStyle name="Input 4 3 2 2" xfId="12261" xr:uid="{00000000-0005-0000-0000-0000982F0000}"/>
    <cellStyle name="Input 4 3 2 3" xfId="12262" xr:uid="{00000000-0005-0000-0000-0000992F0000}"/>
    <cellStyle name="Input 4 3 2 4" xfId="12263" xr:uid="{00000000-0005-0000-0000-00009A2F0000}"/>
    <cellStyle name="Input 4 3 3" xfId="12264" xr:uid="{00000000-0005-0000-0000-00009B2F0000}"/>
    <cellStyle name="Input 4 3 3 2" xfId="12265" xr:uid="{00000000-0005-0000-0000-00009C2F0000}"/>
    <cellStyle name="Input 4 3 4" xfId="12266" xr:uid="{00000000-0005-0000-0000-00009D2F0000}"/>
    <cellStyle name="Input 4 3 5" xfId="12267" xr:uid="{00000000-0005-0000-0000-00009E2F0000}"/>
    <cellStyle name="Input 4 3 6" xfId="12268" xr:uid="{00000000-0005-0000-0000-00009F2F0000}"/>
    <cellStyle name="Input 4 4" xfId="12269" xr:uid="{00000000-0005-0000-0000-0000A02F0000}"/>
    <cellStyle name="Input 4 4 2" xfId="12270" xr:uid="{00000000-0005-0000-0000-0000A12F0000}"/>
    <cellStyle name="Input 4 4 2 2" xfId="12271" xr:uid="{00000000-0005-0000-0000-0000A22F0000}"/>
    <cellStyle name="Input 4 4 2 3" xfId="12272" xr:uid="{00000000-0005-0000-0000-0000A32F0000}"/>
    <cellStyle name="Input 4 4 2 4" xfId="12273" xr:uid="{00000000-0005-0000-0000-0000A42F0000}"/>
    <cellStyle name="Input 4 4 3" xfId="12274" xr:uid="{00000000-0005-0000-0000-0000A52F0000}"/>
    <cellStyle name="Input 4 4 4" xfId="12275" xr:uid="{00000000-0005-0000-0000-0000A62F0000}"/>
    <cellStyle name="Input 4 4 5" xfId="12276" xr:uid="{00000000-0005-0000-0000-0000A72F0000}"/>
    <cellStyle name="Input 4 5" xfId="12277" xr:uid="{00000000-0005-0000-0000-0000A82F0000}"/>
    <cellStyle name="Input 4 5 2" xfId="12278" xr:uid="{00000000-0005-0000-0000-0000A92F0000}"/>
    <cellStyle name="Input 4 5 2 2" xfId="12279" xr:uid="{00000000-0005-0000-0000-0000AA2F0000}"/>
    <cellStyle name="Input 4 5 2 3" xfId="12280" xr:uid="{00000000-0005-0000-0000-0000AB2F0000}"/>
    <cellStyle name="Input 4 5 2 4" xfId="12281" xr:uid="{00000000-0005-0000-0000-0000AC2F0000}"/>
    <cellStyle name="Input 4 5 3" xfId="12282" xr:uid="{00000000-0005-0000-0000-0000AD2F0000}"/>
    <cellStyle name="Input 4 5 4" xfId="12283" xr:uid="{00000000-0005-0000-0000-0000AE2F0000}"/>
    <cellStyle name="Input 4 5 5" xfId="12284" xr:uid="{00000000-0005-0000-0000-0000AF2F0000}"/>
    <cellStyle name="Input 4 6" xfId="12285" xr:uid="{00000000-0005-0000-0000-0000B02F0000}"/>
    <cellStyle name="Input 4 6 2" xfId="12286" xr:uid="{00000000-0005-0000-0000-0000B12F0000}"/>
    <cellStyle name="Input 4 6 2 2" xfId="12287" xr:uid="{00000000-0005-0000-0000-0000B22F0000}"/>
    <cellStyle name="Input 4 6 2 3" xfId="12288" xr:uid="{00000000-0005-0000-0000-0000B32F0000}"/>
    <cellStyle name="Input 4 6 2 4" xfId="12289" xr:uid="{00000000-0005-0000-0000-0000B42F0000}"/>
    <cellStyle name="Input 4 6 3" xfId="12290" xr:uid="{00000000-0005-0000-0000-0000B52F0000}"/>
    <cellStyle name="Input 4 6 4" xfId="12291" xr:uid="{00000000-0005-0000-0000-0000B62F0000}"/>
    <cellStyle name="Input 4 6 5" xfId="12292" xr:uid="{00000000-0005-0000-0000-0000B72F0000}"/>
    <cellStyle name="Input 4 7" xfId="12293" xr:uid="{00000000-0005-0000-0000-0000B82F0000}"/>
    <cellStyle name="Input 4 7 2" xfId="12294" xr:uid="{00000000-0005-0000-0000-0000B92F0000}"/>
    <cellStyle name="Input 4 7 2 2" xfId="12295" xr:uid="{00000000-0005-0000-0000-0000BA2F0000}"/>
    <cellStyle name="Input 4 7 2 3" xfId="12296" xr:uid="{00000000-0005-0000-0000-0000BB2F0000}"/>
    <cellStyle name="Input 4 7 2 4" xfId="12297" xr:uid="{00000000-0005-0000-0000-0000BC2F0000}"/>
    <cellStyle name="Input 4 7 3" xfId="12298" xr:uid="{00000000-0005-0000-0000-0000BD2F0000}"/>
    <cellStyle name="Input 4 7 4" xfId="12299" xr:uid="{00000000-0005-0000-0000-0000BE2F0000}"/>
    <cellStyle name="Input 4 7 5" xfId="12300" xr:uid="{00000000-0005-0000-0000-0000BF2F0000}"/>
    <cellStyle name="Input 4 8" xfId="12301" xr:uid="{00000000-0005-0000-0000-0000C02F0000}"/>
    <cellStyle name="Input 4 8 2" xfId="12302" xr:uid="{00000000-0005-0000-0000-0000C12F0000}"/>
    <cellStyle name="Input 4 8 2 2" xfId="12303" xr:uid="{00000000-0005-0000-0000-0000C22F0000}"/>
    <cellStyle name="Input 4 8 2 3" xfId="12304" xr:uid="{00000000-0005-0000-0000-0000C32F0000}"/>
    <cellStyle name="Input 4 8 2 4" xfId="12305" xr:uid="{00000000-0005-0000-0000-0000C42F0000}"/>
    <cellStyle name="Input 4 8 3" xfId="12306" xr:uid="{00000000-0005-0000-0000-0000C52F0000}"/>
    <cellStyle name="Input 4 8 4" xfId="12307" xr:uid="{00000000-0005-0000-0000-0000C62F0000}"/>
    <cellStyle name="Input 4 8 5" xfId="12308" xr:uid="{00000000-0005-0000-0000-0000C72F0000}"/>
    <cellStyle name="Input 4 9" xfId="12309" xr:uid="{00000000-0005-0000-0000-0000C82F0000}"/>
    <cellStyle name="Input 4 9 2" xfId="12310" xr:uid="{00000000-0005-0000-0000-0000C92F0000}"/>
    <cellStyle name="Input 4 9 2 2" xfId="12311" xr:uid="{00000000-0005-0000-0000-0000CA2F0000}"/>
    <cellStyle name="Input 4 9 2 3" xfId="12312" xr:uid="{00000000-0005-0000-0000-0000CB2F0000}"/>
    <cellStyle name="Input 4 9 2 4" xfId="12313" xr:uid="{00000000-0005-0000-0000-0000CC2F0000}"/>
    <cellStyle name="Input 4 9 3" xfId="12314" xr:uid="{00000000-0005-0000-0000-0000CD2F0000}"/>
    <cellStyle name="Input 4 9 4" xfId="12315" xr:uid="{00000000-0005-0000-0000-0000CE2F0000}"/>
    <cellStyle name="Input 4 9 5" xfId="12316" xr:uid="{00000000-0005-0000-0000-0000CF2F0000}"/>
    <cellStyle name="Input 5" xfId="12317" xr:uid="{00000000-0005-0000-0000-0000D02F0000}"/>
    <cellStyle name="Input 5 10" xfId="12318" xr:uid="{00000000-0005-0000-0000-0000D12F0000}"/>
    <cellStyle name="Input 5 10 2" xfId="12319" xr:uid="{00000000-0005-0000-0000-0000D22F0000}"/>
    <cellStyle name="Input 5 10 2 2" xfId="12320" xr:uid="{00000000-0005-0000-0000-0000D32F0000}"/>
    <cellStyle name="Input 5 10 2 3" xfId="12321" xr:uid="{00000000-0005-0000-0000-0000D42F0000}"/>
    <cellStyle name="Input 5 10 2 4" xfId="12322" xr:uid="{00000000-0005-0000-0000-0000D52F0000}"/>
    <cellStyle name="Input 5 10 3" xfId="12323" xr:uid="{00000000-0005-0000-0000-0000D62F0000}"/>
    <cellStyle name="Input 5 10 4" xfId="12324" xr:uid="{00000000-0005-0000-0000-0000D72F0000}"/>
    <cellStyle name="Input 5 10 5" xfId="12325" xr:uid="{00000000-0005-0000-0000-0000D82F0000}"/>
    <cellStyle name="Input 5 11" xfId="12326" xr:uid="{00000000-0005-0000-0000-0000D92F0000}"/>
    <cellStyle name="Input 5 11 2" xfId="12327" xr:uid="{00000000-0005-0000-0000-0000DA2F0000}"/>
    <cellStyle name="Input 5 11 3" xfId="12328" xr:uid="{00000000-0005-0000-0000-0000DB2F0000}"/>
    <cellStyle name="Input 5 11 4" xfId="12329" xr:uid="{00000000-0005-0000-0000-0000DC2F0000}"/>
    <cellStyle name="Input 5 12" xfId="12330" xr:uid="{00000000-0005-0000-0000-0000DD2F0000}"/>
    <cellStyle name="Input 5 12 2" xfId="12331" xr:uid="{00000000-0005-0000-0000-0000DE2F0000}"/>
    <cellStyle name="Input 5 12 3" xfId="12332" xr:uid="{00000000-0005-0000-0000-0000DF2F0000}"/>
    <cellStyle name="Input 5 12 4" xfId="12333" xr:uid="{00000000-0005-0000-0000-0000E02F0000}"/>
    <cellStyle name="Input 5 13" xfId="12334" xr:uid="{00000000-0005-0000-0000-0000E12F0000}"/>
    <cellStyle name="Input 5 2" xfId="12335" xr:uid="{00000000-0005-0000-0000-0000E22F0000}"/>
    <cellStyle name="Input 5 2 10" xfId="12336" xr:uid="{00000000-0005-0000-0000-0000E32F0000}"/>
    <cellStyle name="Input 5 2 10 2" xfId="12337" xr:uid="{00000000-0005-0000-0000-0000E42F0000}"/>
    <cellStyle name="Input 5 2 10 3" xfId="12338" xr:uid="{00000000-0005-0000-0000-0000E52F0000}"/>
    <cellStyle name="Input 5 2 10 4" xfId="12339" xr:uid="{00000000-0005-0000-0000-0000E62F0000}"/>
    <cellStyle name="Input 5 2 11" xfId="12340" xr:uid="{00000000-0005-0000-0000-0000E72F0000}"/>
    <cellStyle name="Input 5 2 11 2" xfId="12341" xr:uid="{00000000-0005-0000-0000-0000E82F0000}"/>
    <cellStyle name="Input 5 2 11 3" xfId="12342" xr:uid="{00000000-0005-0000-0000-0000E92F0000}"/>
    <cellStyle name="Input 5 2 11 4" xfId="12343" xr:uid="{00000000-0005-0000-0000-0000EA2F0000}"/>
    <cellStyle name="Input 5 2 12" xfId="12344" xr:uid="{00000000-0005-0000-0000-0000EB2F0000}"/>
    <cellStyle name="Input 5 2 2" xfId="12345" xr:uid="{00000000-0005-0000-0000-0000EC2F0000}"/>
    <cellStyle name="Input 5 2 2 2" xfId="12346" xr:uid="{00000000-0005-0000-0000-0000ED2F0000}"/>
    <cellStyle name="Input 5 2 2 2 2" xfId="12347" xr:uid="{00000000-0005-0000-0000-0000EE2F0000}"/>
    <cellStyle name="Input 5 2 2 2 3" xfId="12348" xr:uid="{00000000-0005-0000-0000-0000EF2F0000}"/>
    <cellStyle name="Input 5 2 2 2 4" xfId="12349" xr:uid="{00000000-0005-0000-0000-0000F02F0000}"/>
    <cellStyle name="Input 5 2 2 3" xfId="12350" xr:uid="{00000000-0005-0000-0000-0000F12F0000}"/>
    <cellStyle name="Input 5 2 2 3 2" xfId="12351" xr:uid="{00000000-0005-0000-0000-0000F22F0000}"/>
    <cellStyle name="Input 5 2 2 4" xfId="12352" xr:uid="{00000000-0005-0000-0000-0000F32F0000}"/>
    <cellStyle name="Input 5 2 2 5" xfId="12353" xr:uid="{00000000-0005-0000-0000-0000F42F0000}"/>
    <cellStyle name="Input 5 2 2 6" xfId="12354" xr:uid="{00000000-0005-0000-0000-0000F52F0000}"/>
    <cellStyle name="Input 5 2 3" xfId="12355" xr:uid="{00000000-0005-0000-0000-0000F62F0000}"/>
    <cellStyle name="Input 5 2 3 2" xfId="12356" xr:uid="{00000000-0005-0000-0000-0000F72F0000}"/>
    <cellStyle name="Input 5 2 3 2 2" xfId="12357" xr:uid="{00000000-0005-0000-0000-0000F82F0000}"/>
    <cellStyle name="Input 5 2 3 2 3" xfId="12358" xr:uid="{00000000-0005-0000-0000-0000F92F0000}"/>
    <cellStyle name="Input 5 2 3 2 4" xfId="12359" xr:uid="{00000000-0005-0000-0000-0000FA2F0000}"/>
    <cellStyle name="Input 5 2 3 3" xfId="12360" xr:uid="{00000000-0005-0000-0000-0000FB2F0000}"/>
    <cellStyle name="Input 5 2 3 4" xfId="12361" xr:uid="{00000000-0005-0000-0000-0000FC2F0000}"/>
    <cellStyle name="Input 5 2 3 5" xfId="12362" xr:uid="{00000000-0005-0000-0000-0000FD2F0000}"/>
    <cellStyle name="Input 5 2 4" xfId="12363" xr:uid="{00000000-0005-0000-0000-0000FE2F0000}"/>
    <cellStyle name="Input 5 2 4 2" xfId="12364" xr:uid="{00000000-0005-0000-0000-0000FF2F0000}"/>
    <cellStyle name="Input 5 2 4 2 2" xfId="12365" xr:uid="{00000000-0005-0000-0000-000000300000}"/>
    <cellStyle name="Input 5 2 4 2 3" xfId="12366" xr:uid="{00000000-0005-0000-0000-000001300000}"/>
    <cellStyle name="Input 5 2 4 2 4" xfId="12367" xr:uid="{00000000-0005-0000-0000-000002300000}"/>
    <cellStyle name="Input 5 2 4 3" xfId="12368" xr:uid="{00000000-0005-0000-0000-000003300000}"/>
    <cellStyle name="Input 5 2 4 4" xfId="12369" xr:uid="{00000000-0005-0000-0000-000004300000}"/>
    <cellStyle name="Input 5 2 4 5" xfId="12370" xr:uid="{00000000-0005-0000-0000-000005300000}"/>
    <cellStyle name="Input 5 2 5" xfId="12371" xr:uid="{00000000-0005-0000-0000-000006300000}"/>
    <cellStyle name="Input 5 2 5 2" xfId="12372" xr:uid="{00000000-0005-0000-0000-000007300000}"/>
    <cellStyle name="Input 5 2 5 2 2" xfId="12373" xr:uid="{00000000-0005-0000-0000-000008300000}"/>
    <cellStyle name="Input 5 2 5 2 3" xfId="12374" xr:uid="{00000000-0005-0000-0000-000009300000}"/>
    <cellStyle name="Input 5 2 5 2 4" xfId="12375" xr:uid="{00000000-0005-0000-0000-00000A300000}"/>
    <cellStyle name="Input 5 2 5 3" xfId="12376" xr:uid="{00000000-0005-0000-0000-00000B300000}"/>
    <cellStyle name="Input 5 2 5 4" xfId="12377" xr:uid="{00000000-0005-0000-0000-00000C300000}"/>
    <cellStyle name="Input 5 2 5 5" xfId="12378" xr:uid="{00000000-0005-0000-0000-00000D300000}"/>
    <cellStyle name="Input 5 2 6" xfId="12379" xr:uid="{00000000-0005-0000-0000-00000E300000}"/>
    <cellStyle name="Input 5 2 6 2" xfId="12380" xr:uid="{00000000-0005-0000-0000-00000F300000}"/>
    <cellStyle name="Input 5 2 6 2 2" xfId="12381" xr:uid="{00000000-0005-0000-0000-000010300000}"/>
    <cellStyle name="Input 5 2 6 2 3" xfId="12382" xr:uid="{00000000-0005-0000-0000-000011300000}"/>
    <cellStyle name="Input 5 2 6 2 4" xfId="12383" xr:uid="{00000000-0005-0000-0000-000012300000}"/>
    <cellStyle name="Input 5 2 6 3" xfId="12384" xr:uid="{00000000-0005-0000-0000-000013300000}"/>
    <cellStyle name="Input 5 2 6 4" xfId="12385" xr:uid="{00000000-0005-0000-0000-000014300000}"/>
    <cellStyle name="Input 5 2 6 5" xfId="12386" xr:uid="{00000000-0005-0000-0000-000015300000}"/>
    <cellStyle name="Input 5 2 7" xfId="12387" xr:uid="{00000000-0005-0000-0000-000016300000}"/>
    <cellStyle name="Input 5 2 7 2" xfId="12388" xr:uid="{00000000-0005-0000-0000-000017300000}"/>
    <cellStyle name="Input 5 2 7 2 2" xfId="12389" xr:uid="{00000000-0005-0000-0000-000018300000}"/>
    <cellStyle name="Input 5 2 7 2 3" xfId="12390" xr:uid="{00000000-0005-0000-0000-000019300000}"/>
    <cellStyle name="Input 5 2 7 2 4" xfId="12391" xr:uid="{00000000-0005-0000-0000-00001A300000}"/>
    <cellStyle name="Input 5 2 7 3" xfId="12392" xr:uid="{00000000-0005-0000-0000-00001B300000}"/>
    <cellStyle name="Input 5 2 7 4" xfId="12393" xr:uid="{00000000-0005-0000-0000-00001C300000}"/>
    <cellStyle name="Input 5 2 7 5" xfId="12394" xr:uid="{00000000-0005-0000-0000-00001D300000}"/>
    <cellStyle name="Input 5 2 8" xfId="12395" xr:uid="{00000000-0005-0000-0000-00001E300000}"/>
    <cellStyle name="Input 5 2 8 2" xfId="12396" xr:uid="{00000000-0005-0000-0000-00001F300000}"/>
    <cellStyle name="Input 5 2 8 2 2" xfId="12397" xr:uid="{00000000-0005-0000-0000-000020300000}"/>
    <cellStyle name="Input 5 2 8 2 3" xfId="12398" xr:uid="{00000000-0005-0000-0000-000021300000}"/>
    <cellStyle name="Input 5 2 8 2 4" xfId="12399" xr:uid="{00000000-0005-0000-0000-000022300000}"/>
    <cellStyle name="Input 5 2 8 3" xfId="12400" xr:uid="{00000000-0005-0000-0000-000023300000}"/>
    <cellStyle name="Input 5 2 8 4" xfId="12401" xr:uid="{00000000-0005-0000-0000-000024300000}"/>
    <cellStyle name="Input 5 2 8 5" xfId="12402" xr:uid="{00000000-0005-0000-0000-000025300000}"/>
    <cellStyle name="Input 5 2 9" xfId="12403" xr:uid="{00000000-0005-0000-0000-000026300000}"/>
    <cellStyle name="Input 5 2 9 2" xfId="12404" xr:uid="{00000000-0005-0000-0000-000027300000}"/>
    <cellStyle name="Input 5 2 9 2 2" xfId="12405" xr:uid="{00000000-0005-0000-0000-000028300000}"/>
    <cellStyle name="Input 5 2 9 2 3" xfId="12406" xr:uid="{00000000-0005-0000-0000-000029300000}"/>
    <cellStyle name="Input 5 2 9 2 4" xfId="12407" xr:uid="{00000000-0005-0000-0000-00002A300000}"/>
    <cellStyle name="Input 5 2 9 3" xfId="12408" xr:uid="{00000000-0005-0000-0000-00002B300000}"/>
    <cellStyle name="Input 5 2 9 4" xfId="12409" xr:uid="{00000000-0005-0000-0000-00002C300000}"/>
    <cellStyle name="Input 5 2 9 5" xfId="12410" xr:uid="{00000000-0005-0000-0000-00002D300000}"/>
    <cellStyle name="Input 5 3" xfId="12411" xr:uid="{00000000-0005-0000-0000-00002E300000}"/>
    <cellStyle name="Input 5 3 2" xfId="12412" xr:uid="{00000000-0005-0000-0000-00002F300000}"/>
    <cellStyle name="Input 5 3 2 2" xfId="12413" xr:uid="{00000000-0005-0000-0000-000030300000}"/>
    <cellStyle name="Input 5 3 2 3" xfId="12414" xr:uid="{00000000-0005-0000-0000-000031300000}"/>
    <cellStyle name="Input 5 3 2 4" xfId="12415" xr:uid="{00000000-0005-0000-0000-000032300000}"/>
    <cellStyle name="Input 5 3 3" xfId="12416" xr:uid="{00000000-0005-0000-0000-000033300000}"/>
    <cellStyle name="Input 5 3 3 2" xfId="12417" xr:uid="{00000000-0005-0000-0000-000034300000}"/>
    <cellStyle name="Input 5 3 4" xfId="12418" xr:uid="{00000000-0005-0000-0000-000035300000}"/>
    <cellStyle name="Input 5 3 5" xfId="12419" xr:uid="{00000000-0005-0000-0000-000036300000}"/>
    <cellStyle name="Input 5 3 6" xfId="12420" xr:uid="{00000000-0005-0000-0000-000037300000}"/>
    <cellStyle name="Input 5 4" xfId="12421" xr:uid="{00000000-0005-0000-0000-000038300000}"/>
    <cellStyle name="Input 5 4 2" xfId="12422" xr:uid="{00000000-0005-0000-0000-000039300000}"/>
    <cellStyle name="Input 5 4 2 2" xfId="12423" xr:uid="{00000000-0005-0000-0000-00003A300000}"/>
    <cellStyle name="Input 5 4 2 3" xfId="12424" xr:uid="{00000000-0005-0000-0000-00003B300000}"/>
    <cellStyle name="Input 5 4 2 4" xfId="12425" xr:uid="{00000000-0005-0000-0000-00003C300000}"/>
    <cellStyle name="Input 5 4 3" xfId="12426" xr:uid="{00000000-0005-0000-0000-00003D300000}"/>
    <cellStyle name="Input 5 4 4" xfId="12427" xr:uid="{00000000-0005-0000-0000-00003E300000}"/>
    <cellStyle name="Input 5 4 5" xfId="12428" xr:uid="{00000000-0005-0000-0000-00003F300000}"/>
    <cellStyle name="Input 5 5" xfId="12429" xr:uid="{00000000-0005-0000-0000-000040300000}"/>
    <cellStyle name="Input 5 5 2" xfId="12430" xr:uid="{00000000-0005-0000-0000-000041300000}"/>
    <cellStyle name="Input 5 5 2 2" xfId="12431" xr:uid="{00000000-0005-0000-0000-000042300000}"/>
    <cellStyle name="Input 5 5 2 3" xfId="12432" xr:uid="{00000000-0005-0000-0000-000043300000}"/>
    <cellStyle name="Input 5 5 2 4" xfId="12433" xr:uid="{00000000-0005-0000-0000-000044300000}"/>
    <cellStyle name="Input 5 5 3" xfId="12434" xr:uid="{00000000-0005-0000-0000-000045300000}"/>
    <cellStyle name="Input 5 5 4" xfId="12435" xr:uid="{00000000-0005-0000-0000-000046300000}"/>
    <cellStyle name="Input 5 5 5" xfId="12436" xr:uid="{00000000-0005-0000-0000-000047300000}"/>
    <cellStyle name="Input 5 6" xfId="12437" xr:uid="{00000000-0005-0000-0000-000048300000}"/>
    <cellStyle name="Input 5 6 2" xfId="12438" xr:uid="{00000000-0005-0000-0000-000049300000}"/>
    <cellStyle name="Input 5 6 2 2" xfId="12439" xr:uid="{00000000-0005-0000-0000-00004A300000}"/>
    <cellStyle name="Input 5 6 2 3" xfId="12440" xr:uid="{00000000-0005-0000-0000-00004B300000}"/>
    <cellStyle name="Input 5 6 2 4" xfId="12441" xr:uid="{00000000-0005-0000-0000-00004C300000}"/>
    <cellStyle name="Input 5 6 3" xfId="12442" xr:uid="{00000000-0005-0000-0000-00004D300000}"/>
    <cellStyle name="Input 5 6 4" xfId="12443" xr:uid="{00000000-0005-0000-0000-00004E300000}"/>
    <cellStyle name="Input 5 6 5" xfId="12444" xr:uid="{00000000-0005-0000-0000-00004F300000}"/>
    <cellStyle name="Input 5 7" xfId="12445" xr:uid="{00000000-0005-0000-0000-000050300000}"/>
    <cellStyle name="Input 5 7 2" xfId="12446" xr:uid="{00000000-0005-0000-0000-000051300000}"/>
    <cellStyle name="Input 5 7 2 2" xfId="12447" xr:uid="{00000000-0005-0000-0000-000052300000}"/>
    <cellStyle name="Input 5 7 2 3" xfId="12448" xr:uid="{00000000-0005-0000-0000-000053300000}"/>
    <cellStyle name="Input 5 7 2 4" xfId="12449" xr:uid="{00000000-0005-0000-0000-000054300000}"/>
    <cellStyle name="Input 5 7 3" xfId="12450" xr:uid="{00000000-0005-0000-0000-000055300000}"/>
    <cellStyle name="Input 5 7 4" xfId="12451" xr:uid="{00000000-0005-0000-0000-000056300000}"/>
    <cellStyle name="Input 5 7 5" xfId="12452" xr:uid="{00000000-0005-0000-0000-000057300000}"/>
    <cellStyle name="Input 5 8" xfId="12453" xr:uid="{00000000-0005-0000-0000-000058300000}"/>
    <cellStyle name="Input 5 8 2" xfId="12454" xr:uid="{00000000-0005-0000-0000-000059300000}"/>
    <cellStyle name="Input 5 8 2 2" xfId="12455" xr:uid="{00000000-0005-0000-0000-00005A300000}"/>
    <cellStyle name="Input 5 8 2 3" xfId="12456" xr:uid="{00000000-0005-0000-0000-00005B300000}"/>
    <cellStyle name="Input 5 8 2 4" xfId="12457" xr:uid="{00000000-0005-0000-0000-00005C300000}"/>
    <cellStyle name="Input 5 8 3" xfId="12458" xr:uid="{00000000-0005-0000-0000-00005D300000}"/>
    <cellStyle name="Input 5 8 4" xfId="12459" xr:uid="{00000000-0005-0000-0000-00005E300000}"/>
    <cellStyle name="Input 5 8 5" xfId="12460" xr:uid="{00000000-0005-0000-0000-00005F300000}"/>
    <cellStyle name="Input 5 9" xfId="12461" xr:uid="{00000000-0005-0000-0000-000060300000}"/>
    <cellStyle name="Input 5 9 2" xfId="12462" xr:uid="{00000000-0005-0000-0000-000061300000}"/>
    <cellStyle name="Input 5 9 2 2" xfId="12463" xr:uid="{00000000-0005-0000-0000-000062300000}"/>
    <cellStyle name="Input 5 9 2 3" xfId="12464" xr:uid="{00000000-0005-0000-0000-000063300000}"/>
    <cellStyle name="Input 5 9 2 4" xfId="12465" xr:uid="{00000000-0005-0000-0000-000064300000}"/>
    <cellStyle name="Input 5 9 3" xfId="12466" xr:uid="{00000000-0005-0000-0000-000065300000}"/>
    <cellStyle name="Input 5 9 4" xfId="12467" xr:uid="{00000000-0005-0000-0000-000066300000}"/>
    <cellStyle name="Input 5 9 5" xfId="12468" xr:uid="{00000000-0005-0000-0000-000067300000}"/>
    <cellStyle name="Input 6" xfId="12469" xr:uid="{00000000-0005-0000-0000-000068300000}"/>
    <cellStyle name="Input 6 10" xfId="12470" xr:uid="{00000000-0005-0000-0000-000069300000}"/>
    <cellStyle name="Input 6 10 2" xfId="12471" xr:uid="{00000000-0005-0000-0000-00006A300000}"/>
    <cellStyle name="Input 6 10 2 2" xfId="12472" xr:uid="{00000000-0005-0000-0000-00006B300000}"/>
    <cellStyle name="Input 6 10 2 3" xfId="12473" xr:uid="{00000000-0005-0000-0000-00006C300000}"/>
    <cellStyle name="Input 6 10 2 4" xfId="12474" xr:uid="{00000000-0005-0000-0000-00006D300000}"/>
    <cellStyle name="Input 6 10 3" xfId="12475" xr:uid="{00000000-0005-0000-0000-00006E300000}"/>
    <cellStyle name="Input 6 10 4" xfId="12476" xr:uid="{00000000-0005-0000-0000-00006F300000}"/>
    <cellStyle name="Input 6 10 5" xfId="12477" xr:uid="{00000000-0005-0000-0000-000070300000}"/>
    <cellStyle name="Input 6 11" xfId="12478" xr:uid="{00000000-0005-0000-0000-000071300000}"/>
    <cellStyle name="Input 6 11 2" xfId="12479" xr:uid="{00000000-0005-0000-0000-000072300000}"/>
    <cellStyle name="Input 6 11 3" xfId="12480" xr:uid="{00000000-0005-0000-0000-000073300000}"/>
    <cellStyle name="Input 6 11 4" xfId="12481" xr:uid="{00000000-0005-0000-0000-000074300000}"/>
    <cellStyle name="Input 6 12" xfId="12482" xr:uid="{00000000-0005-0000-0000-000075300000}"/>
    <cellStyle name="Input 6 12 2" xfId="12483" xr:uid="{00000000-0005-0000-0000-000076300000}"/>
    <cellStyle name="Input 6 12 3" xfId="12484" xr:uid="{00000000-0005-0000-0000-000077300000}"/>
    <cellStyle name="Input 6 12 4" xfId="12485" xr:uid="{00000000-0005-0000-0000-000078300000}"/>
    <cellStyle name="Input 6 13" xfId="12486" xr:uid="{00000000-0005-0000-0000-000079300000}"/>
    <cellStyle name="Input 6 2" xfId="12487" xr:uid="{00000000-0005-0000-0000-00007A300000}"/>
    <cellStyle name="Input 6 2 10" xfId="12488" xr:uid="{00000000-0005-0000-0000-00007B300000}"/>
    <cellStyle name="Input 6 2 10 2" xfId="12489" xr:uid="{00000000-0005-0000-0000-00007C300000}"/>
    <cellStyle name="Input 6 2 10 3" xfId="12490" xr:uid="{00000000-0005-0000-0000-00007D300000}"/>
    <cellStyle name="Input 6 2 10 4" xfId="12491" xr:uid="{00000000-0005-0000-0000-00007E300000}"/>
    <cellStyle name="Input 6 2 11" xfId="12492" xr:uid="{00000000-0005-0000-0000-00007F300000}"/>
    <cellStyle name="Input 6 2 11 2" xfId="12493" xr:uid="{00000000-0005-0000-0000-000080300000}"/>
    <cellStyle name="Input 6 2 11 3" xfId="12494" xr:uid="{00000000-0005-0000-0000-000081300000}"/>
    <cellStyle name="Input 6 2 11 4" xfId="12495" xr:uid="{00000000-0005-0000-0000-000082300000}"/>
    <cellStyle name="Input 6 2 12" xfId="12496" xr:uid="{00000000-0005-0000-0000-000083300000}"/>
    <cellStyle name="Input 6 2 2" xfId="12497" xr:uid="{00000000-0005-0000-0000-000084300000}"/>
    <cellStyle name="Input 6 2 2 2" xfId="12498" xr:uid="{00000000-0005-0000-0000-000085300000}"/>
    <cellStyle name="Input 6 2 2 2 2" xfId="12499" xr:uid="{00000000-0005-0000-0000-000086300000}"/>
    <cellStyle name="Input 6 2 2 2 3" xfId="12500" xr:uid="{00000000-0005-0000-0000-000087300000}"/>
    <cellStyle name="Input 6 2 2 2 4" xfId="12501" xr:uid="{00000000-0005-0000-0000-000088300000}"/>
    <cellStyle name="Input 6 2 2 3" xfId="12502" xr:uid="{00000000-0005-0000-0000-000089300000}"/>
    <cellStyle name="Input 6 2 2 3 2" xfId="12503" xr:uid="{00000000-0005-0000-0000-00008A300000}"/>
    <cellStyle name="Input 6 2 2 4" xfId="12504" xr:uid="{00000000-0005-0000-0000-00008B300000}"/>
    <cellStyle name="Input 6 2 2 5" xfId="12505" xr:uid="{00000000-0005-0000-0000-00008C300000}"/>
    <cellStyle name="Input 6 2 2 6" xfId="12506" xr:uid="{00000000-0005-0000-0000-00008D300000}"/>
    <cellStyle name="Input 6 2 3" xfId="12507" xr:uid="{00000000-0005-0000-0000-00008E300000}"/>
    <cellStyle name="Input 6 2 3 2" xfId="12508" xr:uid="{00000000-0005-0000-0000-00008F300000}"/>
    <cellStyle name="Input 6 2 3 2 2" xfId="12509" xr:uid="{00000000-0005-0000-0000-000090300000}"/>
    <cellStyle name="Input 6 2 3 2 3" xfId="12510" xr:uid="{00000000-0005-0000-0000-000091300000}"/>
    <cellStyle name="Input 6 2 3 2 4" xfId="12511" xr:uid="{00000000-0005-0000-0000-000092300000}"/>
    <cellStyle name="Input 6 2 3 3" xfId="12512" xr:uid="{00000000-0005-0000-0000-000093300000}"/>
    <cellStyle name="Input 6 2 3 4" xfId="12513" xr:uid="{00000000-0005-0000-0000-000094300000}"/>
    <cellStyle name="Input 6 2 3 5" xfId="12514" xr:uid="{00000000-0005-0000-0000-000095300000}"/>
    <cellStyle name="Input 6 2 4" xfId="12515" xr:uid="{00000000-0005-0000-0000-000096300000}"/>
    <cellStyle name="Input 6 2 4 2" xfId="12516" xr:uid="{00000000-0005-0000-0000-000097300000}"/>
    <cellStyle name="Input 6 2 4 2 2" xfId="12517" xr:uid="{00000000-0005-0000-0000-000098300000}"/>
    <cellStyle name="Input 6 2 4 2 3" xfId="12518" xr:uid="{00000000-0005-0000-0000-000099300000}"/>
    <cellStyle name="Input 6 2 4 2 4" xfId="12519" xr:uid="{00000000-0005-0000-0000-00009A300000}"/>
    <cellStyle name="Input 6 2 4 3" xfId="12520" xr:uid="{00000000-0005-0000-0000-00009B300000}"/>
    <cellStyle name="Input 6 2 4 4" xfId="12521" xr:uid="{00000000-0005-0000-0000-00009C300000}"/>
    <cellStyle name="Input 6 2 4 5" xfId="12522" xr:uid="{00000000-0005-0000-0000-00009D300000}"/>
    <cellStyle name="Input 6 2 5" xfId="12523" xr:uid="{00000000-0005-0000-0000-00009E300000}"/>
    <cellStyle name="Input 6 2 5 2" xfId="12524" xr:uid="{00000000-0005-0000-0000-00009F300000}"/>
    <cellStyle name="Input 6 2 5 2 2" xfId="12525" xr:uid="{00000000-0005-0000-0000-0000A0300000}"/>
    <cellStyle name="Input 6 2 5 2 3" xfId="12526" xr:uid="{00000000-0005-0000-0000-0000A1300000}"/>
    <cellStyle name="Input 6 2 5 2 4" xfId="12527" xr:uid="{00000000-0005-0000-0000-0000A2300000}"/>
    <cellStyle name="Input 6 2 5 3" xfId="12528" xr:uid="{00000000-0005-0000-0000-0000A3300000}"/>
    <cellStyle name="Input 6 2 5 4" xfId="12529" xr:uid="{00000000-0005-0000-0000-0000A4300000}"/>
    <cellStyle name="Input 6 2 5 5" xfId="12530" xr:uid="{00000000-0005-0000-0000-0000A5300000}"/>
    <cellStyle name="Input 6 2 6" xfId="12531" xr:uid="{00000000-0005-0000-0000-0000A6300000}"/>
    <cellStyle name="Input 6 2 6 2" xfId="12532" xr:uid="{00000000-0005-0000-0000-0000A7300000}"/>
    <cellStyle name="Input 6 2 6 2 2" xfId="12533" xr:uid="{00000000-0005-0000-0000-0000A8300000}"/>
    <cellStyle name="Input 6 2 6 2 3" xfId="12534" xr:uid="{00000000-0005-0000-0000-0000A9300000}"/>
    <cellStyle name="Input 6 2 6 2 4" xfId="12535" xr:uid="{00000000-0005-0000-0000-0000AA300000}"/>
    <cellStyle name="Input 6 2 6 3" xfId="12536" xr:uid="{00000000-0005-0000-0000-0000AB300000}"/>
    <cellStyle name="Input 6 2 6 4" xfId="12537" xr:uid="{00000000-0005-0000-0000-0000AC300000}"/>
    <cellStyle name="Input 6 2 6 5" xfId="12538" xr:uid="{00000000-0005-0000-0000-0000AD300000}"/>
    <cellStyle name="Input 6 2 7" xfId="12539" xr:uid="{00000000-0005-0000-0000-0000AE300000}"/>
    <cellStyle name="Input 6 2 7 2" xfId="12540" xr:uid="{00000000-0005-0000-0000-0000AF300000}"/>
    <cellStyle name="Input 6 2 7 2 2" xfId="12541" xr:uid="{00000000-0005-0000-0000-0000B0300000}"/>
    <cellStyle name="Input 6 2 7 2 3" xfId="12542" xr:uid="{00000000-0005-0000-0000-0000B1300000}"/>
    <cellStyle name="Input 6 2 7 2 4" xfId="12543" xr:uid="{00000000-0005-0000-0000-0000B2300000}"/>
    <cellStyle name="Input 6 2 7 3" xfId="12544" xr:uid="{00000000-0005-0000-0000-0000B3300000}"/>
    <cellStyle name="Input 6 2 7 4" xfId="12545" xr:uid="{00000000-0005-0000-0000-0000B4300000}"/>
    <cellStyle name="Input 6 2 7 5" xfId="12546" xr:uid="{00000000-0005-0000-0000-0000B5300000}"/>
    <cellStyle name="Input 6 2 8" xfId="12547" xr:uid="{00000000-0005-0000-0000-0000B6300000}"/>
    <cellStyle name="Input 6 2 8 2" xfId="12548" xr:uid="{00000000-0005-0000-0000-0000B7300000}"/>
    <cellStyle name="Input 6 2 8 2 2" xfId="12549" xr:uid="{00000000-0005-0000-0000-0000B8300000}"/>
    <cellStyle name="Input 6 2 8 2 3" xfId="12550" xr:uid="{00000000-0005-0000-0000-0000B9300000}"/>
    <cellStyle name="Input 6 2 8 2 4" xfId="12551" xr:uid="{00000000-0005-0000-0000-0000BA300000}"/>
    <cellStyle name="Input 6 2 8 3" xfId="12552" xr:uid="{00000000-0005-0000-0000-0000BB300000}"/>
    <cellStyle name="Input 6 2 8 4" xfId="12553" xr:uid="{00000000-0005-0000-0000-0000BC300000}"/>
    <cellStyle name="Input 6 2 8 5" xfId="12554" xr:uid="{00000000-0005-0000-0000-0000BD300000}"/>
    <cellStyle name="Input 6 2 9" xfId="12555" xr:uid="{00000000-0005-0000-0000-0000BE300000}"/>
    <cellStyle name="Input 6 2 9 2" xfId="12556" xr:uid="{00000000-0005-0000-0000-0000BF300000}"/>
    <cellStyle name="Input 6 2 9 2 2" xfId="12557" xr:uid="{00000000-0005-0000-0000-0000C0300000}"/>
    <cellStyle name="Input 6 2 9 2 3" xfId="12558" xr:uid="{00000000-0005-0000-0000-0000C1300000}"/>
    <cellStyle name="Input 6 2 9 2 4" xfId="12559" xr:uid="{00000000-0005-0000-0000-0000C2300000}"/>
    <cellStyle name="Input 6 2 9 3" xfId="12560" xr:uid="{00000000-0005-0000-0000-0000C3300000}"/>
    <cellStyle name="Input 6 2 9 4" xfId="12561" xr:uid="{00000000-0005-0000-0000-0000C4300000}"/>
    <cellStyle name="Input 6 2 9 5" xfId="12562" xr:uid="{00000000-0005-0000-0000-0000C5300000}"/>
    <cellStyle name="Input 6 3" xfId="12563" xr:uid="{00000000-0005-0000-0000-0000C6300000}"/>
    <cellStyle name="Input 6 3 2" xfId="12564" xr:uid="{00000000-0005-0000-0000-0000C7300000}"/>
    <cellStyle name="Input 6 3 2 2" xfId="12565" xr:uid="{00000000-0005-0000-0000-0000C8300000}"/>
    <cellStyle name="Input 6 3 2 3" xfId="12566" xr:uid="{00000000-0005-0000-0000-0000C9300000}"/>
    <cellStyle name="Input 6 3 2 4" xfId="12567" xr:uid="{00000000-0005-0000-0000-0000CA300000}"/>
    <cellStyle name="Input 6 3 3" xfId="12568" xr:uid="{00000000-0005-0000-0000-0000CB300000}"/>
    <cellStyle name="Input 6 3 3 2" xfId="12569" xr:uid="{00000000-0005-0000-0000-0000CC300000}"/>
    <cellStyle name="Input 6 3 4" xfId="12570" xr:uid="{00000000-0005-0000-0000-0000CD300000}"/>
    <cellStyle name="Input 6 3 5" xfId="12571" xr:uid="{00000000-0005-0000-0000-0000CE300000}"/>
    <cellStyle name="Input 6 3 6" xfId="12572" xr:uid="{00000000-0005-0000-0000-0000CF300000}"/>
    <cellStyle name="Input 6 4" xfId="12573" xr:uid="{00000000-0005-0000-0000-0000D0300000}"/>
    <cellStyle name="Input 6 4 2" xfId="12574" xr:uid="{00000000-0005-0000-0000-0000D1300000}"/>
    <cellStyle name="Input 6 4 2 2" xfId="12575" xr:uid="{00000000-0005-0000-0000-0000D2300000}"/>
    <cellStyle name="Input 6 4 2 3" xfId="12576" xr:uid="{00000000-0005-0000-0000-0000D3300000}"/>
    <cellStyle name="Input 6 4 2 4" xfId="12577" xr:uid="{00000000-0005-0000-0000-0000D4300000}"/>
    <cellStyle name="Input 6 4 3" xfId="12578" xr:uid="{00000000-0005-0000-0000-0000D5300000}"/>
    <cellStyle name="Input 6 4 4" xfId="12579" xr:uid="{00000000-0005-0000-0000-0000D6300000}"/>
    <cellStyle name="Input 6 4 5" xfId="12580" xr:uid="{00000000-0005-0000-0000-0000D7300000}"/>
    <cellStyle name="Input 6 5" xfId="12581" xr:uid="{00000000-0005-0000-0000-0000D8300000}"/>
    <cellStyle name="Input 6 5 2" xfId="12582" xr:uid="{00000000-0005-0000-0000-0000D9300000}"/>
    <cellStyle name="Input 6 5 2 2" xfId="12583" xr:uid="{00000000-0005-0000-0000-0000DA300000}"/>
    <cellStyle name="Input 6 5 2 3" xfId="12584" xr:uid="{00000000-0005-0000-0000-0000DB300000}"/>
    <cellStyle name="Input 6 5 2 4" xfId="12585" xr:uid="{00000000-0005-0000-0000-0000DC300000}"/>
    <cellStyle name="Input 6 5 3" xfId="12586" xr:uid="{00000000-0005-0000-0000-0000DD300000}"/>
    <cellStyle name="Input 6 5 4" xfId="12587" xr:uid="{00000000-0005-0000-0000-0000DE300000}"/>
    <cellStyle name="Input 6 5 5" xfId="12588" xr:uid="{00000000-0005-0000-0000-0000DF300000}"/>
    <cellStyle name="Input 6 6" xfId="12589" xr:uid="{00000000-0005-0000-0000-0000E0300000}"/>
    <cellStyle name="Input 6 6 2" xfId="12590" xr:uid="{00000000-0005-0000-0000-0000E1300000}"/>
    <cellStyle name="Input 6 6 2 2" xfId="12591" xr:uid="{00000000-0005-0000-0000-0000E2300000}"/>
    <cellStyle name="Input 6 6 2 3" xfId="12592" xr:uid="{00000000-0005-0000-0000-0000E3300000}"/>
    <cellStyle name="Input 6 6 2 4" xfId="12593" xr:uid="{00000000-0005-0000-0000-0000E4300000}"/>
    <cellStyle name="Input 6 6 3" xfId="12594" xr:uid="{00000000-0005-0000-0000-0000E5300000}"/>
    <cellStyle name="Input 6 6 4" xfId="12595" xr:uid="{00000000-0005-0000-0000-0000E6300000}"/>
    <cellStyle name="Input 6 6 5" xfId="12596" xr:uid="{00000000-0005-0000-0000-0000E7300000}"/>
    <cellStyle name="Input 6 7" xfId="12597" xr:uid="{00000000-0005-0000-0000-0000E8300000}"/>
    <cellStyle name="Input 6 7 2" xfId="12598" xr:uid="{00000000-0005-0000-0000-0000E9300000}"/>
    <cellStyle name="Input 6 7 2 2" xfId="12599" xr:uid="{00000000-0005-0000-0000-0000EA300000}"/>
    <cellStyle name="Input 6 7 2 3" xfId="12600" xr:uid="{00000000-0005-0000-0000-0000EB300000}"/>
    <cellStyle name="Input 6 7 2 4" xfId="12601" xr:uid="{00000000-0005-0000-0000-0000EC300000}"/>
    <cellStyle name="Input 6 7 3" xfId="12602" xr:uid="{00000000-0005-0000-0000-0000ED300000}"/>
    <cellStyle name="Input 6 7 4" xfId="12603" xr:uid="{00000000-0005-0000-0000-0000EE300000}"/>
    <cellStyle name="Input 6 7 5" xfId="12604" xr:uid="{00000000-0005-0000-0000-0000EF300000}"/>
    <cellStyle name="Input 6 8" xfId="12605" xr:uid="{00000000-0005-0000-0000-0000F0300000}"/>
    <cellStyle name="Input 6 8 2" xfId="12606" xr:uid="{00000000-0005-0000-0000-0000F1300000}"/>
    <cellStyle name="Input 6 8 2 2" xfId="12607" xr:uid="{00000000-0005-0000-0000-0000F2300000}"/>
    <cellStyle name="Input 6 8 2 3" xfId="12608" xr:uid="{00000000-0005-0000-0000-0000F3300000}"/>
    <cellStyle name="Input 6 8 2 4" xfId="12609" xr:uid="{00000000-0005-0000-0000-0000F4300000}"/>
    <cellStyle name="Input 6 8 3" xfId="12610" xr:uid="{00000000-0005-0000-0000-0000F5300000}"/>
    <cellStyle name="Input 6 8 4" xfId="12611" xr:uid="{00000000-0005-0000-0000-0000F6300000}"/>
    <cellStyle name="Input 6 8 5" xfId="12612" xr:uid="{00000000-0005-0000-0000-0000F7300000}"/>
    <cellStyle name="Input 6 9" xfId="12613" xr:uid="{00000000-0005-0000-0000-0000F8300000}"/>
    <cellStyle name="Input 6 9 2" xfId="12614" xr:uid="{00000000-0005-0000-0000-0000F9300000}"/>
    <cellStyle name="Input 6 9 2 2" xfId="12615" xr:uid="{00000000-0005-0000-0000-0000FA300000}"/>
    <cellStyle name="Input 6 9 2 3" xfId="12616" xr:uid="{00000000-0005-0000-0000-0000FB300000}"/>
    <cellStyle name="Input 6 9 2 4" xfId="12617" xr:uid="{00000000-0005-0000-0000-0000FC300000}"/>
    <cellStyle name="Input 6 9 3" xfId="12618" xr:uid="{00000000-0005-0000-0000-0000FD300000}"/>
    <cellStyle name="Input 6 9 4" xfId="12619" xr:uid="{00000000-0005-0000-0000-0000FE300000}"/>
    <cellStyle name="Input 6 9 5" xfId="12620" xr:uid="{00000000-0005-0000-0000-0000FF300000}"/>
    <cellStyle name="Input 7" xfId="12621" xr:uid="{00000000-0005-0000-0000-000000310000}"/>
    <cellStyle name="Input 7 10" xfId="12622" xr:uid="{00000000-0005-0000-0000-000001310000}"/>
    <cellStyle name="Input 7 10 2" xfId="12623" xr:uid="{00000000-0005-0000-0000-000002310000}"/>
    <cellStyle name="Input 7 10 2 2" xfId="12624" xr:uid="{00000000-0005-0000-0000-000003310000}"/>
    <cellStyle name="Input 7 10 2 3" xfId="12625" xr:uid="{00000000-0005-0000-0000-000004310000}"/>
    <cellStyle name="Input 7 10 2 4" xfId="12626" xr:uid="{00000000-0005-0000-0000-000005310000}"/>
    <cellStyle name="Input 7 10 3" xfId="12627" xr:uid="{00000000-0005-0000-0000-000006310000}"/>
    <cellStyle name="Input 7 10 4" xfId="12628" xr:uid="{00000000-0005-0000-0000-000007310000}"/>
    <cellStyle name="Input 7 10 5" xfId="12629" xr:uid="{00000000-0005-0000-0000-000008310000}"/>
    <cellStyle name="Input 7 11" xfId="12630" xr:uid="{00000000-0005-0000-0000-000009310000}"/>
    <cellStyle name="Input 7 11 2" xfId="12631" xr:uid="{00000000-0005-0000-0000-00000A310000}"/>
    <cellStyle name="Input 7 11 3" xfId="12632" xr:uid="{00000000-0005-0000-0000-00000B310000}"/>
    <cellStyle name="Input 7 11 4" xfId="12633" xr:uid="{00000000-0005-0000-0000-00000C310000}"/>
    <cellStyle name="Input 7 12" xfId="12634" xr:uid="{00000000-0005-0000-0000-00000D310000}"/>
    <cellStyle name="Input 7 12 2" xfId="12635" xr:uid="{00000000-0005-0000-0000-00000E310000}"/>
    <cellStyle name="Input 7 12 3" xfId="12636" xr:uid="{00000000-0005-0000-0000-00000F310000}"/>
    <cellStyle name="Input 7 12 4" xfId="12637" xr:uid="{00000000-0005-0000-0000-000010310000}"/>
    <cellStyle name="Input 7 13" xfId="12638" xr:uid="{00000000-0005-0000-0000-000011310000}"/>
    <cellStyle name="Input 7 2" xfId="12639" xr:uid="{00000000-0005-0000-0000-000012310000}"/>
    <cellStyle name="Input 7 2 10" xfId="12640" xr:uid="{00000000-0005-0000-0000-000013310000}"/>
    <cellStyle name="Input 7 2 10 2" xfId="12641" xr:uid="{00000000-0005-0000-0000-000014310000}"/>
    <cellStyle name="Input 7 2 10 3" xfId="12642" xr:uid="{00000000-0005-0000-0000-000015310000}"/>
    <cellStyle name="Input 7 2 10 4" xfId="12643" xr:uid="{00000000-0005-0000-0000-000016310000}"/>
    <cellStyle name="Input 7 2 11" xfId="12644" xr:uid="{00000000-0005-0000-0000-000017310000}"/>
    <cellStyle name="Input 7 2 11 2" xfId="12645" xr:uid="{00000000-0005-0000-0000-000018310000}"/>
    <cellStyle name="Input 7 2 11 3" xfId="12646" xr:uid="{00000000-0005-0000-0000-000019310000}"/>
    <cellStyle name="Input 7 2 11 4" xfId="12647" xr:uid="{00000000-0005-0000-0000-00001A310000}"/>
    <cellStyle name="Input 7 2 12" xfId="12648" xr:uid="{00000000-0005-0000-0000-00001B310000}"/>
    <cellStyle name="Input 7 2 2" xfId="12649" xr:uid="{00000000-0005-0000-0000-00001C310000}"/>
    <cellStyle name="Input 7 2 2 2" xfId="12650" xr:uid="{00000000-0005-0000-0000-00001D310000}"/>
    <cellStyle name="Input 7 2 2 2 2" xfId="12651" xr:uid="{00000000-0005-0000-0000-00001E310000}"/>
    <cellStyle name="Input 7 2 2 2 3" xfId="12652" xr:uid="{00000000-0005-0000-0000-00001F310000}"/>
    <cellStyle name="Input 7 2 2 2 4" xfId="12653" xr:uid="{00000000-0005-0000-0000-000020310000}"/>
    <cellStyle name="Input 7 2 2 3" xfId="12654" xr:uid="{00000000-0005-0000-0000-000021310000}"/>
    <cellStyle name="Input 7 2 2 3 2" xfId="12655" xr:uid="{00000000-0005-0000-0000-000022310000}"/>
    <cellStyle name="Input 7 2 2 4" xfId="12656" xr:uid="{00000000-0005-0000-0000-000023310000}"/>
    <cellStyle name="Input 7 2 2 5" xfId="12657" xr:uid="{00000000-0005-0000-0000-000024310000}"/>
    <cellStyle name="Input 7 2 2 6" xfId="12658" xr:uid="{00000000-0005-0000-0000-000025310000}"/>
    <cellStyle name="Input 7 2 3" xfId="12659" xr:uid="{00000000-0005-0000-0000-000026310000}"/>
    <cellStyle name="Input 7 2 3 2" xfId="12660" xr:uid="{00000000-0005-0000-0000-000027310000}"/>
    <cellStyle name="Input 7 2 3 2 2" xfId="12661" xr:uid="{00000000-0005-0000-0000-000028310000}"/>
    <cellStyle name="Input 7 2 3 2 3" xfId="12662" xr:uid="{00000000-0005-0000-0000-000029310000}"/>
    <cellStyle name="Input 7 2 3 2 4" xfId="12663" xr:uid="{00000000-0005-0000-0000-00002A310000}"/>
    <cellStyle name="Input 7 2 3 3" xfId="12664" xr:uid="{00000000-0005-0000-0000-00002B310000}"/>
    <cellStyle name="Input 7 2 3 4" xfId="12665" xr:uid="{00000000-0005-0000-0000-00002C310000}"/>
    <cellStyle name="Input 7 2 3 5" xfId="12666" xr:uid="{00000000-0005-0000-0000-00002D310000}"/>
    <cellStyle name="Input 7 2 4" xfId="12667" xr:uid="{00000000-0005-0000-0000-00002E310000}"/>
    <cellStyle name="Input 7 2 4 2" xfId="12668" xr:uid="{00000000-0005-0000-0000-00002F310000}"/>
    <cellStyle name="Input 7 2 4 2 2" xfId="12669" xr:uid="{00000000-0005-0000-0000-000030310000}"/>
    <cellStyle name="Input 7 2 4 2 3" xfId="12670" xr:uid="{00000000-0005-0000-0000-000031310000}"/>
    <cellStyle name="Input 7 2 4 2 4" xfId="12671" xr:uid="{00000000-0005-0000-0000-000032310000}"/>
    <cellStyle name="Input 7 2 4 3" xfId="12672" xr:uid="{00000000-0005-0000-0000-000033310000}"/>
    <cellStyle name="Input 7 2 4 4" xfId="12673" xr:uid="{00000000-0005-0000-0000-000034310000}"/>
    <cellStyle name="Input 7 2 4 5" xfId="12674" xr:uid="{00000000-0005-0000-0000-000035310000}"/>
    <cellStyle name="Input 7 2 5" xfId="12675" xr:uid="{00000000-0005-0000-0000-000036310000}"/>
    <cellStyle name="Input 7 2 5 2" xfId="12676" xr:uid="{00000000-0005-0000-0000-000037310000}"/>
    <cellStyle name="Input 7 2 5 2 2" xfId="12677" xr:uid="{00000000-0005-0000-0000-000038310000}"/>
    <cellStyle name="Input 7 2 5 2 3" xfId="12678" xr:uid="{00000000-0005-0000-0000-000039310000}"/>
    <cellStyle name="Input 7 2 5 2 4" xfId="12679" xr:uid="{00000000-0005-0000-0000-00003A310000}"/>
    <cellStyle name="Input 7 2 5 3" xfId="12680" xr:uid="{00000000-0005-0000-0000-00003B310000}"/>
    <cellStyle name="Input 7 2 5 4" xfId="12681" xr:uid="{00000000-0005-0000-0000-00003C310000}"/>
    <cellStyle name="Input 7 2 5 5" xfId="12682" xr:uid="{00000000-0005-0000-0000-00003D310000}"/>
    <cellStyle name="Input 7 2 6" xfId="12683" xr:uid="{00000000-0005-0000-0000-00003E310000}"/>
    <cellStyle name="Input 7 2 6 2" xfId="12684" xr:uid="{00000000-0005-0000-0000-00003F310000}"/>
    <cellStyle name="Input 7 2 6 2 2" xfId="12685" xr:uid="{00000000-0005-0000-0000-000040310000}"/>
    <cellStyle name="Input 7 2 6 2 3" xfId="12686" xr:uid="{00000000-0005-0000-0000-000041310000}"/>
    <cellStyle name="Input 7 2 6 2 4" xfId="12687" xr:uid="{00000000-0005-0000-0000-000042310000}"/>
    <cellStyle name="Input 7 2 6 3" xfId="12688" xr:uid="{00000000-0005-0000-0000-000043310000}"/>
    <cellStyle name="Input 7 2 6 4" xfId="12689" xr:uid="{00000000-0005-0000-0000-000044310000}"/>
    <cellStyle name="Input 7 2 6 5" xfId="12690" xr:uid="{00000000-0005-0000-0000-000045310000}"/>
    <cellStyle name="Input 7 2 7" xfId="12691" xr:uid="{00000000-0005-0000-0000-000046310000}"/>
    <cellStyle name="Input 7 2 7 2" xfId="12692" xr:uid="{00000000-0005-0000-0000-000047310000}"/>
    <cellStyle name="Input 7 2 7 2 2" xfId="12693" xr:uid="{00000000-0005-0000-0000-000048310000}"/>
    <cellStyle name="Input 7 2 7 2 3" xfId="12694" xr:uid="{00000000-0005-0000-0000-000049310000}"/>
    <cellStyle name="Input 7 2 7 2 4" xfId="12695" xr:uid="{00000000-0005-0000-0000-00004A310000}"/>
    <cellStyle name="Input 7 2 7 3" xfId="12696" xr:uid="{00000000-0005-0000-0000-00004B310000}"/>
    <cellStyle name="Input 7 2 7 4" xfId="12697" xr:uid="{00000000-0005-0000-0000-00004C310000}"/>
    <cellStyle name="Input 7 2 7 5" xfId="12698" xr:uid="{00000000-0005-0000-0000-00004D310000}"/>
    <cellStyle name="Input 7 2 8" xfId="12699" xr:uid="{00000000-0005-0000-0000-00004E310000}"/>
    <cellStyle name="Input 7 2 8 2" xfId="12700" xr:uid="{00000000-0005-0000-0000-00004F310000}"/>
    <cellStyle name="Input 7 2 8 2 2" xfId="12701" xr:uid="{00000000-0005-0000-0000-000050310000}"/>
    <cellStyle name="Input 7 2 8 2 3" xfId="12702" xr:uid="{00000000-0005-0000-0000-000051310000}"/>
    <cellStyle name="Input 7 2 8 2 4" xfId="12703" xr:uid="{00000000-0005-0000-0000-000052310000}"/>
    <cellStyle name="Input 7 2 8 3" xfId="12704" xr:uid="{00000000-0005-0000-0000-000053310000}"/>
    <cellStyle name="Input 7 2 8 4" xfId="12705" xr:uid="{00000000-0005-0000-0000-000054310000}"/>
    <cellStyle name="Input 7 2 8 5" xfId="12706" xr:uid="{00000000-0005-0000-0000-000055310000}"/>
    <cellStyle name="Input 7 2 9" xfId="12707" xr:uid="{00000000-0005-0000-0000-000056310000}"/>
    <cellStyle name="Input 7 2 9 2" xfId="12708" xr:uid="{00000000-0005-0000-0000-000057310000}"/>
    <cellStyle name="Input 7 2 9 2 2" xfId="12709" xr:uid="{00000000-0005-0000-0000-000058310000}"/>
    <cellStyle name="Input 7 2 9 2 3" xfId="12710" xr:uid="{00000000-0005-0000-0000-000059310000}"/>
    <cellStyle name="Input 7 2 9 2 4" xfId="12711" xr:uid="{00000000-0005-0000-0000-00005A310000}"/>
    <cellStyle name="Input 7 2 9 3" xfId="12712" xr:uid="{00000000-0005-0000-0000-00005B310000}"/>
    <cellStyle name="Input 7 2 9 4" xfId="12713" xr:uid="{00000000-0005-0000-0000-00005C310000}"/>
    <cellStyle name="Input 7 2 9 5" xfId="12714" xr:uid="{00000000-0005-0000-0000-00005D310000}"/>
    <cellStyle name="Input 7 3" xfId="12715" xr:uid="{00000000-0005-0000-0000-00005E310000}"/>
    <cellStyle name="Input 7 3 2" xfId="12716" xr:uid="{00000000-0005-0000-0000-00005F310000}"/>
    <cellStyle name="Input 7 3 2 2" xfId="12717" xr:uid="{00000000-0005-0000-0000-000060310000}"/>
    <cellStyle name="Input 7 3 2 3" xfId="12718" xr:uid="{00000000-0005-0000-0000-000061310000}"/>
    <cellStyle name="Input 7 3 2 4" xfId="12719" xr:uid="{00000000-0005-0000-0000-000062310000}"/>
    <cellStyle name="Input 7 3 3" xfId="12720" xr:uid="{00000000-0005-0000-0000-000063310000}"/>
    <cellStyle name="Input 7 3 3 2" xfId="12721" xr:uid="{00000000-0005-0000-0000-000064310000}"/>
    <cellStyle name="Input 7 3 4" xfId="12722" xr:uid="{00000000-0005-0000-0000-000065310000}"/>
    <cellStyle name="Input 7 3 5" xfId="12723" xr:uid="{00000000-0005-0000-0000-000066310000}"/>
    <cellStyle name="Input 7 3 6" xfId="12724" xr:uid="{00000000-0005-0000-0000-000067310000}"/>
    <cellStyle name="Input 7 4" xfId="12725" xr:uid="{00000000-0005-0000-0000-000068310000}"/>
    <cellStyle name="Input 7 4 2" xfId="12726" xr:uid="{00000000-0005-0000-0000-000069310000}"/>
    <cellStyle name="Input 7 4 2 2" xfId="12727" xr:uid="{00000000-0005-0000-0000-00006A310000}"/>
    <cellStyle name="Input 7 4 2 3" xfId="12728" xr:uid="{00000000-0005-0000-0000-00006B310000}"/>
    <cellStyle name="Input 7 4 2 4" xfId="12729" xr:uid="{00000000-0005-0000-0000-00006C310000}"/>
    <cellStyle name="Input 7 4 3" xfId="12730" xr:uid="{00000000-0005-0000-0000-00006D310000}"/>
    <cellStyle name="Input 7 4 4" xfId="12731" xr:uid="{00000000-0005-0000-0000-00006E310000}"/>
    <cellStyle name="Input 7 4 5" xfId="12732" xr:uid="{00000000-0005-0000-0000-00006F310000}"/>
    <cellStyle name="Input 7 5" xfId="12733" xr:uid="{00000000-0005-0000-0000-000070310000}"/>
    <cellStyle name="Input 7 5 2" xfId="12734" xr:uid="{00000000-0005-0000-0000-000071310000}"/>
    <cellStyle name="Input 7 5 2 2" xfId="12735" xr:uid="{00000000-0005-0000-0000-000072310000}"/>
    <cellStyle name="Input 7 5 2 3" xfId="12736" xr:uid="{00000000-0005-0000-0000-000073310000}"/>
    <cellStyle name="Input 7 5 2 4" xfId="12737" xr:uid="{00000000-0005-0000-0000-000074310000}"/>
    <cellStyle name="Input 7 5 3" xfId="12738" xr:uid="{00000000-0005-0000-0000-000075310000}"/>
    <cellStyle name="Input 7 5 4" xfId="12739" xr:uid="{00000000-0005-0000-0000-000076310000}"/>
    <cellStyle name="Input 7 5 5" xfId="12740" xr:uid="{00000000-0005-0000-0000-000077310000}"/>
    <cellStyle name="Input 7 6" xfId="12741" xr:uid="{00000000-0005-0000-0000-000078310000}"/>
    <cellStyle name="Input 7 6 2" xfId="12742" xr:uid="{00000000-0005-0000-0000-000079310000}"/>
    <cellStyle name="Input 7 6 2 2" xfId="12743" xr:uid="{00000000-0005-0000-0000-00007A310000}"/>
    <cellStyle name="Input 7 6 2 3" xfId="12744" xr:uid="{00000000-0005-0000-0000-00007B310000}"/>
    <cellStyle name="Input 7 6 2 4" xfId="12745" xr:uid="{00000000-0005-0000-0000-00007C310000}"/>
    <cellStyle name="Input 7 6 3" xfId="12746" xr:uid="{00000000-0005-0000-0000-00007D310000}"/>
    <cellStyle name="Input 7 6 4" xfId="12747" xr:uid="{00000000-0005-0000-0000-00007E310000}"/>
    <cellStyle name="Input 7 6 5" xfId="12748" xr:uid="{00000000-0005-0000-0000-00007F310000}"/>
    <cellStyle name="Input 7 7" xfId="12749" xr:uid="{00000000-0005-0000-0000-000080310000}"/>
    <cellStyle name="Input 7 7 2" xfId="12750" xr:uid="{00000000-0005-0000-0000-000081310000}"/>
    <cellStyle name="Input 7 7 2 2" xfId="12751" xr:uid="{00000000-0005-0000-0000-000082310000}"/>
    <cellStyle name="Input 7 7 2 3" xfId="12752" xr:uid="{00000000-0005-0000-0000-000083310000}"/>
    <cellStyle name="Input 7 7 2 4" xfId="12753" xr:uid="{00000000-0005-0000-0000-000084310000}"/>
    <cellStyle name="Input 7 7 3" xfId="12754" xr:uid="{00000000-0005-0000-0000-000085310000}"/>
    <cellStyle name="Input 7 7 4" xfId="12755" xr:uid="{00000000-0005-0000-0000-000086310000}"/>
    <cellStyle name="Input 7 7 5" xfId="12756" xr:uid="{00000000-0005-0000-0000-000087310000}"/>
    <cellStyle name="Input 7 8" xfId="12757" xr:uid="{00000000-0005-0000-0000-000088310000}"/>
    <cellStyle name="Input 7 8 2" xfId="12758" xr:uid="{00000000-0005-0000-0000-000089310000}"/>
    <cellStyle name="Input 7 8 2 2" xfId="12759" xr:uid="{00000000-0005-0000-0000-00008A310000}"/>
    <cellStyle name="Input 7 8 2 3" xfId="12760" xr:uid="{00000000-0005-0000-0000-00008B310000}"/>
    <cellStyle name="Input 7 8 2 4" xfId="12761" xr:uid="{00000000-0005-0000-0000-00008C310000}"/>
    <cellStyle name="Input 7 8 3" xfId="12762" xr:uid="{00000000-0005-0000-0000-00008D310000}"/>
    <cellStyle name="Input 7 8 4" xfId="12763" xr:uid="{00000000-0005-0000-0000-00008E310000}"/>
    <cellStyle name="Input 7 8 5" xfId="12764" xr:uid="{00000000-0005-0000-0000-00008F310000}"/>
    <cellStyle name="Input 7 9" xfId="12765" xr:uid="{00000000-0005-0000-0000-000090310000}"/>
    <cellStyle name="Input 7 9 2" xfId="12766" xr:uid="{00000000-0005-0000-0000-000091310000}"/>
    <cellStyle name="Input 7 9 2 2" xfId="12767" xr:uid="{00000000-0005-0000-0000-000092310000}"/>
    <cellStyle name="Input 7 9 2 3" xfId="12768" xr:uid="{00000000-0005-0000-0000-000093310000}"/>
    <cellStyle name="Input 7 9 2 4" xfId="12769" xr:uid="{00000000-0005-0000-0000-000094310000}"/>
    <cellStyle name="Input 7 9 3" xfId="12770" xr:uid="{00000000-0005-0000-0000-000095310000}"/>
    <cellStyle name="Input 7 9 4" xfId="12771" xr:uid="{00000000-0005-0000-0000-000096310000}"/>
    <cellStyle name="Input 7 9 5" xfId="12772" xr:uid="{00000000-0005-0000-0000-000097310000}"/>
    <cellStyle name="Input 8" xfId="12773" xr:uid="{00000000-0005-0000-0000-000098310000}"/>
    <cellStyle name="Input 8 10" xfId="12774" xr:uid="{00000000-0005-0000-0000-000099310000}"/>
    <cellStyle name="Input 8 10 2" xfId="12775" xr:uid="{00000000-0005-0000-0000-00009A310000}"/>
    <cellStyle name="Input 8 10 2 2" xfId="12776" xr:uid="{00000000-0005-0000-0000-00009B310000}"/>
    <cellStyle name="Input 8 10 2 3" xfId="12777" xr:uid="{00000000-0005-0000-0000-00009C310000}"/>
    <cellStyle name="Input 8 10 2 4" xfId="12778" xr:uid="{00000000-0005-0000-0000-00009D310000}"/>
    <cellStyle name="Input 8 10 3" xfId="12779" xr:uid="{00000000-0005-0000-0000-00009E310000}"/>
    <cellStyle name="Input 8 10 4" xfId="12780" xr:uid="{00000000-0005-0000-0000-00009F310000}"/>
    <cellStyle name="Input 8 10 5" xfId="12781" xr:uid="{00000000-0005-0000-0000-0000A0310000}"/>
    <cellStyle name="Input 8 11" xfId="12782" xr:uid="{00000000-0005-0000-0000-0000A1310000}"/>
    <cellStyle name="Input 8 11 2" xfId="12783" xr:uid="{00000000-0005-0000-0000-0000A2310000}"/>
    <cellStyle name="Input 8 11 3" xfId="12784" xr:uid="{00000000-0005-0000-0000-0000A3310000}"/>
    <cellStyle name="Input 8 11 4" xfId="12785" xr:uid="{00000000-0005-0000-0000-0000A4310000}"/>
    <cellStyle name="Input 8 12" xfId="12786" xr:uid="{00000000-0005-0000-0000-0000A5310000}"/>
    <cellStyle name="Input 8 12 2" xfId="12787" xr:uid="{00000000-0005-0000-0000-0000A6310000}"/>
    <cellStyle name="Input 8 12 3" xfId="12788" xr:uid="{00000000-0005-0000-0000-0000A7310000}"/>
    <cellStyle name="Input 8 12 4" xfId="12789" xr:uid="{00000000-0005-0000-0000-0000A8310000}"/>
    <cellStyle name="Input 8 13" xfId="12790" xr:uid="{00000000-0005-0000-0000-0000A9310000}"/>
    <cellStyle name="Input 8 2" xfId="12791" xr:uid="{00000000-0005-0000-0000-0000AA310000}"/>
    <cellStyle name="Input 8 2 10" xfId="12792" xr:uid="{00000000-0005-0000-0000-0000AB310000}"/>
    <cellStyle name="Input 8 2 10 2" xfId="12793" xr:uid="{00000000-0005-0000-0000-0000AC310000}"/>
    <cellStyle name="Input 8 2 10 3" xfId="12794" xr:uid="{00000000-0005-0000-0000-0000AD310000}"/>
    <cellStyle name="Input 8 2 10 4" xfId="12795" xr:uid="{00000000-0005-0000-0000-0000AE310000}"/>
    <cellStyle name="Input 8 2 11" xfId="12796" xr:uid="{00000000-0005-0000-0000-0000AF310000}"/>
    <cellStyle name="Input 8 2 11 2" xfId="12797" xr:uid="{00000000-0005-0000-0000-0000B0310000}"/>
    <cellStyle name="Input 8 2 11 3" xfId="12798" xr:uid="{00000000-0005-0000-0000-0000B1310000}"/>
    <cellStyle name="Input 8 2 11 4" xfId="12799" xr:uid="{00000000-0005-0000-0000-0000B2310000}"/>
    <cellStyle name="Input 8 2 12" xfId="12800" xr:uid="{00000000-0005-0000-0000-0000B3310000}"/>
    <cellStyle name="Input 8 2 2" xfId="12801" xr:uid="{00000000-0005-0000-0000-0000B4310000}"/>
    <cellStyle name="Input 8 2 2 2" xfId="12802" xr:uid="{00000000-0005-0000-0000-0000B5310000}"/>
    <cellStyle name="Input 8 2 2 2 2" xfId="12803" xr:uid="{00000000-0005-0000-0000-0000B6310000}"/>
    <cellStyle name="Input 8 2 2 2 3" xfId="12804" xr:uid="{00000000-0005-0000-0000-0000B7310000}"/>
    <cellStyle name="Input 8 2 2 2 4" xfId="12805" xr:uid="{00000000-0005-0000-0000-0000B8310000}"/>
    <cellStyle name="Input 8 2 2 3" xfId="12806" xr:uid="{00000000-0005-0000-0000-0000B9310000}"/>
    <cellStyle name="Input 8 2 2 3 2" xfId="12807" xr:uid="{00000000-0005-0000-0000-0000BA310000}"/>
    <cellStyle name="Input 8 2 2 4" xfId="12808" xr:uid="{00000000-0005-0000-0000-0000BB310000}"/>
    <cellStyle name="Input 8 2 2 5" xfId="12809" xr:uid="{00000000-0005-0000-0000-0000BC310000}"/>
    <cellStyle name="Input 8 2 2 6" xfId="12810" xr:uid="{00000000-0005-0000-0000-0000BD310000}"/>
    <cellStyle name="Input 8 2 3" xfId="12811" xr:uid="{00000000-0005-0000-0000-0000BE310000}"/>
    <cellStyle name="Input 8 2 3 2" xfId="12812" xr:uid="{00000000-0005-0000-0000-0000BF310000}"/>
    <cellStyle name="Input 8 2 3 2 2" xfId="12813" xr:uid="{00000000-0005-0000-0000-0000C0310000}"/>
    <cellStyle name="Input 8 2 3 2 3" xfId="12814" xr:uid="{00000000-0005-0000-0000-0000C1310000}"/>
    <cellStyle name="Input 8 2 3 2 4" xfId="12815" xr:uid="{00000000-0005-0000-0000-0000C2310000}"/>
    <cellStyle name="Input 8 2 3 3" xfId="12816" xr:uid="{00000000-0005-0000-0000-0000C3310000}"/>
    <cellStyle name="Input 8 2 3 4" xfId="12817" xr:uid="{00000000-0005-0000-0000-0000C4310000}"/>
    <cellStyle name="Input 8 2 3 5" xfId="12818" xr:uid="{00000000-0005-0000-0000-0000C5310000}"/>
    <cellStyle name="Input 8 2 4" xfId="12819" xr:uid="{00000000-0005-0000-0000-0000C6310000}"/>
    <cellStyle name="Input 8 2 4 2" xfId="12820" xr:uid="{00000000-0005-0000-0000-0000C7310000}"/>
    <cellStyle name="Input 8 2 4 2 2" xfId="12821" xr:uid="{00000000-0005-0000-0000-0000C8310000}"/>
    <cellStyle name="Input 8 2 4 2 3" xfId="12822" xr:uid="{00000000-0005-0000-0000-0000C9310000}"/>
    <cellStyle name="Input 8 2 4 2 4" xfId="12823" xr:uid="{00000000-0005-0000-0000-0000CA310000}"/>
    <cellStyle name="Input 8 2 4 3" xfId="12824" xr:uid="{00000000-0005-0000-0000-0000CB310000}"/>
    <cellStyle name="Input 8 2 4 4" xfId="12825" xr:uid="{00000000-0005-0000-0000-0000CC310000}"/>
    <cellStyle name="Input 8 2 4 5" xfId="12826" xr:uid="{00000000-0005-0000-0000-0000CD310000}"/>
    <cellStyle name="Input 8 2 5" xfId="12827" xr:uid="{00000000-0005-0000-0000-0000CE310000}"/>
    <cellStyle name="Input 8 2 5 2" xfId="12828" xr:uid="{00000000-0005-0000-0000-0000CF310000}"/>
    <cellStyle name="Input 8 2 5 2 2" xfId="12829" xr:uid="{00000000-0005-0000-0000-0000D0310000}"/>
    <cellStyle name="Input 8 2 5 2 3" xfId="12830" xr:uid="{00000000-0005-0000-0000-0000D1310000}"/>
    <cellStyle name="Input 8 2 5 2 4" xfId="12831" xr:uid="{00000000-0005-0000-0000-0000D2310000}"/>
    <cellStyle name="Input 8 2 5 3" xfId="12832" xr:uid="{00000000-0005-0000-0000-0000D3310000}"/>
    <cellStyle name="Input 8 2 5 4" xfId="12833" xr:uid="{00000000-0005-0000-0000-0000D4310000}"/>
    <cellStyle name="Input 8 2 5 5" xfId="12834" xr:uid="{00000000-0005-0000-0000-0000D5310000}"/>
    <cellStyle name="Input 8 2 6" xfId="12835" xr:uid="{00000000-0005-0000-0000-0000D6310000}"/>
    <cellStyle name="Input 8 2 6 2" xfId="12836" xr:uid="{00000000-0005-0000-0000-0000D7310000}"/>
    <cellStyle name="Input 8 2 6 2 2" xfId="12837" xr:uid="{00000000-0005-0000-0000-0000D8310000}"/>
    <cellStyle name="Input 8 2 6 2 3" xfId="12838" xr:uid="{00000000-0005-0000-0000-0000D9310000}"/>
    <cellStyle name="Input 8 2 6 2 4" xfId="12839" xr:uid="{00000000-0005-0000-0000-0000DA310000}"/>
    <cellStyle name="Input 8 2 6 3" xfId="12840" xr:uid="{00000000-0005-0000-0000-0000DB310000}"/>
    <cellStyle name="Input 8 2 6 4" xfId="12841" xr:uid="{00000000-0005-0000-0000-0000DC310000}"/>
    <cellStyle name="Input 8 2 6 5" xfId="12842" xr:uid="{00000000-0005-0000-0000-0000DD310000}"/>
    <cellStyle name="Input 8 2 7" xfId="12843" xr:uid="{00000000-0005-0000-0000-0000DE310000}"/>
    <cellStyle name="Input 8 2 7 2" xfId="12844" xr:uid="{00000000-0005-0000-0000-0000DF310000}"/>
    <cellStyle name="Input 8 2 7 2 2" xfId="12845" xr:uid="{00000000-0005-0000-0000-0000E0310000}"/>
    <cellStyle name="Input 8 2 7 2 3" xfId="12846" xr:uid="{00000000-0005-0000-0000-0000E1310000}"/>
    <cellStyle name="Input 8 2 7 2 4" xfId="12847" xr:uid="{00000000-0005-0000-0000-0000E2310000}"/>
    <cellStyle name="Input 8 2 7 3" xfId="12848" xr:uid="{00000000-0005-0000-0000-0000E3310000}"/>
    <cellStyle name="Input 8 2 7 4" xfId="12849" xr:uid="{00000000-0005-0000-0000-0000E4310000}"/>
    <cellStyle name="Input 8 2 7 5" xfId="12850" xr:uid="{00000000-0005-0000-0000-0000E5310000}"/>
    <cellStyle name="Input 8 2 8" xfId="12851" xr:uid="{00000000-0005-0000-0000-0000E6310000}"/>
    <cellStyle name="Input 8 2 8 2" xfId="12852" xr:uid="{00000000-0005-0000-0000-0000E7310000}"/>
    <cellStyle name="Input 8 2 8 2 2" xfId="12853" xr:uid="{00000000-0005-0000-0000-0000E8310000}"/>
    <cellStyle name="Input 8 2 8 2 3" xfId="12854" xr:uid="{00000000-0005-0000-0000-0000E9310000}"/>
    <cellStyle name="Input 8 2 8 2 4" xfId="12855" xr:uid="{00000000-0005-0000-0000-0000EA310000}"/>
    <cellStyle name="Input 8 2 8 3" xfId="12856" xr:uid="{00000000-0005-0000-0000-0000EB310000}"/>
    <cellStyle name="Input 8 2 8 4" xfId="12857" xr:uid="{00000000-0005-0000-0000-0000EC310000}"/>
    <cellStyle name="Input 8 2 8 5" xfId="12858" xr:uid="{00000000-0005-0000-0000-0000ED310000}"/>
    <cellStyle name="Input 8 2 9" xfId="12859" xr:uid="{00000000-0005-0000-0000-0000EE310000}"/>
    <cellStyle name="Input 8 2 9 2" xfId="12860" xr:uid="{00000000-0005-0000-0000-0000EF310000}"/>
    <cellStyle name="Input 8 2 9 2 2" xfId="12861" xr:uid="{00000000-0005-0000-0000-0000F0310000}"/>
    <cellStyle name="Input 8 2 9 2 3" xfId="12862" xr:uid="{00000000-0005-0000-0000-0000F1310000}"/>
    <cellStyle name="Input 8 2 9 2 4" xfId="12863" xr:uid="{00000000-0005-0000-0000-0000F2310000}"/>
    <cellStyle name="Input 8 2 9 3" xfId="12864" xr:uid="{00000000-0005-0000-0000-0000F3310000}"/>
    <cellStyle name="Input 8 2 9 4" xfId="12865" xr:uid="{00000000-0005-0000-0000-0000F4310000}"/>
    <cellStyle name="Input 8 2 9 5" xfId="12866" xr:uid="{00000000-0005-0000-0000-0000F5310000}"/>
    <cellStyle name="Input 8 3" xfId="12867" xr:uid="{00000000-0005-0000-0000-0000F6310000}"/>
    <cellStyle name="Input 8 3 2" xfId="12868" xr:uid="{00000000-0005-0000-0000-0000F7310000}"/>
    <cellStyle name="Input 8 3 2 2" xfId="12869" xr:uid="{00000000-0005-0000-0000-0000F8310000}"/>
    <cellStyle name="Input 8 3 2 3" xfId="12870" xr:uid="{00000000-0005-0000-0000-0000F9310000}"/>
    <cellStyle name="Input 8 3 2 4" xfId="12871" xr:uid="{00000000-0005-0000-0000-0000FA310000}"/>
    <cellStyle name="Input 8 3 3" xfId="12872" xr:uid="{00000000-0005-0000-0000-0000FB310000}"/>
    <cellStyle name="Input 8 3 3 2" xfId="12873" xr:uid="{00000000-0005-0000-0000-0000FC310000}"/>
    <cellStyle name="Input 8 3 4" xfId="12874" xr:uid="{00000000-0005-0000-0000-0000FD310000}"/>
    <cellStyle name="Input 8 3 5" xfId="12875" xr:uid="{00000000-0005-0000-0000-0000FE310000}"/>
    <cellStyle name="Input 8 3 6" xfId="12876" xr:uid="{00000000-0005-0000-0000-0000FF310000}"/>
    <cellStyle name="Input 8 4" xfId="12877" xr:uid="{00000000-0005-0000-0000-000000320000}"/>
    <cellStyle name="Input 8 4 2" xfId="12878" xr:uid="{00000000-0005-0000-0000-000001320000}"/>
    <cellStyle name="Input 8 4 2 2" xfId="12879" xr:uid="{00000000-0005-0000-0000-000002320000}"/>
    <cellStyle name="Input 8 4 2 3" xfId="12880" xr:uid="{00000000-0005-0000-0000-000003320000}"/>
    <cellStyle name="Input 8 4 2 4" xfId="12881" xr:uid="{00000000-0005-0000-0000-000004320000}"/>
    <cellStyle name="Input 8 4 3" xfId="12882" xr:uid="{00000000-0005-0000-0000-000005320000}"/>
    <cellStyle name="Input 8 4 4" xfId="12883" xr:uid="{00000000-0005-0000-0000-000006320000}"/>
    <cellStyle name="Input 8 4 5" xfId="12884" xr:uid="{00000000-0005-0000-0000-000007320000}"/>
    <cellStyle name="Input 8 5" xfId="12885" xr:uid="{00000000-0005-0000-0000-000008320000}"/>
    <cellStyle name="Input 8 5 2" xfId="12886" xr:uid="{00000000-0005-0000-0000-000009320000}"/>
    <cellStyle name="Input 8 5 2 2" xfId="12887" xr:uid="{00000000-0005-0000-0000-00000A320000}"/>
    <cellStyle name="Input 8 5 2 3" xfId="12888" xr:uid="{00000000-0005-0000-0000-00000B320000}"/>
    <cellStyle name="Input 8 5 2 4" xfId="12889" xr:uid="{00000000-0005-0000-0000-00000C320000}"/>
    <cellStyle name="Input 8 5 3" xfId="12890" xr:uid="{00000000-0005-0000-0000-00000D320000}"/>
    <cellStyle name="Input 8 5 4" xfId="12891" xr:uid="{00000000-0005-0000-0000-00000E320000}"/>
    <cellStyle name="Input 8 5 5" xfId="12892" xr:uid="{00000000-0005-0000-0000-00000F320000}"/>
    <cellStyle name="Input 8 6" xfId="12893" xr:uid="{00000000-0005-0000-0000-000010320000}"/>
    <cellStyle name="Input 8 6 2" xfId="12894" xr:uid="{00000000-0005-0000-0000-000011320000}"/>
    <cellStyle name="Input 8 6 2 2" xfId="12895" xr:uid="{00000000-0005-0000-0000-000012320000}"/>
    <cellStyle name="Input 8 6 2 3" xfId="12896" xr:uid="{00000000-0005-0000-0000-000013320000}"/>
    <cellStyle name="Input 8 6 2 4" xfId="12897" xr:uid="{00000000-0005-0000-0000-000014320000}"/>
    <cellStyle name="Input 8 6 3" xfId="12898" xr:uid="{00000000-0005-0000-0000-000015320000}"/>
    <cellStyle name="Input 8 6 4" xfId="12899" xr:uid="{00000000-0005-0000-0000-000016320000}"/>
    <cellStyle name="Input 8 6 5" xfId="12900" xr:uid="{00000000-0005-0000-0000-000017320000}"/>
    <cellStyle name="Input 8 7" xfId="12901" xr:uid="{00000000-0005-0000-0000-000018320000}"/>
    <cellStyle name="Input 8 7 2" xfId="12902" xr:uid="{00000000-0005-0000-0000-000019320000}"/>
    <cellStyle name="Input 8 7 2 2" xfId="12903" xr:uid="{00000000-0005-0000-0000-00001A320000}"/>
    <cellStyle name="Input 8 7 2 3" xfId="12904" xr:uid="{00000000-0005-0000-0000-00001B320000}"/>
    <cellStyle name="Input 8 7 2 4" xfId="12905" xr:uid="{00000000-0005-0000-0000-00001C320000}"/>
    <cellStyle name="Input 8 7 3" xfId="12906" xr:uid="{00000000-0005-0000-0000-00001D320000}"/>
    <cellStyle name="Input 8 7 4" xfId="12907" xr:uid="{00000000-0005-0000-0000-00001E320000}"/>
    <cellStyle name="Input 8 7 5" xfId="12908" xr:uid="{00000000-0005-0000-0000-00001F320000}"/>
    <cellStyle name="Input 8 8" xfId="12909" xr:uid="{00000000-0005-0000-0000-000020320000}"/>
    <cellStyle name="Input 8 8 2" xfId="12910" xr:uid="{00000000-0005-0000-0000-000021320000}"/>
    <cellStyle name="Input 8 8 2 2" xfId="12911" xr:uid="{00000000-0005-0000-0000-000022320000}"/>
    <cellStyle name="Input 8 8 2 3" xfId="12912" xr:uid="{00000000-0005-0000-0000-000023320000}"/>
    <cellStyle name="Input 8 8 2 4" xfId="12913" xr:uid="{00000000-0005-0000-0000-000024320000}"/>
    <cellStyle name="Input 8 8 3" xfId="12914" xr:uid="{00000000-0005-0000-0000-000025320000}"/>
    <cellStyle name="Input 8 8 4" xfId="12915" xr:uid="{00000000-0005-0000-0000-000026320000}"/>
    <cellStyle name="Input 8 8 5" xfId="12916" xr:uid="{00000000-0005-0000-0000-000027320000}"/>
    <cellStyle name="Input 8 9" xfId="12917" xr:uid="{00000000-0005-0000-0000-000028320000}"/>
    <cellStyle name="Input 8 9 2" xfId="12918" xr:uid="{00000000-0005-0000-0000-000029320000}"/>
    <cellStyle name="Input 8 9 2 2" xfId="12919" xr:uid="{00000000-0005-0000-0000-00002A320000}"/>
    <cellStyle name="Input 8 9 2 3" xfId="12920" xr:uid="{00000000-0005-0000-0000-00002B320000}"/>
    <cellStyle name="Input 8 9 2 4" xfId="12921" xr:uid="{00000000-0005-0000-0000-00002C320000}"/>
    <cellStyle name="Input 8 9 3" xfId="12922" xr:uid="{00000000-0005-0000-0000-00002D320000}"/>
    <cellStyle name="Input 8 9 4" xfId="12923" xr:uid="{00000000-0005-0000-0000-00002E320000}"/>
    <cellStyle name="Input 8 9 5" xfId="12924" xr:uid="{00000000-0005-0000-0000-00002F320000}"/>
    <cellStyle name="Input 9" xfId="12925" xr:uid="{00000000-0005-0000-0000-000030320000}"/>
    <cellStyle name="Input 9 10" xfId="12926" xr:uid="{00000000-0005-0000-0000-000031320000}"/>
    <cellStyle name="Input 9 10 2" xfId="12927" xr:uid="{00000000-0005-0000-0000-000032320000}"/>
    <cellStyle name="Input 9 10 2 2" xfId="12928" xr:uid="{00000000-0005-0000-0000-000033320000}"/>
    <cellStyle name="Input 9 10 2 3" xfId="12929" xr:uid="{00000000-0005-0000-0000-000034320000}"/>
    <cellStyle name="Input 9 10 2 4" xfId="12930" xr:uid="{00000000-0005-0000-0000-000035320000}"/>
    <cellStyle name="Input 9 10 3" xfId="12931" xr:uid="{00000000-0005-0000-0000-000036320000}"/>
    <cellStyle name="Input 9 10 4" xfId="12932" xr:uid="{00000000-0005-0000-0000-000037320000}"/>
    <cellStyle name="Input 9 10 5" xfId="12933" xr:uid="{00000000-0005-0000-0000-000038320000}"/>
    <cellStyle name="Input 9 11" xfId="12934" xr:uid="{00000000-0005-0000-0000-000039320000}"/>
    <cellStyle name="Input 9 11 2" xfId="12935" xr:uid="{00000000-0005-0000-0000-00003A320000}"/>
    <cellStyle name="Input 9 11 3" xfId="12936" xr:uid="{00000000-0005-0000-0000-00003B320000}"/>
    <cellStyle name="Input 9 11 4" xfId="12937" xr:uid="{00000000-0005-0000-0000-00003C320000}"/>
    <cellStyle name="Input 9 12" xfId="12938" xr:uid="{00000000-0005-0000-0000-00003D320000}"/>
    <cellStyle name="Input 9 12 2" xfId="12939" xr:uid="{00000000-0005-0000-0000-00003E320000}"/>
    <cellStyle name="Input 9 12 3" xfId="12940" xr:uid="{00000000-0005-0000-0000-00003F320000}"/>
    <cellStyle name="Input 9 12 4" xfId="12941" xr:uid="{00000000-0005-0000-0000-000040320000}"/>
    <cellStyle name="Input 9 13" xfId="12942" xr:uid="{00000000-0005-0000-0000-000041320000}"/>
    <cellStyle name="Input 9 2" xfId="12943" xr:uid="{00000000-0005-0000-0000-000042320000}"/>
    <cellStyle name="Input 9 2 10" xfId="12944" xr:uid="{00000000-0005-0000-0000-000043320000}"/>
    <cellStyle name="Input 9 2 10 2" xfId="12945" xr:uid="{00000000-0005-0000-0000-000044320000}"/>
    <cellStyle name="Input 9 2 10 3" xfId="12946" xr:uid="{00000000-0005-0000-0000-000045320000}"/>
    <cellStyle name="Input 9 2 10 4" xfId="12947" xr:uid="{00000000-0005-0000-0000-000046320000}"/>
    <cellStyle name="Input 9 2 11" xfId="12948" xr:uid="{00000000-0005-0000-0000-000047320000}"/>
    <cellStyle name="Input 9 2 11 2" xfId="12949" xr:uid="{00000000-0005-0000-0000-000048320000}"/>
    <cellStyle name="Input 9 2 11 3" xfId="12950" xr:uid="{00000000-0005-0000-0000-000049320000}"/>
    <cellStyle name="Input 9 2 11 4" xfId="12951" xr:uid="{00000000-0005-0000-0000-00004A320000}"/>
    <cellStyle name="Input 9 2 12" xfId="12952" xr:uid="{00000000-0005-0000-0000-00004B320000}"/>
    <cellStyle name="Input 9 2 2" xfId="12953" xr:uid="{00000000-0005-0000-0000-00004C320000}"/>
    <cellStyle name="Input 9 2 2 2" xfId="12954" xr:uid="{00000000-0005-0000-0000-00004D320000}"/>
    <cellStyle name="Input 9 2 2 2 2" xfId="12955" xr:uid="{00000000-0005-0000-0000-00004E320000}"/>
    <cellStyle name="Input 9 2 2 2 3" xfId="12956" xr:uid="{00000000-0005-0000-0000-00004F320000}"/>
    <cellStyle name="Input 9 2 2 2 4" xfId="12957" xr:uid="{00000000-0005-0000-0000-000050320000}"/>
    <cellStyle name="Input 9 2 2 3" xfId="12958" xr:uid="{00000000-0005-0000-0000-000051320000}"/>
    <cellStyle name="Input 9 2 2 3 2" xfId="12959" xr:uid="{00000000-0005-0000-0000-000052320000}"/>
    <cellStyle name="Input 9 2 2 4" xfId="12960" xr:uid="{00000000-0005-0000-0000-000053320000}"/>
    <cellStyle name="Input 9 2 2 5" xfId="12961" xr:uid="{00000000-0005-0000-0000-000054320000}"/>
    <cellStyle name="Input 9 2 2 6" xfId="12962" xr:uid="{00000000-0005-0000-0000-000055320000}"/>
    <cellStyle name="Input 9 2 3" xfId="12963" xr:uid="{00000000-0005-0000-0000-000056320000}"/>
    <cellStyle name="Input 9 2 3 2" xfId="12964" xr:uid="{00000000-0005-0000-0000-000057320000}"/>
    <cellStyle name="Input 9 2 3 2 2" xfId="12965" xr:uid="{00000000-0005-0000-0000-000058320000}"/>
    <cellStyle name="Input 9 2 3 2 3" xfId="12966" xr:uid="{00000000-0005-0000-0000-000059320000}"/>
    <cellStyle name="Input 9 2 3 2 4" xfId="12967" xr:uid="{00000000-0005-0000-0000-00005A320000}"/>
    <cellStyle name="Input 9 2 3 3" xfId="12968" xr:uid="{00000000-0005-0000-0000-00005B320000}"/>
    <cellStyle name="Input 9 2 3 4" xfId="12969" xr:uid="{00000000-0005-0000-0000-00005C320000}"/>
    <cellStyle name="Input 9 2 3 5" xfId="12970" xr:uid="{00000000-0005-0000-0000-00005D320000}"/>
    <cellStyle name="Input 9 2 4" xfId="12971" xr:uid="{00000000-0005-0000-0000-00005E320000}"/>
    <cellStyle name="Input 9 2 4 2" xfId="12972" xr:uid="{00000000-0005-0000-0000-00005F320000}"/>
    <cellStyle name="Input 9 2 4 2 2" xfId="12973" xr:uid="{00000000-0005-0000-0000-000060320000}"/>
    <cellStyle name="Input 9 2 4 2 3" xfId="12974" xr:uid="{00000000-0005-0000-0000-000061320000}"/>
    <cellStyle name="Input 9 2 4 2 4" xfId="12975" xr:uid="{00000000-0005-0000-0000-000062320000}"/>
    <cellStyle name="Input 9 2 4 3" xfId="12976" xr:uid="{00000000-0005-0000-0000-000063320000}"/>
    <cellStyle name="Input 9 2 4 4" xfId="12977" xr:uid="{00000000-0005-0000-0000-000064320000}"/>
    <cellStyle name="Input 9 2 4 5" xfId="12978" xr:uid="{00000000-0005-0000-0000-000065320000}"/>
    <cellStyle name="Input 9 2 5" xfId="12979" xr:uid="{00000000-0005-0000-0000-000066320000}"/>
    <cellStyle name="Input 9 2 5 2" xfId="12980" xr:uid="{00000000-0005-0000-0000-000067320000}"/>
    <cellStyle name="Input 9 2 5 2 2" xfId="12981" xr:uid="{00000000-0005-0000-0000-000068320000}"/>
    <cellStyle name="Input 9 2 5 2 3" xfId="12982" xr:uid="{00000000-0005-0000-0000-000069320000}"/>
    <cellStyle name="Input 9 2 5 2 4" xfId="12983" xr:uid="{00000000-0005-0000-0000-00006A320000}"/>
    <cellStyle name="Input 9 2 5 3" xfId="12984" xr:uid="{00000000-0005-0000-0000-00006B320000}"/>
    <cellStyle name="Input 9 2 5 4" xfId="12985" xr:uid="{00000000-0005-0000-0000-00006C320000}"/>
    <cellStyle name="Input 9 2 5 5" xfId="12986" xr:uid="{00000000-0005-0000-0000-00006D320000}"/>
    <cellStyle name="Input 9 2 6" xfId="12987" xr:uid="{00000000-0005-0000-0000-00006E320000}"/>
    <cellStyle name="Input 9 2 6 2" xfId="12988" xr:uid="{00000000-0005-0000-0000-00006F320000}"/>
    <cellStyle name="Input 9 2 6 2 2" xfId="12989" xr:uid="{00000000-0005-0000-0000-000070320000}"/>
    <cellStyle name="Input 9 2 6 2 3" xfId="12990" xr:uid="{00000000-0005-0000-0000-000071320000}"/>
    <cellStyle name="Input 9 2 6 2 4" xfId="12991" xr:uid="{00000000-0005-0000-0000-000072320000}"/>
    <cellStyle name="Input 9 2 6 3" xfId="12992" xr:uid="{00000000-0005-0000-0000-000073320000}"/>
    <cellStyle name="Input 9 2 6 4" xfId="12993" xr:uid="{00000000-0005-0000-0000-000074320000}"/>
    <cellStyle name="Input 9 2 6 5" xfId="12994" xr:uid="{00000000-0005-0000-0000-000075320000}"/>
    <cellStyle name="Input 9 2 7" xfId="12995" xr:uid="{00000000-0005-0000-0000-000076320000}"/>
    <cellStyle name="Input 9 2 7 2" xfId="12996" xr:uid="{00000000-0005-0000-0000-000077320000}"/>
    <cellStyle name="Input 9 2 7 2 2" xfId="12997" xr:uid="{00000000-0005-0000-0000-000078320000}"/>
    <cellStyle name="Input 9 2 7 2 3" xfId="12998" xr:uid="{00000000-0005-0000-0000-000079320000}"/>
    <cellStyle name="Input 9 2 7 2 4" xfId="12999" xr:uid="{00000000-0005-0000-0000-00007A320000}"/>
    <cellStyle name="Input 9 2 7 3" xfId="13000" xr:uid="{00000000-0005-0000-0000-00007B320000}"/>
    <cellStyle name="Input 9 2 7 4" xfId="13001" xr:uid="{00000000-0005-0000-0000-00007C320000}"/>
    <cellStyle name="Input 9 2 7 5" xfId="13002" xr:uid="{00000000-0005-0000-0000-00007D320000}"/>
    <cellStyle name="Input 9 2 8" xfId="13003" xr:uid="{00000000-0005-0000-0000-00007E320000}"/>
    <cellStyle name="Input 9 2 8 2" xfId="13004" xr:uid="{00000000-0005-0000-0000-00007F320000}"/>
    <cellStyle name="Input 9 2 8 2 2" xfId="13005" xr:uid="{00000000-0005-0000-0000-000080320000}"/>
    <cellStyle name="Input 9 2 8 2 3" xfId="13006" xr:uid="{00000000-0005-0000-0000-000081320000}"/>
    <cellStyle name="Input 9 2 8 2 4" xfId="13007" xr:uid="{00000000-0005-0000-0000-000082320000}"/>
    <cellStyle name="Input 9 2 8 3" xfId="13008" xr:uid="{00000000-0005-0000-0000-000083320000}"/>
    <cellStyle name="Input 9 2 8 4" xfId="13009" xr:uid="{00000000-0005-0000-0000-000084320000}"/>
    <cellStyle name="Input 9 2 8 5" xfId="13010" xr:uid="{00000000-0005-0000-0000-000085320000}"/>
    <cellStyle name="Input 9 2 9" xfId="13011" xr:uid="{00000000-0005-0000-0000-000086320000}"/>
    <cellStyle name="Input 9 2 9 2" xfId="13012" xr:uid="{00000000-0005-0000-0000-000087320000}"/>
    <cellStyle name="Input 9 2 9 2 2" xfId="13013" xr:uid="{00000000-0005-0000-0000-000088320000}"/>
    <cellStyle name="Input 9 2 9 2 3" xfId="13014" xr:uid="{00000000-0005-0000-0000-000089320000}"/>
    <cellStyle name="Input 9 2 9 2 4" xfId="13015" xr:uid="{00000000-0005-0000-0000-00008A320000}"/>
    <cellStyle name="Input 9 2 9 3" xfId="13016" xr:uid="{00000000-0005-0000-0000-00008B320000}"/>
    <cellStyle name="Input 9 2 9 4" xfId="13017" xr:uid="{00000000-0005-0000-0000-00008C320000}"/>
    <cellStyle name="Input 9 2 9 5" xfId="13018" xr:uid="{00000000-0005-0000-0000-00008D320000}"/>
    <cellStyle name="Input 9 3" xfId="13019" xr:uid="{00000000-0005-0000-0000-00008E320000}"/>
    <cellStyle name="Input 9 3 2" xfId="13020" xr:uid="{00000000-0005-0000-0000-00008F320000}"/>
    <cellStyle name="Input 9 3 2 2" xfId="13021" xr:uid="{00000000-0005-0000-0000-000090320000}"/>
    <cellStyle name="Input 9 3 2 3" xfId="13022" xr:uid="{00000000-0005-0000-0000-000091320000}"/>
    <cellStyle name="Input 9 3 2 4" xfId="13023" xr:uid="{00000000-0005-0000-0000-000092320000}"/>
    <cellStyle name="Input 9 3 3" xfId="13024" xr:uid="{00000000-0005-0000-0000-000093320000}"/>
    <cellStyle name="Input 9 3 3 2" xfId="13025" xr:uid="{00000000-0005-0000-0000-000094320000}"/>
    <cellStyle name="Input 9 3 4" xfId="13026" xr:uid="{00000000-0005-0000-0000-000095320000}"/>
    <cellStyle name="Input 9 3 5" xfId="13027" xr:uid="{00000000-0005-0000-0000-000096320000}"/>
    <cellStyle name="Input 9 3 6" xfId="13028" xr:uid="{00000000-0005-0000-0000-000097320000}"/>
    <cellStyle name="Input 9 4" xfId="13029" xr:uid="{00000000-0005-0000-0000-000098320000}"/>
    <cellStyle name="Input 9 4 2" xfId="13030" xr:uid="{00000000-0005-0000-0000-000099320000}"/>
    <cellStyle name="Input 9 4 2 2" xfId="13031" xr:uid="{00000000-0005-0000-0000-00009A320000}"/>
    <cellStyle name="Input 9 4 2 3" xfId="13032" xr:uid="{00000000-0005-0000-0000-00009B320000}"/>
    <cellStyle name="Input 9 4 2 4" xfId="13033" xr:uid="{00000000-0005-0000-0000-00009C320000}"/>
    <cellStyle name="Input 9 4 3" xfId="13034" xr:uid="{00000000-0005-0000-0000-00009D320000}"/>
    <cellStyle name="Input 9 4 4" xfId="13035" xr:uid="{00000000-0005-0000-0000-00009E320000}"/>
    <cellStyle name="Input 9 4 5" xfId="13036" xr:uid="{00000000-0005-0000-0000-00009F320000}"/>
    <cellStyle name="Input 9 5" xfId="13037" xr:uid="{00000000-0005-0000-0000-0000A0320000}"/>
    <cellStyle name="Input 9 5 2" xfId="13038" xr:uid="{00000000-0005-0000-0000-0000A1320000}"/>
    <cellStyle name="Input 9 5 2 2" xfId="13039" xr:uid="{00000000-0005-0000-0000-0000A2320000}"/>
    <cellStyle name="Input 9 5 2 3" xfId="13040" xr:uid="{00000000-0005-0000-0000-0000A3320000}"/>
    <cellStyle name="Input 9 5 2 4" xfId="13041" xr:uid="{00000000-0005-0000-0000-0000A4320000}"/>
    <cellStyle name="Input 9 5 3" xfId="13042" xr:uid="{00000000-0005-0000-0000-0000A5320000}"/>
    <cellStyle name="Input 9 5 4" xfId="13043" xr:uid="{00000000-0005-0000-0000-0000A6320000}"/>
    <cellStyle name="Input 9 5 5" xfId="13044" xr:uid="{00000000-0005-0000-0000-0000A7320000}"/>
    <cellStyle name="Input 9 6" xfId="13045" xr:uid="{00000000-0005-0000-0000-0000A8320000}"/>
    <cellStyle name="Input 9 6 2" xfId="13046" xr:uid="{00000000-0005-0000-0000-0000A9320000}"/>
    <cellStyle name="Input 9 6 2 2" xfId="13047" xr:uid="{00000000-0005-0000-0000-0000AA320000}"/>
    <cellStyle name="Input 9 6 2 3" xfId="13048" xr:uid="{00000000-0005-0000-0000-0000AB320000}"/>
    <cellStyle name="Input 9 6 2 4" xfId="13049" xr:uid="{00000000-0005-0000-0000-0000AC320000}"/>
    <cellStyle name="Input 9 6 3" xfId="13050" xr:uid="{00000000-0005-0000-0000-0000AD320000}"/>
    <cellStyle name="Input 9 6 4" xfId="13051" xr:uid="{00000000-0005-0000-0000-0000AE320000}"/>
    <cellStyle name="Input 9 6 5" xfId="13052" xr:uid="{00000000-0005-0000-0000-0000AF320000}"/>
    <cellStyle name="Input 9 7" xfId="13053" xr:uid="{00000000-0005-0000-0000-0000B0320000}"/>
    <cellStyle name="Input 9 7 2" xfId="13054" xr:uid="{00000000-0005-0000-0000-0000B1320000}"/>
    <cellStyle name="Input 9 7 2 2" xfId="13055" xr:uid="{00000000-0005-0000-0000-0000B2320000}"/>
    <cellStyle name="Input 9 7 2 3" xfId="13056" xr:uid="{00000000-0005-0000-0000-0000B3320000}"/>
    <cellStyle name="Input 9 7 2 4" xfId="13057" xr:uid="{00000000-0005-0000-0000-0000B4320000}"/>
    <cellStyle name="Input 9 7 3" xfId="13058" xr:uid="{00000000-0005-0000-0000-0000B5320000}"/>
    <cellStyle name="Input 9 7 4" xfId="13059" xr:uid="{00000000-0005-0000-0000-0000B6320000}"/>
    <cellStyle name="Input 9 7 5" xfId="13060" xr:uid="{00000000-0005-0000-0000-0000B7320000}"/>
    <cellStyle name="Input 9 8" xfId="13061" xr:uid="{00000000-0005-0000-0000-0000B8320000}"/>
    <cellStyle name="Input 9 8 2" xfId="13062" xr:uid="{00000000-0005-0000-0000-0000B9320000}"/>
    <cellStyle name="Input 9 8 2 2" xfId="13063" xr:uid="{00000000-0005-0000-0000-0000BA320000}"/>
    <cellStyle name="Input 9 8 2 3" xfId="13064" xr:uid="{00000000-0005-0000-0000-0000BB320000}"/>
    <cellStyle name="Input 9 8 2 4" xfId="13065" xr:uid="{00000000-0005-0000-0000-0000BC320000}"/>
    <cellStyle name="Input 9 8 3" xfId="13066" xr:uid="{00000000-0005-0000-0000-0000BD320000}"/>
    <cellStyle name="Input 9 8 4" xfId="13067" xr:uid="{00000000-0005-0000-0000-0000BE320000}"/>
    <cellStyle name="Input 9 8 5" xfId="13068" xr:uid="{00000000-0005-0000-0000-0000BF320000}"/>
    <cellStyle name="Input 9 9" xfId="13069" xr:uid="{00000000-0005-0000-0000-0000C0320000}"/>
    <cellStyle name="Input 9 9 2" xfId="13070" xr:uid="{00000000-0005-0000-0000-0000C1320000}"/>
    <cellStyle name="Input 9 9 2 2" xfId="13071" xr:uid="{00000000-0005-0000-0000-0000C2320000}"/>
    <cellStyle name="Input 9 9 2 3" xfId="13072" xr:uid="{00000000-0005-0000-0000-0000C3320000}"/>
    <cellStyle name="Input 9 9 2 4" xfId="13073" xr:uid="{00000000-0005-0000-0000-0000C4320000}"/>
    <cellStyle name="Input 9 9 3" xfId="13074" xr:uid="{00000000-0005-0000-0000-0000C5320000}"/>
    <cellStyle name="Input 9 9 4" xfId="13075" xr:uid="{00000000-0005-0000-0000-0000C6320000}"/>
    <cellStyle name="Input 9 9 5" xfId="13076" xr:uid="{00000000-0005-0000-0000-0000C7320000}"/>
    <cellStyle name="Linked Cell 10" xfId="13077" xr:uid="{00000000-0005-0000-0000-0000C8320000}"/>
    <cellStyle name="Linked Cell 10 2" xfId="13078" xr:uid="{00000000-0005-0000-0000-0000C9320000}"/>
    <cellStyle name="Linked Cell 2" xfId="13079" xr:uid="{00000000-0005-0000-0000-0000CA320000}"/>
    <cellStyle name="Linked Cell 2 2" xfId="13080" xr:uid="{00000000-0005-0000-0000-0000CB320000}"/>
    <cellStyle name="Linked Cell 2 2 2" xfId="13081" xr:uid="{00000000-0005-0000-0000-0000CC320000}"/>
    <cellStyle name="Linked Cell 2 3" xfId="13082" xr:uid="{00000000-0005-0000-0000-0000CD320000}"/>
    <cellStyle name="Linked Cell 3" xfId="13083" xr:uid="{00000000-0005-0000-0000-0000CE320000}"/>
    <cellStyle name="Linked Cell 3 2" xfId="13084" xr:uid="{00000000-0005-0000-0000-0000CF320000}"/>
    <cellStyle name="Linked Cell 3 2 2" xfId="13085" xr:uid="{00000000-0005-0000-0000-0000D0320000}"/>
    <cellStyle name="Linked Cell 3 3" xfId="13086" xr:uid="{00000000-0005-0000-0000-0000D1320000}"/>
    <cellStyle name="Linked Cell 4" xfId="13087" xr:uid="{00000000-0005-0000-0000-0000D2320000}"/>
    <cellStyle name="Linked Cell 4 2" xfId="13088" xr:uid="{00000000-0005-0000-0000-0000D3320000}"/>
    <cellStyle name="Linked Cell 4 2 2" xfId="13089" xr:uid="{00000000-0005-0000-0000-0000D4320000}"/>
    <cellStyle name="Linked Cell 4 3" xfId="13090" xr:uid="{00000000-0005-0000-0000-0000D5320000}"/>
    <cellStyle name="Linked Cell 5" xfId="13091" xr:uid="{00000000-0005-0000-0000-0000D6320000}"/>
    <cellStyle name="Linked Cell 5 2" xfId="13092" xr:uid="{00000000-0005-0000-0000-0000D7320000}"/>
    <cellStyle name="Linked Cell 5 2 2" xfId="13093" xr:uid="{00000000-0005-0000-0000-0000D8320000}"/>
    <cellStyle name="Linked Cell 5 3" xfId="13094" xr:uid="{00000000-0005-0000-0000-0000D9320000}"/>
    <cellStyle name="Linked Cell 6" xfId="13095" xr:uid="{00000000-0005-0000-0000-0000DA320000}"/>
    <cellStyle name="Linked Cell 6 2" xfId="13096" xr:uid="{00000000-0005-0000-0000-0000DB320000}"/>
    <cellStyle name="Linked Cell 6 2 2" xfId="13097" xr:uid="{00000000-0005-0000-0000-0000DC320000}"/>
    <cellStyle name="Linked Cell 6 3" xfId="13098" xr:uid="{00000000-0005-0000-0000-0000DD320000}"/>
    <cellStyle name="Linked Cell 7" xfId="13099" xr:uid="{00000000-0005-0000-0000-0000DE320000}"/>
    <cellStyle name="Linked Cell 7 2" xfId="13100" xr:uid="{00000000-0005-0000-0000-0000DF320000}"/>
    <cellStyle name="Linked Cell 7 2 2" xfId="13101" xr:uid="{00000000-0005-0000-0000-0000E0320000}"/>
    <cellStyle name="Linked Cell 7 3" xfId="13102" xr:uid="{00000000-0005-0000-0000-0000E1320000}"/>
    <cellStyle name="Linked Cell 8" xfId="13103" xr:uid="{00000000-0005-0000-0000-0000E2320000}"/>
    <cellStyle name="Linked Cell 8 2" xfId="13104" xr:uid="{00000000-0005-0000-0000-0000E3320000}"/>
    <cellStyle name="Linked Cell 8 2 2" xfId="13105" xr:uid="{00000000-0005-0000-0000-0000E4320000}"/>
    <cellStyle name="Linked Cell 8 3" xfId="13106" xr:uid="{00000000-0005-0000-0000-0000E5320000}"/>
    <cellStyle name="Linked Cell 9" xfId="13107" xr:uid="{00000000-0005-0000-0000-0000E6320000}"/>
    <cellStyle name="Linked Cell 9 2" xfId="13108" xr:uid="{00000000-0005-0000-0000-0000E7320000}"/>
    <cellStyle name="Linked Cell 9 2 2" xfId="13109" xr:uid="{00000000-0005-0000-0000-0000E8320000}"/>
    <cellStyle name="Linked Cell 9 3" xfId="13110" xr:uid="{00000000-0005-0000-0000-0000E9320000}"/>
    <cellStyle name="Neutral 10" xfId="13111" xr:uid="{00000000-0005-0000-0000-0000EA320000}"/>
    <cellStyle name="Neutral 10 2" xfId="13112" xr:uid="{00000000-0005-0000-0000-0000EB320000}"/>
    <cellStyle name="Neutral 2" xfId="13113" xr:uid="{00000000-0005-0000-0000-0000EC320000}"/>
    <cellStyle name="Neutral 2 2" xfId="13114" xr:uid="{00000000-0005-0000-0000-0000ED320000}"/>
    <cellStyle name="Neutral 2 2 2" xfId="13115" xr:uid="{00000000-0005-0000-0000-0000EE320000}"/>
    <cellStyle name="Neutral 2 3" xfId="13116" xr:uid="{00000000-0005-0000-0000-0000EF320000}"/>
    <cellStyle name="Neutral 3" xfId="13117" xr:uid="{00000000-0005-0000-0000-0000F0320000}"/>
    <cellStyle name="Neutral 3 2" xfId="13118" xr:uid="{00000000-0005-0000-0000-0000F1320000}"/>
    <cellStyle name="Neutral 3 2 2" xfId="13119" xr:uid="{00000000-0005-0000-0000-0000F2320000}"/>
    <cellStyle name="Neutral 3 3" xfId="13120" xr:uid="{00000000-0005-0000-0000-0000F3320000}"/>
    <cellStyle name="Neutral 4" xfId="13121" xr:uid="{00000000-0005-0000-0000-0000F4320000}"/>
    <cellStyle name="Neutral 4 2" xfId="13122" xr:uid="{00000000-0005-0000-0000-0000F5320000}"/>
    <cellStyle name="Neutral 4 2 2" xfId="13123" xr:uid="{00000000-0005-0000-0000-0000F6320000}"/>
    <cellStyle name="Neutral 4 3" xfId="13124" xr:uid="{00000000-0005-0000-0000-0000F7320000}"/>
    <cellStyle name="Neutral 5" xfId="13125" xr:uid="{00000000-0005-0000-0000-0000F8320000}"/>
    <cellStyle name="Neutral 5 2" xfId="13126" xr:uid="{00000000-0005-0000-0000-0000F9320000}"/>
    <cellStyle name="Neutral 5 2 2" xfId="13127" xr:uid="{00000000-0005-0000-0000-0000FA320000}"/>
    <cellStyle name="Neutral 5 3" xfId="13128" xr:uid="{00000000-0005-0000-0000-0000FB320000}"/>
    <cellStyle name="Neutral 6" xfId="13129" xr:uid="{00000000-0005-0000-0000-0000FC320000}"/>
    <cellStyle name="Neutral 6 2" xfId="13130" xr:uid="{00000000-0005-0000-0000-0000FD320000}"/>
    <cellStyle name="Neutral 6 2 2" xfId="13131" xr:uid="{00000000-0005-0000-0000-0000FE320000}"/>
    <cellStyle name="Neutral 6 3" xfId="13132" xr:uid="{00000000-0005-0000-0000-0000FF320000}"/>
    <cellStyle name="Neutral 7" xfId="13133" xr:uid="{00000000-0005-0000-0000-000000330000}"/>
    <cellStyle name="Neutral 7 2" xfId="13134" xr:uid="{00000000-0005-0000-0000-000001330000}"/>
    <cellStyle name="Neutral 7 2 2" xfId="13135" xr:uid="{00000000-0005-0000-0000-000002330000}"/>
    <cellStyle name="Neutral 7 3" xfId="13136" xr:uid="{00000000-0005-0000-0000-000003330000}"/>
    <cellStyle name="Neutral 8" xfId="13137" xr:uid="{00000000-0005-0000-0000-000004330000}"/>
    <cellStyle name="Neutral 8 2" xfId="13138" xr:uid="{00000000-0005-0000-0000-000005330000}"/>
    <cellStyle name="Neutral 8 2 2" xfId="13139" xr:uid="{00000000-0005-0000-0000-000006330000}"/>
    <cellStyle name="Neutral 8 3" xfId="13140" xr:uid="{00000000-0005-0000-0000-000007330000}"/>
    <cellStyle name="Neutral 9" xfId="13141" xr:uid="{00000000-0005-0000-0000-000008330000}"/>
    <cellStyle name="Neutral 9 2" xfId="13142" xr:uid="{00000000-0005-0000-0000-000009330000}"/>
    <cellStyle name="Neutral 9 2 2" xfId="13143" xr:uid="{00000000-0005-0000-0000-00000A330000}"/>
    <cellStyle name="Neutral 9 3" xfId="13144" xr:uid="{00000000-0005-0000-0000-00000B330000}"/>
    <cellStyle name="Normal" xfId="0" builtinId="0"/>
    <cellStyle name="Normal 10" xfId="30" xr:uid="{00000000-0005-0000-0000-00000D330000}"/>
    <cellStyle name="Normal 10 10" xfId="13145" xr:uid="{00000000-0005-0000-0000-00000E330000}"/>
    <cellStyle name="Normal 10 100" xfId="13146" xr:uid="{00000000-0005-0000-0000-00000F330000}"/>
    <cellStyle name="Normal 10 101" xfId="13147" xr:uid="{00000000-0005-0000-0000-000010330000}"/>
    <cellStyle name="Normal 10 102" xfId="13148" xr:uid="{00000000-0005-0000-0000-000011330000}"/>
    <cellStyle name="Normal 10 103" xfId="13149" xr:uid="{00000000-0005-0000-0000-000012330000}"/>
    <cellStyle name="Normal 10 104" xfId="13150" xr:uid="{00000000-0005-0000-0000-000013330000}"/>
    <cellStyle name="Normal 10 105" xfId="13151" xr:uid="{00000000-0005-0000-0000-000014330000}"/>
    <cellStyle name="Normal 10 106" xfId="13152" xr:uid="{00000000-0005-0000-0000-000015330000}"/>
    <cellStyle name="Normal 10 107" xfId="13153" xr:uid="{00000000-0005-0000-0000-000016330000}"/>
    <cellStyle name="Normal 10 108" xfId="13154" xr:uid="{00000000-0005-0000-0000-000017330000}"/>
    <cellStyle name="Normal 10 109" xfId="13155" xr:uid="{00000000-0005-0000-0000-000018330000}"/>
    <cellStyle name="Normal 10 11" xfId="13156" xr:uid="{00000000-0005-0000-0000-000019330000}"/>
    <cellStyle name="Normal 10 110" xfId="13157" xr:uid="{00000000-0005-0000-0000-00001A330000}"/>
    <cellStyle name="Normal 10 111" xfId="13158" xr:uid="{00000000-0005-0000-0000-00001B330000}"/>
    <cellStyle name="Normal 10 112" xfId="13159" xr:uid="{00000000-0005-0000-0000-00001C330000}"/>
    <cellStyle name="Normal 10 113" xfId="13160" xr:uid="{00000000-0005-0000-0000-00001D330000}"/>
    <cellStyle name="Normal 10 114" xfId="13161" xr:uid="{00000000-0005-0000-0000-00001E330000}"/>
    <cellStyle name="Normal 10 115" xfId="13162" xr:uid="{00000000-0005-0000-0000-00001F330000}"/>
    <cellStyle name="Normal 10 116" xfId="13163" xr:uid="{00000000-0005-0000-0000-000020330000}"/>
    <cellStyle name="Normal 10 117" xfId="13164" xr:uid="{00000000-0005-0000-0000-000021330000}"/>
    <cellStyle name="Normal 10 118" xfId="13165" xr:uid="{00000000-0005-0000-0000-000022330000}"/>
    <cellStyle name="Normal 10 119" xfId="13166" xr:uid="{00000000-0005-0000-0000-000023330000}"/>
    <cellStyle name="Normal 10 12" xfId="13167" xr:uid="{00000000-0005-0000-0000-000024330000}"/>
    <cellStyle name="Normal 10 120" xfId="13168" xr:uid="{00000000-0005-0000-0000-000025330000}"/>
    <cellStyle name="Normal 10 121" xfId="13169" xr:uid="{00000000-0005-0000-0000-000026330000}"/>
    <cellStyle name="Normal 10 122" xfId="13170" xr:uid="{00000000-0005-0000-0000-000027330000}"/>
    <cellStyle name="Normal 10 123" xfId="13171" xr:uid="{00000000-0005-0000-0000-000028330000}"/>
    <cellStyle name="Normal 10 124" xfId="13172" xr:uid="{00000000-0005-0000-0000-000029330000}"/>
    <cellStyle name="Normal 10 125" xfId="13173" xr:uid="{00000000-0005-0000-0000-00002A330000}"/>
    <cellStyle name="Normal 10 13" xfId="13174" xr:uid="{00000000-0005-0000-0000-00002B330000}"/>
    <cellStyle name="Normal 10 14" xfId="13175" xr:uid="{00000000-0005-0000-0000-00002C330000}"/>
    <cellStyle name="Normal 10 15" xfId="13176" xr:uid="{00000000-0005-0000-0000-00002D330000}"/>
    <cellStyle name="Normal 10 16" xfId="13177" xr:uid="{00000000-0005-0000-0000-00002E330000}"/>
    <cellStyle name="Normal 10 17" xfId="13178" xr:uid="{00000000-0005-0000-0000-00002F330000}"/>
    <cellStyle name="Normal 10 18" xfId="13179" xr:uid="{00000000-0005-0000-0000-000030330000}"/>
    <cellStyle name="Normal 10 19" xfId="13180" xr:uid="{00000000-0005-0000-0000-000031330000}"/>
    <cellStyle name="Normal 10 2" xfId="31" xr:uid="{00000000-0005-0000-0000-000032330000}"/>
    <cellStyle name="Normal 10 2 2" xfId="32" xr:uid="{00000000-0005-0000-0000-000033330000}"/>
    <cellStyle name="Normal 10 2 2 2" xfId="13181" xr:uid="{00000000-0005-0000-0000-000034330000}"/>
    <cellStyle name="Normal 10 2 3" xfId="13182" xr:uid="{00000000-0005-0000-0000-000035330000}"/>
    <cellStyle name="Normal 10 20" xfId="13183" xr:uid="{00000000-0005-0000-0000-000036330000}"/>
    <cellStyle name="Normal 10 21" xfId="13184" xr:uid="{00000000-0005-0000-0000-000037330000}"/>
    <cellStyle name="Normal 10 22" xfId="13185" xr:uid="{00000000-0005-0000-0000-000038330000}"/>
    <cellStyle name="Normal 10 23" xfId="13186" xr:uid="{00000000-0005-0000-0000-000039330000}"/>
    <cellStyle name="Normal 10 24" xfId="13187" xr:uid="{00000000-0005-0000-0000-00003A330000}"/>
    <cellStyle name="Normal 10 25" xfId="13188" xr:uid="{00000000-0005-0000-0000-00003B330000}"/>
    <cellStyle name="Normal 10 26" xfId="13189" xr:uid="{00000000-0005-0000-0000-00003C330000}"/>
    <cellStyle name="Normal 10 27" xfId="13190" xr:uid="{00000000-0005-0000-0000-00003D330000}"/>
    <cellStyle name="Normal 10 28" xfId="13191" xr:uid="{00000000-0005-0000-0000-00003E330000}"/>
    <cellStyle name="Normal 10 29" xfId="13192" xr:uid="{00000000-0005-0000-0000-00003F330000}"/>
    <cellStyle name="Normal 10 3" xfId="13193" xr:uid="{00000000-0005-0000-0000-000040330000}"/>
    <cellStyle name="Normal 10 3 2" xfId="13194" xr:uid="{00000000-0005-0000-0000-000041330000}"/>
    <cellStyle name="Normal 10 3 2 2" xfId="13195" xr:uid="{00000000-0005-0000-0000-000042330000}"/>
    <cellStyle name="Normal 10 3 2 3" xfId="13196" xr:uid="{00000000-0005-0000-0000-000043330000}"/>
    <cellStyle name="Normal 10 3 2 4" xfId="13197" xr:uid="{00000000-0005-0000-0000-000044330000}"/>
    <cellStyle name="Normal 10 3 3" xfId="13198" xr:uid="{00000000-0005-0000-0000-000045330000}"/>
    <cellStyle name="Normal 10 3 3 2" xfId="13199" xr:uid="{00000000-0005-0000-0000-000046330000}"/>
    <cellStyle name="Normal 10 3 4" xfId="13200" xr:uid="{00000000-0005-0000-0000-000047330000}"/>
    <cellStyle name="Normal 10 3 4 2" xfId="13201" xr:uid="{00000000-0005-0000-0000-000048330000}"/>
    <cellStyle name="Normal 10 3 5" xfId="13202" xr:uid="{00000000-0005-0000-0000-000049330000}"/>
    <cellStyle name="Normal 10 3 6" xfId="13203" xr:uid="{00000000-0005-0000-0000-00004A330000}"/>
    <cellStyle name="Normal 10 30" xfId="13204" xr:uid="{00000000-0005-0000-0000-00004B330000}"/>
    <cellStyle name="Normal 10 31" xfId="13205" xr:uid="{00000000-0005-0000-0000-00004C330000}"/>
    <cellStyle name="Normal 10 32" xfId="13206" xr:uid="{00000000-0005-0000-0000-00004D330000}"/>
    <cellStyle name="Normal 10 33" xfId="13207" xr:uid="{00000000-0005-0000-0000-00004E330000}"/>
    <cellStyle name="Normal 10 34" xfId="13208" xr:uid="{00000000-0005-0000-0000-00004F330000}"/>
    <cellStyle name="Normal 10 35" xfId="13209" xr:uid="{00000000-0005-0000-0000-000050330000}"/>
    <cellStyle name="Normal 10 36" xfId="13210" xr:uid="{00000000-0005-0000-0000-000051330000}"/>
    <cellStyle name="Normal 10 37" xfId="13211" xr:uid="{00000000-0005-0000-0000-000052330000}"/>
    <cellStyle name="Normal 10 38" xfId="13212" xr:uid="{00000000-0005-0000-0000-000053330000}"/>
    <cellStyle name="Normal 10 39" xfId="13213" xr:uid="{00000000-0005-0000-0000-000054330000}"/>
    <cellStyle name="Normal 10 4" xfId="13214" xr:uid="{00000000-0005-0000-0000-000055330000}"/>
    <cellStyle name="Normal 10 40" xfId="13215" xr:uid="{00000000-0005-0000-0000-000056330000}"/>
    <cellStyle name="Normal 10 41" xfId="13216" xr:uid="{00000000-0005-0000-0000-000057330000}"/>
    <cellStyle name="Normal 10 42" xfId="13217" xr:uid="{00000000-0005-0000-0000-000058330000}"/>
    <cellStyle name="Normal 10 43" xfId="13218" xr:uid="{00000000-0005-0000-0000-000059330000}"/>
    <cellStyle name="Normal 10 44" xfId="13219" xr:uid="{00000000-0005-0000-0000-00005A330000}"/>
    <cellStyle name="Normal 10 45" xfId="13220" xr:uid="{00000000-0005-0000-0000-00005B330000}"/>
    <cellStyle name="Normal 10 46" xfId="13221" xr:uid="{00000000-0005-0000-0000-00005C330000}"/>
    <cellStyle name="Normal 10 47" xfId="13222" xr:uid="{00000000-0005-0000-0000-00005D330000}"/>
    <cellStyle name="Normal 10 48" xfId="13223" xr:uid="{00000000-0005-0000-0000-00005E330000}"/>
    <cellStyle name="Normal 10 49" xfId="13224" xr:uid="{00000000-0005-0000-0000-00005F330000}"/>
    <cellStyle name="Normal 10 5" xfId="13225" xr:uid="{00000000-0005-0000-0000-000060330000}"/>
    <cellStyle name="Normal 10 50" xfId="13226" xr:uid="{00000000-0005-0000-0000-000061330000}"/>
    <cellStyle name="Normal 10 51" xfId="13227" xr:uid="{00000000-0005-0000-0000-000062330000}"/>
    <cellStyle name="Normal 10 52" xfId="13228" xr:uid="{00000000-0005-0000-0000-000063330000}"/>
    <cellStyle name="Normal 10 53" xfId="13229" xr:uid="{00000000-0005-0000-0000-000064330000}"/>
    <cellStyle name="Normal 10 54" xfId="13230" xr:uid="{00000000-0005-0000-0000-000065330000}"/>
    <cellStyle name="Normal 10 55" xfId="13231" xr:uid="{00000000-0005-0000-0000-000066330000}"/>
    <cellStyle name="Normal 10 56" xfId="13232" xr:uid="{00000000-0005-0000-0000-000067330000}"/>
    <cellStyle name="Normal 10 57" xfId="13233" xr:uid="{00000000-0005-0000-0000-000068330000}"/>
    <cellStyle name="Normal 10 58" xfId="13234" xr:uid="{00000000-0005-0000-0000-000069330000}"/>
    <cellStyle name="Normal 10 59" xfId="13235" xr:uid="{00000000-0005-0000-0000-00006A330000}"/>
    <cellStyle name="Normal 10 6" xfId="13236" xr:uid="{00000000-0005-0000-0000-00006B330000}"/>
    <cellStyle name="Normal 10 60" xfId="13237" xr:uid="{00000000-0005-0000-0000-00006C330000}"/>
    <cellStyle name="Normal 10 61" xfId="13238" xr:uid="{00000000-0005-0000-0000-00006D330000}"/>
    <cellStyle name="Normal 10 62" xfId="13239" xr:uid="{00000000-0005-0000-0000-00006E330000}"/>
    <cellStyle name="Normal 10 63" xfId="13240" xr:uid="{00000000-0005-0000-0000-00006F330000}"/>
    <cellStyle name="Normal 10 64" xfId="13241" xr:uid="{00000000-0005-0000-0000-000070330000}"/>
    <cellStyle name="Normal 10 65" xfId="13242" xr:uid="{00000000-0005-0000-0000-000071330000}"/>
    <cellStyle name="Normal 10 66" xfId="13243" xr:uid="{00000000-0005-0000-0000-000072330000}"/>
    <cellStyle name="Normal 10 67" xfId="13244" xr:uid="{00000000-0005-0000-0000-000073330000}"/>
    <cellStyle name="Normal 10 68" xfId="13245" xr:uid="{00000000-0005-0000-0000-000074330000}"/>
    <cellStyle name="Normal 10 69" xfId="13246" xr:uid="{00000000-0005-0000-0000-000075330000}"/>
    <cellStyle name="Normal 10 7" xfId="13247" xr:uid="{00000000-0005-0000-0000-000076330000}"/>
    <cellStyle name="Normal 10 70" xfId="13248" xr:uid="{00000000-0005-0000-0000-000077330000}"/>
    <cellStyle name="Normal 10 71" xfId="13249" xr:uid="{00000000-0005-0000-0000-000078330000}"/>
    <cellStyle name="Normal 10 72" xfId="13250" xr:uid="{00000000-0005-0000-0000-000079330000}"/>
    <cellStyle name="Normal 10 73" xfId="13251" xr:uid="{00000000-0005-0000-0000-00007A330000}"/>
    <cellStyle name="Normal 10 74" xfId="13252" xr:uid="{00000000-0005-0000-0000-00007B330000}"/>
    <cellStyle name="Normal 10 75" xfId="13253" xr:uid="{00000000-0005-0000-0000-00007C330000}"/>
    <cellStyle name="Normal 10 76" xfId="13254" xr:uid="{00000000-0005-0000-0000-00007D330000}"/>
    <cellStyle name="Normal 10 77" xfId="13255" xr:uid="{00000000-0005-0000-0000-00007E330000}"/>
    <cellStyle name="Normal 10 78" xfId="13256" xr:uid="{00000000-0005-0000-0000-00007F330000}"/>
    <cellStyle name="Normal 10 79" xfId="13257" xr:uid="{00000000-0005-0000-0000-000080330000}"/>
    <cellStyle name="Normal 10 8" xfId="13258" xr:uid="{00000000-0005-0000-0000-000081330000}"/>
    <cellStyle name="Normal 10 80" xfId="13259" xr:uid="{00000000-0005-0000-0000-000082330000}"/>
    <cellStyle name="Normal 10 81" xfId="13260" xr:uid="{00000000-0005-0000-0000-000083330000}"/>
    <cellStyle name="Normal 10 82" xfId="13261" xr:uid="{00000000-0005-0000-0000-000084330000}"/>
    <cellStyle name="Normal 10 83" xfId="13262" xr:uid="{00000000-0005-0000-0000-000085330000}"/>
    <cellStyle name="Normal 10 84" xfId="13263" xr:uid="{00000000-0005-0000-0000-000086330000}"/>
    <cellStyle name="Normal 10 85" xfId="13264" xr:uid="{00000000-0005-0000-0000-000087330000}"/>
    <cellStyle name="Normal 10 86" xfId="13265" xr:uid="{00000000-0005-0000-0000-000088330000}"/>
    <cellStyle name="Normal 10 87" xfId="13266" xr:uid="{00000000-0005-0000-0000-000089330000}"/>
    <cellStyle name="Normal 10 88" xfId="13267" xr:uid="{00000000-0005-0000-0000-00008A330000}"/>
    <cellStyle name="Normal 10 89" xfId="13268" xr:uid="{00000000-0005-0000-0000-00008B330000}"/>
    <cellStyle name="Normal 10 9" xfId="13269" xr:uid="{00000000-0005-0000-0000-00008C330000}"/>
    <cellStyle name="Normal 10 90" xfId="13270" xr:uid="{00000000-0005-0000-0000-00008D330000}"/>
    <cellStyle name="Normal 10 91" xfId="13271" xr:uid="{00000000-0005-0000-0000-00008E330000}"/>
    <cellStyle name="Normal 10 92" xfId="13272" xr:uid="{00000000-0005-0000-0000-00008F330000}"/>
    <cellStyle name="Normal 10 93" xfId="13273" xr:uid="{00000000-0005-0000-0000-000090330000}"/>
    <cellStyle name="Normal 10 94" xfId="13274" xr:uid="{00000000-0005-0000-0000-000091330000}"/>
    <cellStyle name="Normal 10 95" xfId="13275" xr:uid="{00000000-0005-0000-0000-000092330000}"/>
    <cellStyle name="Normal 10 96" xfId="13276" xr:uid="{00000000-0005-0000-0000-000093330000}"/>
    <cellStyle name="Normal 10 97" xfId="13277" xr:uid="{00000000-0005-0000-0000-000094330000}"/>
    <cellStyle name="Normal 10 98" xfId="13278" xr:uid="{00000000-0005-0000-0000-000095330000}"/>
    <cellStyle name="Normal 10 99" xfId="13279" xr:uid="{00000000-0005-0000-0000-000096330000}"/>
    <cellStyle name="Normal 100" xfId="13280" xr:uid="{00000000-0005-0000-0000-000097330000}"/>
    <cellStyle name="Normal 101" xfId="13281" xr:uid="{00000000-0005-0000-0000-000098330000}"/>
    <cellStyle name="Normal 102" xfId="13282" xr:uid="{00000000-0005-0000-0000-000099330000}"/>
    <cellStyle name="Normal 103" xfId="13283" xr:uid="{00000000-0005-0000-0000-00009A330000}"/>
    <cellStyle name="Normal 104" xfId="13284" xr:uid="{00000000-0005-0000-0000-00009B330000}"/>
    <cellStyle name="Normal 105" xfId="13285" xr:uid="{00000000-0005-0000-0000-00009C330000}"/>
    <cellStyle name="Normal 106" xfId="13286" xr:uid="{00000000-0005-0000-0000-00009D330000}"/>
    <cellStyle name="Normal 107" xfId="13287" xr:uid="{00000000-0005-0000-0000-00009E330000}"/>
    <cellStyle name="Normal 107 2" xfId="13288" xr:uid="{00000000-0005-0000-0000-00009F330000}"/>
    <cellStyle name="Normal 108" xfId="13289" xr:uid="{00000000-0005-0000-0000-0000A0330000}"/>
    <cellStyle name="Normal 109" xfId="13290" xr:uid="{00000000-0005-0000-0000-0000A1330000}"/>
    <cellStyle name="Normal 11" xfId="33" xr:uid="{00000000-0005-0000-0000-0000A2330000}"/>
    <cellStyle name="Normal 11 10" xfId="13291" xr:uid="{00000000-0005-0000-0000-0000A3330000}"/>
    <cellStyle name="Normal 11 100" xfId="13292" xr:uid="{00000000-0005-0000-0000-0000A4330000}"/>
    <cellStyle name="Normal 11 101" xfId="13293" xr:uid="{00000000-0005-0000-0000-0000A5330000}"/>
    <cellStyle name="Normal 11 102" xfId="13294" xr:uid="{00000000-0005-0000-0000-0000A6330000}"/>
    <cellStyle name="Normal 11 103" xfId="13295" xr:uid="{00000000-0005-0000-0000-0000A7330000}"/>
    <cellStyle name="Normal 11 104" xfId="13296" xr:uid="{00000000-0005-0000-0000-0000A8330000}"/>
    <cellStyle name="Normal 11 105" xfId="13297" xr:uid="{00000000-0005-0000-0000-0000A9330000}"/>
    <cellStyle name="Normal 11 106" xfId="13298" xr:uid="{00000000-0005-0000-0000-0000AA330000}"/>
    <cellStyle name="Normal 11 107" xfId="13299" xr:uid="{00000000-0005-0000-0000-0000AB330000}"/>
    <cellStyle name="Normal 11 108" xfId="13300" xr:uid="{00000000-0005-0000-0000-0000AC330000}"/>
    <cellStyle name="Normal 11 109" xfId="13301" xr:uid="{00000000-0005-0000-0000-0000AD330000}"/>
    <cellStyle name="Normal 11 11" xfId="13302" xr:uid="{00000000-0005-0000-0000-0000AE330000}"/>
    <cellStyle name="Normal 11 110" xfId="13303" xr:uid="{00000000-0005-0000-0000-0000AF330000}"/>
    <cellStyle name="Normal 11 111" xfId="13304" xr:uid="{00000000-0005-0000-0000-0000B0330000}"/>
    <cellStyle name="Normal 11 112" xfId="13305" xr:uid="{00000000-0005-0000-0000-0000B1330000}"/>
    <cellStyle name="Normal 11 113" xfId="13306" xr:uid="{00000000-0005-0000-0000-0000B2330000}"/>
    <cellStyle name="Normal 11 114" xfId="13307" xr:uid="{00000000-0005-0000-0000-0000B3330000}"/>
    <cellStyle name="Normal 11 115" xfId="13308" xr:uid="{00000000-0005-0000-0000-0000B4330000}"/>
    <cellStyle name="Normal 11 116" xfId="13309" xr:uid="{00000000-0005-0000-0000-0000B5330000}"/>
    <cellStyle name="Normal 11 117" xfId="13310" xr:uid="{00000000-0005-0000-0000-0000B6330000}"/>
    <cellStyle name="Normal 11 118" xfId="13311" xr:uid="{00000000-0005-0000-0000-0000B7330000}"/>
    <cellStyle name="Normal 11 119" xfId="13312" xr:uid="{00000000-0005-0000-0000-0000B8330000}"/>
    <cellStyle name="Normal 11 12" xfId="13313" xr:uid="{00000000-0005-0000-0000-0000B9330000}"/>
    <cellStyle name="Normal 11 120" xfId="13314" xr:uid="{00000000-0005-0000-0000-0000BA330000}"/>
    <cellStyle name="Normal 11 121" xfId="13315" xr:uid="{00000000-0005-0000-0000-0000BB330000}"/>
    <cellStyle name="Normal 11 122" xfId="13316" xr:uid="{00000000-0005-0000-0000-0000BC330000}"/>
    <cellStyle name="Normal 11 123" xfId="13317" xr:uid="{00000000-0005-0000-0000-0000BD330000}"/>
    <cellStyle name="Normal 11 124" xfId="13318" xr:uid="{00000000-0005-0000-0000-0000BE330000}"/>
    <cellStyle name="Normal 11 13" xfId="13319" xr:uid="{00000000-0005-0000-0000-0000BF330000}"/>
    <cellStyle name="Normal 11 14" xfId="13320" xr:uid="{00000000-0005-0000-0000-0000C0330000}"/>
    <cellStyle name="Normal 11 15" xfId="13321" xr:uid="{00000000-0005-0000-0000-0000C1330000}"/>
    <cellStyle name="Normal 11 16" xfId="13322" xr:uid="{00000000-0005-0000-0000-0000C2330000}"/>
    <cellStyle name="Normal 11 17" xfId="13323" xr:uid="{00000000-0005-0000-0000-0000C3330000}"/>
    <cellStyle name="Normal 11 18" xfId="13324" xr:uid="{00000000-0005-0000-0000-0000C4330000}"/>
    <cellStyle name="Normal 11 19" xfId="13325" xr:uid="{00000000-0005-0000-0000-0000C5330000}"/>
    <cellStyle name="Normal 11 2" xfId="13326" xr:uid="{00000000-0005-0000-0000-0000C6330000}"/>
    <cellStyle name="Normal 11 2 2" xfId="13327" xr:uid="{00000000-0005-0000-0000-0000C7330000}"/>
    <cellStyle name="Normal 11 2 2 2" xfId="13328" xr:uid="{00000000-0005-0000-0000-0000C8330000}"/>
    <cellStyle name="Normal 11 2 2 3" xfId="13329" xr:uid="{00000000-0005-0000-0000-0000C9330000}"/>
    <cellStyle name="Normal 11 2 2 4" xfId="13330" xr:uid="{00000000-0005-0000-0000-0000CA330000}"/>
    <cellStyle name="Normal 11 2 3" xfId="13331" xr:uid="{00000000-0005-0000-0000-0000CB330000}"/>
    <cellStyle name="Normal 11 2 3 2" xfId="13332" xr:uid="{00000000-0005-0000-0000-0000CC330000}"/>
    <cellStyle name="Normal 11 2 4" xfId="13333" xr:uid="{00000000-0005-0000-0000-0000CD330000}"/>
    <cellStyle name="Normal 11 2 4 2" xfId="13334" xr:uid="{00000000-0005-0000-0000-0000CE330000}"/>
    <cellStyle name="Normal 11 2 5" xfId="13335" xr:uid="{00000000-0005-0000-0000-0000CF330000}"/>
    <cellStyle name="Normal 11 2 6" xfId="13336" xr:uid="{00000000-0005-0000-0000-0000D0330000}"/>
    <cellStyle name="Normal 11 20" xfId="13337" xr:uid="{00000000-0005-0000-0000-0000D1330000}"/>
    <cellStyle name="Normal 11 21" xfId="13338" xr:uid="{00000000-0005-0000-0000-0000D2330000}"/>
    <cellStyle name="Normal 11 22" xfId="13339" xr:uid="{00000000-0005-0000-0000-0000D3330000}"/>
    <cellStyle name="Normal 11 23" xfId="13340" xr:uid="{00000000-0005-0000-0000-0000D4330000}"/>
    <cellStyle name="Normal 11 24" xfId="13341" xr:uid="{00000000-0005-0000-0000-0000D5330000}"/>
    <cellStyle name="Normal 11 25" xfId="13342" xr:uid="{00000000-0005-0000-0000-0000D6330000}"/>
    <cellStyle name="Normal 11 26" xfId="13343" xr:uid="{00000000-0005-0000-0000-0000D7330000}"/>
    <cellStyle name="Normal 11 27" xfId="13344" xr:uid="{00000000-0005-0000-0000-0000D8330000}"/>
    <cellStyle name="Normal 11 28" xfId="13345" xr:uid="{00000000-0005-0000-0000-0000D9330000}"/>
    <cellStyle name="Normal 11 29" xfId="13346" xr:uid="{00000000-0005-0000-0000-0000DA330000}"/>
    <cellStyle name="Normal 11 3" xfId="13347" xr:uid="{00000000-0005-0000-0000-0000DB330000}"/>
    <cellStyle name="Normal 11 30" xfId="13348" xr:uid="{00000000-0005-0000-0000-0000DC330000}"/>
    <cellStyle name="Normal 11 31" xfId="13349" xr:uid="{00000000-0005-0000-0000-0000DD330000}"/>
    <cellStyle name="Normal 11 32" xfId="13350" xr:uid="{00000000-0005-0000-0000-0000DE330000}"/>
    <cellStyle name="Normal 11 33" xfId="13351" xr:uid="{00000000-0005-0000-0000-0000DF330000}"/>
    <cellStyle name="Normal 11 34" xfId="13352" xr:uid="{00000000-0005-0000-0000-0000E0330000}"/>
    <cellStyle name="Normal 11 35" xfId="13353" xr:uid="{00000000-0005-0000-0000-0000E1330000}"/>
    <cellStyle name="Normal 11 36" xfId="13354" xr:uid="{00000000-0005-0000-0000-0000E2330000}"/>
    <cellStyle name="Normal 11 37" xfId="13355" xr:uid="{00000000-0005-0000-0000-0000E3330000}"/>
    <cellStyle name="Normal 11 38" xfId="13356" xr:uid="{00000000-0005-0000-0000-0000E4330000}"/>
    <cellStyle name="Normal 11 39" xfId="13357" xr:uid="{00000000-0005-0000-0000-0000E5330000}"/>
    <cellStyle name="Normal 11 4" xfId="13358" xr:uid="{00000000-0005-0000-0000-0000E6330000}"/>
    <cellStyle name="Normal 11 40" xfId="13359" xr:uid="{00000000-0005-0000-0000-0000E7330000}"/>
    <cellStyle name="Normal 11 41" xfId="13360" xr:uid="{00000000-0005-0000-0000-0000E8330000}"/>
    <cellStyle name="Normal 11 42" xfId="13361" xr:uid="{00000000-0005-0000-0000-0000E9330000}"/>
    <cellStyle name="Normal 11 43" xfId="13362" xr:uid="{00000000-0005-0000-0000-0000EA330000}"/>
    <cellStyle name="Normal 11 44" xfId="13363" xr:uid="{00000000-0005-0000-0000-0000EB330000}"/>
    <cellStyle name="Normal 11 45" xfId="13364" xr:uid="{00000000-0005-0000-0000-0000EC330000}"/>
    <cellStyle name="Normal 11 46" xfId="13365" xr:uid="{00000000-0005-0000-0000-0000ED330000}"/>
    <cellStyle name="Normal 11 47" xfId="13366" xr:uid="{00000000-0005-0000-0000-0000EE330000}"/>
    <cellStyle name="Normal 11 48" xfId="13367" xr:uid="{00000000-0005-0000-0000-0000EF330000}"/>
    <cellStyle name="Normal 11 49" xfId="13368" xr:uid="{00000000-0005-0000-0000-0000F0330000}"/>
    <cellStyle name="Normal 11 5" xfId="13369" xr:uid="{00000000-0005-0000-0000-0000F1330000}"/>
    <cellStyle name="Normal 11 50" xfId="13370" xr:uid="{00000000-0005-0000-0000-0000F2330000}"/>
    <cellStyle name="Normal 11 51" xfId="13371" xr:uid="{00000000-0005-0000-0000-0000F3330000}"/>
    <cellStyle name="Normal 11 52" xfId="13372" xr:uid="{00000000-0005-0000-0000-0000F4330000}"/>
    <cellStyle name="Normal 11 53" xfId="13373" xr:uid="{00000000-0005-0000-0000-0000F5330000}"/>
    <cellStyle name="Normal 11 54" xfId="13374" xr:uid="{00000000-0005-0000-0000-0000F6330000}"/>
    <cellStyle name="Normal 11 55" xfId="13375" xr:uid="{00000000-0005-0000-0000-0000F7330000}"/>
    <cellStyle name="Normal 11 56" xfId="13376" xr:uid="{00000000-0005-0000-0000-0000F8330000}"/>
    <cellStyle name="Normal 11 57" xfId="13377" xr:uid="{00000000-0005-0000-0000-0000F9330000}"/>
    <cellStyle name="Normal 11 58" xfId="13378" xr:uid="{00000000-0005-0000-0000-0000FA330000}"/>
    <cellStyle name="Normal 11 59" xfId="13379" xr:uid="{00000000-0005-0000-0000-0000FB330000}"/>
    <cellStyle name="Normal 11 6" xfId="13380" xr:uid="{00000000-0005-0000-0000-0000FC330000}"/>
    <cellStyle name="Normal 11 60" xfId="13381" xr:uid="{00000000-0005-0000-0000-0000FD330000}"/>
    <cellStyle name="Normal 11 61" xfId="13382" xr:uid="{00000000-0005-0000-0000-0000FE330000}"/>
    <cellStyle name="Normal 11 62" xfId="13383" xr:uid="{00000000-0005-0000-0000-0000FF330000}"/>
    <cellStyle name="Normal 11 63" xfId="13384" xr:uid="{00000000-0005-0000-0000-000000340000}"/>
    <cellStyle name="Normal 11 64" xfId="13385" xr:uid="{00000000-0005-0000-0000-000001340000}"/>
    <cellStyle name="Normal 11 65" xfId="13386" xr:uid="{00000000-0005-0000-0000-000002340000}"/>
    <cellStyle name="Normal 11 66" xfId="13387" xr:uid="{00000000-0005-0000-0000-000003340000}"/>
    <cellStyle name="Normal 11 67" xfId="13388" xr:uid="{00000000-0005-0000-0000-000004340000}"/>
    <cellStyle name="Normal 11 68" xfId="13389" xr:uid="{00000000-0005-0000-0000-000005340000}"/>
    <cellStyle name="Normal 11 69" xfId="13390" xr:uid="{00000000-0005-0000-0000-000006340000}"/>
    <cellStyle name="Normal 11 7" xfId="13391" xr:uid="{00000000-0005-0000-0000-000007340000}"/>
    <cellStyle name="Normal 11 70" xfId="13392" xr:uid="{00000000-0005-0000-0000-000008340000}"/>
    <cellStyle name="Normal 11 71" xfId="13393" xr:uid="{00000000-0005-0000-0000-000009340000}"/>
    <cellStyle name="Normal 11 72" xfId="13394" xr:uid="{00000000-0005-0000-0000-00000A340000}"/>
    <cellStyle name="Normal 11 73" xfId="13395" xr:uid="{00000000-0005-0000-0000-00000B340000}"/>
    <cellStyle name="Normal 11 74" xfId="13396" xr:uid="{00000000-0005-0000-0000-00000C340000}"/>
    <cellStyle name="Normal 11 75" xfId="13397" xr:uid="{00000000-0005-0000-0000-00000D340000}"/>
    <cellStyle name="Normal 11 76" xfId="13398" xr:uid="{00000000-0005-0000-0000-00000E340000}"/>
    <cellStyle name="Normal 11 77" xfId="13399" xr:uid="{00000000-0005-0000-0000-00000F340000}"/>
    <cellStyle name="Normal 11 78" xfId="13400" xr:uid="{00000000-0005-0000-0000-000010340000}"/>
    <cellStyle name="Normal 11 79" xfId="13401" xr:uid="{00000000-0005-0000-0000-000011340000}"/>
    <cellStyle name="Normal 11 8" xfId="13402" xr:uid="{00000000-0005-0000-0000-000012340000}"/>
    <cellStyle name="Normal 11 80" xfId="13403" xr:uid="{00000000-0005-0000-0000-000013340000}"/>
    <cellStyle name="Normal 11 81" xfId="13404" xr:uid="{00000000-0005-0000-0000-000014340000}"/>
    <cellStyle name="Normal 11 82" xfId="13405" xr:uid="{00000000-0005-0000-0000-000015340000}"/>
    <cellStyle name="Normal 11 83" xfId="13406" xr:uid="{00000000-0005-0000-0000-000016340000}"/>
    <cellStyle name="Normal 11 84" xfId="13407" xr:uid="{00000000-0005-0000-0000-000017340000}"/>
    <cellStyle name="Normal 11 85" xfId="13408" xr:uid="{00000000-0005-0000-0000-000018340000}"/>
    <cellStyle name="Normal 11 86" xfId="13409" xr:uid="{00000000-0005-0000-0000-000019340000}"/>
    <cellStyle name="Normal 11 87" xfId="13410" xr:uid="{00000000-0005-0000-0000-00001A340000}"/>
    <cellStyle name="Normal 11 88" xfId="13411" xr:uid="{00000000-0005-0000-0000-00001B340000}"/>
    <cellStyle name="Normal 11 89" xfId="13412" xr:uid="{00000000-0005-0000-0000-00001C340000}"/>
    <cellStyle name="Normal 11 9" xfId="13413" xr:uid="{00000000-0005-0000-0000-00001D340000}"/>
    <cellStyle name="Normal 11 90" xfId="13414" xr:uid="{00000000-0005-0000-0000-00001E340000}"/>
    <cellStyle name="Normal 11 91" xfId="13415" xr:uid="{00000000-0005-0000-0000-00001F340000}"/>
    <cellStyle name="Normal 11 92" xfId="13416" xr:uid="{00000000-0005-0000-0000-000020340000}"/>
    <cellStyle name="Normal 11 93" xfId="13417" xr:uid="{00000000-0005-0000-0000-000021340000}"/>
    <cellStyle name="Normal 11 94" xfId="13418" xr:uid="{00000000-0005-0000-0000-000022340000}"/>
    <cellStyle name="Normal 11 95" xfId="13419" xr:uid="{00000000-0005-0000-0000-000023340000}"/>
    <cellStyle name="Normal 11 96" xfId="13420" xr:uid="{00000000-0005-0000-0000-000024340000}"/>
    <cellStyle name="Normal 11 97" xfId="13421" xr:uid="{00000000-0005-0000-0000-000025340000}"/>
    <cellStyle name="Normal 11 98" xfId="13422" xr:uid="{00000000-0005-0000-0000-000026340000}"/>
    <cellStyle name="Normal 11 99" xfId="13423" xr:uid="{00000000-0005-0000-0000-000027340000}"/>
    <cellStyle name="Normal 110" xfId="13424" xr:uid="{00000000-0005-0000-0000-000028340000}"/>
    <cellStyle name="Normal 111" xfId="13425" xr:uid="{00000000-0005-0000-0000-000029340000}"/>
    <cellStyle name="Normal 112" xfId="13426" xr:uid="{00000000-0005-0000-0000-00002A340000}"/>
    <cellStyle name="Normal 113" xfId="13427" xr:uid="{00000000-0005-0000-0000-00002B340000}"/>
    <cellStyle name="Normal 114" xfId="13428" xr:uid="{00000000-0005-0000-0000-00002C340000}"/>
    <cellStyle name="Normal 115" xfId="13429" xr:uid="{00000000-0005-0000-0000-00002D340000}"/>
    <cellStyle name="Normal 116" xfId="13430" xr:uid="{00000000-0005-0000-0000-00002E340000}"/>
    <cellStyle name="Normal 117" xfId="20006" xr:uid="{63A87332-91E1-45F4-809E-6711583ADDDA}"/>
    <cellStyle name="Normal 12" xfId="34" xr:uid="{00000000-0005-0000-0000-00002F340000}"/>
    <cellStyle name="Normal 12 10" xfId="13431" xr:uid="{00000000-0005-0000-0000-000030340000}"/>
    <cellStyle name="Normal 12 100" xfId="13432" xr:uid="{00000000-0005-0000-0000-000031340000}"/>
    <cellStyle name="Normal 12 101" xfId="13433" xr:uid="{00000000-0005-0000-0000-000032340000}"/>
    <cellStyle name="Normal 12 102" xfId="13434" xr:uid="{00000000-0005-0000-0000-000033340000}"/>
    <cellStyle name="Normal 12 103" xfId="13435" xr:uid="{00000000-0005-0000-0000-000034340000}"/>
    <cellStyle name="Normal 12 104" xfId="13436" xr:uid="{00000000-0005-0000-0000-000035340000}"/>
    <cellStyle name="Normal 12 105" xfId="13437" xr:uid="{00000000-0005-0000-0000-000036340000}"/>
    <cellStyle name="Normal 12 106" xfId="13438" xr:uid="{00000000-0005-0000-0000-000037340000}"/>
    <cellStyle name="Normal 12 107" xfId="13439" xr:uid="{00000000-0005-0000-0000-000038340000}"/>
    <cellStyle name="Normal 12 108" xfId="13440" xr:uid="{00000000-0005-0000-0000-000039340000}"/>
    <cellStyle name="Normal 12 109" xfId="13441" xr:uid="{00000000-0005-0000-0000-00003A340000}"/>
    <cellStyle name="Normal 12 11" xfId="13442" xr:uid="{00000000-0005-0000-0000-00003B340000}"/>
    <cellStyle name="Normal 12 110" xfId="13443" xr:uid="{00000000-0005-0000-0000-00003C340000}"/>
    <cellStyle name="Normal 12 111" xfId="13444" xr:uid="{00000000-0005-0000-0000-00003D340000}"/>
    <cellStyle name="Normal 12 112" xfId="13445" xr:uid="{00000000-0005-0000-0000-00003E340000}"/>
    <cellStyle name="Normal 12 113" xfId="13446" xr:uid="{00000000-0005-0000-0000-00003F340000}"/>
    <cellStyle name="Normal 12 114" xfId="13447" xr:uid="{00000000-0005-0000-0000-000040340000}"/>
    <cellStyle name="Normal 12 115" xfId="13448" xr:uid="{00000000-0005-0000-0000-000041340000}"/>
    <cellStyle name="Normal 12 116" xfId="13449" xr:uid="{00000000-0005-0000-0000-000042340000}"/>
    <cellStyle name="Normal 12 117" xfId="13450" xr:uid="{00000000-0005-0000-0000-000043340000}"/>
    <cellStyle name="Normal 12 118" xfId="13451" xr:uid="{00000000-0005-0000-0000-000044340000}"/>
    <cellStyle name="Normal 12 119" xfId="13452" xr:uid="{00000000-0005-0000-0000-000045340000}"/>
    <cellStyle name="Normal 12 12" xfId="13453" xr:uid="{00000000-0005-0000-0000-000046340000}"/>
    <cellStyle name="Normal 12 120" xfId="13454" xr:uid="{00000000-0005-0000-0000-000047340000}"/>
    <cellStyle name="Normal 12 121" xfId="13455" xr:uid="{00000000-0005-0000-0000-000048340000}"/>
    <cellStyle name="Normal 12 122" xfId="13456" xr:uid="{00000000-0005-0000-0000-000049340000}"/>
    <cellStyle name="Normal 12 123" xfId="13457" xr:uid="{00000000-0005-0000-0000-00004A340000}"/>
    <cellStyle name="Normal 12 13" xfId="13458" xr:uid="{00000000-0005-0000-0000-00004B340000}"/>
    <cellStyle name="Normal 12 14" xfId="13459" xr:uid="{00000000-0005-0000-0000-00004C340000}"/>
    <cellStyle name="Normal 12 15" xfId="13460" xr:uid="{00000000-0005-0000-0000-00004D340000}"/>
    <cellStyle name="Normal 12 16" xfId="13461" xr:uid="{00000000-0005-0000-0000-00004E340000}"/>
    <cellStyle name="Normal 12 17" xfId="13462" xr:uid="{00000000-0005-0000-0000-00004F340000}"/>
    <cellStyle name="Normal 12 18" xfId="13463" xr:uid="{00000000-0005-0000-0000-000050340000}"/>
    <cellStyle name="Normal 12 19" xfId="13464" xr:uid="{00000000-0005-0000-0000-000051340000}"/>
    <cellStyle name="Normal 12 2" xfId="13465" xr:uid="{00000000-0005-0000-0000-000052340000}"/>
    <cellStyle name="Normal 12 20" xfId="13466" xr:uid="{00000000-0005-0000-0000-000053340000}"/>
    <cellStyle name="Normal 12 21" xfId="13467" xr:uid="{00000000-0005-0000-0000-000054340000}"/>
    <cellStyle name="Normal 12 22" xfId="13468" xr:uid="{00000000-0005-0000-0000-000055340000}"/>
    <cellStyle name="Normal 12 23" xfId="13469" xr:uid="{00000000-0005-0000-0000-000056340000}"/>
    <cellStyle name="Normal 12 24" xfId="13470" xr:uid="{00000000-0005-0000-0000-000057340000}"/>
    <cellStyle name="Normal 12 25" xfId="13471" xr:uid="{00000000-0005-0000-0000-000058340000}"/>
    <cellStyle name="Normal 12 26" xfId="13472" xr:uid="{00000000-0005-0000-0000-000059340000}"/>
    <cellStyle name="Normal 12 27" xfId="13473" xr:uid="{00000000-0005-0000-0000-00005A340000}"/>
    <cellStyle name="Normal 12 28" xfId="13474" xr:uid="{00000000-0005-0000-0000-00005B340000}"/>
    <cellStyle name="Normal 12 29" xfId="13475" xr:uid="{00000000-0005-0000-0000-00005C340000}"/>
    <cellStyle name="Normal 12 3" xfId="13476" xr:uid="{00000000-0005-0000-0000-00005D340000}"/>
    <cellStyle name="Normal 12 30" xfId="13477" xr:uid="{00000000-0005-0000-0000-00005E340000}"/>
    <cellStyle name="Normal 12 31" xfId="13478" xr:uid="{00000000-0005-0000-0000-00005F340000}"/>
    <cellStyle name="Normal 12 32" xfId="13479" xr:uid="{00000000-0005-0000-0000-000060340000}"/>
    <cellStyle name="Normal 12 33" xfId="13480" xr:uid="{00000000-0005-0000-0000-000061340000}"/>
    <cellStyle name="Normal 12 34" xfId="13481" xr:uid="{00000000-0005-0000-0000-000062340000}"/>
    <cellStyle name="Normal 12 35" xfId="13482" xr:uid="{00000000-0005-0000-0000-000063340000}"/>
    <cellStyle name="Normal 12 36" xfId="13483" xr:uid="{00000000-0005-0000-0000-000064340000}"/>
    <cellStyle name="Normal 12 37" xfId="13484" xr:uid="{00000000-0005-0000-0000-000065340000}"/>
    <cellStyle name="Normal 12 38" xfId="13485" xr:uid="{00000000-0005-0000-0000-000066340000}"/>
    <cellStyle name="Normal 12 39" xfId="13486" xr:uid="{00000000-0005-0000-0000-000067340000}"/>
    <cellStyle name="Normal 12 4" xfId="13487" xr:uid="{00000000-0005-0000-0000-000068340000}"/>
    <cellStyle name="Normal 12 40" xfId="13488" xr:uid="{00000000-0005-0000-0000-000069340000}"/>
    <cellStyle name="Normal 12 41" xfId="13489" xr:uid="{00000000-0005-0000-0000-00006A340000}"/>
    <cellStyle name="Normal 12 42" xfId="13490" xr:uid="{00000000-0005-0000-0000-00006B340000}"/>
    <cellStyle name="Normal 12 43" xfId="13491" xr:uid="{00000000-0005-0000-0000-00006C340000}"/>
    <cellStyle name="Normal 12 44" xfId="13492" xr:uid="{00000000-0005-0000-0000-00006D340000}"/>
    <cellStyle name="Normal 12 45" xfId="13493" xr:uid="{00000000-0005-0000-0000-00006E340000}"/>
    <cellStyle name="Normal 12 46" xfId="13494" xr:uid="{00000000-0005-0000-0000-00006F340000}"/>
    <cellStyle name="Normal 12 47" xfId="13495" xr:uid="{00000000-0005-0000-0000-000070340000}"/>
    <cellStyle name="Normal 12 48" xfId="13496" xr:uid="{00000000-0005-0000-0000-000071340000}"/>
    <cellStyle name="Normal 12 49" xfId="13497" xr:uid="{00000000-0005-0000-0000-000072340000}"/>
    <cellStyle name="Normal 12 5" xfId="13498" xr:uid="{00000000-0005-0000-0000-000073340000}"/>
    <cellStyle name="Normal 12 50" xfId="13499" xr:uid="{00000000-0005-0000-0000-000074340000}"/>
    <cellStyle name="Normal 12 51" xfId="13500" xr:uid="{00000000-0005-0000-0000-000075340000}"/>
    <cellStyle name="Normal 12 52" xfId="13501" xr:uid="{00000000-0005-0000-0000-000076340000}"/>
    <cellStyle name="Normal 12 53" xfId="13502" xr:uid="{00000000-0005-0000-0000-000077340000}"/>
    <cellStyle name="Normal 12 54" xfId="13503" xr:uid="{00000000-0005-0000-0000-000078340000}"/>
    <cellStyle name="Normal 12 55" xfId="13504" xr:uid="{00000000-0005-0000-0000-000079340000}"/>
    <cellStyle name="Normal 12 56" xfId="13505" xr:uid="{00000000-0005-0000-0000-00007A340000}"/>
    <cellStyle name="Normal 12 57" xfId="13506" xr:uid="{00000000-0005-0000-0000-00007B340000}"/>
    <cellStyle name="Normal 12 58" xfId="13507" xr:uid="{00000000-0005-0000-0000-00007C340000}"/>
    <cellStyle name="Normal 12 59" xfId="13508" xr:uid="{00000000-0005-0000-0000-00007D340000}"/>
    <cellStyle name="Normal 12 6" xfId="13509" xr:uid="{00000000-0005-0000-0000-00007E340000}"/>
    <cellStyle name="Normal 12 60" xfId="13510" xr:uid="{00000000-0005-0000-0000-00007F340000}"/>
    <cellStyle name="Normal 12 61" xfId="13511" xr:uid="{00000000-0005-0000-0000-000080340000}"/>
    <cellStyle name="Normal 12 62" xfId="13512" xr:uid="{00000000-0005-0000-0000-000081340000}"/>
    <cellStyle name="Normal 12 63" xfId="13513" xr:uid="{00000000-0005-0000-0000-000082340000}"/>
    <cellStyle name="Normal 12 64" xfId="13514" xr:uid="{00000000-0005-0000-0000-000083340000}"/>
    <cellStyle name="Normal 12 65" xfId="13515" xr:uid="{00000000-0005-0000-0000-000084340000}"/>
    <cellStyle name="Normal 12 66" xfId="13516" xr:uid="{00000000-0005-0000-0000-000085340000}"/>
    <cellStyle name="Normal 12 67" xfId="13517" xr:uid="{00000000-0005-0000-0000-000086340000}"/>
    <cellStyle name="Normal 12 68" xfId="13518" xr:uid="{00000000-0005-0000-0000-000087340000}"/>
    <cellStyle name="Normal 12 69" xfId="13519" xr:uid="{00000000-0005-0000-0000-000088340000}"/>
    <cellStyle name="Normal 12 7" xfId="13520" xr:uid="{00000000-0005-0000-0000-000089340000}"/>
    <cellStyle name="Normal 12 70" xfId="13521" xr:uid="{00000000-0005-0000-0000-00008A340000}"/>
    <cellStyle name="Normal 12 71" xfId="13522" xr:uid="{00000000-0005-0000-0000-00008B340000}"/>
    <cellStyle name="Normal 12 72" xfId="13523" xr:uid="{00000000-0005-0000-0000-00008C340000}"/>
    <cellStyle name="Normal 12 73" xfId="13524" xr:uid="{00000000-0005-0000-0000-00008D340000}"/>
    <cellStyle name="Normal 12 74" xfId="13525" xr:uid="{00000000-0005-0000-0000-00008E340000}"/>
    <cellStyle name="Normal 12 75" xfId="13526" xr:uid="{00000000-0005-0000-0000-00008F340000}"/>
    <cellStyle name="Normal 12 76" xfId="13527" xr:uid="{00000000-0005-0000-0000-000090340000}"/>
    <cellStyle name="Normal 12 77" xfId="13528" xr:uid="{00000000-0005-0000-0000-000091340000}"/>
    <cellStyle name="Normal 12 78" xfId="13529" xr:uid="{00000000-0005-0000-0000-000092340000}"/>
    <cellStyle name="Normal 12 79" xfId="13530" xr:uid="{00000000-0005-0000-0000-000093340000}"/>
    <cellStyle name="Normal 12 8" xfId="13531" xr:uid="{00000000-0005-0000-0000-000094340000}"/>
    <cellStyle name="Normal 12 80" xfId="13532" xr:uid="{00000000-0005-0000-0000-000095340000}"/>
    <cellStyle name="Normal 12 81" xfId="13533" xr:uid="{00000000-0005-0000-0000-000096340000}"/>
    <cellStyle name="Normal 12 82" xfId="13534" xr:uid="{00000000-0005-0000-0000-000097340000}"/>
    <cellStyle name="Normal 12 83" xfId="13535" xr:uid="{00000000-0005-0000-0000-000098340000}"/>
    <cellStyle name="Normal 12 84" xfId="13536" xr:uid="{00000000-0005-0000-0000-000099340000}"/>
    <cellStyle name="Normal 12 85" xfId="13537" xr:uid="{00000000-0005-0000-0000-00009A340000}"/>
    <cellStyle name="Normal 12 86" xfId="13538" xr:uid="{00000000-0005-0000-0000-00009B340000}"/>
    <cellStyle name="Normal 12 87" xfId="13539" xr:uid="{00000000-0005-0000-0000-00009C340000}"/>
    <cellStyle name="Normal 12 88" xfId="13540" xr:uid="{00000000-0005-0000-0000-00009D340000}"/>
    <cellStyle name="Normal 12 89" xfId="13541" xr:uid="{00000000-0005-0000-0000-00009E340000}"/>
    <cellStyle name="Normal 12 9" xfId="13542" xr:uid="{00000000-0005-0000-0000-00009F340000}"/>
    <cellStyle name="Normal 12 90" xfId="13543" xr:uid="{00000000-0005-0000-0000-0000A0340000}"/>
    <cellStyle name="Normal 12 91" xfId="13544" xr:uid="{00000000-0005-0000-0000-0000A1340000}"/>
    <cellStyle name="Normal 12 92" xfId="13545" xr:uid="{00000000-0005-0000-0000-0000A2340000}"/>
    <cellStyle name="Normal 12 93" xfId="13546" xr:uid="{00000000-0005-0000-0000-0000A3340000}"/>
    <cellStyle name="Normal 12 94" xfId="13547" xr:uid="{00000000-0005-0000-0000-0000A4340000}"/>
    <cellStyle name="Normal 12 95" xfId="13548" xr:uid="{00000000-0005-0000-0000-0000A5340000}"/>
    <cellStyle name="Normal 12 96" xfId="13549" xr:uid="{00000000-0005-0000-0000-0000A6340000}"/>
    <cellStyle name="Normal 12 97" xfId="13550" xr:uid="{00000000-0005-0000-0000-0000A7340000}"/>
    <cellStyle name="Normal 12 98" xfId="13551" xr:uid="{00000000-0005-0000-0000-0000A8340000}"/>
    <cellStyle name="Normal 12 99" xfId="13552" xr:uid="{00000000-0005-0000-0000-0000A9340000}"/>
    <cellStyle name="Normal 123" xfId="13553" xr:uid="{00000000-0005-0000-0000-0000AA340000}"/>
    <cellStyle name="Normal 13" xfId="35" xr:uid="{00000000-0005-0000-0000-0000AB340000}"/>
    <cellStyle name="Normal 13 10" xfId="13554" xr:uid="{00000000-0005-0000-0000-0000AC340000}"/>
    <cellStyle name="Normal 13 100" xfId="13555" xr:uid="{00000000-0005-0000-0000-0000AD340000}"/>
    <cellStyle name="Normal 13 101" xfId="13556" xr:uid="{00000000-0005-0000-0000-0000AE340000}"/>
    <cellStyle name="Normal 13 102" xfId="13557" xr:uid="{00000000-0005-0000-0000-0000AF340000}"/>
    <cellStyle name="Normal 13 103" xfId="13558" xr:uid="{00000000-0005-0000-0000-0000B0340000}"/>
    <cellStyle name="Normal 13 104" xfId="13559" xr:uid="{00000000-0005-0000-0000-0000B1340000}"/>
    <cellStyle name="Normal 13 105" xfId="13560" xr:uid="{00000000-0005-0000-0000-0000B2340000}"/>
    <cellStyle name="Normal 13 106" xfId="13561" xr:uid="{00000000-0005-0000-0000-0000B3340000}"/>
    <cellStyle name="Normal 13 107" xfId="13562" xr:uid="{00000000-0005-0000-0000-0000B4340000}"/>
    <cellStyle name="Normal 13 108" xfId="13563" xr:uid="{00000000-0005-0000-0000-0000B5340000}"/>
    <cellStyle name="Normal 13 109" xfId="13564" xr:uid="{00000000-0005-0000-0000-0000B6340000}"/>
    <cellStyle name="Normal 13 11" xfId="13565" xr:uid="{00000000-0005-0000-0000-0000B7340000}"/>
    <cellStyle name="Normal 13 110" xfId="13566" xr:uid="{00000000-0005-0000-0000-0000B8340000}"/>
    <cellStyle name="Normal 13 111" xfId="13567" xr:uid="{00000000-0005-0000-0000-0000B9340000}"/>
    <cellStyle name="Normal 13 112" xfId="13568" xr:uid="{00000000-0005-0000-0000-0000BA340000}"/>
    <cellStyle name="Normal 13 113" xfId="13569" xr:uid="{00000000-0005-0000-0000-0000BB340000}"/>
    <cellStyle name="Normal 13 114" xfId="13570" xr:uid="{00000000-0005-0000-0000-0000BC340000}"/>
    <cellStyle name="Normal 13 115" xfId="13571" xr:uid="{00000000-0005-0000-0000-0000BD340000}"/>
    <cellStyle name="Normal 13 116" xfId="13572" xr:uid="{00000000-0005-0000-0000-0000BE340000}"/>
    <cellStyle name="Normal 13 117" xfId="13573" xr:uid="{00000000-0005-0000-0000-0000BF340000}"/>
    <cellStyle name="Normal 13 118" xfId="13574" xr:uid="{00000000-0005-0000-0000-0000C0340000}"/>
    <cellStyle name="Normal 13 119" xfId="13575" xr:uid="{00000000-0005-0000-0000-0000C1340000}"/>
    <cellStyle name="Normal 13 12" xfId="13576" xr:uid="{00000000-0005-0000-0000-0000C2340000}"/>
    <cellStyle name="Normal 13 120" xfId="13577" xr:uid="{00000000-0005-0000-0000-0000C3340000}"/>
    <cellStyle name="Normal 13 121" xfId="13578" xr:uid="{00000000-0005-0000-0000-0000C4340000}"/>
    <cellStyle name="Normal 13 122" xfId="13579" xr:uid="{00000000-0005-0000-0000-0000C5340000}"/>
    <cellStyle name="Normal 13 123" xfId="13580" xr:uid="{00000000-0005-0000-0000-0000C6340000}"/>
    <cellStyle name="Normal 13 13" xfId="13581" xr:uid="{00000000-0005-0000-0000-0000C7340000}"/>
    <cellStyle name="Normal 13 14" xfId="13582" xr:uid="{00000000-0005-0000-0000-0000C8340000}"/>
    <cellStyle name="Normal 13 15" xfId="13583" xr:uid="{00000000-0005-0000-0000-0000C9340000}"/>
    <cellStyle name="Normal 13 16" xfId="13584" xr:uid="{00000000-0005-0000-0000-0000CA340000}"/>
    <cellStyle name="Normal 13 17" xfId="13585" xr:uid="{00000000-0005-0000-0000-0000CB340000}"/>
    <cellStyle name="Normal 13 18" xfId="13586" xr:uid="{00000000-0005-0000-0000-0000CC340000}"/>
    <cellStyle name="Normal 13 19" xfId="13587" xr:uid="{00000000-0005-0000-0000-0000CD340000}"/>
    <cellStyle name="Normal 13 2" xfId="13588" xr:uid="{00000000-0005-0000-0000-0000CE340000}"/>
    <cellStyle name="Normal 13 20" xfId="13589" xr:uid="{00000000-0005-0000-0000-0000CF340000}"/>
    <cellStyle name="Normal 13 21" xfId="13590" xr:uid="{00000000-0005-0000-0000-0000D0340000}"/>
    <cellStyle name="Normal 13 22" xfId="13591" xr:uid="{00000000-0005-0000-0000-0000D1340000}"/>
    <cellStyle name="Normal 13 23" xfId="13592" xr:uid="{00000000-0005-0000-0000-0000D2340000}"/>
    <cellStyle name="Normal 13 24" xfId="13593" xr:uid="{00000000-0005-0000-0000-0000D3340000}"/>
    <cellStyle name="Normal 13 25" xfId="13594" xr:uid="{00000000-0005-0000-0000-0000D4340000}"/>
    <cellStyle name="Normal 13 26" xfId="13595" xr:uid="{00000000-0005-0000-0000-0000D5340000}"/>
    <cellStyle name="Normal 13 27" xfId="13596" xr:uid="{00000000-0005-0000-0000-0000D6340000}"/>
    <cellStyle name="Normal 13 28" xfId="13597" xr:uid="{00000000-0005-0000-0000-0000D7340000}"/>
    <cellStyle name="Normal 13 29" xfId="13598" xr:uid="{00000000-0005-0000-0000-0000D8340000}"/>
    <cellStyle name="Normal 13 3" xfId="13599" xr:uid="{00000000-0005-0000-0000-0000D9340000}"/>
    <cellStyle name="Normal 13 30" xfId="13600" xr:uid="{00000000-0005-0000-0000-0000DA340000}"/>
    <cellStyle name="Normal 13 31" xfId="13601" xr:uid="{00000000-0005-0000-0000-0000DB340000}"/>
    <cellStyle name="Normal 13 32" xfId="13602" xr:uid="{00000000-0005-0000-0000-0000DC340000}"/>
    <cellStyle name="Normal 13 33" xfId="13603" xr:uid="{00000000-0005-0000-0000-0000DD340000}"/>
    <cellStyle name="Normal 13 34" xfId="13604" xr:uid="{00000000-0005-0000-0000-0000DE340000}"/>
    <cellStyle name="Normal 13 35" xfId="13605" xr:uid="{00000000-0005-0000-0000-0000DF340000}"/>
    <cellStyle name="Normal 13 36" xfId="13606" xr:uid="{00000000-0005-0000-0000-0000E0340000}"/>
    <cellStyle name="Normal 13 37" xfId="13607" xr:uid="{00000000-0005-0000-0000-0000E1340000}"/>
    <cellStyle name="Normal 13 38" xfId="13608" xr:uid="{00000000-0005-0000-0000-0000E2340000}"/>
    <cellStyle name="Normal 13 39" xfId="13609" xr:uid="{00000000-0005-0000-0000-0000E3340000}"/>
    <cellStyle name="Normal 13 4" xfId="13610" xr:uid="{00000000-0005-0000-0000-0000E4340000}"/>
    <cellStyle name="Normal 13 40" xfId="13611" xr:uid="{00000000-0005-0000-0000-0000E5340000}"/>
    <cellStyle name="Normal 13 41" xfId="13612" xr:uid="{00000000-0005-0000-0000-0000E6340000}"/>
    <cellStyle name="Normal 13 42" xfId="13613" xr:uid="{00000000-0005-0000-0000-0000E7340000}"/>
    <cellStyle name="Normal 13 43" xfId="13614" xr:uid="{00000000-0005-0000-0000-0000E8340000}"/>
    <cellStyle name="Normal 13 44" xfId="13615" xr:uid="{00000000-0005-0000-0000-0000E9340000}"/>
    <cellStyle name="Normal 13 45" xfId="13616" xr:uid="{00000000-0005-0000-0000-0000EA340000}"/>
    <cellStyle name="Normal 13 46" xfId="13617" xr:uid="{00000000-0005-0000-0000-0000EB340000}"/>
    <cellStyle name="Normal 13 47" xfId="13618" xr:uid="{00000000-0005-0000-0000-0000EC340000}"/>
    <cellStyle name="Normal 13 48" xfId="13619" xr:uid="{00000000-0005-0000-0000-0000ED340000}"/>
    <cellStyle name="Normal 13 49" xfId="13620" xr:uid="{00000000-0005-0000-0000-0000EE340000}"/>
    <cellStyle name="Normal 13 5" xfId="13621" xr:uid="{00000000-0005-0000-0000-0000EF340000}"/>
    <cellStyle name="Normal 13 50" xfId="13622" xr:uid="{00000000-0005-0000-0000-0000F0340000}"/>
    <cellStyle name="Normal 13 51" xfId="13623" xr:uid="{00000000-0005-0000-0000-0000F1340000}"/>
    <cellStyle name="Normal 13 52" xfId="13624" xr:uid="{00000000-0005-0000-0000-0000F2340000}"/>
    <cellStyle name="Normal 13 53" xfId="13625" xr:uid="{00000000-0005-0000-0000-0000F3340000}"/>
    <cellStyle name="Normal 13 54" xfId="13626" xr:uid="{00000000-0005-0000-0000-0000F4340000}"/>
    <cellStyle name="Normal 13 55" xfId="13627" xr:uid="{00000000-0005-0000-0000-0000F5340000}"/>
    <cellStyle name="Normal 13 56" xfId="13628" xr:uid="{00000000-0005-0000-0000-0000F6340000}"/>
    <cellStyle name="Normal 13 57" xfId="13629" xr:uid="{00000000-0005-0000-0000-0000F7340000}"/>
    <cellStyle name="Normal 13 58" xfId="13630" xr:uid="{00000000-0005-0000-0000-0000F8340000}"/>
    <cellStyle name="Normal 13 59" xfId="13631" xr:uid="{00000000-0005-0000-0000-0000F9340000}"/>
    <cellStyle name="Normal 13 6" xfId="13632" xr:uid="{00000000-0005-0000-0000-0000FA340000}"/>
    <cellStyle name="Normal 13 60" xfId="13633" xr:uid="{00000000-0005-0000-0000-0000FB340000}"/>
    <cellStyle name="Normal 13 61" xfId="13634" xr:uid="{00000000-0005-0000-0000-0000FC340000}"/>
    <cellStyle name="Normal 13 62" xfId="13635" xr:uid="{00000000-0005-0000-0000-0000FD340000}"/>
    <cellStyle name="Normal 13 63" xfId="13636" xr:uid="{00000000-0005-0000-0000-0000FE340000}"/>
    <cellStyle name="Normal 13 64" xfId="13637" xr:uid="{00000000-0005-0000-0000-0000FF340000}"/>
    <cellStyle name="Normal 13 65" xfId="13638" xr:uid="{00000000-0005-0000-0000-000000350000}"/>
    <cellStyle name="Normal 13 66" xfId="13639" xr:uid="{00000000-0005-0000-0000-000001350000}"/>
    <cellStyle name="Normal 13 67" xfId="13640" xr:uid="{00000000-0005-0000-0000-000002350000}"/>
    <cellStyle name="Normal 13 68" xfId="13641" xr:uid="{00000000-0005-0000-0000-000003350000}"/>
    <cellStyle name="Normal 13 69" xfId="13642" xr:uid="{00000000-0005-0000-0000-000004350000}"/>
    <cellStyle name="Normal 13 7" xfId="13643" xr:uid="{00000000-0005-0000-0000-000005350000}"/>
    <cellStyle name="Normal 13 70" xfId="13644" xr:uid="{00000000-0005-0000-0000-000006350000}"/>
    <cellStyle name="Normal 13 71" xfId="13645" xr:uid="{00000000-0005-0000-0000-000007350000}"/>
    <cellStyle name="Normal 13 72" xfId="13646" xr:uid="{00000000-0005-0000-0000-000008350000}"/>
    <cellStyle name="Normal 13 73" xfId="13647" xr:uid="{00000000-0005-0000-0000-000009350000}"/>
    <cellStyle name="Normal 13 74" xfId="13648" xr:uid="{00000000-0005-0000-0000-00000A350000}"/>
    <cellStyle name="Normal 13 75" xfId="13649" xr:uid="{00000000-0005-0000-0000-00000B350000}"/>
    <cellStyle name="Normal 13 76" xfId="13650" xr:uid="{00000000-0005-0000-0000-00000C350000}"/>
    <cellStyle name="Normal 13 77" xfId="13651" xr:uid="{00000000-0005-0000-0000-00000D350000}"/>
    <cellStyle name="Normal 13 78" xfId="13652" xr:uid="{00000000-0005-0000-0000-00000E350000}"/>
    <cellStyle name="Normal 13 79" xfId="13653" xr:uid="{00000000-0005-0000-0000-00000F350000}"/>
    <cellStyle name="Normal 13 8" xfId="13654" xr:uid="{00000000-0005-0000-0000-000010350000}"/>
    <cellStyle name="Normal 13 80" xfId="13655" xr:uid="{00000000-0005-0000-0000-000011350000}"/>
    <cellStyle name="Normal 13 81" xfId="13656" xr:uid="{00000000-0005-0000-0000-000012350000}"/>
    <cellStyle name="Normal 13 82" xfId="13657" xr:uid="{00000000-0005-0000-0000-000013350000}"/>
    <cellStyle name="Normal 13 83" xfId="13658" xr:uid="{00000000-0005-0000-0000-000014350000}"/>
    <cellStyle name="Normal 13 84" xfId="13659" xr:uid="{00000000-0005-0000-0000-000015350000}"/>
    <cellStyle name="Normal 13 85" xfId="13660" xr:uid="{00000000-0005-0000-0000-000016350000}"/>
    <cellStyle name="Normal 13 86" xfId="13661" xr:uid="{00000000-0005-0000-0000-000017350000}"/>
    <cellStyle name="Normal 13 87" xfId="13662" xr:uid="{00000000-0005-0000-0000-000018350000}"/>
    <cellStyle name="Normal 13 88" xfId="13663" xr:uid="{00000000-0005-0000-0000-000019350000}"/>
    <cellStyle name="Normal 13 89" xfId="13664" xr:uid="{00000000-0005-0000-0000-00001A350000}"/>
    <cellStyle name="Normal 13 9" xfId="13665" xr:uid="{00000000-0005-0000-0000-00001B350000}"/>
    <cellStyle name="Normal 13 90" xfId="13666" xr:uid="{00000000-0005-0000-0000-00001C350000}"/>
    <cellStyle name="Normal 13 91" xfId="13667" xr:uid="{00000000-0005-0000-0000-00001D350000}"/>
    <cellStyle name="Normal 13 92" xfId="13668" xr:uid="{00000000-0005-0000-0000-00001E350000}"/>
    <cellStyle name="Normal 13 93" xfId="13669" xr:uid="{00000000-0005-0000-0000-00001F350000}"/>
    <cellStyle name="Normal 13 94" xfId="13670" xr:uid="{00000000-0005-0000-0000-000020350000}"/>
    <cellStyle name="Normal 13 95" xfId="13671" xr:uid="{00000000-0005-0000-0000-000021350000}"/>
    <cellStyle name="Normal 13 96" xfId="13672" xr:uid="{00000000-0005-0000-0000-000022350000}"/>
    <cellStyle name="Normal 13 97" xfId="13673" xr:uid="{00000000-0005-0000-0000-000023350000}"/>
    <cellStyle name="Normal 13 98" xfId="13674" xr:uid="{00000000-0005-0000-0000-000024350000}"/>
    <cellStyle name="Normal 13 99" xfId="13675" xr:uid="{00000000-0005-0000-0000-000025350000}"/>
    <cellStyle name="Normal 14" xfId="36" xr:uid="{00000000-0005-0000-0000-000026350000}"/>
    <cellStyle name="Normal 14 2" xfId="13676" xr:uid="{00000000-0005-0000-0000-000027350000}"/>
    <cellStyle name="Normal 15" xfId="37" xr:uid="{00000000-0005-0000-0000-000028350000}"/>
    <cellStyle name="Normal 15 10" xfId="13677" xr:uid="{00000000-0005-0000-0000-000029350000}"/>
    <cellStyle name="Normal 15 100" xfId="13678" xr:uid="{00000000-0005-0000-0000-00002A350000}"/>
    <cellStyle name="Normal 15 101" xfId="13679" xr:uid="{00000000-0005-0000-0000-00002B350000}"/>
    <cellStyle name="Normal 15 102" xfId="13680" xr:uid="{00000000-0005-0000-0000-00002C350000}"/>
    <cellStyle name="Normal 15 103" xfId="13681" xr:uid="{00000000-0005-0000-0000-00002D350000}"/>
    <cellStyle name="Normal 15 104" xfId="13682" xr:uid="{00000000-0005-0000-0000-00002E350000}"/>
    <cellStyle name="Normal 15 105" xfId="13683" xr:uid="{00000000-0005-0000-0000-00002F350000}"/>
    <cellStyle name="Normal 15 106" xfId="13684" xr:uid="{00000000-0005-0000-0000-000030350000}"/>
    <cellStyle name="Normal 15 107" xfId="13685" xr:uid="{00000000-0005-0000-0000-000031350000}"/>
    <cellStyle name="Normal 15 108" xfId="13686" xr:uid="{00000000-0005-0000-0000-000032350000}"/>
    <cellStyle name="Normal 15 109" xfId="13687" xr:uid="{00000000-0005-0000-0000-000033350000}"/>
    <cellStyle name="Normal 15 11" xfId="13688" xr:uid="{00000000-0005-0000-0000-000034350000}"/>
    <cellStyle name="Normal 15 110" xfId="13689" xr:uid="{00000000-0005-0000-0000-000035350000}"/>
    <cellStyle name="Normal 15 111" xfId="13690" xr:uid="{00000000-0005-0000-0000-000036350000}"/>
    <cellStyle name="Normal 15 112" xfId="13691" xr:uid="{00000000-0005-0000-0000-000037350000}"/>
    <cellStyle name="Normal 15 113" xfId="13692" xr:uid="{00000000-0005-0000-0000-000038350000}"/>
    <cellStyle name="Normal 15 114" xfId="13693" xr:uid="{00000000-0005-0000-0000-000039350000}"/>
    <cellStyle name="Normal 15 115" xfId="13694" xr:uid="{00000000-0005-0000-0000-00003A350000}"/>
    <cellStyle name="Normal 15 116" xfId="13695" xr:uid="{00000000-0005-0000-0000-00003B350000}"/>
    <cellStyle name="Normal 15 117" xfId="13696" xr:uid="{00000000-0005-0000-0000-00003C350000}"/>
    <cellStyle name="Normal 15 118" xfId="13697" xr:uid="{00000000-0005-0000-0000-00003D350000}"/>
    <cellStyle name="Normal 15 119" xfId="13698" xr:uid="{00000000-0005-0000-0000-00003E350000}"/>
    <cellStyle name="Normal 15 12" xfId="13699" xr:uid="{00000000-0005-0000-0000-00003F350000}"/>
    <cellStyle name="Normal 15 120" xfId="13700" xr:uid="{00000000-0005-0000-0000-000040350000}"/>
    <cellStyle name="Normal 15 121" xfId="13701" xr:uid="{00000000-0005-0000-0000-000041350000}"/>
    <cellStyle name="Normal 15 122" xfId="13702" xr:uid="{00000000-0005-0000-0000-000042350000}"/>
    <cellStyle name="Normal 15 123" xfId="13703" xr:uid="{00000000-0005-0000-0000-000043350000}"/>
    <cellStyle name="Normal 15 13" xfId="13704" xr:uid="{00000000-0005-0000-0000-000044350000}"/>
    <cellStyle name="Normal 15 14" xfId="13705" xr:uid="{00000000-0005-0000-0000-000045350000}"/>
    <cellStyle name="Normal 15 15" xfId="13706" xr:uid="{00000000-0005-0000-0000-000046350000}"/>
    <cellStyle name="Normal 15 16" xfId="13707" xr:uid="{00000000-0005-0000-0000-000047350000}"/>
    <cellStyle name="Normal 15 17" xfId="13708" xr:uid="{00000000-0005-0000-0000-000048350000}"/>
    <cellStyle name="Normal 15 18" xfId="13709" xr:uid="{00000000-0005-0000-0000-000049350000}"/>
    <cellStyle name="Normal 15 19" xfId="13710" xr:uid="{00000000-0005-0000-0000-00004A350000}"/>
    <cellStyle name="Normal 15 2" xfId="13711" xr:uid="{00000000-0005-0000-0000-00004B350000}"/>
    <cellStyle name="Normal 15 20" xfId="13712" xr:uid="{00000000-0005-0000-0000-00004C350000}"/>
    <cellStyle name="Normal 15 21" xfId="13713" xr:uid="{00000000-0005-0000-0000-00004D350000}"/>
    <cellStyle name="Normal 15 22" xfId="13714" xr:uid="{00000000-0005-0000-0000-00004E350000}"/>
    <cellStyle name="Normal 15 23" xfId="13715" xr:uid="{00000000-0005-0000-0000-00004F350000}"/>
    <cellStyle name="Normal 15 24" xfId="13716" xr:uid="{00000000-0005-0000-0000-000050350000}"/>
    <cellStyle name="Normal 15 25" xfId="13717" xr:uid="{00000000-0005-0000-0000-000051350000}"/>
    <cellStyle name="Normal 15 26" xfId="13718" xr:uid="{00000000-0005-0000-0000-000052350000}"/>
    <cellStyle name="Normal 15 27" xfId="13719" xr:uid="{00000000-0005-0000-0000-000053350000}"/>
    <cellStyle name="Normal 15 28" xfId="13720" xr:uid="{00000000-0005-0000-0000-000054350000}"/>
    <cellStyle name="Normal 15 29" xfId="13721" xr:uid="{00000000-0005-0000-0000-000055350000}"/>
    <cellStyle name="Normal 15 3" xfId="13722" xr:uid="{00000000-0005-0000-0000-000056350000}"/>
    <cellStyle name="Normal 15 30" xfId="13723" xr:uid="{00000000-0005-0000-0000-000057350000}"/>
    <cellStyle name="Normal 15 31" xfId="13724" xr:uid="{00000000-0005-0000-0000-000058350000}"/>
    <cellStyle name="Normal 15 32" xfId="13725" xr:uid="{00000000-0005-0000-0000-000059350000}"/>
    <cellStyle name="Normal 15 33" xfId="13726" xr:uid="{00000000-0005-0000-0000-00005A350000}"/>
    <cellStyle name="Normal 15 34" xfId="13727" xr:uid="{00000000-0005-0000-0000-00005B350000}"/>
    <cellStyle name="Normal 15 35" xfId="13728" xr:uid="{00000000-0005-0000-0000-00005C350000}"/>
    <cellStyle name="Normal 15 36" xfId="13729" xr:uid="{00000000-0005-0000-0000-00005D350000}"/>
    <cellStyle name="Normal 15 37" xfId="13730" xr:uid="{00000000-0005-0000-0000-00005E350000}"/>
    <cellStyle name="Normal 15 38" xfId="13731" xr:uid="{00000000-0005-0000-0000-00005F350000}"/>
    <cellStyle name="Normal 15 39" xfId="13732" xr:uid="{00000000-0005-0000-0000-000060350000}"/>
    <cellStyle name="Normal 15 4" xfId="13733" xr:uid="{00000000-0005-0000-0000-000061350000}"/>
    <cellStyle name="Normal 15 40" xfId="13734" xr:uid="{00000000-0005-0000-0000-000062350000}"/>
    <cellStyle name="Normal 15 41" xfId="13735" xr:uid="{00000000-0005-0000-0000-000063350000}"/>
    <cellStyle name="Normal 15 42" xfId="13736" xr:uid="{00000000-0005-0000-0000-000064350000}"/>
    <cellStyle name="Normal 15 43" xfId="13737" xr:uid="{00000000-0005-0000-0000-000065350000}"/>
    <cellStyle name="Normal 15 44" xfId="13738" xr:uid="{00000000-0005-0000-0000-000066350000}"/>
    <cellStyle name="Normal 15 45" xfId="13739" xr:uid="{00000000-0005-0000-0000-000067350000}"/>
    <cellStyle name="Normal 15 46" xfId="13740" xr:uid="{00000000-0005-0000-0000-000068350000}"/>
    <cellStyle name="Normal 15 47" xfId="13741" xr:uid="{00000000-0005-0000-0000-000069350000}"/>
    <cellStyle name="Normal 15 48" xfId="13742" xr:uid="{00000000-0005-0000-0000-00006A350000}"/>
    <cellStyle name="Normal 15 49" xfId="13743" xr:uid="{00000000-0005-0000-0000-00006B350000}"/>
    <cellStyle name="Normal 15 5" xfId="13744" xr:uid="{00000000-0005-0000-0000-00006C350000}"/>
    <cellStyle name="Normal 15 50" xfId="13745" xr:uid="{00000000-0005-0000-0000-00006D350000}"/>
    <cellStyle name="Normal 15 51" xfId="13746" xr:uid="{00000000-0005-0000-0000-00006E350000}"/>
    <cellStyle name="Normal 15 52" xfId="13747" xr:uid="{00000000-0005-0000-0000-00006F350000}"/>
    <cellStyle name="Normal 15 53" xfId="13748" xr:uid="{00000000-0005-0000-0000-000070350000}"/>
    <cellStyle name="Normal 15 54" xfId="13749" xr:uid="{00000000-0005-0000-0000-000071350000}"/>
    <cellStyle name="Normal 15 55" xfId="13750" xr:uid="{00000000-0005-0000-0000-000072350000}"/>
    <cellStyle name="Normal 15 56" xfId="13751" xr:uid="{00000000-0005-0000-0000-000073350000}"/>
    <cellStyle name="Normal 15 57" xfId="13752" xr:uid="{00000000-0005-0000-0000-000074350000}"/>
    <cellStyle name="Normal 15 58" xfId="13753" xr:uid="{00000000-0005-0000-0000-000075350000}"/>
    <cellStyle name="Normal 15 59" xfId="13754" xr:uid="{00000000-0005-0000-0000-000076350000}"/>
    <cellStyle name="Normal 15 6" xfId="13755" xr:uid="{00000000-0005-0000-0000-000077350000}"/>
    <cellStyle name="Normal 15 60" xfId="13756" xr:uid="{00000000-0005-0000-0000-000078350000}"/>
    <cellStyle name="Normal 15 61" xfId="13757" xr:uid="{00000000-0005-0000-0000-000079350000}"/>
    <cellStyle name="Normal 15 62" xfId="13758" xr:uid="{00000000-0005-0000-0000-00007A350000}"/>
    <cellStyle name="Normal 15 63" xfId="13759" xr:uid="{00000000-0005-0000-0000-00007B350000}"/>
    <cellStyle name="Normal 15 64" xfId="13760" xr:uid="{00000000-0005-0000-0000-00007C350000}"/>
    <cellStyle name="Normal 15 65" xfId="13761" xr:uid="{00000000-0005-0000-0000-00007D350000}"/>
    <cellStyle name="Normal 15 66" xfId="13762" xr:uid="{00000000-0005-0000-0000-00007E350000}"/>
    <cellStyle name="Normal 15 67" xfId="13763" xr:uid="{00000000-0005-0000-0000-00007F350000}"/>
    <cellStyle name="Normal 15 68" xfId="13764" xr:uid="{00000000-0005-0000-0000-000080350000}"/>
    <cellStyle name="Normal 15 69" xfId="13765" xr:uid="{00000000-0005-0000-0000-000081350000}"/>
    <cellStyle name="Normal 15 7" xfId="13766" xr:uid="{00000000-0005-0000-0000-000082350000}"/>
    <cellStyle name="Normal 15 70" xfId="13767" xr:uid="{00000000-0005-0000-0000-000083350000}"/>
    <cellStyle name="Normal 15 71" xfId="13768" xr:uid="{00000000-0005-0000-0000-000084350000}"/>
    <cellStyle name="Normal 15 72" xfId="13769" xr:uid="{00000000-0005-0000-0000-000085350000}"/>
    <cellStyle name="Normal 15 73" xfId="13770" xr:uid="{00000000-0005-0000-0000-000086350000}"/>
    <cellStyle name="Normal 15 74" xfId="13771" xr:uid="{00000000-0005-0000-0000-000087350000}"/>
    <cellStyle name="Normal 15 75" xfId="13772" xr:uid="{00000000-0005-0000-0000-000088350000}"/>
    <cellStyle name="Normal 15 76" xfId="13773" xr:uid="{00000000-0005-0000-0000-000089350000}"/>
    <cellStyle name="Normal 15 77" xfId="13774" xr:uid="{00000000-0005-0000-0000-00008A350000}"/>
    <cellStyle name="Normal 15 78" xfId="13775" xr:uid="{00000000-0005-0000-0000-00008B350000}"/>
    <cellStyle name="Normal 15 79" xfId="13776" xr:uid="{00000000-0005-0000-0000-00008C350000}"/>
    <cellStyle name="Normal 15 8" xfId="13777" xr:uid="{00000000-0005-0000-0000-00008D350000}"/>
    <cellStyle name="Normal 15 80" xfId="13778" xr:uid="{00000000-0005-0000-0000-00008E350000}"/>
    <cellStyle name="Normal 15 81" xfId="13779" xr:uid="{00000000-0005-0000-0000-00008F350000}"/>
    <cellStyle name="Normal 15 82" xfId="13780" xr:uid="{00000000-0005-0000-0000-000090350000}"/>
    <cellStyle name="Normal 15 83" xfId="13781" xr:uid="{00000000-0005-0000-0000-000091350000}"/>
    <cellStyle name="Normal 15 84" xfId="13782" xr:uid="{00000000-0005-0000-0000-000092350000}"/>
    <cellStyle name="Normal 15 85" xfId="13783" xr:uid="{00000000-0005-0000-0000-000093350000}"/>
    <cellStyle name="Normal 15 86" xfId="13784" xr:uid="{00000000-0005-0000-0000-000094350000}"/>
    <cellStyle name="Normal 15 87" xfId="13785" xr:uid="{00000000-0005-0000-0000-000095350000}"/>
    <cellStyle name="Normal 15 88" xfId="13786" xr:uid="{00000000-0005-0000-0000-000096350000}"/>
    <cellStyle name="Normal 15 89" xfId="13787" xr:uid="{00000000-0005-0000-0000-000097350000}"/>
    <cellStyle name="Normal 15 9" xfId="13788" xr:uid="{00000000-0005-0000-0000-000098350000}"/>
    <cellStyle name="Normal 15 90" xfId="13789" xr:uid="{00000000-0005-0000-0000-000099350000}"/>
    <cellStyle name="Normal 15 91" xfId="13790" xr:uid="{00000000-0005-0000-0000-00009A350000}"/>
    <cellStyle name="Normal 15 92" xfId="13791" xr:uid="{00000000-0005-0000-0000-00009B350000}"/>
    <cellStyle name="Normal 15 93" xfId="13792" xr:uid="{00000000-0005-0000-0000-00009C350000}"/>
    <cellStyle name="Normal 15 94" xfId="13793" xr:uid="{00000000-0005-0000-0000-00009D350000}"/>
    <cellStyle name="Normal 15 95" xfId="13794" xr:uid="{00000000-0005-0000-0000-00009E350000}"/>
    <cellStyle name="Normal 15 96" xfId="13795" xr:uid="{00000000-0005-0000-0000-00009F350000}"/>
    <cellStyle name="Normal 15 97" xfId="13796" xr:uid="{00000000-0005-0000-0000-0000A0350000}"/>
    <cellStyle name="Normal 15 98" xfId="13797" xr:uid="{00000000-0005-0000-0000-0000A1350000}"/>
    <cellStyle name="Normal 15 99" xfId="13798" xr:uid="{00000000-0005-0000-0000-0000A2350000}"/>
    <cellStyle name="Normal 16" xfId="38" xr:uid="{00000000-0005-0000-0000-0000A3350000}"/>
    <cellStyle name="Normal 16 10" xfId="13799" xr:uid="{00000000-0005-0000-0000-0000A4350000}"/>
    <cellStyle name="Normal 16 100" xfId="13800" xr:uid="{00000000-0005-0000-0000-0000A5350000}"/>
    <cellStyle name="Normal 16 101" xfId="13801" xr:uid="{00000000-0005-0000-0000-0000A6350000}"/>
    <cellStyle name="Normal 16 102" xfId="13802" xr:uid="{00000000-0005-0000-0000-0000A7350000}"/>
    <cellStyle name="Normal 16 103" xfId="13803" xr:uid="{00000000-0005-0000-0000-0000A8350000}"/>
    <cellStyle name="Normal 16 104" xfId="13804" xr:uid="{00000000-0005-0000-0000-0000A9350000}"/>
    <cellStyle name="Normal 16 105" xfId="13805" xr:uid="{00000000-0005-0000-0000-0000AA350000}"/>
    <cellStyle name="Normal 16 106" xfId="13806" xr:uid="{00000000-0005-0000-0000-0000AB350000}"/>
    <cellStyle name="Normal 16 107" xfId="13807" xr:uid="{00000000-0005-0000-0000-0000AC350000}"/>
    <cellStyle name="Normal 16 108" xfId="13808" xr:uid="{00000000-0005-0000-0000-0000AD350000}"/>
    <cellStyle name="Normal 16 109" xfId="13809" xr:uid="{00000000-0005-0000-0000-0000AE350000}"/>
    <cellStyle name="Normal 16 11" xfId="13810" xr:uid="{00000000-0005-0000-0000-0000AF350000}"/>
    <cellStyle name="Normal 16 110" xfId="13811" xr:uid="{00000000-0005-0000-0000-0000B0350000}"/>
    <cellStyle name="Normal 16 111" xfId="13812" xr:uid="{00000000-0005-0000-0000-0000B1350000}"/>
    <cellStyle name="Normal 16 112" xfId="13813" xr:uid="{00000000-0005-0000-0000-0000B2350000}"/>
    <cellStyle name="Normal 16 113" xfId="13814" xr:uid="{00000000-0005-0000-0000-0000B3350000}"/>
    <cellStyle name="Normal 16 114" xfId="13815" xr:uid="{00000000-0005-0000-0000-0000B4350000}"/>
    <cellStyle name="Normal 16 115" xfId="13816" xr:uid="{00000000-0005-0000-0000-0000B5350000}"/>
    <cellStyle name="Normal 16 116" xfId="13817" xr:uid="{00000000-0005-0000-0000-0000B6350000}"/>
    <cellStyle name="Normal 16 117" xfId="13818" xr:uid="{00000000-0005-0000-0000-0000B7350000}"/>
    <cellStyle name="Normal 16 118" xfId="13819" xr:uid="{00000000-0005-0000-0000-0000B8350000}"/>
    <cellStyle name="Normal 16 119" xfId="13820" xr:uid="{00000000-0005-0000-0000-0000B9350000}"/>
    <cellStyle name="Normal 16 12" xfId="13821" xr:uid="{00000000-0005-0000-0000-0000BA350000}"/>
    <cellStyle name="Normal 16 120" xfId="13822" xr:uid="{00000000-0005-0000-0000-0000BB350000}"/>
    <cellStyle name="Normal 16 121" xfId="13823" xr:uid="{00000000-0005-0000-0000-0000BC350000}"/>
    <cellStyle name="Normal 16 122" xfId="13824" xr:uid="{00000000-0005-0000-0000-0000BD350000}"/>
    <cellStyle name="Normal 16 123" xfId="13825" xr:uid="{00000000-0005-0000-0000-0000BE350000}"/>
    <cellStyle name="Normal 16 13" xfId="13826" xr:uid="{00000000-0005-0000-0000-0000BF350000}"/>
    <cellStyle name="Normal 16 14" xfId="13827" xr:uid="{00000000-0005-0000-0000-0000C0350000}"/>
    <cellStyle name="Normal 16 15" xfId="13828" xr:uid="{00000000-0005-0000-0000-0000C1350000}"/>
    <cellStyle name="Normal 16 16" xfId="13829" xr:uid="{00000000-0005-0000-0000-0000C2350000}"/>
    <cellStyle name="Normal 16 17" xfId="13830" xr:uid="{00000000-0005-0000-0000-0000C3350000}"/>
    <cellStyle name="Normal 16 18" xfId="13831" xr:uid="{00000000-0005-0000-0000-0000C4350000}"/>
    <cellStyle name="Normal 16 19" xfId="13832" xr:uid="{00000000-0005-0000-0000-0000C5350000}"/>
    <cellStyle name="Normal 16 2" xfId="13833" xr:uid="{00000000-0005-0000-0000-0000C6350000}"/>
    <cellStyle name="Normal 16 2 2" xfId="13834" xr:uid="{00000000-0005-0000-0000-0000C7350000}"/>
    <cellStyle name="Normal 16 2 3" xfId="13835" xr:uid="{00000000-0005-0000-0000-0000C8350000}"/>
    <cellStyle name="Normal 16 2 4" xfId="13836" xr:uid="{00000000-0005-0000-0000-0000C9350000}"/>
    <cellStyle name="Normal 16 20" xfId="13837" xr:uid="{00000000-0005-0000-0000-0000CA350000}"/>
    <cellStyle name="Normal 16 21" xfId="13838" xr:uid="{00000000-0005-0000-0000-0000CB350000}"/>
    <cellStyle name="Normal 16 22" xfId="13839" xr:uid="{00000000-0005-0000-0000-0000CC350000}"/>
    <cellStyle name="Normal 16 23" xfId="13840" xr:uid="{00000000-0005-0000-0000-0000CD350000}"/>
    <cellStyle name="Normal 16 24" xfId="13841" xr:uid="{00000000-0005-0000-0000-0000CE350000}"/>
    <cellStyle name="Normal 16 25" xfId="13842" xr:uid="{00000000-0005-0000-0000-0000CF350000}"/>
    <cellStyle name="Normal 16 26" xfId="13843" xr:uid="{00000000-0005-0000-0000-0000D0350000}"/>
    <cellStyle name="Normal 16 27" xfId="13844" xr:uid="{00000000-0005-0000-0000-0000D1350000}"/>
    <cellStyle name="Normal 16 28" xfId="13845" xr:uid="{00000000-0005-0000-0000-0000D2350000}"/>
    <cellStyle name="Normal 16 29" xfId="13846" xr:uid="{00000000-0005-0000-0000-0000D3350000}"/>
    <cellStyle name="Normal 16 3" xfId="13847" xr:uid="{00000000-0005-0000-0000-0000D4350000}"/>
    <cellStyle name="Normal 16 3 2" xfId="13848" xr:uid="{00000000-0005-0000-0000-0000D5350000}"/>
    <cellStyle name="Normal 16 3 3" xfId="13849" xr:uid="{00000000-0005-0000-0000-0000D6350000}"/>
    <cellStyle name="Normal 16 3 4" xfId="13850" xr:uid="{00000000-0005-0000-0000-0000D7350000}"/>
    <cellStyle name="Normal 16 30" xfId="13851" xr:uid="{00000000-0005-0000-0000-0000D8350000}"/>
    <cellStyle name="Normal 16 31" xfId="13852" xr:uid="{00000000-0005-0000-0000-0000D9350000}"/>
    <cellStyle name="Normal 16 32" xfId="13853" xr:uid="{00000000-0005-0000-0000-0000DA350000}"/>
    <cellStyle name="Normal 16 33" xfId="13854" xr:uid="{00000000-0005-0000-0000-0000DB350000}"/>
    <cellStyle name="Normal 16 34" xfId="13855" xr:uid="{00000000-0005-0000-0000-0000DC350000}"/>
    <cellStyle name="Normal 16 35" xfId="13856" xr:uid="{00000000-0005-0000-0000-0000DD350000}"/>
    <cellStyle name="Normal 16 36" xfId="13857" xr:uid="{00000000-0005-0000-0000-0000DE350000}"/>
    <cellStyle name="Normal 16 37" xfId="13858" xr:uid="{00000000-0005-0000-0000-0000DF350000}"/>
    <cellStyle name="Normal 16 38" xfId="13859" xr:uid="{00000000-0005-0000-0000-0000E0350000}"/>
    <cellStyle name="Normal 16 39" xfId="13860" xr:uid="{00000000-0005-0000-0000-0000E1350000}"/>
    <cellStyle name="Normal 16 4" xfId="13861" xr:uid="{00000000-0005-0000-0000-0000E2350000}"/>
    <cellStyle name="Normal 16 4 2" xfId="13862" xr:uid="{00000000-0005-0000-0000-0000E3350000}"/>
    <cellStyle name="Normal 16 4 3" xfId="13863" xr:uid="{00000000-0005-0000-0000-0000E4350000}"/>
    <cellStyle name="Normal 16 4 4" xfId="13864" xr:uid="{00000000-0005-0000-0000-0000E5350000}"/>
    <cellStyle name="Normal 16 40" xfId="13865" xr:uid="{00000000-0005-0000-0000-0000E6350000}"/>
    <cellStyle name="Normal 16 41" xfId="13866" xr:uid="{00000000-0005-0000-0000-0000E7350000}"/>
    <cellStyle name="Normal 16 42" xfId="13867" xr:uid="{00000000-0005-0000-0000-0000E8350000}"/>
    <cellStyle name="Normal 16 43" xfId="13868" xr:uid="{00000000-0005-0000-0000-0000E9350000}"/>
    <cellStyle name="Normal 16 44" xfId="13869" xr:uid="{00000000-0005-0000-0000-0000EA350000}"/>
    <cellStyle name="Normal 16 45" xfId="13870" xr:uid="{00000000-0005-0000-0000-0000EB350000}"/>
    <cellStyle name="Normal 16 46" xfId="13871" xr:uid="{00000000-0005-0000-0000-0000EC350000}"/>
    <cellStyle name="Normal 16 47" xfId="13872" xr:uid="{00000000-0005-0000-0000-0000ED350000}"/>
    <cellStyle name="Normal 16 48" xfId="13873" xr:uid="{00000000-0005-0000-0000-0000EE350000}"/>
    <cellStyle name="Normal 16 49" xfId="13874" xr:uid="{00000000-0005-0000-0000-0000EF350000}"/>
    <cellStyle name="Normal 16 5" xfId="13875" xr:uid="{00000000-0005-0000-0000-0000F0350000}"/>
    <cellStyle name="Normal 16 5 2" xfId="13876" xr:uid="{00000000-0005-0000-0000-0000F1350000}"/>
    <cellStyle name="Normal 16 5 3" xfId="13877" xr:uid="{00000000-0005-0000-0000-0000F2350000}"/>
    <cellStyle name="Normal 16 50" xfId="13878" xr:uid="{00000000-0005-0000-0000-0000F3350000}"/>
    <cellStyle name="Normal 16 51" xfId="13879" xr:uid="{00000000-0005-0000-0000-0000F4350000}"/>
    <cellStyle name="Normal 16 52" xfId="13880" xr:uid="{00000000-0005-0000-0000-0000F5350000}"/>
    <cellStyle name="Normal 16 53" xfId="13881" xr:uid="{00000000-0005-0000-0000-0000F6350000}"/>
    <cellStyle name="Normal 16 54" xfId="13882" xr:uid="{00000000-0005-0000-0000-0000F7350000}"/>
    <cellStyle name="Normal 16 55" xfId="13883" xr:uid="{00000000-0005-0000-0000-0000F8350000}"/>
    <cellStyle name="Normal 16 56" xfId="13884" xr:uid="{00000000-0005-0000-0000-0000F9350000}"/>
    <cellStyle name="Normal 16 57" xfId="13885" xr:uid="{00000000-0005-0000-0000-0000FA350000}"/>
    <cellStyle name="Normal 16 58" xfId="13886" xr:uid="{00000000-0005-0000-0000-0000FB350000}"/>
    <cellStyle name="Normal 16 59" xfId="13887" xr:uid="{00000000-0005-0000-0000-0000FC350000}"/>
    <cellStyle name="Normal 16 6" xfId="13888" xr:uid="{00000000-0005-0000-0000-0000FD350000}"/>
    <cellStyle name="Normal 16 6 2" xfId="13889" xr:uid="{00000000-0005-0000-0000-0000FE350000}"/>
    <cellStyle name="Normal 16 6 3" xfId="13890" xr:uid="{00000000-0005-0000-0000-0000FF350000}"/>
    <cellStyle name="Normal 16 60" xfId="13891" xr:uid="{00000000-0005-0000-0000-000000360000}"/>
    <cellStyle name="Normal 16 61" xfId="13892" xr:uid="{00000000-0005-0000-0000-000001360000}"/>
    <cellStyle name="Normal 16 62" xfId="13893" xr:uid="{00000000-0005-0000-0000-000002360000}"/>
    <cellStyle name="Normal 16 63" xfId="13894" xr:uid="{00000000-0005-0000-0000-000003360000}"/>
    <cellStyle name="Normal 16 64" xfId="13895" xr:uid="{00000000-0005-0000-0000-000004360000}"/>
    <cellStyle name="Normal 16 65" xfId="13896" xr:uid="{00000000-0005-0000-0000-000005360000}"/>
    <cellStyle name="Normal 16 66" xfId="13897" xr:uid="{00000000-0005-0000-0000-000006360000}"/>
    <cellStyle name="Normal 16 67" xfId="13898" xr:uid="{00000000-0005-0000-0000-000007360000}"/>
    <cellStyle name="Normal 16 68" xfId="13899" xr:uid="{00000000-0005-0000-0000-000008360000}"/>
    <cellStyle name="Normal 16 69" xfId="13900" xr:uid="{00000000-0005-0000-0000-000009360000}"/>
    <cellStyle name="Normal 16 7" xfId="13901" xr:uid="{00000000-0005-0000-0000-00000A360000}"/>
    <cellStyle name="Normal 16 70" xfId="13902" xr:uid="{00000000-0005-0000-0000-00000B360000}"/>
    <cellStyle name="Normal 16 71" xfId="13903" xr:uid="{00000000-0005-0000-0000-00000C360000}"/>
    <cellStyle name="Normal 16 72" xfId="13904" xr:uid="{00000000-0005-0000-0000-00000D360000}"/>
    <cellStyle name="Normal 16 73" xfId="13905" xr:uid="{00000000-0005-0000-0000-00000E360000}"/>
    <cellStyle name="Normal 16 74" xfId="13906" xr:uid="{00000000-0005-0000-0000-00000F360000}"/>
    <cellStyle name="Normal 16 75" xfId="13907" xr:uid="{00000000-0005-0000-0000-000010360000}"/>
    <cellStyle name="Normal 16 76" xfId="13908" xr:uid="{00000000-0005-0000-0000-000011360000}"/>
    <cellStyle name="Normal 16 77" xfId="13909" xr:uid="{00000000-0005-0000-0000-000012360000}"/>
    <cellStyle name="Normal 16 78" xfId="13910" xr:uid="{00000000-0005-0000-0000-000013360000}"/>
    <cellStyle name="Normal 16 79" xfId="13911" xr:uid="{00000000-0005-0000-0000-000014360000}"/>
    <cellStyle name="Normal 16 8" xfId="13912" xr:uid="{00000000-0005-0000-0000-000015360000}"/>
    <cellStyle name="Normal 16 80" xfId="13913" xr:uid="{00000000-0005-0000-0000-000016360000}"/>
    <cellStyle name="Normal 16 81" xfId="13914" xr:uid="{00000000-0005-0000-0000-000017360000}"/>
    <cellStyle name="Normal 16 82" xfId="13915" xr:uid="{00000000-0005-0000-0000-000018360000}"/>
    <cellStyle name="Normal 16 83" xfId="13916" xr:uid="{00000000-0005-0000-0000-000019360000}"/>
    <cellStyle name="Normal 16 84" xfId="13917" xr:uid="{00000000-0005-0000-0000-00001A360000}"/>
    <cellStyle name="Normal 16 85" xfId="13918" xr:uid="{00000000-0005-0000-0000-00001B360000}"/>
    <cellStyle name="Normal 16 86" xfId="13919" xr:uid="{00000000-0005-0000-0000-00001C360000}"/>
    <cellStyle name="Normal 16 87" xfId="13920" xr:uid="{00000000-0005-0000-0000-00001D360000}"/>
    <cellStyle name="Normal 16 88" xfId="13921" xr:uid="{00000000-0005-0000-0000-00001E360000}"/>
    <cellStyle name="Normal 16 89" xfId="13922" xr:uid="{00000000-0005-0000-0000-00001F360000}"/>
    <cellStyle name="Normal 16 9" xfId="13923" xr:uid="{00000000-0005-0000-0000-000020360000}"/>
    <cellStyle name="Normal 16 90" xfId="13924" xr:uid="{00000000-0005-0000-0000-000021360000}"/>
    <cellStyle name="Normal 16 91" xfId="13925" xr:uid="{00000000-0005-0000-0000-000022360000}"/>
    <cellStyle name="Normal 16 92" xfId="13926" xr:uid="{00000000-0005-0000-0000-000023360000}"/>
    <cellStyle name="Normal 16 93" xfId="13927" xr:uid="{00000000-0005-0000-0000-000024360000}"/>
    <cellStyle name="Normal 16 94" xfId="13928" xr:uid="{00000000-0005-0000-0000-000025360000}"/>
    <cellStyle name="Normal 16 95" xfId="13929" xr:uid="{00000000-0005-0000-0000-000026360000}"/>
    <cellStyle name="Normal 16 96" xfId="13930" xr:uid="{00000000-0005-0000-0000-000027360000}"/>
    <cellStyle name="Normal 16 97" xfId="13931" xr:uid="{00000000-0005-0000-0000-000028360000}"/>
    <cellStyle name="Normal 16 98" xfId="13932" xr:uid="{00000000-0005-0000-0000-000029360000}"/>
    <cellStyle name="Normal 16 99" xfId="13933" xr:uid="{00000000-0005-0000-0000-00002A360000}"/>
    <cellStyle name="Normal 17" xfId="39" xr:uid="{00000000-0005-0000-0000-00002B360000}"/>
    <cellStyle name="Normal 17 10" xfId="13934" xr:uid="{00000000-0005-0000-0000-00002C360000}"/>
    <cellStyle name="Normal 17 100" xfId="13935" xr:uid="{00000000-0005-0000-0000-00002D360000}"/>
    <cellStyle name="Normal 17 101" xfId="13936" xr:uid="{00000000-0005-0000-0000-00002E360000}"/>
    <cellStyle name="Normal 17 102" xfId="13937" xr:uid="{00000000-0005-0000-0000-00002F360000}"/>
    <cellStyle name="Normal 17 103" xfId="13938" xr:uid="{00000000-0005-0000-0000-000030360000}"/>
    <cellStyle name="Normal 17 104" xfId="13939" xr:uid="{00000000-0005-0000-0000-000031360000}"/>
    <cellStyle name="Normal 17 105" xfId="13940" xr:uid="{00000000-0005-0000-0000-000032360000}"/>
    <cellStyle name="Normal 17 106" xfId="13941" xr:uid="{00000000-0005-0000-0000-000033360000}"/>
    <cellStyle name="Normal 17 107" xfId="13942" xr:uid="{00000000-0005-0000-0000-000034360000}"/>
    <cellStyle name="Normal 17 108" xfId="13943" xr:uid="{00000000-0005-0000-0000-000035360000}"/>
    <cellStyle name="Normal 17 109" xfId="13944" xr:uid="{00000000-0005-0000-0000-000036360000}"/>
    <cellStyle name="Normal 17 11" xfId="13945" xr:uid="{00000000-0005-0000-0000-000037360000}"/>
    <cellStyle name="Normal 17 110" xfId="13946" xr:uid="{00000000-0005-0000-0000-000038360000}"/>
    <cellStyle name="Normal 17 111" xfId="13947" xr:uid="{00000000-0005-0000-0000-000039360000}"/>
    <cellStyle name="Normal 17 112" xfId="13948" xr:uid="{00000000-0005-0000-0000-00003A360000}"/>
    <cellStyle name="Normal 17 113" xfId="13949" xr:uid="{00000000-0005-0000-0000-00003B360000}"/>
    <cellStyle name="Normal 17 114" xfId="13950" xr:uid="{00000000-0005-0000-0000-00003C360000}"/>
    <cellStyle name="Normal 17 115" xfId="13951" xr:uid="{00000000-0005-0000-0000-00003D360000}"/>
    <cellStyle name="Normal 17 116" xfId="13952" xr:uid="{00000000-0005-0000-0000-00003E360000}"/>
    <cellStyle name="Normal 17 117" xfId="13953" xr:uid="{00000000-0005-0000-0000-00003F360000}"/>
    <cellStyle name="Normal 17 118" xfId="13954" xr:uid="{00000000-0005-0000-0000-000040360000}"/>
    <cellStyle name="Normal 17 119" xfId="13955" xr:uid="{00000000-0005-0000-0000-000041360000}"/>
    <cellStyle name="Normal 17 12" xfId="13956" xr:uid="{00000000-0005-0000-0000-000042360000}"/>
    <cellStyle name="Normal 17 120" xfId="13957" xr:uid="{00000000-0005-0000-0000-000043360000}"/>
    <cellStyle name="Normal 17 121" xfId="13958" xr:uid="{00000000-0005-0000-0000-000044360000}"/>
    <cellStyle name="Normal 17 122" xfId="13959" xr:uid="{00000000-0005-0000-0000-000045360000}"/>
    <cellStyle name="Normal 17 123" xfId="13960" xr:uid="{00000000-0005-0000-0000-000046360000}"/>
    <cellStyle name="Normal 17 13" xfId="13961" xr:uid="{00000000-0005-0000-0000-000047360000}"/>
    <cellStyle name="Normal 17 14" xfId="13962" xr:uid="{00000000-0005-0000-0000-000048360000}"/>
    <cellStyle name="Normal 17 15" xfId="13963" xr:uid="{00000000-0005-0000-0000-000049360000}"/>
    <cellStyle name="Normal 17 16" xfId="13964" xr:uid="{00000000-0005-0000-0000-00004A360000}"/>
    <cellStyle name="Normal 17 17" xfId="13965" xr:uid="{00000000-0005-0000-0000-00004B360000}"/>
    <cellStyle name="Normal 17 18" xfId="13966" xr:uid="{00000000-0005-0000-0000-00004C360000}"/>
    <cellStyle name="Normal 17 19" xfId="13967" xr:uid="{00000000-0005-0000-0000-00004D360000}"/>
    <cellStyle name="Normal 17 2" xfId="13968" xr:uid="{00000000-0005-0000-0000-00004E360000}"/>
    <cellStyle name="Normal 17 20" xfId="13969" xr:uid="{00000000-0005-0000-0000-00004F360000}"/>
    <cellStyle name="Normal 17 21" xfId="13970" xr:uid="{00000000-0005-0000-0000-000050360000}"/>
    <cellStyle name="Normal 17 22" xfId="13971" xr:uid="{00000000-0005-0000-0000-000051360000}"/>
    <cellStyle name="Normal 17 23" xfId="13972" xr:uid="{00000000-0005-0000-0000-000052360000}"/>
    <cellStyle name="Normal 17 24" xfId="13973" xr:uid="{00000000-0005-0000-0000-000053360000}"/>
    <cellStyle name="Normal 17 25" xfId="13974" xr:uid="{00000000-0005-0000-0000-000054360000}"/>
    <cellStyle name="Normal 17 26" xfId="13975" xr:uid="{00000000-0005-0000-0000-000055360000}"/>
    <cellStyle name="Normal 17 27" xfId="13976" xr:uid="{00000000-0005-0000-0000-000056360000}"/>
    <cellStyle name="Normal 17 28" xfId="13977" xr:uid="{00000000-0005-0000-0000-000057360000}"/>
    <cellStyle name="Normal 17 29" xfId="13978" xr:uid="{00000000-0005-0000-0000-000058360000}"/>
    <cellStyle name="Normal 17 3" xfId="13979" xr:uid="{00000000-0005-0000-0000-000059360000}"/>
    <cellStyle name="Normal 17 30" xfId="13980" xr:uid="{00000000-0005-0000-0000-00005A360000}"/>
    <cellStyle name="Normal 17 31" xfId="13981" xr:uid="{00000000-0005-0000-0000-00005B360000}"/>
    <cellStyle name="Normal 17 32" xfId="13982" xr:uid="{00000000-0005-0000-0000-00005C360000}"/>
    <cellStyle name="Normal 17 33" xfId="13983" xr:uid="{00000000-0005-0000-0000-00005D360000}"/>
    <cellStyle name="Normal 17 34" xfId="13984" xr:uid="{00000000-0005-0000-0000-00005E360000}"/>
    <cellStyle name="Normal 17 35" xfId="13985" xr:uid="{00000000-0005-0000-0000-00005F360000}"/>
    <cellStyle name="Normal 17 36" xfId="13986" xr:uid="{00000000-0005-0000-0000-000060360000}"/>
    <cellStyle name="Normal 17 37" xfId="13987" xr:uid="{00000000-0005-0000-0000-000061360000}"/>
    <cellStyle name="Normal 17 38" xfId="13988" xr:uid="{00000000-0005-0000-0000-000062360000}"/>
    <cellStyle name="Normal 17 39" xfId="13989" xr:uid="{00000000-0005-0000-0000-000063360000}"/>
    <cellStyle name="Normal 17 4" xfId="13990" xr:uid="{00000000-0005-0000-0000-000064360000}"/>
    <cellStyle name="Normal 17 40" xfId="13991" xr:uid="{00000000-0005-0000-0000-000065360000}"/>
    <cellStyle name="Normal 17 41" xfId="13992" xr:uid="{00000000-0005-0000-0000-000066360000}"/>
    <cellStyle name="Normal 17 42" xfId="13993" xr:uid="{00000000-0005-0000-0000-000067360000}"/>
    <cellStyle name="Normal 17 43" xfId="13994" xr:uid="{00000000-0005-0000-0000-000068360000}"/>
    <cellStyle name="Normal 17 44" xfId="13995" xr:uid="{00000000-0005-0000-0000-000069360000}"/>
    <cellStyle name="Normal 17 45" xfId="13996" xr:uid="{00000000-0005-0000-0000-00006A360000}"/>
    <cellStyle name="Normal 17 46" xfId="13997" xr:uid="{00000000-0005-0000-0000-00006B360000}"/>
    <cellStyle name="Normal 17 47" xfId="13998" xr:uid="{00000000-0005-0000-0000-00006C360000}"/>
    <cellStyle name="Normal 17 48" xfId="13999" xr:uid="{00000000-0005-0000-0000-00006D360000}"/>
    <cellStyle name="Normal 17 49" xfId="14000" xr:uid="{00000000-0005-0000-0000-00006E360000}"/>
    <cellStyle name="Normal 17 5" xfId="14001" xr:uid="{00000000-0005-0000-0000-00006F360000}"/>
    <cellStyle name="Normal 17 50" xfId="14002" xr:uid="{00000000-0005-0000-0000-000070360000}"/>
    <cellStyle name="Normal 17 51" xfId="14003" xr:uid="{00000000-0005-0000-0000-000071360000}"/>
    <cellStyle name="Normal 17 52" xfId="14004" xr:uid="{00000000-0005-0000-0000-000072360000}"/>
    <cellStyle name="Normal 17 53" xfId="14005" xr:uid="{00000000-0005-0000-0000-000073360000}"/>
    <cellStyle name="Normal 17 54" xfId="14006" xr:uid="{00000000-0005-0000-0000-000074360000}"/>
    <cellStyle name="Normal 17 55" xfId="14007" xr:uid="{00000000-0005-0000-0000-000075360000}"/>
    <cellStyle name="Normal 17 56" xfId="14008" xr:uid="{00000000-0005-0000-0000-000076360000}"/>
    <cellStyle name="Normal 17 57" xfId="14009" xr:uid="{00000000-0005-0000-0000-000077360000}"/>
    <cellStyle name="Normal 17 58" xfId="14010" xr:uid="{00000000-0005-0000-0000-000078360000}"/>
    <cellStyle name="Normal 17 59" xfId="14011" xr:uid="{00000000-0005-0000-0000-000079360000}"/>
    <cellStyle name="Normal 17 6" xfId="14012" xr:uid="{00000000-0005-0000-0000-00007A360000}"/>
    <cellStyle name="Normal 17 60" xfId="14013" xr:uid="{00000000-0005-0000-0000-00007B360000}"/>
    <cellStyle name="Normal 17 61" xfId="14014" xr:uid="{00000000-0005-0000-0000-00007C360000}"/>
    <cellStyle name="Normal 17 62" xfId="14015" xr:uid="{00000000-0005-0000-0000-00007D360000}"/>
    <cellStyle name="Normal 17 63" xfId="14016" xr:uid="{00000000-0005-0000-0000-00007E360000}"/>
    <cellStyle name="Normal 17 64" xfId="14017" xr:uid="{00000000-0005-0000-0000-00007F360000}"/>
    <cellStyle name="Normal 17 65" xfId="14018" xr:uid="{00000000-0005-0000-0000-000080360000}"/>
    <cellStyle name="Normal 17 66" xfId="14019" xr:uid="{00000000-0005-0000-0000-000081360000}"/>
    <cellStyle name="Normal 17 67" xfId="14020" xr:uid="{00000000-0005-0000-0000-000082360000}"/>
    <cellStyle name="Normal 17 68" xfId="14021" xr:uid="{00000000-0005-0000-0000-000083360000}"/>
    <cellStyle name="Normal 17 69" xfId="14022" xr:uid="{00000000-0005-0000-0000-000084360000}"/>
    <cellStyle name="Normal 17 7" xfId="14023" xr:uid="{00000000-0005-0000-0000-000085360000}"/>
    <cellStyle name="Normal 17 70" xfId="14024" xr:uid="{00000000-0005-0000-0000-000086360000}"/>
    <cellStyle name="Normal 17 71" xfId="14025" xr:uid="{00000000-0005-0000-0000-000087360000}"/>
    <cellStyle name="Normal 17 72" xfId="14026" xr:uid="{00000000-0005-0000-0000-000088360000}"/>
    <cellStyle name="Normal 17 73" xfId="14027" xr:uid="{00000000-0005-0000-0000-000089360000}"/>
    <cellStyle name="Normal 17 74" xfId="14028" xr:uid="{00000000-0005-0000-0000-00008A360000}"/>
    <cellStyle name="Normal 17 75" xfId="14029" xr:uid="{00000000-0005-0000-0000-00008B360000}"/>
    <cellStyle name="Normal 17 76" xfId="14030" xr:uid="{00000000-0005-0000-0000-00008C360000}"/>
    <cellStyle name="Normal 17 77" xfId="14031" xr:uid="{00000000-0005-0000-0000-00008D360000}"/>
    <cellStyle name="Normal 17 78" xfId="14032" xr:uid="{00000000-0005-0000-0000-00008E360000}"/>
    <cellStyle name="Normal 17 79" xfId="14033" xr:uid="{00000000-0005-0000-0000-00008F360000}"/>
    <cellStyle name="Normal 17 8" xfId="14034" xr:uid="{00000000-0005-0000-0000-000090360000}"/>
    <cellStyle name="Normal 17 80" xfId="14035" xr:uid="{00000000-0005-0000-0000-000091360000}"/>
    <cellStyle name="Normal 17 81" xfId="14036" xr:uid="{00000000-0005-0000-0000-000092360000}"/>
    <cellStyle name="Normal 17 82" xfId="14037" xr:uid="{00000000-0005-0000-0000-000093360000}"/>
    <cellStyle name="Normal 17 83" xfId="14038" xr:uid="{00000000-0005-0000-0000-000094360000}"/>
    <cellStyle name="Normal 17 84" xfId="14039" xr:uid="{00000000-0005-0000-0000-000095360000}"/>
    <cellStyle name="Normal 17 85" xfId="14040" xr:uid="{00000000-0005-0000-0000-000096360000}"/>
    <cellStyle name="Normal 17 86" xfId="14041" xr:uid="{00000000-0005-0000-0000-000097360000}"/>
    <cellStyle name="Normal 17 87" xfId="14042" xr:uid="{00000000-0005-0000-0000-000098360000}"/>
    <cellStyle name="Normal 17 88" xfId="14043" xr:uid="{00000000-0005-0000-0000-000099360000}"/>
    <cellStyle name="Normal 17 89" xfId="14044" xr:uid="{00000000-0005-0000-0000-00009A360000}"/>
    <cellStyle name="Normal 17 9" xfId="14045" xr:uid="{00000000-0005-0000-0000-00009B360000}"/>
    <cellStyle name="Normal 17 90" xfId="14046" xr:uid="{00000000-0005-0000-0000-00009C360000}"/>
    <cellStyle name="Normal 17 91" xfId="14047" xr:uid="{00000000-0005-0000-0000-00009D360000}"/>
    <cellStyle name="Normal 17 92" xfId="14048" xr:uid="{00000000-0005-0000-0000-00009E360000}"/>
    <cellStyle name="Normal 17 93" xfId="14049" xr:uid="{00000000-0005-0000-0000-00009F360000}"/>
    <cellStyle name="Normal 17 94" xfId="14050" xr:uid="{00000000-0005-0000-0000-0000A0360000}"/>
    <cellStyle name="Normal 17 95" xfId="14051" xr:uid="{00000000-0005-0000-0000-0000A1360000}"/>
    <cellStyle name="Normal 17 96" xfId="14052" xr:uid="{00000000-0005-0000-0000-0000A2360000}"/>
    <cellStyle name="Normal 17 97" xfId="14053" xr:uid="{00000000-0005-0000-0000-0000A3360000}"/>
    <cellStyle name="Normal 17 98" xfId="14054" xr:uid="{00000000-0005-0000-0000-0000A4360000}"/>
    <cellStyle name="Normal 17 99" xfId="14055" xr:uid="{00000000-0005-0000-0000-0000A5360000}"/>
    <cellStyle name="Normal 18" xfId="40" xr:uid="{00000000-0005-0000-0000-0000A6360000}"/>
    <cellStyle name="Normal 18 10" xfId="14056" xr:uid="{00000000-0005-0000-0000-0000A7360000}"/>
    <cellStyle name="Normal 18 100" xfId="14057" xr:uid="{00000000-0005-0000-0000-0000A8360000}"/>
    <cellStyle name="Normal 18 101" xfId="14058" xr:uid="{00000000-0005-0000-0000-0000A9360000}"/>
    <cellStyle name="Normal 18 102" xfId="14059" xr:uid="{00000000-0005-0000-0000-0000AA360000}"/>
    <cellStyle name="Normal 18 103" xfId="14060" xr:uid="{00000000-0005-0000-0000-0000AB360000}"/>
    <cellStyle name="Normal 18 104" xfId="14061" xr:uid="{00000000-0005-0000-0000-0000AC360000}"/>
    <cellStyle name="Normal 18 105" xfId="14062" xr:uid="{00000000-0005-0000-0000-0000AD360000}"/>
    <cellStyle name="Normal 18 106" xfId="14063" xr:uid="{00000000-0005-0000-0000-0000AE360000}"/>
    <cellStyle name="Normal 18 107" xfId="14064" xr:uid="{00000000-0005-0000-0000-0000AF360000}"/>
    <cellStyle name="Normal 18 108" xfId="14065" xr:uid="{00000000-0005-0000-0000-0000B0360000}"/>
    <cellStyle name="Normal 18 109" xfId="14066" xr:uid="{00000000-0005-0000-0000-0000B1360000}"/>
    <cellStyle name="Normal 18 11" xfId="14067" xr:uid="{00000000-0005-0000-0000-0000B2360000}"/>
    <cellStyle name="Normal 18 110" xfId="14068" xr:uid="{00000000-0005-0000-0000-0000B3360000}"/>
    <cellStyle name="Normal 18 111" xfId="14069" xr:uid="{00000000-0005-0000-0000-0000B4360000}"/>
    <cellStyle name="Normal 18 112" xfId="14070" xr:uid="{00000000-0005-0000-0000-0000B5360000}"/>
    <cellStyle name="Normal 18 113" xfId="14071" xr:uid="{00000000-0005-0000-0000-0000B6360000}"/>
    <cellStyle name="Normal 18 114" xfId="14072" xr:uid="{00000000-0005-0000-0000-0000B7360000}"/>
    <cellStyle name="Normal 18 115" xfId="14073" xr:uid="{00000000-0005-0000-0000-0000B8360000}"/>
    <cellStyle name="Normal 18 116" xfId="14074" xr:uid="{00000000-0005-0000-0000-0000B9360000}"/>
    <cellStyle name="Normal 18 117" xfId="14075" xr:uid="{00000000-0005-0000-0000-0000BA360000}"/>
    <cellStyle name="Normal 18 118" xfId="14076" xr:uid="{00000000-0005-0000-0000-0000BB360000}"/>
    <cellStyle name="Normal 18 119" xfId="14077" xr:uid="{00000000-0005-0000-0000-0000BC360000}"/>
    <cellStyle name="Normal 18 12" xfId="14078" xr:uid="{00000000-0005-0000-0000-0000BD360000}"/>
    <cellStyle name="Normal 18 120" xfId="14079" xr:uid="{00000000-0005-0000-0000-0000BE360000}"/>
    <cellStyle name="Normal 18 121" xfId="14080" xr:uid="{00000000-0005-0000-0000-0000BF360000}"/>
    <cellStyle name="Normal 18 122" xfId="14081" xr:uid="{00000000-0005-0000-0000-0000C0360000}"/>
    <cellStyle name="Normal 18 123" xfId="14082" xr:uid="{00000000-0005-0000-0000-0000C1360000}"/>
    <cellStyle name="Normal 18 13" xfId="14083" xr:uid="{00000000-0005-0000-0000-0000C2360000}"/>
    <cellStyle name="Normal 18 14" xfId="14084" xr:uid="{00000000-0005-0000-0000-0000C3360000}"/>
    <cellStyle name="Normal 18 15" xfId="14085" xr:uid="{00000000-0005-0000-0000-0000C4360000}"/>
    <cellStyle name="Normal 18 16" xfId="14086" xr:uid="{00000000-0005-0000-0000-0000C5360000}"/>
    <cellStyle name="Normal 18 17" xfId="14087" xr:uid="{00000000-0005-0000-0000-0000C6360000}"/>
    <cellStyle name="Normal 18 18" xfId="14088" xr:uid="{00000000-0005-0000-0000-0000C7360000}"/>
    <cellStyle name="Normal 18 19" xfId="14089" xr:uid="{00000000-0005-0000-0000-0000C8360000}"/>
    <cellStyle name="Normal 18 2" xfId="14090" xr:uid="{00000000-0005-0000-0000-0000C9360000}"/>
    <cellStyle name="Normal 18 20" xfId="14091" xr:uid="{00000000-0005-0000-0000-0000CA360000}"/>
    <cellStyle name="Normal 18 21" xfId="14092" xr:uid="{00000000-0005-0000-0000-0000CB360000}"/>
    <cellStyle name="Normal 18 22" xfId="14093" xr:uid="{00000000-0005-0000-0000-0000CC360000}"/>
    <cellStyle name="Normal 18 23" xfId="14094" xr:uid="{00000000-0005-0000-0000-0000CD360000}"/>
    <cellStyle name="Normal 18 24" xfId="14095" xr:uid="{00000000-0005-0000-0000-0000CE360000}"/>
    <cellStyle name="Normal 18 25" xfId="14096" xr:uid="{00000000-0005-0000-0000-0000CF360000}"/>
    <cellStyle name="Normal 18 26" xfId="14097" xr:uid="{00000000-0005-0000-0000-0000D0360000}"/>
    <cellStyle name="Normal 18 27" xfId="14098" xr:uid="{00000000-0005-0000-0000-0000D1360000}"/>
    <cellStyle name="Normal 18 28" xfId="14099" xr:uid="{00000000-0005-0000-0000-0000D2360000}"/>
    <cellStyle name="Normal 18 29" xfId="14100" xr:uid="{00000000-0005-0000-0000-0000D3360000}"/>
    <cellStyle name="Normal 18 3" xfId="14101" xr:uid="{00000000-0005-0000-0000-0000D4360000}"/>
    <cellStyle name="Normal 18 30" xfId="14102" xr:uid="{00000000-0005-0000-0000-0000D5360000}"/>
    <cellStyle name="Normal 18 31" xfId="14103" xr:uid="{00000000-0005-0000-0000-0000D6360000}"/>
    <cellStyle name="Normal 18 32" xfId="14104" xr:uid="{00000000-0005-0000-0000-0000D7360000}"/>
    <cellStyle name="Normal 18 33" xfId="14105" xr:uid="{00000000-0005-0000-0000-0000D8360000}"/>
    <cellStyle name="Normal 18 34" xfId="14106" xr:uid="{00000000-0005-0000-0000-0000D9360000}"/>
    <cellStyle name="Normal 18 35" xfId="14107" xr:uid="{00000000-0005-0000-0000-0000DA360000}"/>
    <cellStyle name="Normal 18 36" xfId="14108" xr:uid="{00000000-0005-0000-0000-0000DB360000}"/>
    <cellStyle name="Normal 18 37" xfId="14109" xr:uid="{00000000-0005-0000-0000-0000DC360000}"/>
    <cellStyle name="Normal 18 38" xfId="14110" xr:uid="{00000000-0005-0000-0000-0000DD360000}"/>
    <cellStyle name="Normal 18 39" xfId="14111" xr:uid="{00000000-0005-0000-0000-0000DE360000}"/>
    <cellStyle name="Normal 18 4" xfId="14112" xr:uid="{00000000-0005-0000-0000-0000DF360000}"/>
    <cellStyle name="Normal 18 40" xfId="14113" xr:uid="{00000000-0005-0000-0000-0000E0360000}"/>
    <cellStyle name="Normal 18 41" xfId="14114" xr:uid="{00000000-0005-0000-0000-0000E1360000}"/>
    <cellStyle name="Normal 18 42" xfId="14115" xr:uid="{00000000-0005-0000-0000-0000E2360000}"/>
    <cellStyle name="Normal 18 43" xfId="14116" xr:uid="{00000000-0005-0000-0000-0000E3360000}"/>
    <cellStyle name="Normal 18 44" xfId="14117" xr:uid="{00000000-0005-0000-0000-0000E4360000}"/>
    <cellStyle name="Normal 18 45" xfId="14118" xr:uid="{00000000-0005-0000-0000-0000E5360000}"/>
    <cellStyle name="Normal 18 46" xfId="14119" xr:uid="{00000000-0005-0000-0000-0000E6360000}"/>
    <cellStyle name="Normal 18 47" xfId="14120" xr:uid="{00000000-0005-0000-0000-0000E7360000}"/>
    <cellStyle name="Normal 18 48" xfId="14121" xr:uid="{00000000-0005-0000-0000-0000E8360000}"/>
    <cellStyle name="Normal 18 49" xfId="14122" xr:uid="{00000000-0005-0000-0000-0000E9360000}"/>
    <cellStyle name="Normal 18 5" xfId="14123" xr:uid="{00000000-0005-0000-0000-0000EA360000}"/>
    <cellStyle name="Normal 18 50" xfId="14124" xr:uid="{00000000-0005-0000-0000-0000EB360000}"/>
    <cellStyle name="Normal 18 51" xfId="14125" xr:uid="{00000000-0005-0000-0000-0000EC360000}"/>
    <cellStyle name="Normal 18 52" xfId="14126" xr:uid="{00000000-0005-0000-0000-0000ED360000}"/>
    <cellStyle name="Normal 18 53" xfId="14127" xr:uid="{00000000-0005-0000-0000-0000EE360000}"/>
    <cellStyle name="Normal 18 54" xfId="14128" xr:uid="{00000000-0005-0000-0000-0000EF360000}"/>
    <cellStyle name="Normal 18 55" xfId="14129" xr:uid="{00000000-0005-0000-0000-0000F0360000}"/>
    <cellStyle name="Normal 18 56" xfId="14130" xr:uid="{00000000-0005-0000-0000-0000F1360000}"/>
    <cellStyle name="Normal 18 57" xfId="14131" xr:uid="{00000000-0005-0000-0000-0000F2360000}"/>
    <cellStyle name="Normal 18 58" xfId="14132" xr:uid="{00000000-0005-0000-0000-0000F3360000}"/>
    <cellStyle name="Normal 18 59" xfId="14133" xr:uid="{00000000-0005-0000-0000-0000F4360000}"/>
    <cellStyle name="Normal 18 6" xfId="14134" xr:uid="{00000000-0005-0000-0000-0000F5360000}"/>
    <cellStyle name="Normal 18 60" xfId="14135" xr:uid="{00000000-0005-0000-0000-0000F6360000}"/>
    <cellStyle name="Normal 18 61" xfId="14136" xr:uid="{00000000-0005-0000-0000-0000F7360000}"/>
    <cellStyle name="Normal 18 62" xfId="14137" xr:uid="{00000000-0005-0000-0000-0000F8360000}"/>
    <cellStyle name="Normal 18 63" xfId="14138" xr:uid="{00000000-0005-0000-0000-0000F9360000}"/>
    <cellStyle name="Normal 18 64" xfId="14139" xr:uid="{00000000-0005-0000-0000-0000FA360000}"/>
    <cellStyle name="Normal 18 65" xfId="14140" xr:uid="{00000000-0005-0000-0000-0000FB360000}"/>
    <cellStyle name="Normal 18 66" xfId="14141" xr:uid="{00000000-0005-0000-0000-0000FC360000}"/>
    <cellStyle name="Normal 18 67" xfId="14142" xr:uid="{00000000-0005-0000-0000-0000FD360000}"/>
    <cellStyle name="Normal 18 68" xfId="14143" xr:uid="{00000000-0005-0000-0000-0000FE360000}"/>
    <cellStyle name="Normal 18 69" xfId="14144" xr:uid="{00000000-0005-0000-0000-0000FF360000}"/>
    <cellStyle name="Normal 18 7" xfId="14145" xr:uid="{00000000-0005-0000-0000-000000370000}"/>
    <cellStyle name="Normal 18 70" xfId="14146" xr:uid="{00000000-0005-0000-0000-000001370000}"/>
    <cellStyle name="Normal 18 71" xfId="14147" xr:uid="{00000000-0005-0000-0000-000002370000}"/>
    <cellStyle name="Normal 18 72" xfId="14148" xr:uid="{00000000-0005-0000-0000-000003370000}"/>
    <cellStyle name="Normal 18 73" xfId="14149" xr:uid="{00000000-0005-0000-0000-000004370000}"/>
    <cellStyle name="Normal 18 74" xfId="14150" xr:uid="{00000000-0005-0000-0000-000005370000}"/>
    <cellStyle name="Normal 18 75" xfId="14151" xr:uid="{00000000-0005-0000-0000-000006370000}"/>
    <cellStyle name="Normal 18 76" xfId="14152" xr:uid="{00000000-0005-0000-0000-000007370000}"/>
    <cellStyle name="Normal 18 77" xfId="14153" xr:uid="{00000000-0005-0000-0000-000008370000}"/>
    <cellStyle name="Normal 18 78" xfId="14154" xr:uid="{00000000-0005-0000-0000-000009370000}"/>
    <cellStyle name="Normal 18 79" xfId="14155" xr:uid="{00000000-0005-0000-0000-00000A370000}"/>
    <cellStyle name="Normal 18 8" xfId="14156" xr:uid="{00000000-0005-0000-0000-00000B370000}"/>
    <cellStyle name="Normal 18 80" xfId="14157" xr:uid="{00000000-0005-0000-0000-00000C370000}"/>
    <cellStyle name="Normal 18 81" xfId="14158" xr:uid="{00000000-0005-0000-0000-00000D370000}"/>
    <cellStyle name="Normal 18 82" xfId="14159" xr:uid="{00000000-0005-0000-0000-00000E370000}"/>
    <cellStyle name="Normal 18 83" xfId="14160" xr:uid="{00000000-0005-0000-0000-00000F370000}"/>
    <cellStyle name="Normal 18 84" xfId="14161" xr:uid="{00000000-0005-0000-0000-000010370000}"/>
    <cellStyle name="Normal 18 85" xfId="14162" xr:uid="{00000000-0005-0000-0000-000011370000}"/>
    <cellStyle name="Normal 18 86" xfId="14163" xr:uid="{00000000-0005-0000-0000-000012370000}"/>
    <cellStyle name="Normal 18 87" xfId="14164" xr:uid="{00000000-0005-0000-0000-000013370000}"/>
    <cellStyle name="Normal 18 88" xfId="14165" xr:uid="{00000000-0005-0000-0000-000014370000}"/>
    <cellStyle name="Normal 18 89" xfId="14166" xr:uid="{00000000-0005-0000-0000-000015370000}"/>
    <cellStyle name="Normal 18 9" xfId="14167" xr:uid="{00000000-0005-0000-0000-000016370000}"/>
    <cellStyle name="Normal 18 90" xfId="14168" xr:uid="{00000000-0005-0000-0000-000017370000}"/>
    <cellStyle name="Normal 18 91" xfId="14169" xr:uid="{00000000-0005-0000-0000-000018370000}"/>
    <cellStyle name="Normal 18 92" xfId="14170" xr:uid="{00000000-0005-0000-0000-000019370000}"/>
    <cellStyle name="Normal 18 93" xfId="14171" xr:uid="{00000000-0005-0000-0000-00001A370000}"/>
    <cellStyle name="Normal 18 94" xfId="14172" xr:uid="{00000000-0005-0000-0000-00001B370000}"/>
    <cellStyle name="Normal 18 95" xfId="14173" xr:uid="{00000000-0005-0000-0000-00001C370000}"/>
    <cellStyle name="Normal 18 96" xfId="14174" xr:uid="{00000000-0005-0000-0000-00001D370000}"/>
    <cellStyle name="Normal 18 97" xfId="14175" xr:uid="{00000000-0005-0000-0000-00001E370000}"/>
    <cellStyle name="Normal 18 98" xfId="14176" xr:uid="{00000000-0005-0000-0000-00001F370000}"/>
    <cellStyle name="Normal 18 99" xfId="14177" xr:uid="{00000000-0005-0000-0000-000020370000}"/>
    <cellStyle name="Normal 19" xfId="41" xr:uid="{00000000-0005-0000-0000-000021370000}"/>
    <cellStyle name="Normal 19 2" xfId="14178" xr:uid="{00000000-0005-0000-0000-000022370000}"/>
    <cellStyle name="Normal 19 2 2" xfId="14179" xr:uid="{00000000-0005-0000-0000-000023370000}"/>
    <cellStyle name="Normal 2" xfId="3" xr:uid="{00000000-0005-0000-0000-000024370000}"/>
    <cellStyle name="Normal 2 10" xfId="42" xr:uid="{00000000-0005-0000-0000-000025370000}"/>
    <cellStyle name="Normal 2 10 2" xfId="14180" xr:uid="{00000000-0005-0000-0000-000026370000}"/>
    <cellStyle name="Normal 2 11" xfId="43" xr:uid="{00000000-0005-0000-0000-000027370000}"/>
    <cellStyle name="Normal 2 11 2" xfId="14181" xr:uid="{00000000-0005-0000-0000-000028370000}"/>
    <cellStyle name="Normal 2 12" xfId="44" xr:uid="{00000000-0005-0000-0000-000029370000}"/>
    <cellStyle name="Normal 2 12 2" xfId="14182" xr:uid="{00000000-0005-0000-0000-00002A370000}"/>
    <cellStyle name="Normal 2 13" xfId="45" xr:uid="{00000000-0005-0000-0000-00002B370000}"/>
    <cellStyle name="Normal 2 13 2" xfId="14183" xr:uid="{00000000-0005-0000-0000-00002C370000}"/>
    <cellStyle name="Normal 2 14" xfId="14184" xr:uid="{00000000-0005-0000-0000-00002D370000}"/>
    <cellStyle name="Normal 2 14 2" xfId="20005" xr:uid="{78070E63-6A75-41A5-99B5-E725D1865B6C}"/>
    <cellStyle name="Normal 2 2" xfId="46" xr:uid="{00000000-0005-0000-0000-00002E370000}"/>
    <cellStyle name="Normal 2 2 2" xfId="14185" xr:uid="{00000000-0005-0000-0000-00002F370000}"/>
    <cellStyle name="Normal 2 2 3 2" xfId="20004" xr:uid="{969D0DAD-DA43-4A07-B842-FB984FD2110F}"/>
    <cellStyle name="Normal 2 2 5" xfId="20002" xr:uid="{C336F747-0C4F-49CD-AFF1-73AE27D97C55}"/>
    <cellStyle name="Normal 2 3" xfId="47" xr:uid="{00000000-0005-0000-0000-000030370000}"/>
    <cellStyle name="Normal 2 3 2" xfId="14186" xr:uid="{00000000-0005-0000-0000-000031370000}"/>
    <cellStyle name="Normal 2 3 2 2" xfId="14187" xr:uid="{00000000-0005-0000-0000-000032370000}"/>
    <cellStyle name="Normal 2 3 3" xfId="14188" xr:uid="{00000000-0005-0000-0000-000033370000}"/>
    <cellStyle name="Normal 2 4" xfId="48" xr:uid="{00000000-0005-0000-0000-000034370000}"/>
    <cellStyle name="Normal 2 4 2" xfId="14189" xr:uid="{00000000-0005-0000-0000-000035370000}"/>
    <cellStyle name="Normal 2 42" xfId="14190" xr:uid="{00000000-0005-0000-0000-000036370000}"/>
    <cellStyle name="Normal 2 5" xfId="49" xr:uid="{00000000-0005-0000-0000-000037370000}"/>
    <cellStyle name="Normal 2 5 2" xfId="14191" xr:uid="{00000000-0005-0000-0000-000038370000}"/>
    <cellStyle name="Normal 2 6" xfId="50" xr:uid="{00000000-0005-0000-0000-000039370000}"/>
    <cellStyle name="Normal 2 6 2" xfId="14192" xr:uid="{00000000-0005-0000-0000-00003A370000}"/>
    <cellStyle name="Normal 2 7" xfId="51" xr:uid="{00000000-0005-0000-0000-00003B370000}"/>
    <cellStyle name="Normal 2 7 2" xfId="14193" xr:uid="{00000000-0005-0000-0000-00003C370000}"/>
    <cellStyle name="Normal 2 8" xfId="52" xr:uid="{00000000-0005-0000-0000-00003D370000}"/>
    <cellStyle name="Normal 2 8 2" xfId="14194" xr:uid="{00000000-0005-0000-0000-00003E370000}"/>
    <cellStyle name="Normal 2 9" xfId="53" xr:uid="{00000000-0005-0000-0000-00003F370000}"/>
    <cellStyle name="Normal 2 9 2" xfId="14195" xr:uid="{00000000-0005-0000-0000-000040370000}"/>
    <cellStyle name="Normal 2_LPS Budget_sc" xfId="54" xr:uid="{00000000-0005-0000-0000-000041370000}"/>
    <cellStyle name="Normal 20" xfId="55" xr:uid="{00000000-0005-0000-0000-000042370000}"/>
    <cellStyle name="Normal 20 10" xfId="14196" xr:uid="{00000000-0005-0000-0000-000043370000}"/>
    <cellStyle name="Normal 20 100" xfId="14197" xr:uid="{00000000-0005-0000-0000-000044370000}"/>
    <cellStyle name="Normal 20 101" xfId="14198" xr:uid="{00000000-0005-0000-0000-000045370000}"/>
    <cellStyle name="Normal 20 102" xfId="14199" xr:uid="{00000000-0005-0000-0000-000046370000}"/>
    <cellStyle name="Normal 20 103" xfId="14200" xr:uid="{00000000-0005-0000-0000-000047370000}"/>
    <cellStyle name="Normal 20 104" xfId="14201" xr:uid="{00000000-0005-0000-0000-000048370000}"/>
    <cellStyle name="Normal 20 105" xfId="14202" xr:uid="{00000000-0005-0000-0000-000049370000}"/>
    <cellStyle name="Normal 20 106" xfId="14203" xr:uid="{00000000-0005-0000-0000-00004A370000}"/>
    <cellStyle name="Normal 20 107" xfId="14204" xr:uid="{00000000-0005-0000-0000-00004B370000}"/>
    <cellStyle name="Normal 20 108" xfId="14205" xr:uid="{00000000-0005-0000-0000-00004C370000}"/>
    <cellStyle name="Normal 20 109" xfId="14206" xr:uid="{00000000-0005-0000-0000-00004D370000}"/>
    <cellStyle name="Normal 20 11" xfId="14207" xr:uid="{00000000-0005-0000-0000-00004E370000}"/>
    <cellStyle name="Normal 20 110" xfId="14208" xr:uid="{00000000-0005-0000-0000-00004F370000}"/>
    <cellStyle name="Normal 20 111" xfId="14209" xr:uid="{00000000-0005-0000-0000-000050370000}"/>
    <cellStyle name="Normal 20 112" xfId="14210" xr:uid="{00000000-0005-0000-0000-000051370000}"/>
    <cellStyle name="Normal 20 113" xfId="14211" xr:uid="{00000000-0005-0000-0000-000052370000}"/>
    <cellStyle name="Normal 20 114" xfId="14212" xr:uid="{00000000-0005-0000-0000-000053370000}"/>
    <cellStyle name="Normal 20 115" xfId="14213" xr:uid="{00000000-0005-0000-0000-000054370000}"/>
    <cellStyle name="Normal 20 116" xfId="14214" xr:uid="{00000000-0005-0000-0000-000055370000}"/>
    <cellStyle name="Normal 20 117" xfId="14215" xr:uid="{00000000-0005-0000-0000-000056370000}"/>
    <cellStyle name="Normal 20 118" xfId="14216" xr:uid="{00000000-0005-0000-0000-000057370000}"/>
    <cellStyle name="Normal 20 119" xfId="14217" xr:uid="{00000000-0005-0000-0000-000058370000}"/>
    <cellStyle name="Normal 20 12" xfId="14218" xr:uid="{00000000-0005-0000-0000-000059370000}"/>
    <cellStyle name="Normal 20 120" xfId="14219" xr:uid="{00000000-0005-0000-0000-00005A370000}"/>
    <cellStyle name="Normal 20 121" xfId="14220" xr:uid="{00000000-0005-0000-0000-00005B370000}"/>
    <cellStyle name="Normal 20 122" xfId="14221" xr:uid="{00000000-0005-0000-0000-00005C370000}"/>
    <cellStyle name="Normal 20 123" xfId="14222" xr:uid="{00000000-0005-0000-0000-00005D370000}"/>
    <cellStyle name="Normal 20 13" xfId="14223" xr:uid="{00000000-0005-0000-0000-00005E370000}"/>
    <cellStyle name="Normal 20 14" xfId="14224" xr:uid="{00000000-0005-0000-0000-00005F370000}"/>
    <cellStyle name="Normal 20 15" xfId="14225" xr:uid="{00000000-0005-0000-0000-000060370000}"/>
    <cellStyle name="Normal 20 16" xfId="14226" xr:uid="{00000000-0005-0000-0000-000061370000}"/>
    <cellStyle name="Normal 20 17" xfId="14227" xr:uid="{00000000-0005-0000-0000-000062370000}"/>
    <cellStyle name="Normal 20 18" xfId="14228" xr:uid="{00000000-0005-0000-0000-000063370000}"/>
    <cellStyle name="Normal 20 19" xfId="14229" xr:uid="{00000000-0005-0000-0000-000064370000}"/>
    <cellStyle name="Normal 20 2" xfId="14230" xr:uid="{00000000-0005-0000-0000-000065370000}"/>
    <cellStyle name="Normal 20 20" xfId="14231" xr:uid="{00000000-0005-0000-0000-000066370000}"/>
    <cellStyle name="Normal 20 21" xfId="14232" xr:uid="{00000000-0005-0000-0000-000067370000}"/>
    <cellStyle name="Normal 20 22" xfId="14233" xr:uid="{00000000-0005-0000-0000-000068370000}"/>
    <cellStyle name="Normal 20 23" xfId="14234" xr:uid="{00000000-0005-0000-0000-000069370000}"/>
    <cellStyle name="Normal 20 24" xfId="14235" xr:uid="{00000000-0005-0000-0000-00006A370000}"/>
    <cellStyle name="Normal 20 25" xfId="14236" xr:uid="{00000000-0005-0000-0000-00006B370000}"/>
    <cellStyle name="Normal 20 26" xfId="14237" xr:uid="{00000000-0005-0000-0000-00006C370000}"/>
    <cellStyle name="Normal 20 27" xfId="14238" xr:uid="{00000000-0005-0000-0000-00006D370000}"/>
    <cellStyle name="Normal 20 28" xfId="14239" xr:uid="{00000000-0005-0000-0000-00006E370000}"/>
    <cellStyle name="Normal 20 29" xfId="14240" xr:uid="{00000000-0005-0000-0000-00006F370000}"/>
    <cellStyle name="Normal 20 3" xfId="14241" xr:uid="{00000000-0005-0000-0000-000070370000}"/>
    <cellStyle name="Normal 20 30" xfId="14242" xr:uid="{00000000-0005-0000-0000-000071370000}"/>
    <cellStyle name="Normal 20 31" xfId="14243" xr:uid="{00000000-0005-0000-0000-000072370000}"/>
    <cellStyle name="Normal 20 32" xfId="14244" xr:uid="{00000000-0005-0000-0000-000073370000}"/>
    <cellStyle name="Normal 20 33" xfId="14245" xr:uid="{00000000-0005-0000-0000-000074370000}"/>
    <cellStyle name="Normal 20 34" xfId="14246" xr:uid="{00000000-0005-0000-0000-000075370000}"/>
    <cellStyle name="Normal 20 35" xfId="14247" xr:uid="{00000000-0005-0000-0000-000076370000}"/>
    <cellStyle name="Normal 20 36" xfId="14248" xr:uid="{00000000-0005-0000-0000-000077370000}"/>
    <cellStyle name="Normal 20 37" xfId="14249" xr:uid="{00000000-0005-0000-0000-000078370000}"/>
    <cellStyle name="Normal 20 38" xfId="14250" xr:uid="{00000000-0005-0000-0000-000079370000}"/>
    <cellStyle name="Normal 20 39" xfId="14251" xr:uid="{00000000-0005-0000-0000-00007A370000}"/>
    <cellStyle name="Normal 20 4" xfId="14252" xr:uid="{00000000-0005-0000-0000-00007B370000}"/>
    <cellStyle name="Normal 20 40" xfId="14253" xr:uid="{00000000-0005-0000-0000-00007C370000}"/>
    <cellStyle name="Normal 20 41" xfId="14254" xr:uid="{00000000-0005-0000-0000-00007D370000}"/>
    <cellStyle name="Normal 20 42" xfId="14255" xr:uid="{00000000-0005-0000-0000-00007E370000}"/>
    <cellStyle name="Normal 20 43" xfId="14256" xr:uid="{00000000-0005-0000-0000-00007F370000}"/>
    <cellStyle name="Normal 20 44" xfId="14257" xr:uid="{00000000-0005-0000-0000-000080370000}"/>
    <cellStyle name="Normal 20 45" xfId="14258" xr:uid="{00000000-0005-0000-0000-000081370000}"/>
    <cellStyle name="Normal 20 46" xfId="14259" xr:uid="{00000000-0005-0000-0000-000082370000}"/>
    <cellStyle name="Normal 20 47" xfId="14260" xr:uid="{00000000-0005-0000-0000-000083370000}"/>
    <cellStyle name="Normal 20 48" xfId="14261" xr:uid="{00000000-0005-0000-0000-000084370000}"/>
    <cellStyle name="Normal 20 49" xfId="14262" xr:uid="{00000000-0005-0000-0000-000085370000}"/>
    <cellStyle name="Normal 20 5" xfId="14263" xr:uid="{00000000-0005-0000-0000-000086370000}"/>
    <cellStyle name="Normal 20 50" xfId="14264" xr:uid="{00000000-0005-0000-0000-000087370000}"/>
    <cellStyle name="Normal 20 51" xfId="14265" xr:uid="{00000000-0005-0000-0000-000088370000}"/>
    <cellStyle name="Normal 20 52" xfId="14266" xr:uid="{00000000-0005-0000-0000-000089370000}"/>
    <cellStyle name="Normal 20 53" xfId="14267" xr:uid="{00000000-0005-0000-0000-00008A370000}"/>
    <cellStyle name="Normal 20 54" xfId="14268" xr:uid="{00000000-0005-0000-0000-00008B370000}"/>
    <cellStyle name="Normal 20 55" xfId="14269" xr:uid="{00000000-0005-0000-0000-00008C370000}"/>
    <cellStyle name="Normal 20 56" xfId="14270" xr:uid="{00000000-0005-0000-0000-00008D370000}"/>
    <cellStyle name="Normal 20 57" xfId="14271" xr:uid="{00000000-0005-0000-0000-00008E370000}"/>
    <cellStyle name="Normal 20 58" xfId="14272" xr:uid="{00000000-0005-0000-0000-00008F370000}"/>
    <cellStyle name="Normal 20 59" xfId="14273" xr:uid="{00000000-0005-0000-0000-000090370000}"/>
    <cellStyle name="Normal 20 6" xfId="14274" xr:uid="{00000000-0005-0000-0000-000091370000}"/>
    <cellStyle name="Normal 20 60" xfId="14275" xr:uid="{00000000-0005-0000-0000-000092370000}"/>
    <cellStyle name="Normal 20 61" xfId="14276" xr:uid="{00000000-0005-0000-0000-000093370000}"/>
    <cellStyle name="Normal 20 62" xfId="14277" xr:uid="{00000000-0005-0000-0000-000094370000}"/>
    <cellStyle name="Normal 20 63" xfId="14278" xr:uid="{00000000-0005-0000-0000-000095370000}"/>
    <cellStyle name="Normal 20 64" xfId="14279" xr:uid="{00000000-0005-0000-0000-000096370000}"/>
    <cellStyle name="Normal 20 65" xfId="14280" xr:uid="{00000000-0005-0000-0000-000097370000}"/>
    <cellStyle name="Normal 20 66" xfId="14281" xr:uid="{00000000-0005-0000-0000-000098370000}"/>
    <cellStyle name="Normal 20 67" xfId="14282" xr:uid="{00000000-0005-0000-0000-000099370000}"/>
    <cellStyle name="Normal 20 68" xfId="14283" xr:uid="{00000000-0005-0000-0000-00009A370000}"/>
    <cellStyle name="Normal 20 69" xfId="14284" xr:uid="{00000000-0005-0000-0000-00009B370000}"/>
    <cellStyle name="Normal 20 7" xfId="14285" xr:uid="{00000000-0005-0000-0000-00009C370000}"/>
    <cellStyle name="Normal 20 70" xfId="14286" xr:uid="{00000000-0005-0000-0000-00009D370000}"/>
    <cellStyle name="Normal 20 71" xfId="14287" xr:uid="{00000000-0005-0000-0000-00009E370000}"/>
    <cellStyle name="Normal 20 72" xfId="14288" xr:uid="{00000000-0005-0000-0000-00009F370000}"/>
    <cellStyle name="Normal 20 73" xfId="14289" xr:uid="{00000000-0005-0000-0000-0000A0370000}"/>
    <cellStyle name="Normal 20 74" xfId="14290" xr:uid="{00000000-0005-0000-0000-0000A1370000}"/>
    <cellStyle name="Normal 20 75" xfId="14291" xr:uid="{00000000-0005-0000-0000-0000A2370000}"/>
    <cellStyle name="Normal 20 76" xfId="14292" xr:uid="{00000000-0005-0000-0000-0000A3370000}"/>
    <cellStyle name="Normal 20 77" xfId="14293" xr:uid="{00000000-0005-0000-0000-0000A4370000}"/>
    <cellStyle name="Normal 20 78" xfId="14294" xr:uid="{00000000-0005-0000-0000-0000A5370000}"/>
    <cellStyle name="Normal 20 79" xfId="14295" xr:uid="{00000000-0005-0000-0000-0000A6370000}"/>
    <cellStyle name="Normal 20 8" xfId="14296" xr:uid="{00000000-0005-0000-0000-0000A7370000}"/>
    <cellStyle name="Normal 20 80" xfId="14297" xr:uid="{00000000-0005-0000-0000-0000A8370000}"/>
    <cellStyle name="Normal 20 81" xfId="14298" xr:uid="{00000000-0005-0000-0000-0000A9370000}"/>
    <cellStyle name="Normal 20 82" xfId="14299" xr:uid="{00000000-0005-0000-0000-0000AA370000}"/>
    <cellStyle name="Normal 20 83" xfId="14300" xr:uid="{00000000-0005-0000-0000-0000AB370000}"/>
    <cellStyle name="Normal 20 84" xfId="14301" xr:uid="{00000000-0005-0000-0000-0000AC370000}"/>
    <cellStyle name="Normal 20 85" xfId="14302" xr:uid="{00000000-0005-0000-0000-0000AD370000}"/>
    <cellStyle name="Normal 20 86" xfId="14303" xr:uid="{00000000-0005-0000-0000-0000AE370000}"/>
    <cellStyle name="Normal 20 87" xfId="14304" xr:uid="{00000000-0005-0000-0000-0000AF370000}"/>
    <cellStyle name="Normal 20 88" xfId="14305" xr:uid="{00000000-0005-0000-0000-0000B0370000}"/>
    <cellStyle name="Normal 20 89" xfId="14306" xr:uid="{00000000-0005-0000-0000-0000B1370000}"/>
    <cellStyle name="Normal 20 9" xfId="14307" xr:uid="{00000000-0005-0000-0000-0000B2370000}"/>
    <cellStyle name="Normal 20 90" xfId="14308" xr:uid="{00000000-0005-0000-0000-0000B3370000}"/>
    <cellStyle name="Normal 20 91" xfId="14309" xr:uid="{00000000-0005-0000-0000-0000B4370000}"/>
    <cellStyle name="Normal 20 92" xfId="14310" xr:uid="{00000000-0005-0000-0000-0000B5370000}"/>
    <cellStyle name="Normal 20 93" xfId="14311" xr:uid="{00000000-0005-0000-0000-0000B6370000}"/>
    <cellStyle name="Normal 20 94" xfId="14312" xr:uid="{00000000-0005-0000-0000-0000B7370000}"/>
    <cellStyle name="Normal 20 95" xfId="14313" xr:uid="{00000000-0005-0000-0000-0000B8370000}"/>
    <cellStyle name="Normal 20 96" xfId="14314" xr:uid="{00000000-0005-0000-0000-0000B9370000}"/>
    <cellStyle name="Normal 20 97" xfId="14315" xr:uid="{00000000-0005-0000-0000-0000BA370000}"/>
    <cellStyle name="Normal 20 98" xfId="14316" xr:uid="{00000000-0005-0000-0000-0000BB370000}"/>
    <cellStyle name="Normal 20 99" xfId="14317" xr:uid="{00000000-0005-0000-0000-0000BC370000}"/>
    <cellStyle name="Normal 21" xfId="56" xr:uid="{00000000-0005-0000-0000-0000BD370000}"/>
    <cellStyle name="Normal 21 10" xfId="14318" xr:uid="{00000000-0005-0000-0000-0000BE370000}"/>
    <cellStyle name="Normal 21 100" xfId="14319" xr:uid="{00000000-0005-0000-0000-0000BF370000}"/>
    <cellStyle name="Normal 21 101" xfId="14320" xr:uid="{00000000-0005-0000-0000-0000C0370000}"/>
    <cellStyle name="Normal 21 102" xfId="14321" xr:uid="{00000000-0005-0000-0000-0000C1370000}"/>
    <cellStyle name="Normal 21 103" xfId="14322" xr:uid="{00000000-0005-0000-0000-0000C2370000}"/>
    <cellStyle name="Normal 21 104" xfId="14323" xr:uid="{00000000-0005-0000-0000-0000C3370000}"/>
    <cellStyle name="Normal 21 105" xfId="14324" xr:uid="{00000000-0005-0000-0000-0000C4370000}"/>
    <cellStyle name="Normal 21 106" xfId="14325" xr:uid="{00000000-0005-0000-0000-0000C5370000}"/>
    <cellStyle name="Normal 21 107" xfId="14326" xr:uid="{00000000-0005-0000-0000-0000C6370000}"/>
    <cellStyle name="Normal 21 108" xfId="14327" xr:uid="{00000000-0005-0000-0000-0000C7370000}"/>
    <cellStyle name="Normal 21 109" xfId="14328" xr:uid="{00000000-0005-0000-0000-0000C8370000}"/>
    <cellStyle name="Normal 21 11" xfId="14329" xr:uid="{00000000-0005-0000-0000-0000C9370000}"/>
    <cellStyle name="Normal 21 110" xfId="14330" xr:uid="{00000000-0005-0000-0000-0000CA370000}"/>
    <cellStyle name="Normal 21 111" xfId="14331" xr:uid="{00000000-0005-0000-0000-0000CB370000}"/>
    <cellStyle name="Normal 21 112" xfId="14332" xr:uid="{00000000-0005-0000-0000-0000CC370000}"/>
    <cellStyle name="Normal 21 113" xfId="14333" xr:uid="{00000000-0005-0000-0000-0000CD370000}"/>
    <cellStyle name="Normal 21 114" xfId="14334" xr:uid="{00000000-0005-0000-0000-0000CE370000}"/>
    <cellStyle name="Normal 21 115" xfId="14335" xr:uid="{00000000-0005-0000-0000-0000CF370000}"/>
    <cellStyle name="Normal 21 116" xfId="14336" xr:uid="{00000000-0005-0000-0000-0000D0370000}"/>
    <cellStyle name="Normal 21 117" xfId="14337" xr:uid="{00000000-0005-0000-0000-0000D1370000}"/>
    <cellStyle name="Normal 21 118" xfId="14338" xr:uid="{00000000-0005-0000-0000-0000D2370000}"/>
    <cellStyle name="Normal 21 119" xfId="14339" xr:uid="{00000000-0005-0000-0000-0000D3370000}"/>
    <cellStyle name="Normal 21 12" xfId="14340" xr:uid="{00000000-0005-0000-0000-0000D4370000}"/>
    <cellStyle name="Normal 21 120" xfId="14341" xr:uid="{00000000-0005-0000-0000-0000D5370000}"/>
    <cellStyle name="Normal 21 121" xfId="14342" xr:uid="{00000000-0005-0000-0000-0000D6370000}"/>
    <cellStyle name="Normal 21 122" xfId="14343" xr:uid="{00000000-0005-0000-0000-0000D7370000}"/>
    <cellStyle name="Normal 21 123" xfId="14344" xr:uid="{00000000-0005-0000-0000-0000D8370000}"/>
    <cellStyle name="Normal 21 124" xfId="14345" xr:uid="{00000000-0005-0000-0000-0000D9370000}"/>
    <cellStyle name="Normal 21 13" xfId="14346" xr:uid="{00000000-0005-0000-0000-0000DA370000}"/>
    <cellStyle name="Normal 21 14" xfId="14347" xr:uid="{00000000-0005-0000-0000-0000DB370000}"/>
    <cellStyle name="Normal 21 15" xfId="14348" xr:uid="{00000000-0005-0000-0000-0000DC370000}"/>
    <cellStyle name="Normal 21 16" xfId="14349" xr:uid="{00000000-0005-0000-0000-0000DD370000}"/>
    <cellStyle name="Normal 21 17" xfId="14350" xr:uid="{00000000-0005-0000-0000-0000DE370000}"/>
    <cellStyle name="Normal 21 18" xfId="14351" xr:uid="{00000000-0005-0000-0000-0000DF370000}"/>
    <cellStyle name="Normal 21 19" xfId="14352" xr:uid="{00000000-0005-0000-0000-0000E0370000}"/>
    <cellStyle name="Normal 21 2" xfId="14353" xr:uid="{00000000-0005-0000-0000-0000E1370000}"/>
    <cellStyle name="Normal 21 2 2" xfId="14354" xr:uid="{00000000-0005-0000-0000-0000E2370000}"/>
    <cellStyle name="Normal 21 20" xfId="14355" xr:uid="{00000000-0005-0000-0000-0000E3370000}"/>
    <cellStyle name="Normal 21 21" xfId="14356" xr:uid="{00000000-0005-0000-0000-0000E4370000}"/>
    <cellStyle name="Normal 21 22" xfId="14357" xr:uid="{00000000-0005-0000-0000-0000E5370000}"/>
    <cellStyle name="Normal 21 23" xfId="14358" xr:uid="{00000000-0005-0000-0000-0000E6370000}"/>
    <cellStyle name="Normal 21 24" xfId="14359" xr:uid="{00000000-0005-0000-0000-0000E7370000}"/>
    <cellStyle name="Normal 21 25" xfId="14360" xr:uid="{00000000-0005-0000-0000-0000E8370000}"/>
    <cellStyle name="Normal 21 26" xfId="14361" xr:uid="{00000000-0005-0000-0000-0000E9370000}"/>
    <cellStyle name="Normal 21 27" xfId="14362" xr:uid="{00000000-0005-0000-0000-0000EA370000}"/>
    <cellStyle name="Normal 21 28" xfId="14363" xr:uid="{00000000-0005-0000-0000-0000EB370000}"/>
    <cellStyle name="Normal 21 29" xfId="14364" xr:uid="{00000000-0005-0000-0000-0000EC370000}"/>
    <cellStyle name="Normal 21 3" xfId="14365" xr:uid="{00000000-0005-0000-0000-0000ED370000}"/>
    <cellStyle name="Normal 21 3 2" xfId="14366" xr:uid="{00000000-0005-0000-0000-0000EE370000}"/>
    <cellStyle name="Normal 21 30" xfId="14367" xr:uid="{00000000-0005-0000-0000-0000EF370000}"/>
    <cellStyle name="Normal 21 31" xfId="14368" xr:uid="{00000000-0005-0000-0000-0000F0370000}"/>
    <cellStyle name="Normal 21 32" xfId="14369" xr:uid="{00000000-0005-0000-0000-0000F1370000}"/>
    <cellStyle name="Normal 21 33" xfId="14370" xr:uid="{00000000-0005-0000-0000-0000F2370000}"/>
    <cellStyle name="Normal 21 34" xfId="14371" xr:uid="{00000000-0005-0000-0000-0000F3370000}"/>
    <cellStyle name="Normal 21 35" xfId="14372" xr:uid="{00000000-0005-0000-0000-0000F4370000}"/>
    <cellStyle name="Normal 21 36" xfId="14373" xr:uid="{00000000-0005-0000-0000-0000F5370000}"/>
    <cellStyle name="Normal 21 37" xfId="14374" xr:uid="{00000000-0005-0000-0000-0000F6370000}"/>
    <cellStyle name="Normal 21 38" xfId="14375" xr:uid="{00000000-0005-0000-0000-0000F7370000}"/>
    <cellStyle name="Normal 21 39" xfId="14376" xr:uid="{00000000-0005-0000-0000-0000F8370000}"/>
    <cellStyle name="Normal 21 4" xfId="14377" xr:uid="{00000000-0005-0000-0000-0000F9370000}"/>
    <cellStyle name="Normal 21 40" xfId="14378" xr:uid="{00000000-0005-0000-0000-0000FA370000}"/>
    <cellStyle name="Normal 21 41" xfId="14379" xr:uid="{00000000-0005-0000-0000-0000FB370000}"/>
    <cellStyle name="Normal 21 42" xfId="14380" xr:uid="{00000000-0005-0000-0000-0000FC370000}"/>
    <cellStyle name="Normal 21 43" xfId="14381" xr:uid="{00000000-0005-0000-0000-0000FD370000}"/>
    <cellStyle name="Normal 21 44" xfId="14382" xr:uid="{00000000-0005-0000-0000-0000FE370000}"/>
    <cellStyle name="Normal 21 45" xfId="14383" xr:uid="{00000000-0005-0000-0000-0000FF370000}"/>
    <cellStyle name="Normal 21 46" xfId="14384" xr:uid="{00000000-0005-0000-0000-000000380000}"/>
    <cellStyle name="Normal 21 47" xfId="14385" xr:uid="{00000000-0005-0000-0000-000001380000}"/>
    <cellStyle name="Normal 21 48" xfId="14386" xr:uid="{00000000-0005-0000-0000-000002380000}"/>
    <cellStyle name="Normal 21 49" xfId="14387" xr:uid="{00000000-0005-0000-0000-000003380000}"/>
    <cellStyle name="Normal 21 5" xfId="14388" xr:uid="{00000000-0005-0000-0000-000004380000}"/>
    <cellStyle name="Normal 21 50" xfId="14389" xr:uid="{00000000-0005-0000-0000-000005380000}"/>
    <cellStyle name="Normal 21 51" xfId="14390" xr:uid="{00000000-0005-0000-0000-000006380000}"/>
    <cellStyle name="Normal 21 52" xfId="14391" xr:uid="{00000000-0005-0000-0000-000007380000}"/>
    <cellStyle name="Normal 21 53" xfId="14392" xr:uid="{00000000-0005-0000-0000-000008380000}"/>
    <cellStyle name="Normal 21 54" xfId="14393" xr:uid="{00000000-0005-0000-0000-000009380000}"/>
    <cellStyle name="Normal 21 55" xfId="14394" xr:uid="{00000000-0005-0000-0000-00000A380000}"/>
    <cellStyle name="Normal 21 56" xfId="14395" xr:uid="{00000000-0005-0000-0000-00000B380000}"/>
    <cellStyle name="Normal 21 57" xfId="14396" xr:uid="{00000000-0005-0000-0000-00000C380000}"/>
    <cellStyle name="Normal 21 58" xfId="14397" xr:uid="{00000000-0005-0000-0000-00000D380000}"/>
    <cellStyle name="Normal 21 59" xfId="14398" xr:uid="{00000000-0005-0000-0000-00000E380000}"/>
    <cellStyle name="Normal 21 6" xfId="14399" xr:uid="{00000000-0005-0000-0000-00000F380000}"/>
    <cellStyle name="Normal 21 60" xfId="14400" xr:uid="{00000000-0005-0000-0000-000010380000}"/>
    <cellStyle name="Normal 21 61" xfId="14401" xr:uid="{00000000-0005-0000-0000-000011380000}"/>
    <cellStyle name="Normal 21 62" xfId="14402" xr:uid="{00000000-0005-0000-0000-000012380000}"/>
    <cellStyle name="Normal 21 63" xfId="14403" xr:uid="{00000000-0005-0000-0000-000013380000}"/>
    <cellStyle name="Normal 21 64" xfId="14404" xr:uid="{00000000-0005-0000-0000-000014380000}"/>
    <cellStyle name="Normal 21 65" xfId="14405" xr:uid="{00000000-0005-0000-0000-000015380000}"/>
    <cellStyle name="Normal 21 66" xfId="14406" xr:uid="{00000000-0005-0000-0000-000016380000}"/>
    <cellStyle name="Normal 21 67" xfId="14407" xr:uid="{00000000-0005-0000-0000-000017380000}"/>
    <cellStyle name="Normal 21 68" xfId="14408" xr:uid="{00000000-0005-0000-0000-000018380000}"/>
    <cellStyle name="Normal 21 69" xfId="14409" xr:uid="{00000000-0005-0000-0000-000019380000}"/>
    <cellStyle name="Normal 21 7" xfId="14410" xr:uid="{00000000-0005-0000-0000-00001A380000}"/>
    <cellStyle name="Normal 21 70" xfId="14411" xr:uid="{00000000-0005-0000-0000-00001B380000}"/>
    <cellStyle name="Normal 21 71" xfId="14412" xr:uid="{00000000-0005-0000-0000-00001C380000}"/>
    <cellStyle name="Normal 21 72" xfId="14413" xr:uid="{00000000-0005-0000-0000-00001D380000}"/>
    <cellStyle name="Normal 21 73" xfId="14414" xr:uid="{00000000-0005-0000-0000-00001E380000}"/>
    <cellStyle name="Normal 21 74" xfId="14415" xr:uid="{00000000-0005-0000-0000-00001F380000}"/>
    <cellStyle name="Normal 21 75" xfId="14416" xr:uid="{00000000-0005-0000-0000-000020380000}"/>
    <cellStyle name="Normal 21 76" xfId="14417" xr:uid="{00000000-0005-0000-0000-000021380000}"/>
    <cellStyle name="Normal 21 77" xfId="14418" xr:uid="{00000000-0005-0000-0000-000022380000}"/>
    <cellStyle name="Normal 21 78" xfId="14419" xr:uid="{00000000-0005-0000-0000-000023380000}"/>
    <cellStyle name="Normal 21 79" xfId="14420" xr:uid="{00000000-0005-0000-0000-000024380000}"/>
    <cellStyle name="Normal 21 8" xfId="14421" xr:uid="{00000000-0005-0000-0000-000025380000}"/>
    <cellStyle name="Normal 21 80" xfId="14422" xr:uid="{00000000-0005-0000-0000-000026380000}"/>
    <cellStyle name="Normal 21 81" xfId="14423" xr:uid="{00000000-0005-0000-0000-000027380000}"/>
    <cellStyle name="Normal 21 82" xfId="14424" xr:uid="{00000000-0005-0000-0000-000028380000}"/>
    <cellStyle name="Normal 21 83" xfId="14425" xr:uid="{00000000-0005-0000-0000-000029380000}"/>
    <cellStyle name="Normal 21 84" xfId="14426" xr:uid="{00000000-0005-0000-0000-00002A380000}"/>
    <cellStyle name="Normal 21 85" xfId="14427" xr:uid="{00000000-0005-0000-0000-00002B380000}"/>
    <cellStyle name="Normal 21 86" xfId="14428" xr:uid="{00000000-0005-0000-0000-00002C380000}"/>
    <cellStyle name="Normal 21 87" xfId="14429" xr:uid="{00000000-0005-0000-0000-00002D380000}"/>
    <cellStyle name="Normal 21 88" xfId="14430" xr:uid="{00000000-0005-0000-0000-00002E380000}"/>
    <cellStyle name="Normal 21 89" xfId="14431" xr:uid="{00000000-0005-0000-0000-00002F380000}"/>
    <cellStyle name="Normal 21 9" xfId="14432" xr:uid="{00000000-0005-0000-0000-000030380000}"/>
    <cellStyle name="Normal 21 90" xfId="14433" xr:uid="{00000000-0005-0000-0000-000031380000}"/>
    <cellStyle name="Normal 21 91" xfId="14434" xr:uid="{00000000-0005-0000-0000-000032380000}"/>
    <cellStyle name="Normal 21 92" xfId="14435" xr:uid="{00000000-0005-0000-0000-000033380000}"/>
    <cellStyle name="Normal 21 93" xfId="14436" xr:uid="{00000000-0005-0000-0000-000034380000}"/>
    <cellStyle name="Normal 21 94" xfId="14437" xr:uid="{00000000-0005-0000-0000-000035380000}"/>
    <cellStyle name="Normal 21 95" xfId="14438" xr:uid="{00000000-0005-0000-0000-000036380000}"/>
    <cellStyle name="Normal 21 96" xfId="14439" xr:uid="{00000000-0005-0000-0000-000037380000}"/>
    <cellStyle name="Normal 21 97" xfId="14440" xr:uid="{00000000-0005-0000-0000-000038380000}"/>
    <cellStyle name="Normal 21 98" xfId="14441" xr:uid="{00000000-0005-0000-0000-000039380000}"/>
    <cellStyle name="Normal 21 99" xfId="14442" xr:uid="{00000000-0005-0000-0000-00003A380000}"/>
    <cellStyle name="Normal 21_MEDUPI - MECHANICAL BOQ" xfId="14443" xr:uid="{00000000-0005-0000-0000-00003B380000}"/>
    <cellStyle name="Normal 22" xfId="103" xr:uid="{00000000-0005-0000-0000-00003C380000}"/>
    <cellStyle name="Normal 22 10" xfId="14444" xr:uid="{00000000-0005-0000-0000-00003D380000}"/>
    <cellStyle name="Normal 22 100" xfId="14445" xr:uid="{00000000-0005-0000-0000-00003E380000}"/>
    <cellStyle name="Normal 22 101" xfId="14446" xr:uid="{00000000-0005-0000-0000-00003F380000}"/>
    <cellStyle name="Normal 22 102" xfId="14447" xr:uid="{00000000-0005-0000-0000-000040380000}"/>
    <cellStyle name="Normal 22 103" xfId="14448" xr:uid="{00000000-0005-0000-0000-000041380000}"/>
    <cellStyle name="Normal 22 104" xfId="14449" xr:uid="{00000000-0005-0000-0000-000042380000}"/>
    <cellStyle name="Normal 22 105" xfId="14450" xr:uid="{00000000-0005-0000-0000-000043380000}"/>
    <cellStyle name="Normal 22 106" xfId="14451" xr:uid="{00000000-0005-0000-0000-000044380000}"/>
    <cellStyle name="Normal 22 107" xfId="14452" xr:uid="{00000000-0005-0000-0000-000045380000}"/>
    <cellStyle name="Normal 22 108" xfId="14453" xr:uid="{00000000-0005-0000-0000-000046380000}"/>
    <cellStyle name="Normal 22 109" xfId="14454" xr:uid="{00000000-0005-0000-0000-000047380000}"/>
    <cellStyle name="Normal 22 11" xfId="14455" xr:uid="{00000000-0005-0000-0000-000048380000}"/>
    <cellStyle name="Normal 22 110" xfId="14456" xr:uid="{00000000-0005-0000-0000-000049380000}"/>
    <cellStyle name="Normal 22 111" xfId="14457" xr:uid="{00000000-0005-0000-0000-00004A380000}"/>
    <cellStyle name="Normal 22 112" xfId="14458" xr:uid="{00000000-0005-0000-0000-00004B380000}"/>
    <cellStyle name="Normal 22 113" xfId="14459" xr:uid="{00000000-0005-0000-0000-00004C380000}"/>
    <cellStyle name="Normal 22 114" xfId="14460" xr:uid="{00000000-0005-0000-0000-00004D380000}"/>
    <cellStyle name="Normal 22 115" xfId="14461" xr:uid="{00000000-0005-0000-0000-00004E380000}"/>
    <cellStyle name="Normal 22 116" xfId="14462" xr:uid="{00000000-0005-0000-0000-00004F380000}"/>
    <cellStyle name="Normal 22 117" xfId="14463" xr:uid="{00000000-0005-0000-0000-000050380000}"/>
    <cellStyle name="Normal 22 118" xfId="14464" xr:uid="{00000000-0005-0000-0000-000051380000}"/>
    <cellStyle name="Normal 22 119" xfId="14465" xr:uid="{00000000-0005-0000-0000-000052380000}"/>
    <cellStyle name="Normal 22 12" xfId="14466" xr:uid="{00000000-0005-0000-0000-000053380000}"/>
    <cellStyle name="Normal 22 120" xfId="14467" xr:uid="{00000000-0005-0000-0000-000054380000}"/>
    <cellStyle name="Normal 22 121" xfId="14468" xr:uid="{00000000-0005-0000-0000-000055380000}"/>
    <cellStyle name="Normal 22 122" xfId="14469" xr:uid="{00000000-0005-0000-0000-000056380000}"/>
    <cellStyle name="Normal 22 123" xfId="14470" xr:uid="{00000000-0005-0000-0000-000057380000}"/>
    <cellStyle name="Normal 22 13" xfId="14471" xr:uid="{00000000-0005-0000-0000-000058380000}"/>
    <cellStyle name="Normal 22 14" xfId="14472" xr:uid="{00000000-0005-0000-0000-000059380000}"/>
    <cellStyle name="Normal 22 15" xfId="14473" xr:uid="{00000000-0005-0000-0000-00005A380000}"/>
    <cellStyle name="Normal 22 16" xfId="14474" xr:uid="{00000000-0005-0000-0000-00005B380000}"/>
    <cellStyle name="Normal 22 17" xfId="14475" xr:uid="{00000000-0005-0000-0000-00005C380000}"/>
    <cellStyle name="Normal 22 18" xfId="14476" xr:uid="{00000000-0005-0000-0000-00005D380000}"/>
    <cellStyle name="Normal 22 19" xfId="14477" xr:uid="{00000000-0005-0000-0000-00005E380000}"/>
    <cellStyle name="Normal 22 2" xfId="14478" xr:uid="{00000000-0005-0000-0000-00005F380000}"/>
    <cellStyle name="Normal 22 2 2" xfId="14479" xr:uid="{00000000-0005-0000-0000-000060380000}"/>
    <cellStyle name="Normal 22 20" xfId="14480" xr:uid="{00000000-0005-0000-0000-000061380000}"/>
    <cellStyle name="Normal 22 21" xfId="14481" xr:uid="{00000000-0005-0000-0000-000062380000}"/>
    <cellStyle name="Normal 22 22" xfId="14482" xr:uid="{00000000-0005-0000-0000-000063380000}"/>
    <cellStyle name="Normal 22 23" xfId="14483" xr:uid="{00000000-0005-0000-0000-000064380000}"/>
    <cellStyle name="Normal 22 24" xfId="14484" xr:uid="{00000000-0005-0000-0000-000065380000}"/>
    <cellStyle name="Normal 22 25" xfId="14485" xr:uid="{00000000-0005-0000-0000-000066380000}"/>
    <cellStyle name="Normal 22 26" xfId="14486" xr:uid="{00000000-0005-0000-0000-000067380000}"/>
    <cellStyle name="Normal 22 27" xfId="14487" xr:uid="{00000000-0005-0000-0000-000068380000}"/>
    <cellStyle name="Normal 22 28" xfId="14488" xr:uid="{00000000-0005-0000-0000-000069380000}"/>
    <cellStyle name="Normal 22 29" xfId="14489" xr:uid="{00000000-0005-0000-0000-00006A380000}"/>
    <cellStyle name="Normal 22 3" xfId="14490" xr:uid="{00000000-0005-0000-0000-00006B380000}"/>
    <cellStyle name="Normal 22 30" xfId="14491" xr:uid="{00000000-0005-0000-0000-00006C380000}"/>
    <cellStyle name="Normal 22 31" xfId="14492" xr:uid="{00000000-0005-0000-0000-00006D380000}"/>
    <cellStyle name="Normal 22 32" xfId="14493" xr:uid="{00000000-0005-0000-0000-00006E380000}"/>
    <cellStyle name="Normal 22 33" xfId="14494" xr:uid="{00000000-0005-0000-0000-00006F380000}"/>
    <cellStyle name="Normal 22 34" xfId="14495" xr:uid="{00000000-0005-0000-0000-000070380000}"/>
    <cellStyle name="Normal 22 35" xfId="14496" xr:uid="{00000000-0005-0000-0000-000071380000}"/>
    <cellStyle name="Normal 22 36" xfId="14497" xr:uid="{00000000-0005-0000-0000-000072380000}"/>
    <cellStyle name="Normal 22 37" xfId="14498" xr:uid="{00000000-0005-0000-0000-000073380000}"/>
    <cellStyle name="Normal 22 38" xfId="14499" xr:uid="{00000000-0005-0000-0000-000074380000}"/>
    <cellStyle name="Normal 22 39" xfId="14500" xr:uid="{00000000-0005-0000-0000-000075380000}"/>
    <cellStyle name="Normal 22 4" xfId="14501" xr:uid="{00000000-0005-0000-0000-000076380000}"/>
    <cellStyle name="Normal 22 40" xfId="14502" xr:uid="{00000000-0005-0000-0000-000077380000}"/>
    <cellStyle name="Normal 22 41" xfId="14503" xr:uid="{00000000-0005-0000-0000-000078380000}"/>
    <cellStyle name="Normal 22 42" xfId="14504" xr:uid="{00000000-0005-0000-0000-000079380000}"/>
    <cellStyle name="Normal 22 43" xfId="14505" xr:uid="{00000000-0005-0000-0000-00007A380000}"/>
    <cellStyle name="Normal 22 44" xfId="14506" xr:uid="{00000000-0005-0000-0000-00007B380000}"/>
    <cellStyle name="Normal 22 45" xfId="14507" xr:uid="{00000000-0005-0000-0000-00007C380000}"/>
    <cellStyle name="Normal 22 46" xfId="14508" xr:uid="{00000000-0005-0000-0000-00007D380000}"/>
    <cellStyle name="Normal 22 47" xfId="14509" xr:uid="{00000000-0005-0000-0000-00007E380000}"/>
    <cellStyle name="Normal 22 48" xfId="14510" xr:uid="{00000000-0005-0000-0000-00007F380000}"/>
    <cellStyle name="Normal 22 49" xfId="14511" xr:uid="{00000000-0005-0000-0000-000080380000}"/>
    <cellStyle name="Normal 22 5" xfId="14512" xr:uid="{00000000-0005-0000-0000-000081380000}"/>
    <cellStyle name="Normal 22 50" xfId="14513" xr:uid="{00000000-0005-0000-0000-000082380000}"/>
    <cellStyle name="Normal 22 51" xfId="14514" xr:uid="{00000000-0005-0000-0000-000083380000}"/>
    <cellStyle name="Normal 22 52" xfId="14515" xr:uid="{00000000-0005-0000-0000-000084380000}"/>
    <cellStyle name="Normal 22 53" xfId="14516" xr:uid="{00000000-0005-0000-0000-000085380000}"/>
    <cellStyle name="Normal 22 54" xfId="14517" xr:uid="{00000000-0005-0000-0000-000086380000}"/>
    <cellStyle name="Normal 22 55" xfId="14518" xr:uid="{00000000-0005-0000-0000-000087380000}"/>
    <cellStyle name="Normal 22 56" xfId="14519" xr:uid="{00000000-0005-0000-0000-000088380000}"/>
    <cellStyle name="Normal 22 57" xfId="14520" xr:uid="{00000000-0005-0000-0000-000089380000}"/>
    <cellStyle name="Normal 22 58" xfId="14521" xr:uid="{00000000-0005-0000-0000-00008A380000}"/>
    <cellStyle name="Normal 22 59" xfId="14522" xr:uid="{00000000-0005-0000-0000-00008B380000}"/>
    <cellStyle name="Normal 22 6" xfId="14523" xr:uid="{00000000-0005-0000-0000-00008C380000}"/>
    <cellStyle name="Normal 22 60" xfId="14524" xr:uid="{00000000-0005-0000-0000-00008D380000}"/>
    <cellStyle name="Normal 22 61" xfId="14525" xr:uid="{00000000-0005-0000-0000-00008E380000}"/>
    <cellStyle name="Normal 22 62" xfId="14526" xr:uid="{00000000-0005-0000-0000-00008F380000}"/>
    <cellStyle name="Normal 22 63" xfId="14527" xr:uid="{00000000-0005-0000-0000-000090380000}"/>
    <cellStyle name="Normal 22 64" xfId="14528" xr:uid="{00000000-0005-0000-0000-000091380000}"/>
    <cellStyle name="Normal 22 65" xfId="14529" xr:uid="{00000000-0005-0000-0000-000092380000}"/>
    <cellStyle name="Normal 22 66" xfId="14530" xr:uid="{00000000-0005-0000-0000-000093380000}"/>
    <cellStyle name="Normal 22 67" xfId="14531" xr:uid="{00000000-0005-0000-0000-000094380000}"/>
    <cellStyle name="Normal 22 68" xfId="14532" xr:uid="{00000000-0005-0000-0000-000095380000}"/>
    <cellStyle name="Normal 22 69" xfId="14533" xr:uid="{00000000-0005-0000-0000-000096380000}"/>
    <cellStyle name="Normal 22 7" xfId="14534" xr:uid="{00000000-0005-0000-0000-000097380000}"/>
    <cellStyle name="Normal 22 70" xfId="14535" xr:uid="{00000000-0005-0000-0000-000098380000}"/>
    <cellStyle name="Normal 22 71" xfId="14536" xr:uid="{00000000-0005-0000-0000-000099380000}"/>
    <cellStyle name="Normal 22 72" xfId="14537" xr:uid="{00000000-0005-0000-0000-00009A380000}"/>
    <cellStyle name="Normal 22 73" xfId="14538" xr:uid="{00000000-0005-0000-0000-00009B380000}"/>
    <cellStyle name="Normal 22 74" xfId="14539" xr:uid="{00000000-0005-0000-0000-00009C380000}"/>
    <cellStyle name="Normal 22 75" xfId="14540" xr:uid="{00000000-0005-0000-0000-00009D380000}"/>
    <cellStyle name="Normal 22 76" xfId="14541" xr:uid="{00000000-0005-0000-0000-00009E380000}"/>
    <cellStyle name="Normal 22 77" xfId="14542" xr:uid="{00000000-0005-0000-0000-00009F380000}"/>
    <cellStyle name="Normal 22 78" xfId="14543" xr:uid="{00000000-0005-0000-0000-0000A0380000}"/>
    <cellStyle name="Normal 22 79" xfId="14544" xr:uid="{00000000-0005-0000-0000-0000A1380000}"/>
    <cellStyle name="Normal 22 8" xfId="14545" xr:uid="{00000000-0005-0000-0000-0000A2380000}"/>
    <cellStyle name="Normal 22 80" xfId="14546" xr:uid="{00000000-0005-0000-0000-0000A3380000}"/>
    <cellStyle name="Normal 22 81" xfId="14547" xr:uid="{00000000-0005-0000-0000-0000A4380000}"/>
    <cellStyle name="Normal 22 82" xfId="14548" xr:uid="{00000000-0005-0000-0000-0000A5380000}"/>
    <cellStyle name="Normal 22 83" xfId="14549" xr:uid="{00000000-0005-0000-0000-0000A6380000}"/>
    <cellStyle name="Normal 22 84" xfId="14550" xr:uid="{00000000-0005-0000-0000-0000A7380000}"/>
    <cellStyle name="Normal 22 85" xfId="14551" xr:uid="{00000000-0005-0000-0000-0000A8380000}"/>
    <cellStyle name="Normal 22 86" xfId="14552" xr:uid="{00000000-0005-0000-0000-0000A9380000}"/>
    <cellStyle name="Normal 22 87" xfId="14553" xr:uid="{00000000-0005-0000-0000-0000AA380000}"/>
    <cellStyle name="Normal 22 88" xfId="14554" xr:uid="{00000000-0005-0000-0000-0000AB380000}"/>
    <cellStyle name="Normal 22 89" xfId="14555" xr:uid="{00000000-0005-0000-0000-0000AC380000}"/>
    <cellStyle name="Normal 22 9" xfId="14556" xr:uid="{00000000-0005-0000-0000-0000AD380000}"/>
    <cellStyle name="Normal 22 90" xfId="14557" xr:uid="{00000000-0005-0000-0000-0000AE380000}"/>
    <cellStyle name="Normal 22 91" xfId="14558" xr:uid="{00000000-0005-0000-0000-0000AF380000}"/>
    <cellStyle name="Normal 22 92" xfId="14559" xr:uid="{00000000-0005-0000-0000-0000B0380000}"/>
    <cellStyle name="Normal 22 93" xfId="14560" xr:uid="{00000000-0005-0000-0000-0000B1380000}"/>
    <cellStyle name="Normal 22 94" xfId="14561" xr:uid="{00000000-0005-0000-0000-0000B2380000}"/>
    <cellStyle name="Normal 22 95" xfId="14562" xr:uid="{00000000-0005-0000-0000-0000B3380000}"/>
    <cellStyle name="Normal 22 96" xfId="14563" xr:uid="{00000000-0005-0000-0000-0000B4380000}"/>
    <cellStyle name="Normal 22 97" xfId="14564" xr:uid="{00000000-0005-0000-0000-0000B5380000}"/>
    <cellStyle name="Normal 22 98" xfId="14565" xr:uid="{00000000-0005-0000-0000-0000B6380000}"/>
    <cellStyle name="Normal 22 99" xfId="14566" xr:uid="{00000000-0005-0000-0000-0000B7380000}"/>
    <cellStyle name="Normal 23" xfId="14567" xr:uid="{00000000-0005-0000-0000-0000B8380000}"/>
    <cellStyle name="Normal 23 10" xfId="14568" xr:uid="{00000000-0005-0000-0000-0000B9380000}"/>
    <cellStyle name="Normal 23 100" xfId="14569" xr:uid="{00000000-0005-0000-0000-0000BA380000}"/>
    <cellStyle name="Normal 23 101" xfId="14570" xr:uid="{00000000-0005-0000-0000-0000BB380000}"/>
    <cellStyle name="Normal 23 102" xfId="14571" xr:uid="{00000000-0005-0000-0000-0000BC380000}"/>
    <cellStyle name="Normal 23 103" xfId="14572" xr:uid="{00000000-0005-0000-0000-0000BD380000}"/>
    <cellStyle name="Normal 23 104" xfId="14573" xr:uid="{00000000-0005-0000-0000-0000BE380000}"/>
    <cellStyle name="Normal 23 105" xfId="14574" xr:uid="{00000000-0005-0000-0000-0000BF380000}"/>
    <cellStyle name="Normal 23 106" xfId="14575" xr:uid="{00000000-0005-0000-0000-0000C0380000}"/>
    <cellStyle name="Normal 23 107" xfId="14576" xr:uid="{00000000-0005-0000-0000-0000C1380000}"/>
    <cellStyle name="Normal 23 108" xfId="14577" xr:uid="{00000000-0005-0000-0000-0000C2380000}"/>
    <cellStyle name="Normal 23 109" xfId="14578" xr:uid="{00000000-0005-0000-0000-0000C3380000}"/>
    <cellStyle name="Normal 23 11" xfId="14579" xr:uid="{00000000-0005-0000-0000-0000C4380000}"/>
    <cellStyle name="Normal 23 110" xfId="14580" xr:uid="{00000000-0005-0000-0000-0000C5380000}"/>
    <cellStyle name="Normal 23 111" xfId="14581" xr:uid="{00000000-0005-0000-0000-0000C6380000}"/>
    <cellStyle name="Normal 23 112" xfId="14582" xr:uid="{00000000-0005-0000-0000-0000C7380000}"/>
    <cellStyle name="Normal 23 113" xfId="14583" xr:uid="{00000000-0005-0000-0000-0000C8380000}"/>
    <cellStyle name="Normal 23 114" xfId="14584" xr:uid="{00000000-0005-0000-0000-0000C9380000}"/>
    <cellStyle name="Normal 23 115" xfId="14585" xr:uid="{00000000-0005-0000-0000-0000CA380000}"/>
    <cellStyle name="Normal 23 116" xfId="14586" xr:uid="{00000000-0005-0000-0000-0000CB380000}"/>
    <cellStyle name="Normal 23 117" xfId="14587" xr:uid="{00000000-0005-0000-0000-0000CC380000}"/>
    <cellStyle name="Normal 23 118" xfId="14588" xr:uid="{00000000-0005-0000-0000-0000CD380000}"/>
    <cellStyle name="Normal 23 119" xfId="14589" xr:uid="{00000000-0005-0000-0000-0000CE380000}"/>
    <cellStyle name="Normal 23 12" xfId="14590" xr:uid="{00000000-0005-0000-0000-0000CF380000}"/>
    <cellStyle name="Normal 23 120" xfId="14591" xr:uid="{00000000-0005-0000-0000-0000D0380000}"/>
    <cellStyle name="Normal 23 121" xfId="14592" xr:uid="{00000000-0005-0000-0000-0000D1380000}"/>
    <cellStyle name="Normal 23 122" xfId="14593" xr:uid="{00000000-0005-0000-0000-0000D2380000}"/>
    <cellStyle name="Normal 23 123" xfId="14594" xr:uid="{00000000-0005-0000-0000-0000D3380000}"/>
    <cellStyle name="Normal 23 124" xfId="14595" xr:uid="{00000000-0005-0000-0000-0000D4380000}"/>
    <cellStyle name="Normal 23 13" xfId="14596" xr:uid="{00000000-0005-0000-0000-0000D5380000}"/>
    <cellStyle name="Normal 23 14" xfId="14597" xr:uid="{00000000-0005-0000-0000-0000D6380000}"/>
    <cellStyle name="Normal 23 15" xfId="14598" xr:uid="{00000000-0005-0000-0000-0000D7380000}"/>
    <cellStyle name="Normal 23 16" xfId="14599" xr:uid="{00000000-0005-0000-0000-0000D8380000}"/>
    <cellStyle name="Normal 23 17" xfId="14600" xr:uid="{00000000-0005-0000-0000-0000D9380000}"/>
    <cellStyle name="Normal 23 18" xfId="14601" xr:uid="{00000000-0005-0000-0000-0000DA380000}"/>
    <cellStyle name="Normal 23 19" xfId="14602" xr:uid="{00000000-0005-0000-0000-0000DB380000}"/>
    <cellStyle name="Normal 23 2" xfId="14603" xr:uid="{00000000-0005-0000-0000-0000DC380000}"/>
    <cellStyle name="Normal 23 2 2" xfId="14604" xr:uid="{00000000-0005-0000-0000-0000DD380000}"/>
    <cellStyle name="Normal 23 20" xfId="14605" xr:uid="{00000000-0005-0000-0000-0000DE380000}"/>
    <cellStyle name="Normal 23 21" xfId="14606" xr:uid="{00000000-0005-0000-0000-0000DF380000}"/>
    <cellStyle name="Normal 23 22" xfId="14607" xr:uid="{00000000-0005-0000-0000-0000E0380000}"/>
    <cellStyle name="Normal 23 23" xfId="14608" xr:uid="{00000000-0005-0000-0000-0000E1380000}"/>
    <cellStyle name="Normal 23 24" xfId="14609" xr:uid="{00000000-0005-0000-0000-0000E2380000}"/>
    <cellStyle name="Normal 23 25" xfId="14610" xr:uid="{00000000-0005-0000-0000-0000E3380000}"/>
    <cellStyle name="Normal 23 26" xfId="14611" xr:uid="{00000000-0005-0000-0000-0000E4380000}"/>
    <cellStyle name="Normal 23 27" xfId="14612" xr:uid="{00000000-0005-0000-0000-0000E5380000}"/>
    <cellStyle name="Normal 23 28" xfId="14613" xr:uid="{00000000-0005-0000-0000-0000E6380000}"/>
    <cellStyle name="Normal 23 29" xfId="14614" xr:uid="{00000000-0005-0000-0000-0000E7380000}"/>
    <cellStyle name="Normal 23 3" xfId="14615" xr:uid="{00000000-0005-0000-0000-0000E8380000}"/>
    <cellStyle name="Normal 23 30" xfId="14616" xr:uid="{00000000-0005-0000-0000-0000E9380000}"/>
    <cellStyle name="Normal 23 31" xfId="14617" xr:uid="{00000000-0005-0000-0000-0000EA380000}"/>
    <cellStyle name="Normal 23 32" xfId="14618" xr:uid="{00000000-0005-0000-0000-0000EB380000}"/>
    <cellStyle name="Normal 23 33" xfId="14619" xr:uid="{00000000-0005-0000-0000-0000EC380000}"/>
    <cellStyle name="Normal 23 34" xfId="14620" xr:uid="{00000000-0005-0000-0000-0000ED380000}"/>
    <cellStyle name="Normal 23 35" xfId="14621" xr:uid="{00000000-0005-0000-0000-0000EE380000}"/>
    <cellStyle name="Normal 23 36" xfId="14622" xr:uid="{00000000-0005-0000-0000-0000EF380000}"/>
    <cellStyle name="Normal 23 37" xfId="14623" xr:uid="{00000000-0005-0000-0000-0000F0380000}"/>
    <cellStyle name="Normal 23 38" xfId="14624" xr:uid="{00000000-0005-0000-0000-0000F1380000}"/>
    <cellStyle name="Normal 23 39" xfId="14625" xr:uid="{00000000-0005-0000-0000-0000F2380000}"/>
    <cellStyle name="Normal 23 4" xfId="14626" xr:uid="{00000000-0005-0000-0000-0000F3380000}"/>
    <cellStyle name="Normal 23 40" xfId="14627" xr:uid="{00000000-0005-0000-0000-0000F4380000}"/>
    <cellStyle name="Normal 23 41" xfId="14628" xr:uid="{00000000-0005-0000-0000-0000F5380000}"/>
    <cellStyle name="Normal 23 42" xfId="14629" xr:uid="{00000000-0005-0000-0000-0000F6380000}"/>
    <cellStyle name="Normal 23 43" xfId="14630" xr:uid="{00000000-0005-0000-0000-0000F7380000}"/>
    <cellStyle name="Normal 23 44" xfId="14631" xr:uid="{00000000-0005-0000-0000-0000F8380000}"/>
    <cellStyle name="Normal 23 45" xfId="14632" xr:uid="{00000000-0005-0000-0000-0000F9380000}"/>
    <cellStyle name="Normal 23 46" xfId="14633" xr:uid="{00000000-0005-0000-0000-0000FA380000}"/>
    <cellStyle name="Normal 23 47" xfId="14634" xr:uid="{00000000-0005-0000-0000-0000FB380000}"/>
    <cellStyle name="Normal 23 48" xfId="14635" xr:uid="{00000000-0005-0000-0000-0000FC380000}"/>
    <cellStyle name="Normal 23 49" xfId="14636" xr:uid="{00000000-0005-0000-0000-0000FD380000}"/>
    <cellStyle name="Normal 23 5" xfId="14637" xr:uid="{00000000-0005-0000-0000-0000FE380000}"/>
    <cellStyle name="Normal 23 50" xfId="14638" xr:uid="{00000000-0005-0000-0000-0000FF380000}"/>
    <cellStyle name="Normal 23 51" xfId="14639" xr:uid="{00000000-0005-0000-0000-000000390000}"/>
    <cellStyle name="Normal 23 52" xfId="14640" xr:uid="{00000000-0005-0000-0000-000001390000}"/>
    <cellStyle name="Normal 23 53" xfId="14641" xr:uid="{00000000-0005-0000-0000-000002390000}"/>
    <cellStyle name="Normal 23 54" xfId="14642" xr:uid="{00000000-0005-0000-0000-000003390000}"/>
    <cellStyle name="Normal 23 55" xfId="14643" xr:uid="{00000000-0005-0000-0000-000004390000}"/>
    <cellStyle name="Normal 23 56" xfId="14644" xr:uid="{00000000-0005-0000-0000-000005390000}"/>
    <cellStyle name="Normal 23 57" xfId="14645" xr:uid="{00000000-0005-0000-0000-000006390000}"/>
    <cellStyle name="Normal 23 58" xfId="14646" xr:uid="{00000000-0005-0000-0000-000007390000}"/>
    <cellStyle name="Normal 23 59" xfId="14647" xr:uid="{00000000-0005-0000-0000-000008390000}"/>
    <cellStyle name="Normal 23 6" xfId="14648" xr:uid="{00000000-0005-0000-0000-000009390000}"/>
    <cellStyle name="Normal 23 60" xfId="14649" xr:uid="{00000000-0005-0000-0000-00000A390000}"/>
    <cellStyle name="Normal 23 61" xfId="14650" xr:uid="{00000000-0005-0000-0000-00000B390000}"/>
    <cellStyle name="Normal 23 62" xfId="14651" xr:uid="{00000000-0005-0000-0000-00000C390000}"/>
    <cellStyle name="Normal 23 63" xfId="14652" xr:uid="{00000000-0005-0000-0000-00000D390000}"/>
    <cellStyle name="Normal 23 64" xfId="14653" xr:uid="{00000000-0005-0000-0000-00000E390000}"/>
    <cellStyle name="Normal 23 65" xfId="14654" xr:uid="{00000000-0005-0000-0000-00000F390000}"/>
    <cellStyle name="Normal 23 66" xfId="14655" xr:uid="{00000000-0005-0000-0000-000010390000}"/>
    <cellStyle name="Normal 23 67" xfId="14656" xr:uid="{00000000-0005-0000-0000-000011390000}"/>
    <cellStyle name="Normal 23 68" xfId="14657" xr:uid="{00000000-0005-0000-0000-000012390000}"/>
    <cellStyle name="Normal 23 69" xfId="14658" xr:uid="{00000000-0005-0000-0000-000013390000}"/>
    <cellStyle name="Normal 23 7" xfId="14659" xr:uid="{00000000-0005-0000-0000-000014390000}"/>
    <cellStyle name="Normal 23 70" xfId="14660" xr:uid="{00000000-0005-0000-0000-000015390000}"/>
    <cellStyle name="Normal 23 71" xfId="14661" xr:uid="{00000000-0005-0000-0000-000016390000}"/>
    <cellStyle name="Normal 23 72" xfId="14662" xr:uid="{00000000-0005-0000-0000-000017390000}"/>
    <cellStyle name="Normal 23 73" xfId="14663" xr:uid="{00000000-0005-0000-0000-000018390000}"/>
    <cellStyle name="Normal 23 74" xfId="14664" xr:uid="{00000000-0005-0000-0000-000019390000}"/>
    <cellStyle name="Normal 23 75" xfId="14665" xr:uid="{00000000-0005-0000-0000-00001A390000}"/>
    <cellStyle name="Normal 23 76" xfId="14666" xr:uid="{00000000-0005-0000-0000-00001B390000}"/>
    <cellStyle name="Normal 23 77" xfId="14667" xr:uid="{00000000-0005-0000-0000-00001C390000}"/>
    <cellStyle name="Normal 23 78" xfId="14668" xr:uid="{00000000-0005-0000-0000-00001D390000}"/>
    <cellStyle name="Normal 23 79" xfId="14669" xr:uid="{00000000-0005-0000-0000-00001E390000}"/>
    <cellStyle name="Normal 23 8" xfId="14670" xr:uid="{00000000-0005-0000-0000-00001F390000}"/>
    <cellStyle name="Normal 23 80" xfId="14671" xr:uid="{00000000-0005-0000-0000-000020390000}"/>
    <cellStyle name="Normal 23 81" xfId="14672" xr:uid="{00000000-0005-0000-0000-000021390000}"/>
    <cellStyle name="Normal 23 82" xfId="14673" xr:uid="{00000000-0005-0000-0000-000022390000}"/>
    <cellStyle name="Normal 23 83" xfId="14674" xr:uid="{00000000-0005-0000-0000-000023390000}"/>
    <cellStyle name="Normal 23 84" xfId="14675" xr:uid="{00000000-0005-0000-0000-000024390000}"/>
    <cellStyle name="Normal 23 85" xfId="14676" xr:uid="{00000000-0005-0000-0000-000025390000}"/>
    <cellStyle name="Normal 23 86" xfId="14677" xr:uid="{00000000-0005-0000-0000-000026390000}"/>
    <cellStyle name="Normal 23 87" xfId="14678" xr:uid="{00000000-0005-0000-0000-000027390000}"/>
    <cellStyle name="Normal 23 88" xfId="14679" xr:uid="{00000000-0005-0000-0000-000028390000}"/>
    <cellStyle name="Normal 23 89" xfId="14680" xr:uid="{00000000-0005-0000-0000-000029390000}"/>
    <cellStyle name="Normal 23 9" xfId="14681" xr:uid="{00000000-0005-0000-0000-00002A390000}"/>
    <cellStyle name="Normal 23 90" xfId="14682" xr:uid="{00000000-0005-0000-0000-00002B390000}"/>
    <cellStyle name="Normal 23 91" xfId="14683" xr:uid="{00000000-0005-0000-0000-00002C390000}"/>
    <cellStyle name="Normal 23 92" xfId="14684" xr:uid="{00000000-0005-0000-0000-00002D390000}"/>
    <cellStyle name="Normal 23 93" xfId="14685" xr:uid="{00000000-0005-0000-0000-00002E390000}"/>
    <cellStyle name="Normal 23 94" xfId="14686" xr:uid="{00000000-0005-0000-0000-00002F390000}"/>
    <cellStyle name="Normal 23 95" xfId="14687" xr:uid="{00000000-0005-0000-0000-000030390000}"/>
    <cellStyle name="Normal 23 96" xfId="14688" xr:uid="{00000000-0005-0000-0000-000031390000}"/>
    <cellStyle name="Normal 23 97" xfId="14689" xr:uid="{00000000-0005-0000-0000-000032390000}"/>
    <cellStyle name="Normal 23 98" xfId="14690" xr:uid="{00000000-0005-0000-0000-000033390000}"/>
    <cellStyle name="Normal 23 99" xfId="14691" xr:uid="{00000000-0005-0000-0000-000034390000}"/>
    <cellStyle name="Normal 24" xfId="14692" xr:uid="{00000000-0005-0000-0000-000035390000}"/>
    <cellStyle name="Normal 24 2" xfId="14693" xr:uid="{00000000-0005-0000-0000-000036390000}"/>
    <cellStyle name="Normal 25" xfId="14694" xr:uid="{00000000-0005-0000-0000-000037390000}"/>
    <cellStyle name="Normal 25 2" xfId="14695" xr:uid="{00000000-0005-0000-0000-000038390000}"/>
    <cellStyle name="Normal 26" xfId="14696" xr:uid="{00000000-0005-0000-0000-000039390000}"/>
    <cellStyle name="Normal 26 2" xfId="14697" xr:uid="{00000000-0005-0000-0000-00003A390000}"/>
    <cellStyle name="Normal 27" xfId="14698" xr:uid="{00000000-0005-0000-0000-00003B390000}"/>
    <cellStyle name="Normal 27 10" xfId="14699" xr:uid="{00000000-0005-0000-0000-00003C390000}"/>
    <cellStyle name="Normal 27 2" xfId="14700" xr:uid="{00000000-0005-0000-0000-00003D390000}"/>
    <cellStyle name="Normal 27 3" xfId="14701" xr:uid="{00000000-0005-0000-0000-00003E390000}"/>
    <cellStyle name="Normal 27 4" xfId="14702" xr:uid="{00000000-0005-0000-0000-00003F390000}"/>
    <cellStyle name="Normal 27 5" xfId="14703" xr:uid="{00000000-0005-0000-0000-000040390000}"/>
    <cellStyle name="Normal 27 6" xfId="14704" xr:uid="{00000000-0005-0000-0000-000041390000}"/>
    <cellStyle name="Normal 27 7" xfId="14705" xr:uid="{00000000-0005-0000-0000-000042390000}"/>
    <cellStyle name="Normal 27 8" xfId="14706" xr:uid="{00000000-0005-0000-0000-000043390000}"/>
    <cellStyle name="Normal 27 9" xfId="14707" xr:uid="{00000000-0005-0000-0000-000044390000}"/>
    <cellStyle name="Normal 28" xfId="14708" xr:uid="{00000000-0005-0000-0000-000045390000}"/>
    <cellStyle name="Normal 28 2" xfId="14709" xr:uid="{00000000-0005-0000-0000-000046390000}"/>
    <cellStyle name="Normal 28 3" xfId="14710" xr:uid="{00000000-0005-0000-0000-000047390000}"/>
    <cellStyle name="Normal 28 4" xfId="14711" xr:uid="{00000000-0005-0000-0000-000048390000}"/>
    <cellStyle name="Normal 28 5" xfId="14712" xr:uid="{00000000-0005-0000-0000-000049390000}"/>
    <cellStyle name="Normal 28 6" xfId="14713" xr:uid="{00000000-0005-0000-0000-00004A390000}"/>
    <cellStyle name="Normal 28 7" xfId="14714" xr:uid="{00000000-0005-0000-0000-00004B390000}"/>
    <cellStyle name="Normal 28 8" xfId="14715" xr:uid="{00000000-0005-0000-0000-00004C390000}"/>
    <cellStyle name="Normal 29" xfId="14716" xr:uid="{00000000-0005-0000-0000-00004D390000}"/>
    <cellStyle name="Normal 29 2" xfId="14717" xr:uid="{00000000-0005-0000-0000-00004E390000}"/>
    <cellStyle name="Normal 29 3" xfId="14718" xr:uid="{00000000-0005-0000-0000-00004F390000}"/>
    <cellStyle name="Normal 29 4" xfId="14719" xr:uid="{00000000-0005-0000-0000-000050390000}"/>
    <cellStyle name="Normal 29 5" xfId="14720" xr:uid="{00000000-0005-0000-0000-000051390000}"/>
    <cellStyle name="Normal 29 6" xfId="14721" xr:uid="{00000000-0005-0000-0000-000052390000}"/>
    <cellStyle name="Normal 29 7" xfId="14722" xr:uid="{00000000-0005-0000-0000-000053390000}"/>
    <cellStyle name="Normal 29 8" xfId="14723" xr:uid="{00000000-0005-0000-0000-000054390000}"/>
    <cellStyle name="Normal 3" xfId="4" xr:uid="{00000000-0005-0000-0000-000055390000}"/>
    <cellStyle name="Normal 3 10" xfId="57" xr:uid="{00000000-0005-0000-0000-000056390000}"/>
    <cellStyle name="Normal 3 10 2" xfId="14724" xr:uid="{00000000-0005-0000-0000-000057390000}"/>
    <cellStyle name="Normal 3 10 3" xfId="14725" xr:uid="{00000000-0005-0000-0000-000058390000}"/>
    <cellStyle name="Normal 3 10 4" xfId="14726" xr:uid="{00000000-0005-0000-0000-000059390000}"/>
    <cellStyle name="Normal 3 11" xfId="58" xr:uid="{00000000-0005-0000-0000-00005A390000}"/>
    <cellStyle name="Normal 3 11 2" xfId="14727" xr:uid="{00000000-0005-0000-0000-00005B390000}"/>
    <cellStyle name="Normal 3 11 3" xfId="14728" xr:uid="{00000000-0005-0000-0000-00005C390000}"/>
    <cellStyle name="Normal 3 11 4" xfId="14729" xr:uid="{00000000-0005-0000-0000-00005D390000}"/>
    <cellStyle name="Normal 3 12" xfId="59" xr:uid="{00000000-0005-0000-0000-00005E390000}"/>
    <cellStyle name="Normal 3 12 2" xfId="14730" xr:uid="{00000000-0005-0000-0000-00005F390000}"/>
    <cellStyle name="Normal 3 12 3" xfId="14731" xr:uid="{00000000-0005-0000-0000-000060390000}"/>
    <cellStyle name="Normal 3 12 4" xfId="14732" xr:uid="{00000000-0005-0000-0000-000061390000}"/>
    <cellStyle name="Normal 3 13" xfId="14733" xr:uid="{00000000-0005-0000-0000-000062390000}"/>
    <cellStyle name="Normal 3 13 2" xfId="14734" xr:uid="{00000000-0005-0000-0000-000063390000}"/>
    <cellStyle name="Normal 3 14" xfId="14735" xr:uid="{00000000-0005-0000-0000-000064390000}"/>
    <cellStyle name="Normal 3 14 2" xfId="14736" xr:uid="{00000000-0005-0000-0000-000065390000}"/>
    <cellStyle name="Normal 3 14 3" xfId="14737" xr:uid="{00000000-0005-0000-0000-000066390000}"/>
    <cellStyle name="Normal 3 15" xfId="14738" xr:uid="{00000000-0005-0000-0000-000067390000}"/>
    <cellStyle name="Normal 3 15 2" xfId="14739" xr:uid="{00000000-0005-0000-0000-000068390000}"/>
    <cellStyle name="Normal 3 16" xfId="14740" xr:uid="{00000000-0005-0000-0000-000069390000}"/>
    <cellStyle name="Normal 3 17" xfId="14741" xr:uid="{00000000-0005-0000-0000-00006A390000}"/>
    <cellStyle name="Normal 3 18" xfId="14742" xr:uid="{00000000-0005-0000-0000-00006B390000}"/>
    <cellStyle name="Normal 3 19" xfId="14743" xr:uid="{00000000-0005-0000-0000-00006C390000}"/>
    <cellStyle name="Normal 3 2" xfId="60" xr:uid="{00000000-0005-0000-0000-00006D390000}"/>
    <cellStyle name="Normal 3 2 10" xfId="14744" xr:uid="{00000000-0005-0000-0000-00006E390000}"/>
    <cellStyle name="Normal 3 2 11" xfId="14745" xr:uid="{00000000-0005-0000-0000-00006F390000}"/>
    <cellStyle name="Normal 3 2 12" xfId="14746" xr:uid="{00000000-0005-0000-0000-000070390000}"/>
    <cellStyle name="Normal 3 2 2" xfId="14747" xr:uid="{00000000-0005-0000-0000-000071390000}"/>
    <cellStyle name="Normal 3 2 2 2" xfId="14748" xr:uid="{00000000-0005-0000-0000-000072390000}"/>
    <cellStyle name="Normal 3 2 3" xfId="14749" xr:uid="{00000000-0005-0000-0000-000073390000}"/>
    <cellStyle name="Normal 3 2 3 2" xfId="14750" xr:uid="{00000000-0005-0000-0000-000074390000}"/>
    <cellStyle name="Normal 3 2 4" xfId="14751" xr:uid="{00000000-0005-0000-0000-000075390000}"/>
    <cellStyle name="Normal 3 2 5" xfId="14752" xr:uid="{00000000-0005-0000-0000-000076390000}"/>
    <cellStyle name="Normal 3 2 6" xfId="14753" xr:uid="{00000000-0005-0000-0000-000077390000}"/>
    <cellStyle name="Normal 3 2 7" xfId="14754" xr:uid="{00000000-0005-0000-0000-000078390000}"/>
    <cellStyle name="Normal 3 2 8" xfId="14755" xr:uid="{00000000-0005-0000-0000-000079390000}"/>
    <cellStyle name="Normal 3 2 9" xfId="14756" xr:uid="{00000000-0005-0000-0000-00007A390000}"/>
    <cellStyle name="Normal 3 20" xfId="14757" xr:uid="{00000000-0005-0000-0000-00007B390000}"/>
    <cellStyle name="Normal 3 21" xfId="14758" xr:uid="{00000000-0005-0000-0000-00007C390000}"/>
    <cellStyle name="Normal 3 22" xfId="14759" xr:uid="{00000000-0005-0000-0000-00007D390000}"/>
    <cellStyle name="Normal 3 23" xfId="14760" xr:uid="{00000000-0005-0000-0000-00007E390000}"/>
    <cellStyle name="Normal 3 24" xfId="14761" xr:uid="{00000000-0005-0000-0000-00007F390000}"/>
    <cellStyle name="Normal 3 25" xfId="14762" xr:uid="{00000000-0005-0000-0000-000080390000}"/>
    <cellStyle name="Normal 3 26" xfId="14763" xr:uid="{00000000-0005-0000-0000-000081390000}"/>
    <cellStyle name="Normal 3 27" xfId="14764" xr:uid="{00000000-0005-0000-0000-000082390000}"/>
    <cellStyle name="Normal 3 28" xfId="14765" xr:uid="{00000000-0005-0000-0000-000083390000}"/>
    <cellStyle name="Normal 3 29" xfId="14766" xr:uid="{00000000-0005-0000-0000-000084390000}"/>
    <cellStyle name="Normal 3 3" xfId="61" xr:uid="{00000000-0005-0000-0000-000085390000}"/>
    <cellStyle name="Normal 3 3 2" xfId="14767" xr:uid="{00000000-0005-0000-0000-000086390000}"/>
    <cellStyle name="Normal 3 3 3" xfId="14768" xr:uid="{00000000-0005-0000-0000-000087390000}"/>
    <cellStyle name="Normal 3 3 4" xfId="14769" xr:uid="{00000000-0005-0000-0000-000088390000}"/>
    <cellStyle name="Normal 3 30" xfId="14770" xr:uid="{00000000-0005-0000-0000-000089390000}"/>
    <cellStyle name="Normal 3 31" xfId="14771" xr:uid="{00000000-0005-0000-0000-00008A390000}"/>
    <cellStyle name="Normal 3 32" xfId="14772" xr:uid="{00000000-0005-0000-0000-00008B390000}"/>
    <cellStyle name="Normal 3 33" xfId="14773" xr:uid="{00000000-0005-0000-0000-00008C390000}"/>
    <cellStyle name="Normal 3 4" xfId="62" xr:uid="{00000000-0005-0000-0000-00008D390000}"/>
    <cellStyle name="Normal 3 4 2" xfId="14774" xr:uid="{00000000-0005-0000-0000-00008E390000}"/>
    <cellStyle name="Normal 3 4 3" xfId="14775" xr:uid="{00000000-0005-0000-0000-00008F390000}"/>
    <cellStyle name="Normal 3 4 4" xfId="14776" xr:uid="{00000000-0005-0000-0000-000090390000}"/>
    <cellStyle name="Normal 3 5" xfId="63" xr:uid="{00000000-0005-0000-0000-000091390000}"/>
    <cellStyle name="Normal 3 5 2" xfId="14777" xr:uid="{00000000-0005-0000-0000-000092390000}"/>
    <cellStyle name="Normal 3 5 3" xfId="14778" xr:uid="{00000000-0005-0000-0000-000093390000}"/>
    <cellStyle name="Normal 3 5 4" xfId="14779" xr:uid="{00000000-0005-0000-0000-000094390000}"/>
    <cellStyle name="Normal 3 6" xfId="64" xr:uid="{00000000-0005-0000-0000-000095390000}"/>
    <cellStyle name="Normal 3 6 2" xfId="14780" xr:uid="{00000000-0005-0000-0000-000096390000}"/>
    <cellStyle name="Normal 3 6 3" xfId="14781" xr:uid="{00000000-0005-0000-0000-000097390000}"/>
    <cellStyle name="Normal 3 6 4" xfId="14782" xr:uid="{00000000-0005-0000-0000-000098390000}"/>
    <cellStyle name="Normal 3 7" xfId="65" xr:uid="{00000000-0005-0000-0000-000099390000}"/>
    <cellStyle name="Normal 3 7 2" xfId="14783" xr:uid="{00000000-0005-0000-0000-00009A390000}"/>
    <cellStyle name="Normal 3 7 3" xfId="14784" xr:uid="{00000000-0005-0000-0000-00009B390000}"/>
    <cellStyle name="Normal 3 7 4" xfId="14785" xr:uid="{00000000-0005-0000-0000-00009C390000}"/>
    <cellStyle name="Normal 3 8" xfId="66" xr:uid="{00000000-0005-0000-0000-00009D390000}"/>
    <cellStyle name="Normal 3 8 2" xfId="14786" xr:uid="{00000000-0005-0000-0000-00009E390000}"/>
    <cellStyle name="Normal 3 8 3" xfId="14787" xr:uid="{00000000-0005-0000-0000-00009F390000}"/>
    <cellStyle name="Normal 3 8 4" xfId="14788" xr:uid="{00000000-0005-0000-0000-0000A0390000}"/>
    <cellStyle name="Normal 3 9" xfId="67" xr:uid="{00000000-0005-0000-0000-0000A1390000}"/>
    <cellStyle name="Normal 3 9 2" xfId="14789" xr:uid="{00000000-0005-0000-0000-0000A2390000}"/>
    <cellStyle name="Normal 3 9 3" xfId="14790" xr:uid="{00000000-0005-0000-0000-0000A3390000}"/>
    <cellStyle name="Normal 3 9 4" xfId="14791" xr:uid="{00000000-0005-0000-0000-0000A4390000}"/>
    <cellStyle name="Normal 3_MEDUPI - MECHANICAL BOQ" xfId="14792" xr:uid="{00000000-0005-0000-0000-0000A5390000}"/>
    <cellStyle name="Normal 30" xfId="14793" xr:uid="{00000000-0005-0000-0000-0000A6390000}"/>
    <cellStyle name="Normal 31" xfId="14794" xr:uid="{00000000-0005-0000-0000-0000A7390000}"/>
    <cellStyle name="Normal 32" xfId="14795" xr:uid="{00000000-0005-0000-0000-0000A8390000}"/>
    <cellStyle name="Normal 33" xfId="14796" xr:uid="{00000000-0005-0000-0000-0000A9390000}"/>
    <cellStyle name="Normal 34" xfId="14797" xr:uid="{00000000-0005-0000-0000-0000AA390000}"/>
    <cellStyle name="Normal 35" xfId="14798" xr:uid="{00000000-0005-0000-0000-0000AB390000}"/>
    <cellStyle name="Normal 36" xfId="14799" xr:uid="{00000000-0005-0000-0000-0000AC390000}"/>
    <cellStyle name="Normal 37" xfId="14800" xr:uid="{00000000-0005-0000-0000-0000AD390000}"/>
    <cellStyle name="Normal 38" xfId="14801" xr:uid="{00000000-0005-0000-0000-0000AE390000}"/>
    <cellStyle name="Normal 39" xfId="14802" xr:uid="{00000000-0005-0000-0000-0000AF390000}"/>
    <cellStyle name="Normal 4" xfId="68" xr:uid="{00000000-0005-0000-0000-0000B0390000}"/>
    <cellStyle name="Normal 4 10" xfId="69" xr:uid="{00000000-0005-0000-0000-0000B1390000}"/>
    <cellStyle name="Normal 4 10 2" xfId="14803" xr:uid="{00000000-0005-0000-0000-0000B2390000}"/>
    <cellStyle name="Normal 4 10 3" xfId="14804" xr:uid="{00000000-0005-0000-0000-0000B3390000}"/>
    <cellStyle name="Normal 4 10 4" xfId="14805" xr:uid="{00000000-0005-0000-0000-0000B4390000}"/>
    <cellStyle name="Normal 4 100" xfId="14806" xr:uid="{00000000-0005-0000-0000-0000B5390000}"/>
    <cellStyle name="Normal 4 101" xfId="14807" xr:uid="{00000000-0005-0000-0000-0000B6390000}"/>
    <cellStyle name="Normal 4 102" xfId="14808" xr:uid="{00000000-0005-0000-0000-0000B7390000}"/>
    <cellStyle name="Normal 4 103" xfId="14809" xr:uid="{00000000-0005-0000-0000-0000B8390000}"/>
    <cellStyle name="Normal 4 104" xfId="14810" xr:uid="{00000000-0005-0000-0000-0000B9390000}"/>
    <cellStyle name="Normal 4 105" xfId="14811" xr:uid="{00000000-0005-0000-0000-0000BA390000}"/>
    <cellStyle name="Normal 4 106" xfId="14812" xr:uid="{00000000-0005-0000-0000-0000BB390000}"/>
    <cellStyle name="Normal 4 107" xfId="14813" xr:uid="{00000000-0005-0000-0000-0000BC390000}"/>
    <cellStyle name="Normal 4 108" xfId="14814" xr:uid="{00000000-0005-0000-0000-0000BD390000}"/>
    <cellStyle name="Normal 4 109" xfId="14815" xr:uid="{00000000-0005-0000-0000-0000BE390000}"/>
    <cellStyle name="Normal 4 11" xfId="70" xr:uid="{00000000-0005-0000-0000-0000BF390000}"/>
    <cellStyle name="Normal 4 11 2" xfId="14816" xr:uid="{00000000-0005-0000-0000-0000C0390000}"/>
    <cellStyle name="Normal 4 11 3" xfId="14817" xr:uid="{00000000-0005-0000-0000-0000C1390000}"/>
    <cellStyle name="Normal 4 11 4" xfId="14818" xr:uid="{00000000-0005-0000-0000-0000C2390000}"/>
    <cellStyle name="Normal 4 110" xfId="14819" xr:uid="{00000000-0005-0000-0000-0000C3390000}"/>
    <cellStyle name="Normal 4 111" xfId="14820" xr:uid="{00000000-0005-0000-0000-0000C4390000}"/>
    <cellStyle name="Normal 4 112" xfId="14821" xr:uid="{00000000-0005-0000-0000-0000C5390000}"/>
    <cellStyle name="Normal 4 113" xfId="14822" xr:uid="{00000000-0005-0000-0000-0000C6390000}"/>
    <cellStyle name="Normal 4 114" xfId="14823" xr:uid="{00000000-0005-0000-0000-0000C7390000}"/>
    <cellStyle name="Normal 4 115" xfId="14824" xr:uid="{00000000-0005-0000-0000-0000C8390000}"/>
    <cellStyle name="Normal 4 116" xfId="14825" xr:uid="{00000000-0005-0000-0000-0000C9390000}"/>
    <cellStyle name="Normal 4 117" xfId="14826" xr:uid="{00000000-0005-0000-0000-0000CA390000}"/>
    <cellStyle name="Normal 4 118" xfId="14827" xr:uid="{00000000-0005-0000-0000-0000CB390000}"/>
    <cellStyle name="Normal 4 119" xfId="14828" xr:uid="{00000000-0005-0000-0000-0000CC390000}"/>
    <cellStyle name="Normal 4 12" xfId="71" xr:uid="{00000000-0005-0000-0000-0000CD390000}"/>
    <cellStyle name="Normal 4 12 2" xfId="14829" xr:uid="{00000000-0005-0000-0000-0000CE390000}"/>
    <cellStyle name="Normal 4 12 3" xfId="14830" xr:uid="{00000000-0005-0000-0000-0000CF390000}"/>
    <cellStyle name="Normal 4 12 4" xfId="14831" xr:uid="{00000000-0005-0000-0000-0000D0390000}"/>
    <cellStyle name="Normal 4 120" xfId="14832" xr:uid="{00000000-0005-0000-0000-0000D1390000}"/>
    <cellStyle name="Normal 4 121" xfId="14833" xr:uid="{00000000-0005-0000-0000-0000D2390000}"/>
    <cellStyle name="Normal 4 122" xfId="14834" xr:uid="{00000000-0005-0000-0000-0000D3390000}"/>
    <cellStyle name="Normal 4 123" xfId="14835" xr:uid="{00000000-0005-0000-0000-0000D4390000}"/>
    <cellStyle name="Normal 4 124" xfId="14836" xr:uid="{00000000-0005-0000-0000-0000D5390000}"/>
    <cellStyle name="Normal 4 125" xfId="14837" xr:uid="{00000000-0005-0000-0000-0000D6390000}"/>
    <cellStyle name="Normal 4 126" xfId="14838" xr:uid="{00000000-0005-0000-0000-0000D7390000}"/>
    <cellStyle name="Normal 4 127" xfId="14839" xr:uid="{00000000-0005-0000-0000-0000D8390000}"/>
    <cellStyle name="Normal 4 128" xfId="14840" xr:uid="{00000000-0005-0000-0000-0000D9390000}"/>
    <cellStyle name="Normal 4 129" xfId="14841" xr:uid="{00000000-0005-0000-0000-0000DA390000}"/>
    <cellStyle name="Normal 4 13" xfId="14842" xr:uid="{00000000-0005-0000-0000-0000DB390000}"/>
    <cellStyle name="Normal 4 13 2" xfId="14843" xr:uid="{00000000-0005-0000-0000-0000DC390000}"/>
    <cellStyle name="Normal 4 13 3" xfId="14844" xr:uid="{00000000-0005-0000-0000-0000DD390000}"/>
    <cellStyle name="Normal 4 13 4" xfId="14845" xr:uid="{00000000-0005-0000-0000-0000DE390000}"/>
    <cellStyle name="Normal 4 130" xfId="14846" xr:uid="{00000000-0005-0000-0000-0000DF390000}"/>
    <cellStyle name="Normal 4 131" xfId="14847" xr:uid="{00000000-0005-0000-0000-0000E0390000}"/>
    <cellStyle name="Normal 4 132" xfId="14848" xr:uid="{00000000-0005-0000-0000-0000E1390000}"/>
    <cellStyle name="Normal 4 133" xfId="14849" xr:uid="{00000000-0005-0000-0000-0000E2390000}"/>
    <cellStyle name="Normal 4 134" xfId="14850" xr:uid="{00000000-0005-0000-0000-0000E3390000}"/>
    <cellStyle name="Normal 4 135" xfId="14851" xr:uid="{00000000-0005-0000-0000-0000E4390000}"/>
    <cellStyle name="Normal 4 136" xfId="14852" xr:uid="{00000000-0005-0000-0000-0000E5390000}"/>
    <cellStyle name="Normal 4 137" xfId="14853" xr:uid="{00000000-0005-0000-0000-0000E6390000}"/>
    <cellStyle name="Normal 4 14" xfId="14854" xr:uid="{00000000-0005-0000-0000-0000E7390000}"/>
    <cellStyle name="Normal 4 14 2" xfId="14855" xr:uid="{00000000-0005-0000-0000-0000E8390000}"/>
    <cellStyle name="Normal 4 14 3" xfId="14856" xr:uid="{00000000-0005-0000-0000-0000E9390000}"/>
    <cellStyle name="Normal 4 14 4" xfId="14857" xr:uid="{00000000-0005-0000-0000-0000EA390000}"/>
    <cellStyle name="Normal 4 15" xfId="14858" xr:uid="{00000000-0005-0000-0000-0000EB390000}"/>
    <cellStyle name="Normal 4 15 2" xfId="14859" xr:uid="{00000000-0005-0000-0000-0000EC390000}"/>
    <cellStyle name="Normal 4 15 3" xfId="14860" xr:uid="{00000000-0005-0000-0000-0000ED390000}"/>
    <cellStyle name="Normal 4 15 4" xfId="14861" xr:uid="{00000000-0005-0000-0000-0000EE390000}"/>
    <cellStyle name="Normal 4 16" xfId="14862" xr:uid="{00000000-0005-0000-0000-0000EF390000}"/>
    <cellStyle name="Normal 4 16 2" xfId="14863" xr:uid="{00000000-0005-0000-0000-0000F0390000}"/>
    <cellStyle name="Normal 4 16 3" xfId="14864" xr:uid="{00000000-0005-0000-0000-0000F1390000}"/>
    <cellStyle name="Normal 4 17" xfId="14865" xr:uid="{00000000-0005-0000-0000-0000F2390000}"/>
    <cellStyle name="Normal 4 17 2" xfId="14866" xr:uid="{00000000-0005-0000-0000-0000F3390000}"/>
    <cellStyle name="Normal 4 17 3" xfId="14867" xr:uid="{00000000-0005-0000-0000-0000F4390000}"/>
    <cellStyle name="Normal 4 18" xfId="14868" xr:uid="{00000000-0005-0000-0000-0000F5390000}"/>
    <cellStyle name="Normal 4 18 2" xfId="14869" xr:uid="{00000000-0005-0000-0000-0000F6390000}"/>
    <cellStyle name="Normal 4 19" xfId="14870" xr:uid="{00000000-0005-0000-0000-0000F7390000}"/>
    <cellStyle name="Normal 4 2" xfId="72" xr:uid="{00000000-0005-0000-0000-0000F8390000}"/>
    <cellStyle name="Normal 4 2 2" xfId="14871" xr:uid="{00000000-0005-0000-0000-0000F9390000}"/>
    <cellStyle name="Normal 4 2 3" xfId="14872" xr:uid="{00000000-0005-0000-0000-0000FA390000}"/>
    <cellStyle name="Normal 4 2 4" xfId="14873" xr:uid="{00000000-0005-0000-0000-0000FB390000}"/>
    <cellStyle name="Normal 4 20" xfId="14874" xr:uid="{00000000-0005-0000-0000-0000FC390000}"/>
    <cellStyle name="Normal 4 21" xfId="14875" xr:uid="{00000000-0005-0000-0000-0000FD390000}"/>
    <cellStyle name="Normal 4 22" xfId="14876" xr:uid="{00000000-0005-0000-0000-0000FE390000}"/>
    <cellStyle name="Normal 4 23" xfId="14877" xr:uid="{00000000-0005-0000-0000-0000FF390000}"/>
    <cellStyle name="Normal 4 24" xfId="14878" xr:uid="{00000000-0005-0000-0000-0000003A0000}"/>
    <cellStyle name="Normal 4 25" xfId="14879" xr:uid="{00000000-0005-0000-0000-0000013A0000}"/>
    <cellStyle name="Normal 4 26" xfId="14880" xr:uid="{00000000-0005-0000-0000-0000023A0000}"/>
    <cellStyle name="Normal 4 27" xfId="14881" xr:uid="{00000000-0005-0000-0000-0000033A0000}"/>
    <cellStyle name="Normal 4 28" xfId="14882" xr:uid="{00000000-0005-0000-0000-0000043A0000}"/>
    <cellStyle name="Normal 4 29" xfId="14883" xr:uid="{00000000-0005-0000-0000-0000053A0000}"/>
    <cellStyle name="Normal 4 3" xfId="73" xr:uid="{00000000-0005-0000-0000-0000063A0000}"/>
    <cellStyle name="Normal 4 3 2" xfId="14884" xr:uid="{00000000-0005-0000-0000-0000073A0000}"/>
    <cellStyle name="Normal 4 3 3" xfId="14885" xr:uid="{00000000-0005-0000-0000-0000083A0000}"/>
    <cellStyle name="Normal 4 3 4" xfId="14886" xr:uid="{00000000-0005-0000-0000-0000093A0000}"/>
    <cellStyle name="Normal 4 30" xfId="14887" xr:uid="{00000000-0005-0000-0000-00000A3A0000}"/>
    <cellStyle name="Normal 4 31" xfId="14888" xr:uid="{00000000-0005-0000-0000-00000B3A0000}"/>
    <cellStyle name="Normal 4 32" xfId="14889" xr:uid="{00000000-0005-0000-0000-00000C3A0000}"/>
    <cellStyle name="Normal 4 33" xfId="14890" xr:uid="{00000000-0005-0000-0000-00000D3A0000}"/>
    <cellStyle name="Normal 4 34" xfId="14891" xr:uid="{00000000-0005-0000-0000-00000E3A0000}"/>
    <cellStyle name="Normal 4 35" xfId="14892" xr:uid="{00000000-0005-0000-0000-00000F3A0000}"/>
    <cellStyle name="Normal 4 36" xfId="14893" xr:uid="{00000000-0005-0000-0000-0000103A0000}"/>
    <cellStyle name="Normal 4 37" xfId="14894" xr:uid="{00000000-0005-0000-0000-0000113A0000}"/>
    <cellStyle name="Normal 4 38" xfId="14895" xr:uid="{00000000-0005-0000-0000-0000123A0000}"/>
    <cellStyle name="Normal 4 39" xfId="14896" xr:uid="{00000000-0005-0000-0000-0000133A0000}"/>
    <cellStyle name="Normal 4 4" xfId="74" xr:uid="{00000000-0005-0000-0000-0000143A0000}"/>
    <cellStyle name="Normal 4 4 2" xfId="14897" xr:uid="{00000000-0005-0000-0000-0000153A0000}"/>
    <cellStyle name="Normal 4 4 3" xfId="14898" xr:uid="{00000000-0005-0000-0000-0000163A0000}"/>
    <cellStyle name="Normal 4 4 4" xfId="14899" xr:uid="{00000000-0005-0000-0000-0000173A0000}"/>
    <cellStyle name="Normal 4 40" xfId="14900" xr:uid="{00000000-0005-0000-0000-0000183A0000}"/>
    <cellStyle name="Normal 4 41" xfId="14901" xr:uid="{00000000-0005-0000-0000-0000193A0000}"/>
    <cellStyle name="Normal 4 42" xfId="14902" xr:uid="{00000000-0005-0000-0000-00001A3A0000}"/>
    <cellStyle name="Normal 4 43" xfId="14903" xr:uid="{00000000-0005-0000-0000-00001B3A0000}"/>
    <cellStyle name="Normal 4 44" xfId="14904" xr:uid="{00000000-0005-0000-0000-00001C3A0000}"/>
    <cellStyle name="Normal 4 45" xfId="14905" xr:uid="{00000000-0005-0000-0000-00001D3A0000}"/>
    <cellStyle name="Normal 4 46" xfId="14906" xr:uid="{00000000-0005-0000-0000-00001E3A0000}"/>
    <cellStyle name="Normal 4 47" xfId="14907" xr:uid="{00000000-0005-0000-0000-00001F3A0000}"/>
    <cellStyle name="Normal 4 48" xfId="14908" xr:uid="{00000000-0005-0000-0000-0000203A0000}"/>
    <cellStyle name="Normal 4 49" xfId="14909" xr:uid="{00000000-0005-0000-0000-0000213A0000}"/>
    <cellStyle name="Normal 4 5" xfId="75" xr:uid="{00000000-0005-0000-0000-0000223A0000}"/>
    <cellStyle name="Normal 4 5 2" xfId="14910" xr:uid="{00000000-0005-0000-0000-0000233A0000}"/>
    <cellStyle name="Normal 4 5 3" xfId="14911" xr:uid="{00000000-0005-0000-0000-0000243A0000}"/>
    <cellStyle name="Normal 4 5 4" xfId="14912" xr:uid="{00000000-0005-0000-0000-0000253A0000}"/>
    <cellStyle name="Normal 4 50" xfId="14913" xr:uid="{00000000-0005-0000-0000-0000263A0000}"/>
    <cellStyle name="Normal 4 51" xfId="14914" xr:uid="{00000000-0005-0000-0000-0000273A0000}"/>
    <cellStyle name="Normal 4 52" xfId="14915" xr:uid="{00000000-0005-0000-0000-0000283A0000}"/>
    <cellStyle name="Normal 4 53" xfId="14916" xr:uid="{00000000-0005-0000-0000-0000293A0000}"/>
    <cellStyle name="Normal 4 54" xfId="14917" xr:uid="{00000000-0005-0000-0000-00002A3A0000}"/>
    <cellStyle name="Normal 4 55" xfId="14918" xr:uid="{00000000-0005-0000-0000-00002B3A0000}"/>
    <cellStyle name="Normal 4 56" xfId="14919" xr:uid="{00000000-0005-0000-0000-00002C3A0000}"/>
    <cellStyle name="Normal 4 57" xfId="14920" xr:uid="{00000000-0005-0000-0000-00002D3A0000}"/>
    <cellStyle name="Normal 4 58" xfId="14921" xr:uid="{00000000-0005-0000-0000-00002E3A0000}"/>
    <cellStyle name="Normal 4 59" xfId="14922" xr:uid="{00000000-0005-0000-0000-00002F3A0000}"/>
    <cellStyle name="Normal 4 6" xfId="76" xr:uid="{00000000-0005-0000-0000-0000303A0000}"/>
    <cellStyle name="Normal 4 6 2" xfId="14923" xr:uid="{00000000-0005-0000-0000-0000313A0000}"/>
    <cellStyle name="Normal 4 6 3" xfId="14924" xr:uid="{00000000-0005-0000-0000-0000323A0000}"/>
    <cellStyle name="Normal 4 6 4" xfId="14925" xr:uid="{00000000-0005-0000-0000-0000333A0000}"/>
    <cellStyle name="Normal 4 60" xfId="14926" xr:uid="{00000000-0005-0000-0000-0000343A0000}"/>
    <cellStyle name="Normal 4 61" xfId="14927" xr:uid="{00000000-0005-0000-0000-0000353A0000}"/>
    <cellStyle name="Normal 4 62" xfId="14928" xr:uid="{00000000-0005-0000-0000-0000363A0000}"/>
    <cellStyle name="Normal 4 63" xfId="14929" xr:uid="{00000000-0005-0000-0000-0000373A0000}"/>
    <cellStyle name="Normal 4 64" xfId="14930" xr:uid="{00000000-0005-0000-0000-0000383A0000}"/>
    <cellStyle name="Normal 4 65" xfId="14931" xr:uid="{00000000-0005-0000-0000-0000393A0000}"/>
    <cellStyle name="Normal 4 66" xfId="14932" xr:uid="{00000000-0005-0000-0000-00003A3A0000}"/>
    <cellStyle name="Normal 4 67" xfId="14933" xr:uid="{00000000-0005-0000-0000-00003B3A0000}"/>
    <cellStyle name="Normal 4 68" xfId="14934" xr:uid="{00000000-0005-0000-0000-00003C3A0000}"/>
    <cellStyle name="Normal 4 69" xfId="14935" xr:uid="{00000000-0005-0000-0000-00003D3A0000}"/>
    <cellStyle name="Normal 4 7" xfId="77" xr:uid="{00000000-0005-0000-0000-00003E3A0000}"/>
    <cellStyle name="Normal 4 7 2" xfId="14936" xr:uid="{00000000-0005-0000-0000-00003F3A0000}"/>
    <cellStyle name="Normal 4 7 3" xfId="14937" xr:uid="{00000000-0005-0000-0000-0000403A0000}"/>
    <cellStyle name="Normal 4 7 4" xfId="14938" xr:uid="{00000000-0005-0000-0000-0000413A0000}"/>
    <cellStyle name="Normal 4 70" xfId="14939" xr:uid="{00000000-0005-0000-0000-0000423A0000}"/>
    <cellStyle name="Normal 4 71" xfId="14940" xr:uid="{00000000-0005-0000-0000-0000433A0000}"/>
    <cellStyle name="Normal 4 72" xfId="14941" xr:uid="{00000000-0005-0000-0000-0000443A0000}"/>
    <cellStyle name="Normal 4 73" xfId="14942" xr:uid="{00000000-0005-0000-0000-0000453A0000}"/>
    <cellStyle name="Normal 4 74" xfId="14943" xr:uid="{00000000-0005-0000-0000-0000463A0000}"/>
    <cellStyle name="Normal 4 75" xfId="14944" xr:uid="{00000000-0005-0000-0000-0000473A0000}"/>
    <cellStyle name="Normal 4 76" xfId="14945" xr:uid="{00000000-0005-0000-0000-0000483A0000}"/>
    <cellStyle name="Normal 4 77" xfId="14946" xr:uid="{00000000-0005-0000-0000-0000493A0000}"/>
    <cellStyle name="Normal 4 78" xfId="14947" xr:uid="{00000000-0005-0000-0000-00004A3A0000}"/>
    <cellStyle name="Normal 4 79" xfId="14948" xr:uid="{00000000-0005-0000-0000-00004B3A0000}"/>
    <cellStyle name="Normal 4 8" xfId="78" xr:uid="{00000000-0005-0000-0000-00004C3A0000}"/>
    <cellStyle name="Normal 4 8 2" xfId="14949" xr:uid="{00000000-0005-0000-0000-00004D3A0000}"/>
    <cellStyle name="Normal 4 8 3" xfId="14950" xr:uid="{00000000-0005-0000-0000-00004E3A0000}"/>
    <cellStyle name="Normal 4 8 4" xfId="14951" xr:uid="{00000000-0005-0000-0000-00004F3A0000}"/>
    <cellStyle name="Normal 4 80" xfId="14952" xr:uid="{00000000-0005-0000-0000-0000503A0000}"/>
    <cellStyle name="Normal 4 81" xfId="14953" xr:uid="{00000000-0005-0000-0000-0000513A0000}"/>
    <cellStyle name="Normal 4 82" xfId="14954" xr:uid="{00000000-0005-0000-0000-0000523A0000}"/>
    <cellStyle name="Normal 4 83" xfId="14955" xr:uid="{00000000-0005-0000-0000-0000533A0000}"/>
    <cellStyle name="Normal 4 84" xfId="14956" xr:uid="{00000000-0005-0000-0000-0000543A0000}"/>
    <cellStyle name="Normal 4 85" xfId="14957" xr:uid="{00000000-0005-0000-0000-0000553A0000}"/>
    <cellStyle name="Normal 4 86" xfId="14958" xr:uid="{00000000-0005-0000-0000-0000563A0000}"/>
    <cellStyle name="Normal 4 87" xfId="14959" xr:uid="{00000000-0005-0000-0000-0000573A0000}"/>
    <cellStyle name="Normal 4 88" xfId="14960" xr:uid="{00000000-0005-0000-0000-0000583A0000}"/>
    <cellStyle name="Normal 4 89" xfId="14961" xr:uid="{00000000-0005-0000-0000-0000593A0000}"/>
    <cellStyle name="Normal 4 9" xfId="79" xr:uid="{00000000-0005-0000-0000-00005A3A0000}"/>
    <cellStyle name="Normal 4 9 2" xfId="14962" xr:uid="{00000000-0005-0000-0000-00005B3A0000}"/>
    <cellStyle name="Normal 4 9 3" xfId="14963" xr:uid="{00000000-0005-0000-0000-00005C3A0000}"/>
    <cellStyle name="Normal 4 9 4" xfId="14964" xr:uid="{00000000-0005-0000-0000-00005D3A0000}"/>
    <cellStyle name="Normal 4 90" xfId="14965" xr:uid="{00000000-0005-0000-0000-00005E3A0000}"/>
    <cellStyle name="Normal 4 91" xfId="14966" xr:uid="{00000000-0005-0000-0000-00005F3A0000}"/>
    <cellStyle name="Normal 4 92" xfId="14967" xr:uid="{00000000-0005-0000-0000-0000603A0000}"/>
    <cellStyle name="Normal 4 93" xfId="14968" xr:uid="{00000000-0005-0000-0000-0000613A0000}"/>
    <cellStyle name="Normal 4 94" xfId="14969" xr:uid="{00000000-0005-0000-0000-0000623A0000}"/>
    <cellStyle name="Normal 4 95" xfId="14970" xr:uid="{00000000-0005-0000-0000-0000633A0000}"/>
    <cellStyle name="Normal 4 96" xfId="14971" xr:uid="{00000000-0005-0000-0000-0000643A0000}"/>
    <cellStyle name="Normal 4 97" xfId="14972" xr:uid="{00000000-0005-0000-0000-0000653A0000}"/>
    <cellStyle name="Normal 4 98" xfId="14973" xr:uid="{00000000-0005-0000-0000-0000663A0000}"/>
    <cellStyle name="Normal 4 99" xfId="14974" xr:uid="{00000000-0005-0000-0000-0000673A0000}"/>
    <cellStyle name="Normal 4_Crocodile west line" xfId="80" xr:uid="{00000000-0005-0000-0000-0000683A0000}"/>
    <cellStyle name="Normal 40" xfId="14975" xr:uid="{00000000-0005-0000-0000-0000693A0000}"/>
    <cellStyle name="Normal 41" xfId="14976" xr:uid="{00000000-0005-0000-0000-00006A3A0000}"/>
    <cellStyle name="Normal 42" xfId="14977" xr:uid="{00000000-0005-0000-0000-00006B3A0000}"/>
    <cellStyle name="Normal 43" xfId="14978" xr:uid="{00000000-0005-0000-0000-00006C3A0000}"/>
    <cellStyle name="Normal 44" xfId="14979" xr:uid="{00000000-0005-0000-0000-00006D3A0000}"/>
    <cellStyle name="Normal 45" xfId="14980" xr:uid="{00000000-0005-0000-0000-00006E3A0000}"/>
    <cellStyle name="Normal 46" xfId="14981" xr:uid="{00000000-0005-0000-0000-00006F3A0000}"/>
    <cellStyle name="Normal 47" xfId="14982" xr:uid="{00000000-0005-0000-0000-0000703A0000}"/>
    <cellStyle name="Normal 48" xfId="14983" xr:uid="{00000000-0005-0000-0000-0000713A0000}"/>
    <cellStyle name="Normal 49" xfId="14984" xr:uid="{00000000-0005-0000-0000-0000723A0000}"/>
    <cellStyle name="Normal 5" xfId="81" xr:uid="{00000000-0005-0000-0000-0000733A0000}"/>
    <cellStyle name="Normal 5 2" xfId="14985" xr:uid="{00000000-0005-0000-0000-0000743A0000}"/>
    <cellStyle name="Normal 5 2 2" xfId="14986" xr:uid="{00000000-0005-0000-0000-0000753A0000}"/>
    <cellStyle name="Normal 5 2 2 2" xfId="14987" xr:uid="{00000000-0005-0000-0000-0000763A0000}"/>
    <cellStyle name="Normal 5 2 2 3" xfId="14988" xr:uid="{00000000-0005-0000-0000-0000773A0000}"/>
    <cellStyle name="Normal 5 2 2 4" xfId="14989" xr:uid="{00000000-0005-0000-0000-0000783A0000}"/>
    <cellStyle name="Normal 5 2 3" xfId="14990" xr:uid="{00000000-0005-0000-0000-0000793A0000}"/>
    <cellStyle name="Normal 5 2 3 2" xfId="14991" xr:uid="{00000000-0005-0000-0000-00007A3A0000}"/>
    <cellStyle name="Normal 5 2 4" xfId="14992" xr:uid="{00000000-0005-0000-0000-00007B3A0000}"/>
    <cellStyle name="Normal 5 2 4 2" xfId="14993" xr:uid="{00000000-0005-0000-0000-00007C3A0000}"/>
    <cellStyle name="Normal 5 2 5" xfId="14994" xr:uid="{00000000-0005-0000-0000-00007D3A0000}"/>
    <cellStyle name="Normal 5 2 6" xfId="14995" xr:uid="{00000000-0005-0000-0000-00007E3A0000}"/>
    <cellStyle name="Normal 5 3" xfId="14996" xr:uid="{00000000-0005-0000-0000-00007F3A0000}"/>
    <cellStyle name="Normal 5 3 2" xfId="14997" xr:uid="{00000000-0005-0000-0000-0000803A0000}"/>
    <cellStyle name="Normal 5 3 3" xfId="14998" xr:uid="{00000000-0005-0000-0000-0000813A0000}"/>
    <cellStyle name="Normal 5 3 4" xfId="14999" xr:uid="{00000000-0005-0000-0000-0000823A0000}"/>
    <cellStyle name="Normal 5 4" xfId="15000" xr:uid="{00000000-0005-0000-0000-0000833A0000}"/>
    <cellStyle name="Normal 5 4 2" xfId="15001" xr:uid="{00000000-0005-0000-0000-0000843A0000}"/>
    <cellStyle name="Normal 5 4 3" xfId="15002" xr:uid="{00000000-0005-0000-0000-0000853A0000}"/>
    <cellStyle name="Normal 5 4 4" xfId="15003" xr:uid="{00000000-0005-0000-0000-0000863A0000}"/>
    <cellStyle name="Normal 5 5" xfId="15004" xr:uid="{00000000-0005-0000-0000-0000873A0000}"/>
    <cellStyle name="Normal 5 5 2" xfId="15005" xr:uid="{00000000-0005-0000-0000-0000883A0000}"/>
    <cellStyle name="Normal 5 5 3" xfId="15006" xr:uid="{00000000-0005-0000-0000-0000893A0000}"/>
    <cellStyle name="Normal 5 5 4" xfId="15007" xr:uid="{00000000-0005-0000-0000-00008A3A0000}"/>
    <cellStyle name="Normal 5 6" xfId="15008" xr:uid="{00000000-0005-0000-0000-00008B3A0000}"/>
    <cellStyle name="Normal 5 7" xfId="15009" xr:uid="{00000000-0005-0000-0000-00008C3A0000}"/>
    <cellStyle name="Normal 5 8" xfId="15010" xr:uid="{00000000-0005-0000-0000-00008D3A0000}"/>
    <cellStyle name="Normal 5_MEDUPI - MECHANICAL BOQ" xfId="15011" xr:uid="{00000000-0005-0000-0000-00008E3A0000}"/>
    <cellStyle name="Normal 50" xfId="15012" xr:uid="{00000000-0005-0000-0000-00008F3A0000}"/>
    <cellStyle name="Normal 51" xfId="15013" xr:uid="{00000000-0005-0000-0000-0000903A0000}"/>
    <cellStyle name="Normal 52" xfId="15014" xr:uid="{00000000-0005-0000-0000-0000913A0000}"/>
    <cellStyle name="Normal 53" xfId="15015" xr:uid="{00000000-0005-0000-0000-0000923A0000}"/>
    <cellStyle name="Normal 54" xfId="15016" xr:uid="{00000000-0005-0000-0000-0000933A0000}"/>
    <cellStyle name="Normal 55" xfId="15017" xr:uid="{00000000-0005-0000-0000-0000943A0000}"/>
    <cellStyle name="Normal 56" xfId="15018" xr:uid="{00000000-0005-0000-0000-0000953A0000}"/>
    <cellStyle name="Normal 57" xfId="15019" xr:uid="{00000000-0005-0000-0000-0000963A0000}"/>
    <cellStyle name="Normal 58" xfId="15020" xr:uid="{00000000-0005-0000-0000-0000973A0000}"/>
    <cellStyle name="Normal 59" xfId="15021" xr:uid="{00000000-0005-0000-0000-0000983A0000}"/>
    <cellStyle name="Normal 6" xfId="82" xr:uid="{00000000-0005-0000-0000-0000993A0000}"/>
    <cellStyle name="Normal 6 10" xfId="15022" xr:uid="{00000000-0005-0000-0000-00009A3A0000}"/>
    <cellStyle name="Normal 6 100" xfId="15023" xr:uid="{00000000-0005-0000-0000-00009B3A0000}"/>
    <cellStyle name="Normal 6 101" xfId="15024" xr:uid="{00000000-0005-0000-0000-00009C3A0000}"/>
    <cellStyle name="Normal 6 102" xfId="15025" xr:uid="{00000000-0005-0000-0000-00009D3A0000}"/>
    <cellStyle name="Normal 6 103" xfId="15026" xr:uid="{00000000-0005-0000-0000-00009E3A0000}"/>
    <cellStyle name="Normal 6 104" xfId="15027" xr:uid="{00000000-0005-0000-0000-00009F3A0000}"/>
    <cellStyle name="Normal 6 105" xfId="15028" xr:uid="{00000000-0005-0000-0000-0000A03A0000}"/>
    <cellStyle name="Normal 6 106" xfId="15029" xr:uid="{00000000-0005-0000-0000-0000A13A0000}"/>
    <cellStyle name="Normal 6 107" xfId="15030" xr:uid="{00000000-0005-0000-0000-0000A23A0000}"/>
    <cellStyle name="Normal 6 108" xfId="15031" xr:uid="{00000000-0005-0000-0000-0000A33A0000}"/>
    <cellStyle name="Normal 6 109" xfId="15032" xr:uid="{00000000-0005-0000-0000-0000A43A0000}"/>
    <cellStyle name="Normal 6 11" xfId="15033" xr:uid="{00000000-0005-0000-0000-0000A53A0000}"/>
    <cellStyle name="Normal 6 110" xfId="15034" xr:uid="{00000000-0005-0000-0000-0000A63A0000}"/>
    <cellStyle name="Normal 6 111" xfId="15035" xr:uid="{00000000-0005-0000-0000-0000A73A0000}"/>
    <cellStyle name="Normal 6 112" xfId="15036" xr:uid="{00000000-0005-0000-0000-0000A83A0000}"/>
    <cellStyle name="Normal 6 113" xfId="15037" xr:uid="{00000000-0005-0000-0000-0000A93A0000}"/>
    <cellStyle name="Normal 6 114" xfId="15038" xr:uid="{00000000-0005-0000-0000-0000AA3A0000}"/>
    <cellStyle name="Normal 6 115" xfId="15039" xr:uid="{00000000-0005-0000-0000-0000AB3A0000}"/>
    <cellStyle name="Normal 6 116" xfId="15040" xr:uid="{00000000-0005-0000-0000-0000AC3A0000}"/>
    <cellStyle name="Normal 6 117" xfId="15041" xr:uid="{00000000-0005-0000-0000-0000AD3A0000}"/>
    <cellStyle name="Normal 6 118" xfId="15042" xr:uid="{00000000-0005-0000-0000-0000AE3A0000}"/>
    <cellStyle name="Normal 6 119" xfId="15043" xr:uid="{00000000-0005-0000-0000-0000AF3A0000}"/>
    <cellStyle name="Normal 6 12" xfId="15044" xr:uid="{00000000-0005-0000-0000-0000B03A0000}"/>
    <cellStyle name="Normal 6 120" xfId="15045" xr:uid="{00000000-0005-0000-0000-0000B13A0000}"/>
    <cellStyle name="Normal 6 121" xfId="15046" xr:uid="{00000000-0005-0000-0000-0000B23A0000}"/>
    <cellStyle name="Normal 6 122" xfId="15047" xr:uid="{00000000-0005-0000-0000-0000B33A0000}"/>
    <cellStyle name="Normal 6 123" xfId="15048" xr:uid="{00000000-0005-0000-0000-0000B43A0000}"/>
    <cellStyle name="Normal 6 124" xfId="15049" xr:uid="{00000000-0005-0000-0000-0000B53A0000}"/>
    <cellStyle name="Normal 6 125" xfId="15050" xr:uid="{00000000-0005-0000-0000-0000B63A0000}"/>
    <cellStyle name="Normal 6 126" xfId="15051" xr:uid="{00000000-0005-0000-0000-0000B73A0000}"/>
    <cellStyle name="Normal 6 13" xfId="15052" xr:uid="{00000000-0005-0000-0000-0000B83A0000}"/>
    <cellStyle name="Normal 6 14" xfId="15053" xr:uid="{00000000-0005-0000-0000-0000B93A0000}"/>
    <cellStyle name="Normal 6 15" xfId="15054" xr:uid="{00000000-0005-0000-0000-0000BA3A0000}"/>
    <cellStyle name="Normal 6 16" xfId="15055" xr:uid="{00000000-0005-0000-0000-0000BB3A0000}"/>
    <cellStyle name="Normal 6 17" xfId="15056" xr:uid="{00000000-0005-0000-0000-0000BC3A0000}"/>
    <cellStyle name="Normal 6 18" xfId="15057" xr:uid="{00000000-0005-0000-0000-0000BD3A0000}"/>
    <cellStyle name="Normal 6 19" xfId="15058" xr:uid="{00000000-0005-0000-0000-0000BE3A0000}"/>
    <cellStyle name="Normal 6 2" xfId="15059" xr:uid="{00000000-0005-0000-0000-0000BF3A0000}"/>
    <cellStyle name="Normal 6 2 2" xfId="15060" xr:uid="{00000000-0005-0000-0000-0000C03A0000}"/>
    <cellStyle name="Normal 6 2 2 2" xfId="15061" xr:uid="{00000000-0005-0000-0000-0000C13A0000}"/>
    <cellStyle name="Normal 6 2 2 3" xfId="15062" xr:uid="{00000000-0005-0000-0000-0000C23A0000}"/>
    <cellStyle name="Normal 6 2 2 4" xfId="15063" xr:uid="{00000000-0005-0000-0000-0000C33A0000}"/>
    <cellStyle name="Normal 6 2 3" xfId="15064" xr:uid="{00000000-0005-0000-0000-0000C43A0000}"/>
    <cellStyle name="Normal 6 2 3 2" xfId="15065" xr:uid="{00000000-0005-0000-0000-0000C53A0000}"/>
    <cellStyle name="Normal 6 2 4" xfId="15066" xr:uid="{00000000-0005-0000-0000-0000C63A0000}"/>
    <cellStyle name="Normal 6 2 4 2" xfId="15067" xr:uid="{00000000-0005-0000-0000-0000C73A0000}"/>
    <cellStyle name="Normal 6 2 5" xfId="15068" xr:uid="{00000000-0005-0000-0000-0000C83A0000}"/>
    <cellStyle name="Normal 6 2 6" xfId="15069" xr:uid="{00000000-0005-0000-0000-0000C93A0000}"/>
    <cellStyle name="Normal 6 20" xfId="15070" xr:uid="{00000000-0005-0000-0000-0000CA3A0000}"/>
    <cellStyle name="Normal 6 21" xfId="15071" xr:uid="{00000000-0005-0000-0000-0000CB3A0000}"/>
    <cellStyle name="Normal 6 22" xfId="15072" xr:uid="{00000000-0005-0000-0000-0000CC3A0000}"/>
    <cellStyle name="Normal 6 23" xfId="15073" xr:uid="{00000000-0005-0000-0000-0000CD3A0000}"/>
    <cellStyle name="Normal 6 24" xfId="15074" xr:uid="{00000000-0005-0000-0000-0000CE3A0000}"/>
    <cellStyle name="Normal 6 25" xfId="15075" xr:uid="{00000000-0005-0000-0000-0000CF3A0000}"/>
    <cellStyle name="Normal 6 26" xfId="15076" xr:uid="{00000000-0005-0000-0000-0000D03A0000}"/>
    <cellStyle name="Normal 6 27" xfId="15077" xr:uid="{00000000-0005-0000-0000-0000D13A0000}"/>
    <cellStyle name="Normal 6 28" xfId="15078" xr:uid="{00000000-0005-0000-0000-0000D23A0000}"/>
    <cellStyle name="Normal 6 29" xfId="15079" xr:uid="{00000000-0005-0000-0000-0000D33A0000}"/>
    <cellStyle name="Normal 6 3" xfId="15080" xr:uid="{00000000-0005-0000-0000-0000D43A0000}"/>
    <cellStyle name="Normal 6 3 2" xfId="15081" xr:uid="{00000000-0005-0000-0000-0000D53A0000}"/>
    <cellStyle name="Normal 6 30" xfId="15082" xr:uid="{00000000-0005-0000-0000-0000D63A0000}"/>
    <cellStyle name="Normal 6 31" xfId="15083" xr:uid="{00000000-0005-0000-0000-0000D73A0000}"/>
    <cellStyle name="Normal 6 32" xfId="15084" xr:uid="{00000000-0005-0000-0000-0000D83A0000}"/>
    <cellStyle name="Normal 6 33" xfId="15085" xr:uid="{00000000-0005-0000-0000-0000D93A0000}"/>
    <cellStyle name="Normal 6 34" xfId="15086" xr:uid="{00000000-0005-0000-0000-0000DA3A0000}"/>
    <cellStyle name="Normal 6 35" xfId="15087" xr:uid="{00000000-0005-0000-0000-0000DB3A0000}"/>
    <cellStyle name="Normal 6 36" xfId="15088" xr:uid="{00000000-0005-0000-0000-0000DC3A0000}"/>
    <cellStyle name="Normal 6 37" xfId="15089" xr:uid="{00000000-0005-0000-0000-0000DD3A0000}"/>
    <cellStyle name="Normal 6 38" xfId="15090" xr:uid="{00000000-0005-0000-0000-0000DE3A0000}"/>
    <cellStyle name="Normal 6 39" xfId="15091" xr:uid="{00000000-0005-0000-0000-0000DF3A0000}"/>
    <cellStyle name="Normal 6 4" xfId="15092" xr:uid="{00000000-0005-0000-0000-0000E03A0000}"/>
    <cellStyle name="Normal 6 4 2" xfId="15093" xr:uid="{00000000-0005-0000-0000-0000E13A0000}"/>
    <cellStyle name="Normal 6 40" xfId="15094" xr:uid="{00000000-0005-0000-0000-0000E23A0000}"/>
    <cellStyle name="Normal 6 41" xfId="15095" xr:uid="{00000000-0005-0000-0000-0000E33A0000}"/>
    <cellStyle name="Normal 6 42" xfId="15096" xr:uid="{00000000-0005-0000-0000-0000E43A0000}"/>
    <cellStyle name="Normal 6 43" xfId="15097" xr:uid="{00000000-0005-0000-0000-0000E53A0000}"/>
    <cellStyle name="Normal 6 44" xfId="15098" xr:uid="{00000000-0005-0000-0000-0000E63A0000}"/>
    <cellStyle name="Normal 6 45" xfId="15099" xr:uid="{00000000-0005-0000-0000-0000E73A0000}"/>
    <cellStyle name="Normal 6 46" xfId="15100" xr:uid="{00000000-0005-0000-0000-0000E83A0000}"/>
    <cellStyle name="Normal 6 47" xfId="15101" xr:uid="{00000000-0005-0000-0000-0000E93A0000}"/>
    <cellStyle name="Normal 6 48" xfId="15102" xr:uid="{00000000-0005-0000-0000-0000EA3A0000}"/>
    <cellStyle name="Normal 6 49" xfId="15103" xr:uid="{00000000-0005-0000-0000-0000EB3A0000}"/>
    <cellStyle name="Normal 6 5" xfId="15104" xr:uid="{00000000-0005-0000-0000-0000EC3A0000}"/>
    <cellStyle name="Normal 6 50" xfId="15105" xr:uid="{00000000-0005-0000-0000-0000ED3A0000}"/>
    <cellStyle name="Normal 6 51" xfId="15106" xr:uid="{00000000-0005-0000-0000-0000EE3A0000}"/>
    <cellStyle name="Normal 6 52" xfId="15107" xr:uid="{00000000-0005-0000-0000-0000EF3A0000}"/>
    <cellStyle name="Normal 6 53" xfId="15108" xr:uid="{00000000-0005-0000-0000-0000F03A0000}"/>
    <cellStyle name="Normal 6 54" xfId="15109" xr:uid="{00000000-0005-0000-0000-0000F13A0000}"/>
    <cellStyle name="Normal 6 55" xfId="15110" xr:uid="{00000000-0005-0000-0000-0000F23A0000}"/>
    <cellStyle name="Normal 6 56" xfId="15111" xr:uid="{00000000-0005-0000-0000-0000F33A0000}"/>
    <cellStyle name="Normal 6 57" xfId="15112" xr:uid="{00000000-0005-0000-0000-0000F43A0000}"/>
    <cellStyle name="Normal 6 58" xfId="15113" xr:uid="{00000000-0005-0000-0000-0000F53A0000}"/>
    <cellStyle name="Normal 6 59" xfId="15114" xr:uid="{00000000-0005-0000-0000-0000F63A0000}"/>
    <cellStyle name="Normal 6 6" xfId="15115" xr:uid="{00000000-0005-0000-0000-0000F73A0000}"/>
    <cellStyle name="Normal 6 60" xfId="15116" xr:uid="{00000000-0005-0000-0000-0000F83A0000}"/>
    <cellStyle name="Normal 6 61" xfId="15117" xr:uid="{00000000-0005-0000-0000-0000F93A0000}"/>
    <cellStyle name="Normal 6 62" xfId="15118" xr:uid="{00000000-0005-0000-0000-0000FA3A0000}"/>
    <cellStyle name="Normal 6 63" xfId="15119" xr:uid="{00000000-0005-0000-0000-0000FB3A0000}"/>
    <cellStyle name="Normal 6 64" xfId="15120" xr:uid="{00000000-0005-0000-0000-0000FC3A0000}"/>
    <cellStyle name="Normal 6 65" xfId="15121" xr:uid="{00000000-0005-0000-0000-0000FD3A0000}"/>
    <cellStyle name="Normal 6 66" xfId="15122" xr:uid="{00000000-0005-0000-0000-0000FE3A0000}"/>
    <cellStyle name="Normal 6 67" xfId="15123" xr:uid="{00000000-0005-0000-0000-0000FF3A0000}"/>
    <cellStyle name="Normal 6 68" xfId="15124" xr:uid="{00000000-0005-0000-0000-0000003B0000}"/>
    <cellStyle name="Normal 6 69" xfId="15125" xr:uid="{00000000-0005-0000-0000-0000013B0000}"/>
    <cellStyle name="Normal 6 7" xfId="15126" xr:uid="{00000000-0005-0000-0000-0000023B0000}"/>
    <cellStyle name="Normal 6 70" xfId="15127" xr:uid="{00000000-0005-0000-0000-0000033B0000}"/>
    <cellStyle name="Normal 6 71" xfId="15128" xr:uid="{00000000-0005-0000-0000-0000043B0000}"/>
    <cellStyle name="Normal 6 72" xfId="15129" xr:uid="{00000000-0005-0000-0000-0000053B0000}"/>
    <cellStyle name="Normal 6 73" xfId="15130" xr:uid="{00000000-0005-0000-0000-0000063B0000}"/>
    <cellStyle name="Normal 6 74" xfId="15131" xr:uid="{00000000-0005-0000-0000-0000073B0000}"/>
    <cellStyle name="Normal 6 75" xfId="15132" xr:uid="{00000000-0005-0000-0000-0000083B0000}"/>
    <cellStyle name="Normal 6 76" xfId="15133" xr:uid="{00000000-0005-0000-0000-0000093B0000}"/>
    <cellStyle name="Normal 6 77" xfId="15134" xr:uid="{00000000-0005-0000-0000-00000A3B0000}"/>
    <cellStyle name="Normal 6 78" xfId="15135" xr:uid="{00000000-0005-0000-0000-00000B3B0000}"/>
    <cellStyle name="Normal 6 79" xfId="15136" xr:uid="{00000000-0005-0000-0000-00000C3B0000}"/>
    <cellStyle name="Normal 6 8" xfId="15137" xr:uid="{00000000-0005-0000-0000-00000D3B0000}"/>
    <cellStyle name="Normal 6 80" xfId="15138" xr:uid="{00000000-0005-0000-0000-00000E3B0000}"/>
    <cellStyle name="Normal 6 81" xfId="15139" xr:uid="{00000000-0005-0000-0000-00000F3B0000}"/>
    <cellStyle name="Normal 6 82" xfId="15140" xr:uid="{00000000-0005-0000-0000-0000103B0000}"/>
    <cellStyle name="Normal 6 83" xfId="15141" xr:uid="{00000000-0005-0000-0000-0000113B0000}"/>
    <cellStyle name="Normal 6 84" xfId="15142" xr:uid="{00000000-0005-0000-0000-0000123B0000}"/>
    <cellStyle name="Normal 6 85" xfId="15143" xr:uid="{00000000-0005-0000-0000-0000133B0000}"/>
    <cellStyle name="Normal 6 86" xfId="15144" xr:uid="{00000000-0005-0000-0000-0000143B0000}"/>
    <cellStyle name="Normal 6 87" xfId="15145" xr:uid="{00000000-0005-0000-0000-0000153B0000}"/>
    <cellStyle name="Normal 6 88" xfId="15146" xr:uid="{00000000-0005-0000-0000-0000163B0000}"/>
    <cellStyle name="Normal 6 89" xfId="15147" xr:uid="{00000000-0005-0000-0000-0000173B0000}"/>
    <cellStyle name="Normal 6 9" xfId="15148" xr:uid="{00000000-0005-0000-0000-0000183B0000}"/>
    <cellStyle name="Normal 6 90" xfId="15149" xr:uid="{00000000-0005-0000-0000-0000193B0000}"/>
    <cellStyle name="Normal 6 91" xfId="15150" xr:uid="{00000000-0005-0000-0000-00001A3B0000}"/>
    <cellStyle name="Normal 6 92" xfId="15151" xr:uid="{00000000-0005-0000-0000-00001B3B0000}"/>
    <cellStyle name="Normal 6 93" xfId="15152" xr:uid="{00000000-0005-0000-0000-00001C3B0000}"/>
    <cellStyle name="Normal 6 94" xfId="15153" xr:uid="{00000000-0005-0000-0000-00001D3B0000}"/>
    <cellStyle name="Normal 6 95" xfId="15154" xr:uid="{00000000-0005-0000-0000-00001E3B0000}"/>
    <cellStyle name="Normal 6 96" xfId="15155" xr:uid="{00000000-0005-0000-0000-00001F3B0000}"/>
    <cellStyle name="Normal 6 97" xfId="15156" xr:uid="{00000000-0005-0000-0000-0000203B0000}"/>
    <cellStyle name="Normal 6 98" xfId="15157" xr:uid="{00000000-0005-0000-0000-0000213B0000}"/>
    <cellStyle name="Normal 6 99" xfId="15158" xr:uid="{00000000-0005-0000-0000-0000223B0000}"/>
    <cellStyle name="Normal 6_MEDUPI - MECHANICAL BOQ" xfId="15159" xr:uid="{00000000-0005-0000-0000-0000233B0000}"/>
    <cellStyle name="Normal 60" xfId="15160" xr:uid="{00000000-0005-0000-0000-0000243B0000}"/>
    <cellStyle name="Normal 61" xfId="15161" xr:uid="{00000000-0005-0000-0000-0000253B0000}"/>
    <cellStyle name="Normal 62" xfId="15162" xr:uid="{00000000-0005-0000-0000-0000263B0000}"/>
    <cellStyle name="Normal 63" xfId="15163" xr:uid="{00000000-0005-0000-0000-0000273B0000}"/>
    <cellStyle name="Normal 64" xfId="15164" xr:uid="{00000000-0005-0000-0000-0000283B0000}"/>
    <cellStyle name="Normal 65" xfId="15165" xr:uid="{00000000-0005-0000-0000-0000293B0000}"/>
    <cellStyle name="Normal 66" xfId="15166" xr:uid="{00000000-0005-0000-0000-00002A3B0000}"/>
    <cellStyle name="Normal 67" xfId="15167" xr:uid="{00000000-0005-0000-0000-00002B3B0000}"/>
    <cellStyle name="Normal 67 2" xfId="15168" xr:uid="{00000000-0005-0000-0000-00002C3B0000}"/>
    <cellStyle name="Normal 67 3" xfId="15169" xr:uid="{00000000-0005-0000-0000-00002D3B0000}"/>
    <cellStyle name="Normal 67 4" xfId="15170" xr:uid="{00000000-0005-0000-0000-00002E3B0000}"/>
    <cellStyle name="Normal 67 5" xfId="15171" xr:uid="{00000000-0005-0000-0000-00002F3B0000}"/>
    <cellStyle name="Normal 67 6" xfId="15172" xr:uid="{00000000-0005-0000-0000-0000303B0000}"/>
    <cellStyle name="Normal 67 7" xfId="15173" xr:uid="{00000000-0005-0000-0000-0000313B0000}"/>
    <cellStyle name="Normal 67 8" xfId="15174" xr:uid="{00000000-0005-0000-0000-0000323B0000}"/>
    <cellStyle name="Normal 68" xfId="15175" xr:uid="{00000000-0005-0000-0000-0000333B0000}"/>
    <cellStyle name="Normal 68 2" xfId="15176" xr:uid="{00000000-0005-0000-0000-0000343B0000}"/>
    <cellStyle name="Normal 68 3" xfId="15177" xr:uid="{00000000-0005-0000-0000-0000353B0000}"/>
    <cellStyle name="Normal 68 4" xfId="15178" xr:uid="{00000000-0005-0000-0000-0000363B0000}"/>
    <cellStyle name="Normal 68 5" xfId="15179" xr:uid="{00000000-0005-0000-0000-0000373B0000}"/>
    <cellStyle name="Normal 68 6" xfId="15180" xr:uid="{00000000-0005-0000-0000-0000383B0000}"/>
    <cellStyle name="Normal 68 7" xfId="15181" xr:uid="{00000000-0005-0000-0000-0000393B0000}"/>
    <cellStyle name="Normal 68 8" xfId="15182" xr:uid="{00000000-0005-0000-0000-00003A3B0000}"/>
    <cellStyle name="Normal 69" xfId="15183" xr:uid="{00000000-0005-0000-0000-00003B3B0000}"/>
    <cellStyle name="Normal 69 2" xfId="15184" xr:uid="{00000000-0005-0000-0000-00003C3B0000}"/>
    <cellStyle name="Normal 69 3" xfId="15185" xr:uid="{00000000-0005-0000-0000-00003D3B0000}"/>
    <cellStyle name="Normal 69 4" xfId="15186" xr:uid="{00000000-0005-0000-0000-00003E3B0000}"/>
    <cellStyle name="Normal 69 5" xfId="15187" xr:uid="{00000000-0005-0000-0000-00003F3B0000}"/>
    <cellStyle name="Normal 69 6" xfId="15188" xr:uid="{00000000-0005-0000-0000-0000403B0000}"/>
    <cellStyle name="Normal 69 7" xfId="15189" xr:uid="{00000000-0005-0000-0000-0000413B0000}"/>
    <cellStyle name="Normal 69 8" xfId="15190" xr:uid="{00000000-0005-0000-0000-0000423B0000}"/>
    <cellStyle name="Normal 7" xfId="83" xr:uid="{00000000-0005-0000-0000-0000433B0000}"/>
    <cellStyle name="Normal 7 10" xfId="15191" xr:uid="{00000000-0005-0000-0000-0000443B0000}"/>
    <cellStyle name="Normal 7 100" xfId="15192" xr:uid="{00000000-0005-0000-0000-0000453B0000}"/>
    <cellStyle name="Normal 7 101" xfId="15193" xr:uid="{00000000-0005-0000-0000-0000463B0000}"/>
    <cellStyle name="Normal 7 102" xfId="15194" xr:uid="{00000000-0005-0000-0000-0000473B0000}"/>
    <cellStyle name="Normal 7 103" xfId="15195" xr:uid="{00000000-0005-0000-0000-0000483B0000}"/>
    <cellStyle name="Normal 7 104" xfId="15196" xr:uid="{00000000-0005-0000-0000-0000493B0000}"/>
    <cellStyle name="Normal 7 105" xfId="15197" xr:uid="{00000000-0005-0000-0000-00004A3B0000}"/>
    <cellStyle name="Normal 7 106" xfId="15198" xr:uid="{00000000-0005-0000-0000-00004B3B0000}"/>
    <cellStyle name="Normal 7 107" xfId="15199" xr:uid="{00000000-0005-0000-0000-00004C3B0000}"/>
    <cellStyle name="Normal 7 108" xfId="15200" xr:uid="{00000000-0005-0000-0000-00004D3B0000}"/>
    <cellStyle name="Normal 7 109" xfId="15201" xr:uid="{00000000-0005-0000-0000-00004E3B0000}"/>
    <cellStyle name="Normal 7 11" xfId="15202" xr:uid="{00000000-0005-0000-0000-00004F3B0000}"/>
    <cellStyle name="Normal 7 110" xfId="15203" xr:uid="{00000000-0005-0000-0000-0000503B0000}"/>
    <cellStyle name="Normal 7 111" xfId="15204" xr:uid="{00000000-0005-0000-0000-0000513B0000}"/>
    <cellStyle name="Normal 7 112" xfId="15205" xr:uid="{00000000-0005-0000-0000-0000523B0000}"/>
    <cellStyle name="Normal 7 113" xfId="15206" xr:uid="{00000000-0005-0000-0000-0000533B0000}"/>
    <cellStyle name="Normal 7 114" xfId="15207" xr:uid="{00000000-0005-0000-0000-0000543B0000}"/>
    <cellStyle name="Normal 7 115" xfId="15208" xr:uid="{00000000-0005-0000-0000-0000553B0000}"/>
    <cellStyle name="Normal 7 116" xfId="15209" xr:uid="{00000000-0005-0000-0000-0000563B0000}"/>
    <cellStyle name="Normal 7 117" xfId="15210" xr:uid="{00000000-0005-0000-0000-0000573B0000}"/>
    <cellStyle name="Normal 7 118" xfId="15211" xr:uid="{00000000-0005-0000-0000-0000583B0000}"/>
    <cellStyle name="Normal 7 119" xfId="15212" xr:uid="{00000000-0005-0000-0000-0000593B0000}"/>
    <cellStyle name="Normal 7 119 2" xfId="15213" xr:uid="{00000000-0005-0000-0000-00005A3B0000}"/>
    <cellStyle name="Normal 7 12" xfId="15214" xr:uid="{00000000-0005-0000-0000-00005B3B0000}"/>
    <cellStyle name="Normal 7 120" xfId="15215" xr:uid="{00000000-0005-0000-0000-00005C3B0000}"/>
    <cellStyle name="Normal 7 120 2" xfId="15216" xr:uid="{00000000-0005-0000-0000-00005D3B0000}"/>
    <cellStyle name="Normal 7 121" xfId="15217" xr:uid="{00000000-0005-0000-0000-00005E3B0000}"/>
    <cellStyle name="Normal 7 122" xfId="15218" xr:uid="{00000000-0005-0000-0000-00005F3B0000}"/>
    <cellStyle name="Normal 7 123" xfId="15219" xr:uid="{00000000-0005-0000-0000-0000603B0000}"/>
    <cellStyle name="Normal 7 124" xfId="15220" xr:uid="{00000000-0005-0000-0000-0000613B0000}"/>
    <cellStyle name="Normal 7 13" xfId="15221" xr:uid="{00000000-0005-0000-0000-0000623B0000}"/>
    <cellStyle name="Normal 7 14" xfId="15222" xr:uid="{00000000-0005-0000-0000-0000633B0000}"/>
    <cellStyle name="Normal 7 15" xfId="15223" xr:uid="{00000000-0005-0000-0000-0000643B0000}"/>
    <cellStyle name="Normal 7 16" xfId="15224" xr:uid="{00000000-0005-0000-0000-0000653B0000}"/>
    <cellStyle name="Normal 7 17" xfId="15225" xr:uid="{00000000-0005-0000-0000-0000663B0000}"/>
    <cellStyle name="Normal 7 18" xfId="15226" xr:uid="{00000000-0005-0000-0000-0000673B0000}"/>
    <cellStyle name="Normal 7 19" xfId="15227" xr:uid="{00000000-0005-0000-0000-0000683B0000}"/>
    <cellStyle name="Normal 7 2" xfId="15228" xr:uid="{00000000-0005-0000-0000-0000693B0000}"/>
    <cellStyle name="Normal 7 2 2" xfId="15229" xr:uid="{00000000-0005-0000-0000-00006A3B0000}"/>
    <cellStyle name="Normal 7 20" xfId="15230" xr:uid="{00000000-0005-0000-0000-00006B3B0000}"/>
    <cellStyle name="Normal 7 21" xfId="15231" xr:uid="{00000000-0005-0000-0000-00006C3B0000}"/>
    <cellStyle name="Normal 7 22" xfId="15232" xr:uid="{00000000-0005-0000-0000-00006D3B0000}"/>
    <cellStyle name="Normal 7 23" xfId="15233" xr:uid="{00000000-0005-0000-0000-00006E3B0000}"/>
    <cellStyle name="Normal 7 24" xfId="15234" xr:uid="{00000000-0005-0000-0000-00006F3B0000}"/>
    <cellStyle name="Normal 7 25" xfId="15235" xr:uid="{00000000-0005-0000-0000-0000703B0000}"/>
    <cellStyle name="Normal 7 26" xfId="15236" xr:uid="{00000000-0005-0000-0000-0000713B0000}"/>
    <cellStyle name="Normal 7 27" xfId="15237" xr:uid="{00000000-0005-0000-0000-0000723B0000}"/>
    <cellStyle name="Normal 7 28" xfId="15238" xr:uid="{00000000-0005-0000-0000-0000733B0000}"/>
    <cellStyle name="Normal 7 29" xfId="15239" xr:uid="{00000000-0005-0000-0000-0000743B0000}"/>
    <cellStyle name="Normal 7 3" xfId="15240" xr:uid="{00000000-0005-0000-0000-0000753B0000}"/>
    <cellStyle name="Normal 7 3 2" xfId="15241" xr:uid="{00000000-0005-0000-0000-0000763B0000}"/>
    <cellStyle name="Normal 7 30" xfId="15242" xr:uid="{00000000-0005-0000-0000-0000773B0000}"/>
    <cellStyle name="Normal 7 31" xfId="15243" xr:uid="{00000000-0005-0000-0000-0000783B0000}"/>
    <cellStyle name="Normal 7 32" xfId="15244" xr:uid="{00000000-0005-0000-0000-0000793B0000}"/>
    <cellStyle name="Normal 7 33" xfId="15245" xr:uid="{00000000-0005-0000-0000-00007A3B0000}"/>
    <cellStyle name="Normal 7 34" xfId="15246" xr:uid="{00000000-0005-0000-0000-00007B3B0000}"/>
    <cellStyle name="Normal 7 35" xfId="15247" xr:uid="{00000000-0005-0000-0000-00007C3B0000}"/>
    <cellStyle name="Normal 7 36" xfId="15248" xr:uid="{00000000-0005-0000-0000-00007D3B0000}"/>
    <cellStyle name="Normal 7 37" xfId="15249" xr:uid="{00000000-0005-0000-0000-00007E3B0000}"/>
    <cellStyle name="Normal 7 38" xfId="15250" xr:uid="{00000000-0005-0000-0000-00007F3B0000}"/>
    <cellStyle name="Normal 7 39" xfId="15251" xr:uid="{00000000-0005-0000-0000-0000803B0000}"/>
    <cellStyle name="Normal 7 4" xfId="15252" xr:uid="{00000000-0005-0000-0000-0000813B0000}"/>
    <cellStyle name="Normal 7 4 2" xfId="15253" xr:uid="{00000000-0005-0000-0000-0000823B0000}"/>
    <cellStyle name="Normal 7 40" xfId="15254" xr:uid="{00000000-0005-0000-0000-0000833B0000}"/>
    <cellStyle name="Normal 7 41" xfId="15255" xr:uid="{00000000-0005-0000-0000-0000843B0000}"/>
    <cellStyle name="Normal 7 42" xfId="15256" xr:uid="{00000000-0005-0000-0000-0000853B0000}"/>
    <cellStyle name="Normal 7 43" xfId="15257" xr:uid="{00000000-0005-0000-0000-0000863B0000}"/>
    <cellStyle name="Normal 7 44" xfId="15258" xr:uid="{00000000-0005-0000-0000-0000873B0000}"/>
    <cellStyle name="Normal 7 45" xfId="15259" xr:uid="{00000000-0005-0000-0000-0000883B0000}"/>
    <cellStyle name="Normal 7 45 2" xfId="15260" xr:uid="{00000000-0005-0000-0000-0000893B0000}"/>
    <cellStyle name="Normal 7 45 3" xfId="15261" xr:uid="{00000000-0005-0000-0000-00008A3B0000}"/>
    <cellStyle name="Normal 7 45 4" xfId="15262" xr:uid="{00000000-0005-0000-0000-00008B3B0000}"/>
    <cellStyle name="Normal 7 45 5" xfId="15263" xr:uid="{00000000-0005-0000-0000-00008C3B0000}"/>
    <cellStyle name="Normal 7 45 6" xfId="15264" xr:uid="{00000000-0005-0000-0000-00008D3B0000}"/>
    <cellStyle name="Normal 7 45 7" xfId="15265" xr:uid="{00000000-0005-0000-0000-00008E3B0000}"/>
    <cellStyle name="Normal 7 45 8" xfId="15266" xr:uid="{00000000-0005-0000-0000-00008F3B0000}"/>
    <cellStyle name="Normal 7 46" xfId="15267" xr:uid="{00000000-0005-0000-0000-0000903B0000}"/>
    <cellStyle name="Normal 7 46 2" xfId="15268" xr:uid="{00000000-0005-0000-0000-0000913B0000}"/>
    <cellStyle name="Normal 7 46 3" xfId="15269" xr:uid="{00000000-0005-0000-0000-0000923B0000}"/>
    <cellStyle name="Normal 7 46 4" xfId="15270" xr:uid="{00000000-0005-0000-0000-0000933B0000}"/>
    <cellStyle name="Normal 7 46 5" xfId="15271" xr:uid="{00000000-0005-0000-0000-0000943B0000}"/>
    <cellStyle name="Normal 7 46 6" xfId="15272" xr:uid="{00000000-0005-0000-0000-0000953B0000}"/>
    <cellStyle name="Normal 7 46 7" xfId="15273" xr:uid="{00000000-0005-0000-0000-0000963B0000}"/>
    <cellStyle name="Normal 7 46 8" xfId="15274" xr:uid="{00000000-0005-0000-0000-0000973B0000}"/>
    <cellStyle name="Normal 7 47" xfId="15275" xr:uid="{00000000-0005-0000-0000-0000983B0000}"/>
    <cellStyle name="Normal 7 47 2" xfId="15276" xr:uid="{00000000-0005-0000-0000-0000993B0000}"/>
    <cellStyle name="Normal 7 47 3" xfId="15277" xr:uid="{00000000-0005-0000-0000-00009A3B0000}"/>
    <cellStyle name="Normal 7 47 4" xfId="15278" xr:uid="{00000000-0005-0000-0000-00009B3B0000}"/>
    <cellStyle name="Normal 7 47 5" xfId="15279" xr:uid="{00000000-0005-0000-0000-00009C3B0000}"/>
    <cellStyle name="Normal 7 47 6" xfId="15280" xr:uid="{00000000-0005-0000-0000-00009D3B0000}"/>
    <cellStyle name="Normal 7 47 7" xfId="15281" xr:uid="{00000000-0005-0000-0000-00009E3B0000}"/>
    <cellStyle name="Normal 7 47 8" xfId="15282" xr:uid="{00000000-0005-0000-0000-00009F3B0000}"/>
    <cellStyle name="Normal 7 48" xfId="15283" xr:uid="{00000000-0005-0000-0000-0000A03B0000}"/>
    <cellStyle name="Normal 7 48 2" xfId="15284" xr:uid="{00000000-0005-0000-0000-0000A13B0000}"/>
    <cellStyle name="Normal 7 48 3" xfId="15285" xr:uid="{00000000-0005-0000-0000-0000A23B0000}"/>
    <cellStyle name="Normal 7 48 4" xfId="15286" xr:uid="{00000000-0005-0000-0000-0000A33B0000}"/>
    <cellStyle name="Normal 7 48 5" xfId="15287" xr:uid="{00000000-0005-0000-0000-0000A43B0000}"/>
    <cellStyle name="Normal 7 48 6" xfId="15288" xr:uid="{00000000-0005-0000-0000-0000A53B0000}"/>
    <cellStyle name="Normal 7 48 7" xfId="15289" xr:uid="{00000000-0005-0000-0000-0000A63B0000}"/>
    <cellStyle name="Normal 7 48 8" xfId="15290" xr:uid="{00000000-0005-0000-0000-0000A73B0000}"/>
    <cellStyle name="Normal 7 49" xfId="15291" xr:uid="{00000000-0005-0000-0000-0000A83B0000}"/>
    <cellStyle name="Normal 7 49 2" xfId="15292" xr:uid="{00000000-0005-0000-0000-0000A93B0000}"/>
    <cellStyle name="Normal 7 49 3" xfId="15293" xr:uid="{00000000-0005-0000-0000-0000AA3B0000}"/>
    <cellStyle name="Normal 7 49 4" xfId="15294" xr:uid="{00000000-0005-0000-0000-0000AB3B0000}"/>
    <cellStyle name="Normal 7 49 5" xfId="15295" xr:uid="{00000000-0005-0000-0000-0000AC3B0000}"/>
    <cellStyle name="Normal 7 49 6" xfId="15296" xr:uid="{00000000-0005-0000-0000-0000AD3B0000}"/>
    <cellStyle name="Normal 7 49 7" xfId="15297" xr:uid="{00000000-0005-0000-0000-0000AE3B0000}"/>
    <cellStyle name="Normal 7 49 8" xfId="15298" xr:uid="{00000000-0005-0000-0000-0000AF3B0000}"/>
    <cellStyle name="Normal 7 5" xfId="15299" xr:uid="{00000000-0005-0000-0000-0000B03B0000}"/>
    <cellStyle name="Normal 7 50" xfId="15300" xr:uid="{00000000-0005-0000-0000-0000B13B0000}"/>
    <cellStyle name="Normal 7 51" xfId="15301" xr:uid="{00000000-0005-0000-0000-0000B23B0000}"/>
    <cellStyle name="Normal 7 52" xfId="15302" xr:uid="{00000000-0005-0000-0000-0000B33B0000}"/>
    <cellStyle name="Normal 7 53" xfId="15303" xr:uid="{00000000-0005-0000-0000-0000B43B0000}"/>
    <cellStyle name="Normal 7 54" xfId="15304" xr:uid="{00000000-0005-0000-0000-0000B53B0000}"/>
    <cellStyle name="Normal 7 55" xfId="15305" xr:uid="{00000000-0005-0000-0000-0000B63B0000}"/>
    <cellStyle name="Normal 7 56" xfId="15306" xr:uid="{00000000-0005-0000-0000-0000B73B0000}"/>
    <cellStyle name="Normal 7 57" xfId="15307" xr:uid="{00000000-0005-0000-0000-0000B83B0000}"/>
    <cellStyle name="Normal 7 58" xfId="15308" xr:uid="{00000000-0005-0000-0000-0000B93B0000}"/>
    <cellStyle name="Normal 7 59" xfId="15309" xr:uid="{00000000-0005-0000-0000-0000BA3B0000}"/>
    <cellStyle name="Normal 7 6" xfId="15310" xr:uid="{00000000-0005-0000-0000-0000BB3B0000}"/>
    <cellStyle name="Normal 7 60" xfId="15311" xr:uid="{00000000-0005-0000-0000-0000BC3B0000}"/>
    <cellStyle name="Normal 7 61" xfId="15312" xr:uid="{00000000-0005-0000-0000-0000BD3B0000}"/>
    <cellStyle name="Normal 7 62" xfId="15313" xr:uid="{00000000-0005-0000-0000-0000BE3B0000}"/>
    <cellStyle name="Normal 7 63" xfId="15314" xr:uid="{00000000-0005-0000-0000-0000BF3B0000}"/>
    <cellStyle name="Normal 7 63 2" xfId="15315" xr:uid="{00000000-0005-0000-0000-0000C03B0000}"/>
    <cellStyle name="Normal 7 63 3" xfId="15316" xr:uid="{00000000-0005-0000-0000-0000C13B0000}"/>
    <cellStyle name="Normal 7 63 4" xfId="15317" xr:uid="{00000000-0005-0000-0000-0000C23B0000}"/>
    <cellStyle name="Normal 7 63 5" xfId="15318" xr:uid="{00000000-0005-0000-0000-0000C33B0000}"/>
    <cellStyle name="Normal 7 63 6" xfId="15319" xr:uid="{00000000-0005-0000-0000-0000C43B0000}"/>
    <cellStyle name="Normal 7 63 7" xfId="15320" xr:uid="{00000000-0005-0000-0000-0000C53B0000}"/>
    <cellStyle name="Normal 7 63 8" xfId="15321" xr:uid="{00000000-0005-0000-0000-0000C63B0000}"/>
    <cellStyle name="Normal 7 64" xfId="15322" xr:uid="{00000000-0005-0000-0000-0000C73B0000}"/>
    <cellStyle name="Normal 7 64 2" xfId="15323" xr:uid="{00000000-0005-0000-0000-0000C83B0000}"/>
    <cellStyle name="Normal 7 64 3" xfId="15324" xr:uid="{00000000-0005-0000-0000-0000C93B0000}"/>
    <cellStyle name="Normal 7 64 4" xfId="15325" xr:uid="{00000000-0005-0000-0000-0000CA3B0000}"/>
    <cellStyle name="Normal 7 64 5" xfId="15326" xr:uid="{00000000-0005-0000-0000-0000CB3B0000}"/>
    <cellStyle name="Normal 7 64 6" xfId="15327" xr:uid="{00000000-0005-0000-0000-0000CC3B0000}"/>
    <cellStyle name="Normal 7 64 7" xfId="15328" xr:uid="{00000000-0005-0000-0000-0000CD3B0000}"/>
    <cellStyle name="Normal 7 64 8" xfId="15329" xr:uid="{00000000-0005-0000-0000-0000CE3B0000}"/>
    <cellStyle name="Normal 7 65" xfId="15330" xr:uid="{00000000-0005-0000-0000-0000CF3B0000}"/>
    <cellStyle name="Normal 7 65 2" xfId="15331" xr:uid="{00000000-0005-0000-0000-0000D03B0000}"/>
    <cellStyle name="Normal 7 65 3" xfId="15332" xr:uid="{00000000-0005-0000-0000-0000D13B0000}"/>
    <cellStyle name="Normal 7 65 4" xfId="15333" xr:uid="{00000000-0005-0000-0000-0000D23B0000}"/>
    <cellStyle name="Normal 7 65 5" xfId="15334" xr:uid="{00000000-0005-0000-0000-0000D33B0000}"/>
    <cellStyle name="Normal 7 65 6" xfId="15335" xr:uid="{00000000-0005-0000-0000-0000D43B0000}"/>
    <cellStyle name="Normal 7 65 7" xfId="15336" xr:uid="{00000000-0005-0000-0000-0000D53B0000}"/>
    <cellStyle name="Normal 7 65 8" xfId="15337" xr:uid="{00000000-0005-0000-0000-0000D63B0000}"/>
    <cellStyle name="Normal 7 66" xfId="15338" xr:uid="{00000000-0005-0000-0000-0000D73B0000}"/>
    <cellStyle name="Normal 7 67" xfId="15339" xr:uid="{00000000-0005-0000-0000-0000D83B0000}"/>
    <cellStyle name="Normal 7 68" xfId="15340" xr:uid="{00000000-0005-0000-0000-0000D93B0000}"/>
    <cellStyle name="Normal 7 69" xfId="15341" xr:uid="{00000000-0005-0000-0000-0000DA3B0000}"/>
    <cellStyle name="Normal 7 7" xfId="15342" xr:uid="{00000000-0005-0000-0000-0000DB3B0000}"/>
    <cellStyle name="Normal 7 70" xfId="15343" xr:uid="{00000000-0005-0000-0000-0000DC3B0000}"/>
    <cellStyle name="Normal 7 71" xfId="15344" xr:uid="{00000000-0005-0000-0000-0000DD3B0000}"/>
    <cellStyle name="Normal 7 72" xfId="15345" xr:uid="{00000000-0005-0000-0000-0000DE3B0000}"/>
    <cellStyle name="Normal 7 73" xfId="15346" xr:uid="{00000000-0005-0000-0000-0000DF3B0000}"/>
    <cellStyle name="Normal 7 74" xfId="15347" xr:uid="{00000000-0005-0000-0000-0000E03B0000}"/>
    <cellStyle name="Normal 7 75" xfId="15348" xr:uid="{00000000-0005-0000-0000-0000E13B0000}"/>
    <cellStyle name="Normal 7 76" xfId="15349" xr:uid="{00000000-0005-0000-0000-0000E23B0000}"/>
    <cellStyle name="Normal 7 77" xfId="15350" xr:uid="{00000000-0005-0000-0000-0000E33B0000}"/>
    <cellStyle name="Normal 7 78" xfId="15351" xr:uid="{00000000-0005-0000-0000-0000E43B0000}"/>
    <cellStyle name="Normal 7 79" xfId="15352" xr:uid="{00000000-0005-0000-0000-0000E53B0000}"/>
    <cellStyle name="Normal 7 8" xfId="15353" xr:uid="{00000000-0005-0000-0000-0000E63B0000}"/>
    <cellStyle name="Normal 7 80" xfId="15354" xr:uid="{00000000-0005-0000-0000-0000E73B0000}"/>
    <cellStyle name="Normal 7 81" xfId="15355" xr:uid="{00000000-0005-0000-0000-0000E83B0000}"/>
    <cellStyle name="Normal 7 82" xfId="15356" xr:uid="{00000000-0005-0000-0000-0000E93B0000}"/>
    <cellStyle name="Normal 7 83" xfId="15357" xr:uid="{00000000-0005-0000-0000-0000EA3B0000}"/>
    <cellStyle name="Normal 7 84" xfId="15358" xr:uid="{00000000-0005-0000-0000-0000EB3B0000}"/>
    <cellStyle name="Normal 7 85" xfId="15359" xr:uid="{00000000-0005-0000-0000-0000EC3B0000}"/>
    <cellStyle name="Normal 7 86" xfId="15360" xr:uid="{00000000-0005-0000-0000-0000ED3B0000}"/>
    <cellStyle name="Normal 7 87" xfId="15361" xr:uid="{00000000-0005-0000-0000-0000EE3B0000}"/>
    <cellStyle name="Normal 7 88" xfId="15362" xr:uid="{00000000-0005-0000-0000-0000EF3B0000}"/>
    <cellStyle name="Normal 7 89" xfId="15363" xr:uid="{00000000-0005-0000-0000-0000F03B0000}"/>
    <cellStyle name="Normal 7 9" xfId="15364" xr:uid="{00000000-0005-0000-0000-0000F13B0000}"/>
    <cellStyle name="Normal 7 90" xfId="15365" xr:uid="{00000000-0005-0000-0000-0000F23B0000}"/>
    <cellStyle name="Normal 7 91" xfId="15366" xr:uid="{00000000-0005-0000-0000-0000F33B0000}"/>
    <cellStyle name="Normal 7 92" xfId="15367" xr:uid="{00000000-0005-0000-0000-0000F43B0000}"/>
    <cellStyle name="Normal 7 93" xfId="15368" xr:uid="{00000000-0005-0000-0000-0000F53B0000}"/>
    <cellStyle name="Normal 7 94" xfId="15369" xr:uid="{00000000-0005-0000-0000-0000F63B0000}"/>
    <cellStyle name="Normal 7 95" xfId="15370" xr:uid="{00000000-0005-0000-0000-0000F73B0000}"/>
    <cellStyle name="Normal 7 96" xfId="15371" xr:uid="{00000000-0005-0000-0000-0000F83B0000}"/>
    <cellStyle name="Normal 7 97" xfId="15372" xr:uid="{00000000-0005-0000-0000-0000F93B0000}"/>
    <cellStyle name="Normal 7 98" xfId="15373" xr:uid="{00000000-0005-0000-0000-0000FA3B0000}"/>
    <cellStyle name="Normal 7 99" xfId="15374" xr:uid="{00000000-0005-0000-0000-0000FB3B0000}"/>
    <cellStyle name="Normal 7_MEDUPI - MECHANICAL BOQ" xfId="15375" xr:uid="{00000000-0005-0000-0000-0000FC3B0000}"/>
    <cellStyle name="Normal 70" xfId="15376" xr:uid="{00000000-0005-0000-0000-0000FD3B0000}"/>
    <cellStyle name="Normal 71" xfId="15377" xr:uid="{00000000-0005-0000-0000-0000FE3B0000}"/>
    <cellStyle name="Normal 71 2" xfId="15378" xr:uid="{00000000-0005-0000-0000-0000FF3B0000}"/>
    <cellStyle name="Normal 71 3" xfId="15379" xr:uid="{00000000-0005-0000-0000-0000003C0000}"/>
    <cellStyle name="Normal 71 4" xfId="15380" xr:uid="{00000000-0005-0000-0000-0000013C0000}"/>
    <cellStyle name="Normal 71 5" xfId="15381" xr:uid="{00000000-0005-0000-0000-0000023C0000}"/>
    <cellStyle name="Normal 71 6" xfId="15382" xr:uid="{00000000-0005-0000-0000-0000033C0000}"/>
    <cellStyle name="Normal 71 7" xfId="15383" xr:uid="{00000000-0005-0000-0000-0000043C0000}"/>
    <cellStyle name="Normal 71 8" xfId="15384" xr:uid="{00000000-0005-0000-0000-0000053C0000}"/>
    <cellStyle name="Normal 72" xfId="15385" xr:uid="{00000000-0005-0000-0000-0000063C0000}"/>
    <cellStyle name="Normal 73" xfId="15386" xr:uid="{00000000-0005-0000-0000-0000073C0000}"/>
    <cellStyle name="Normal 74" xfId="15387" xr:uid="{00000000-0005-0000-0000-0000083C0000}"/>
    <cellStyle name="Normal 75" xfId="15388" xr:uid="{00000000-0005-0000-0000-0000093C0000}"/>
    <cellStyle name="Normal 76" xfId="15389" xr:uid="{00000000-0005-0000-0000-00000A3C0000}"/>
    <cellStyle name="Normal 77" xfId="15390" xr:uid="{00000000-0005-0000-0000-00000B3C0000}"/>
    <cellStyle name="Normal 78" xfId="15391" xr:uid="{00000000-0005-0000-0000-00000C3C0000}"/>
    <cellStyle name="Normal 79" xfId="15392" xr:uid="{00000000-0005-0000-0000-00000D3C0000}"/>
    <cellStyle name="Normal 8" xfId="84" xr:uid="{00000000-0005-0000-0000-00000E3C0000}"/>
    <cellStyle name="Normal 8 2" xfId="15393" xr:uid="{00000000-0005-0000-0000-00000F3C0000}"/>
    <cellStyle name="Normal 8 2 2" xfId="15394" xr:uid="{00000000-0005-0000-0000-0000103C0000}"/>
    <cellStyle name="Normal 8 2 2 2" xfId="15395" xr:uid="{00000000-0005-0000-0000-0000113C0000}"/>
    <cellStyle name="Normal 8 2 2 3" xfId="15396" xr:uid="{00000000-0005-0000-0000-0000123C0000}"/>
    <cellStyle name="Normal 8 2 2 4" xfId="15397" xr:uid="{00000000-0005-0000-0000-0000133C0000}"/>
    <cellStyle name="Normal 8 2 3" xfId="15398" xr:uid="{00000000-0005-0000-0000-0000143C0000}"/>
    <cellStyle name="Normal 8 2 3 2" xfId="15399" xr:uid="{00000000-0005-0000-0000-0000153C0000}"/>
    <cellStyle name="Normal 8 2 4" xfId="15400" xr:uid="{00000000-0005-0000-0000-0000163C0000}"/>
    <cellStyle name="Normal 8 2 4 2" xfId="15401" xr:uid="{00000000-0005-0000-0000-0000173C0000}"/>
    <cellStyle name="Normal 8 2 5" xfId="15402" xr:uid="{00000000-0005-0000-0000-0000183C0000}"/>
    <cellStyle name="Normal 8 2 6" xfId="15403" xr:uid="{00000000-0005-0000-0000-0000193C0000}"/>
    <cellStyle name="Normal 8 3" xfId="15404" xr:uid="{00000000-0005-0000-0000-00001A3C0000}"/>
    <cellStyle name="Normal 8 4" xfId="15405" xr:uid="{00000000-0005-0000-0000-00001B3C0000}"/>
    <cellStyle name="Normal 8 5" xfId="15406" xr:uid="{00000000-0005-0000-0000-00001C3C0000}"/>
    <cellStyle name="Normal 8_MEDUPI - MECHANICAL BOQ" xfId="15407" xr:uid="{00000000-0005-0000-0000-00001D3C0000}"/>
    <cellStyle name="Normal 80" xfId="15408" xr:uid="{00000000-0005-0000-0000-00001E3C0000}"/>
    <cellStyle name="Normal 81" xfId="15409" xr:uid="{00000000-0005-0000-0000-00001F3C0000}"/>
    <cellStyle name="Normal 82" xfId="15410" xr:uid="{00000000-0005-0000-0000-0000203C0000}"/>
    <cellStyle name="Normal 83" xfId="15411" xr:uid="{00000000-0005-0000-0000-0000213C0000}"/>
    <cellStyle name="Normal 84" xfId="15412" xr:uid="{00000000-0005-0000-0000-0000223C0000}"/>
    <cellStyle name="Normal 85" xfId="15413" xr:uid="{00000000-0005-0000-0000-0000233C0000}"/>
    <cellStyle name="Normal 86" xfId="15414" xr:uid="{00000000-0005-0000-0000-0000243C0000}"/>
    <cellStyle name="Normal 87" xfId="15415" xr:uid="{00000000-0005-0000-0000-0000253C0000}"/>
    <cellStyle name="Normal 88" xfId="15416" xr:uid="{00000000-0005-0000-0000-0000263C0000}"/>
    <cellStyle name="Normal 89" xfId="15417" xr:uid="{00000000-0005-0000-0000-0000273C0000}"/>
    <cellStyle name="Normal 9" xfId="85" xr:uid="{00000000-0005-0000-0000-0000283C0000}"/>
    <cellStyle name="Normal 9 2" xfId="15418" xr:uid="{00000000-0005-0000-0000-0000293C0000}"/>
    <cellStyle name="Normal 9 2 2" xfId="15419" xr:uid="{00000000-0005-0000-0000-00002A3C0000}"/>
    <cellStyle name="Normal 9 2 2 2" xfId="15420" xr:uid="{00000000-0005-0000-0000-00002B3C0000}"/>
    <cellStyle name="Normal 9 2 2 3" xfId="15421" xr:uid="{00000000-0005-0000-0000-00002C3C0000}"/>
    <cellStyle name="Normal 9 2 2 4" xfId="15422" xr:uid="{00000000-0005-0000-0000-00002D3C0000}"/>
    <cellStyle name="Normal 9 2 3" xfId="15423" xr:uid="{00000000-0005-0000-0000-00002E3C0000}"/>
    <cellStyle name="Normal 9 2 3 2" xfId="15424" xr:uid="{00000000-0005-0000-0000-00002F3C0000}"/>
    <cellStyle name="Normal 9 2 4" xfId="15425" xr:uid="{00000000-0005-0000-0000-0000303C0000}"/>
    <cellStyle name="Normal 9 2 4 2" xfId="15426" xr:uid="{00000000-0005-0000-0000-0000313C0000}"/>
    <cellStyle name="Normal 9 2 5" xfId="15427" xr:uid="{00000000-0005-0000-0000-0000323C0000}"/>
    <cellStyle name="Normal 9 2 6" xfId="15428" xr:uid="{00000000-0005-0000-0000-0000333C0000}"/>
    <cellStyle name="Normal 9 3" xfId="15429" xr:uid="{00000000-0005-0000-0000-0000343C0000}"/>
    <cellStyle name="Normal 90" xfId="15430" xr:uid="{00000000-0005-0000-0000-0000353C0000}"/>
    <cellStyle name="Normal 91" xfId="15431" xr:uid="{00000000-0005-0000-0000-0000363C0000}"/>
    <cellStyle name="Normal 92" xfId="15432" xr:uid="{00000000-0005-0000-0000-0000373C0000}"/>
    <cellStyle name="Normal 93" xfId="15433" xr:uid="{00000000-0005-0000-0000-0000383C0000}"/>
    <cellStyle name="Normal 94" xfId="15434" xr:uid="{00000000-0005-0000-0000-0000393C0000}"/>
    <cellStyle name="Normal 95" xfId="15435" xr:uid="{00000000-0005-0000-0000-00003A3C0000}"/>
    <cellStyle name="Normal 96" xfId="15436" xr:uid="{00000000-0005-0000-0000-00003B3C0000}"/>
    <cellStyle name="Normal 97" xfId="15437" xr:uid="{00000000-0005-0000-0000-00003C3C0000}"/>
    <cellStyle name="Normal 98" xfId="15438" xr:uid="{00000000-0005-0000-0000-00003D3C0000}"/>
    <cellStyle name="Normal 99" xfId="15439" xr:uid="{00000000-0005-0000-0000-00003E3C0000}"/>
    <cellStyle name="Normale_Foglio1" xfId="86" xr:uid="{00000000-0005-0000-0000-00003F3C0000}"/>
    <cellStyle name="Note 10" xfId="15440" xr:uid="{00000000-0005-0000-0000-0000403C0000}"/>
    <cellStyle name="Note 10 10" xfId="15441" xr:uid="{00000000-0005-0000-0000-0000413C0000}"/>
    <cellStyle name="Note 10 10 2" xfId="15442" xr:uid="{00000000-0005-0000-0000-0000423C0000}"/>
    <cellStyle name="Note 10 10 2 2" xfId="15443" xr:uid="{00000000-0005-0000-0000-0000433C0000}"/>
    <cellStyle name="Note 10 10 2 3" xfId="15444" xr:uid="{00000000-0005-0000-0000-0000443C0000}"/>
    <cellStyle name="Note 10 10 2 4" xfId="15445" xr:uid="{00000000-0005-0000-0000-0000453C0000}"/>
    <cellStyle name="Note 10 10 3" xfId="15446" xr:uid="{00000000-0005-0000-0000-0000463C0000}"/>
    <cellStyle name="Note 10 10 4" xfId="15447" xr:uid="{00000000-0005-0000-0000-0000473C0000}"/>
    <cellStyle name="Note 10 10 5" xfId="15448" xr:uid="{00000000-0005-0000-0000-0000483C0000}"/>
    <cellStyle name="Note 10 11" xfId="15449" xr:uid="{00000000-0005-0000-0000-0000493C0000}"/>
    <cellStyle name="Note 10 11 2" xfId="15450" xr:uid="{00000000-0005-0000-0000-00004A3C0000}"/>
    <cellStyle name="Note 10 11 3" xfId="15451" xr:uid="{00000000-0005-0000-0000-00004B3C0000}"/>
    <cellStyle name="Note 10 11 4" xfId="15452" xr:uid="{00000000-0005-0000-0000-00004C3C0000}"/>
    <cellStyle name="Note 10 12" xfId="15453" xr:uid="{00000000-0005-0000-0000-00004D3C0000}"/>
    <cellStyle name="Note 10 12 2" xfId="15454" xr:uid="{00000000-0005-0000-0000-00004E3C0000}"/>
    <cellStyle name="Note 10 12 3" xfId="15455" xr:uid="{00000000-0005-0000-0000-00004F3C0000}"/>
    <cellStyle name="Note 10 12 4" xfId="15456" xr:uid="{00000000-0005-0000-0000-0000503C0000}"/>
    <cellStyle name="Note 10 13" xfId="15457" xr:uid="{00000000-0005-0000-0000-0000513C0000}"/>
    <cellStyle name="Note 10 2" xfId="15458" xr:uid="{00000000-0005-0000-0000-0000523C0000}"/>
    <cellStyle name="Note 10 2 2" xfId="15459" xr:uid="{00000000-0005-0000-0000-0000533C0000}"/>
    <cellStyle name="Note 10 2 2 2" xfId="15460" xr:uid="{00000000-0005-0000-0000-0000543C0000}"/>
    <cellStyle name="Note 10 2 2 3" xfId="15461" xr:uid="{00000000-0005-0000-0000-0000553C0000}"/>
    <cellStyle name="Note 10 2 2 4" xfId="15462" xr:uid="{00000000-0005-0000-0000-0000563C0000}"/>
    <cellStyle name="Note 10 2 3" xfId="15463" xr:uid="{00000000-0005-0000-0000-0000573C0000}"/>
    <cellStyle name="Note 10 2 3 2" xfId="15464" xr:uid="{00000000-0005-0000-0000-0000583C0000}"/>
    <cellStyle name="Note 10 2 4" xfId="15465" xr:uid="{00000000-0005-0000-0000-0000593C0000}"/>
    <cellStyle name="Note 10 2 5" xfId="15466" xr:uid="{00000000-0005-0000-0000-00005A3C0000}"/>
    <cellStyle name="Note 10 2 6" xfId="15467" xr:uid="{00000000-0005-0000-0000-00005B3C0000}"/>
    <cellStyle name="Note 10 3" xfId="15468" xr:uid="{00000000-0005-0000-0000-00005C3C0000}"/>
    <cellStyle name="Note 10 3 2" xfId="15469" xr:uid="{00000000-0005-0000-0000-00005D3C0000}"/>
    <cellStyle name="Note 10 3 2 2" xfId="15470" xr:uid="{00000000-0005-0000-0000-00005E3C0000}"/>
    <cellStyle name="Note 10 3 2 3" xfId="15471" xr:uid="{00000000-0005-0000-0000-00005F3C0000}"/>
    <cellStyle name="Note 10 3 2 4" xfId="15472" xr:uid="{00000000-0005-0000-0000-0000603C0000}"/>
    <cellStyle name="Note 10 3 3" xfId="15473" xr:uid="{00000000-0005-0000-0000-0000613C0000}"/>
    <cellStyle name="Note 10 3 4" xfId="15474" xr:uid="{00000000-0005-0000-0000-0000623C0000}"/>
    <cellStyle name="Note 10 3 5" xfId="15475" xr:uid="{00000000-0005-0000-0000-0000633C0000}"/>
    <cellStyle name="Note 10 4" xfId="15476" xr:uid="{00000000-0005-0000-0000-0000643C0000}"/>
    <cellStyle name="Note 10 4 2" xfId="15477" xr:uid="{00000000-0005-0000-0000-0000653C0000}"/>
    <cellStyle name="Note 10 4 2 2" xfId="15478" xr:uid="{00000000-0005-0000-0000-0000663C0000}"/>
    <cellStyle name="Note 10 4 2 3" xfId="15479" xr:uid="{00000000-0005-0000-0000-0000673C0000}"/>
    <cellStyle name="Note 10 4 2 4" xfId="15480" xr:uid="{00000000-0005-0000-0000-0000683C0000}"/>
    <cellStyle name="Note 10 4 3" xfId="15481" xr:uid="{00000000-0005-0000-0000-0000693C0000}"/>
    <cellStyle name="Note 10 4 4" xfId="15482" xr:uid="{00000000-0005-0000-0000-00006A3C0000}"/>
    <cellStyle name="Note 10 4 5" xfId="15483" xr:uid="{00000000-0005-0000-0000-00006B3C0000}"/>
    <cellStyle name="Note 10 5" xfId="15484" xr:uid="{00000000-0005-0000-0000-00006C3C0000}"/>
    <cellStyle name="Note 10 5 2" xfId="15485" xr:uid="{00000000-0005-0000-0000-00006D3C0000}"/>
    <cellStyle name="Note 10 5 2 2" xfId="15486" xr:uid="{00000000-0005-0000-0000-00006E3C0000}"/>
    <cellStyle name="Note 10 5 2 3" xfId="15487" xr:uid="{00000000-0005-0000-0000-00006F3C0000}"/>
    <cellStyle name="Note 10 5 2 4" xfId="15488" xr:uid="{00000000-0005-0000-0000-0000703C0000}"/>
    <cellStyle name="Note 10 5 3" xfId="15489" xr:uid="{00000000-0005-0000-0000-0000713C0000}"/>
    <cellStyle name="Note 10 5 4" xfId="15490" xr:uid="{00000000-0005-0000-0000-0000723C0000}"/>
    <cellStyle name="Note 10 5 5" xfId="15491" xr:uid="{00000000-0005-0000-0000-0000733C0000}"/>
    <cellStyle name="Note 10 6" xfId="15492" xr:uid="{00000000-0005-0000-0000-0000743C0000}"/>
    <cellStyle name="Note 10 6 2" xfId="15493" xr:uid="{00000000-0005-0000-0000-0000753C0000}"/>
    <cellStyle name="Note 10 6 2 2" xfId="15494" xr:uid="{00000000-0005-0000-0000-0000763C0000}"/>
    <cellStyle name="Note 10 6 2 3" xfId="15495" xr:uid="{00000000-0005-0000-0000-0000773C0000}"/>
    <cellStyle name="Note 10 6 2 4" xfId="15496" xr:uid="{00000000-0005-0000-0000-0000783C0000}"/>
    <cellStyle name="Note 10 6 3" xfId="15497" xr:uid="{00000000-0005-0000-0000-0000793C0000}"/>
    <cellStyle name="Note 10 6 4" xfId="15498" xr:uid="{00000000-0005-0000-0000-00007A3C0000}"/>
    <cellStyle name="Note 10 6 5" xfId="15499" xr:uid="{00000000-0005-0000-0000-00007B3C0000}"/>
    <cellStyle name="Note 10 7" xfId="15500" xr:uid="{00000000-0005-0000-0000-00007C3C0000}"/>
    <cellStyle name="Note 10 7 2" xfId="15501" xr:uid="{00000000-0005-0000-0000-00007D3C0000}"/>
    <cellStyle name="Note 10 7 2 2" xfId="15502" xr:uid="{00000000-0005-0000-0000-00007E3C0000}"/>
    <cellStyle name="Note 10 7 2 3" xfId="15503" xr:uid="{00000000-0005-0000-0000-00007F3C0000}"/>
    <cellStyle name="Note 10 7 2 4" xfId="15504" xr:uid="{00000000-0005-0000-0000-0000803C0000}"/>
    <cellStyle name="Note 10 7 3" xfId="15505" xr:uid="{00000000-0005-0000-0000-0000813C0000}"/>
    <cellStyle name="Note 10 7 4" xfId="15506" xr:uid="{00000000-0005-0000-0000-0000823C0000}"/>
    <cellStyle name="Note 10 7 5" xfId="15507" xr:uid="{00000000-0005-0000-0000-0000833C0000}"/>
    <cellStyle name="Note 10 8" xfId="15508" xr:uid="{00000000-0005-0000-0000-0000843C0000}"/>
    <cellStyle name="Note 10 8 2" xfId="15509" xr:uid="{00000000-0005-0000-0000-0000853C0000}"/>
    <cellStyle name="Note 10 8 2 2" xfId="15510" xr:uid="{00000000-0005-0000-0000-0000863C0000}"/>
    <cellStyle name="Note 10 8 2 3" xfId="15511" xr:uid="{00000000-0005-0000-0000-0000873C0000}"/>
    <cellStyle name="Note 10 8 2 4" xfId="15512" xr:uid="{00000000-0005-0000-0000-0000883C0000}"/>
    <cellStyle name="Note 10 8 3" xfId="15513" xr:uid="{00000000-0005-0000-0000-0000893C0000}"/>
    <cellStyle name="Note 10 8 4" xfId="15514" xr:uid="{00000000-0005-0000-0000-00008A3C0000}"/>
    <cellStyle name="Note 10 8 5" xfId="15515" xr:uid="{00000000-0005-0000-0000-00008B3C0000}"/>
    <cellStyle name="Note 10 9" xfId="15516" xr:uid="{00000000-0005-0000-0000-00008C3C0000}"/>
    <cellStyle name="Note 10 9 2" xfId="15517" xr:uid="{00000000-0005-0000-0000-00008D3C0000}"/>
    <cellStyle name="Note 10 9 2 2" xfId="15518" xr:uid="{00000000-0005-0000-0000-00008E3C0000}"/>
    <cellStyle name="Note 10 9 2 3" xfId="15519" xr:uid="{00000000-0005-0000-0000-00008F3C0000}"/>
    <cellStyle name="Note 10 9 2 4" xfId="15520" xr:uid="{00000000-0005-0000-0000-0000903C0000}"/>
    <cellStyle name="Note 10 9 3" xfId="15521" xr:uid="{00000000-0005-0000-0000-0000913C0000}"/>
    <cellStyle name="Note 10 9 4" xfId="15522" xr:uid="{00000000-0005-0000-0000-0000923C0000}"/>
    <cellStyle name="Note 10 9 5" xfId="15523" xr:uid="{00000000-0005-0000-0000-0000933C0000}"/>
    <cellStyle name="Note 2" xfId="87" xr:uid="{00000000-0005-0000-0000-0000943C0000}"/>
    <cellStyle name="Note 2 2" xfId="15524" xr:uid="{00000000-0005-0000-0000-0000953C0000}"/>
    <cellStyle name="Note 2 2 10" xfId="15525" xr:uid="{00000000-0005-0000-0000-0000963C0000}"/>
    <cellStyle name="Note 2 2 10 2" xfId="15526" xr:uid="{00000000-0005-0000-0000-0000973C0000}"/>
    <cellStyle name="Note 2 2 10 2 2" xfId="15527" xr:uid="{00000000-0005-0000-0000-0000983C0000}"/>
    <cellStyle name="Note 2 2 10 2 3" xfId="15528" xr:uid="{00000000-0005-0000-0000-0000993C0000}"/>
    <cellStyle name="Note 2 2 10 2 4" xfId="15529" xr:uid="{00000000-0005-0000-0000-00009A3C0000}"/>
    <cellStyle name="Note 2 2 10 3" xfId="15530" xr:uid="{00000000-0005-0000-0000-00009B3C0000}"/>
    <cellStyle name="Note 2 2 10 4" xfId="15531" xr:uid="{00000000-0005-0000-0000-00009C3C0000}"/>
    <cellStyle name="Note 2 2 10 5" xfId="15532" xr:uid="{00000000-0005-0000-0000-00009D3C0000}"/>
    <cellStyle name="Note 2 2 11" xfId="15533" xr:uid="{00000000-0005-0000-0000-00009E3C0000}"/>
    <cellStyle name="Note 2 2 11 2" xfId="15534" xr:uid="{00000000-0005-0000-0000-00009F3C0000}"/>
    <cellStyle name="Note 2 2 11 3" xfId="15535" xr:uid="{00000000-0005-0000-0000-0000A03C0000}"/>
    <cellStyle name="Note 2 2 11 4" xfId="15536" xr:uid="{00000000-0005-0000-0000-0000A13C0000}"/>
    <cellStyle name="Note 2 2 12" xfId="15537" xr:uid="{00000000-0005-0000-0000-0000A23C0000}"/>
    <cellStyle name="Note 2 2 12 2" xfId="15538" xr:uid="{00000000-0005-0000-0000-0000A33C0000}"/>
    <cellStyle name="Note 2 2 12 3" xfId="15539" xr:uid="{00000000-0005-0000-0000-0000A43C0000}"/>
    <cellStyle name="Note 2 2 12 4" xfId="15540" xr:uid="{00000000-0005-0000-0000-0000A53C0000}"/>
    <cellStyle name="Note 2 2 13" xfId="15541" xr:uid="{00000000-0005-0000-0000-0000A63C0000}"/>
    <cellStyle name="Note 2 2 2" xfId="15542" xr:uid="{00000000-0005-0000-0000-0000A73C0000}"/>
    <cellStyle name="Note 2 2 2 2" xfId="15543" xr:uid="{00000000-0005-0000-0000-0000A83C0000}"/>
    <cellStyle name="Note 2 2 2 2 2" xfId="15544" xr:uid="{00000000-0005-0000-0000-0000A93C0000}"/>
    <cellStyle name="Note 2 2 2 2 3" xfId="15545" xr:uid="{00000000-0005-0000-0000-0000AA3C0000}"/>
    <cellStyle name="Note 2 2 2 2 4" xfId="15546" xr:uid="{00000000-0005-0000-0000-0000AB3C0000}"/>
    <cellStyle name="Note 2 2 2 3" xfId="15547" xr:uid="{00000000-0005-0000-0000-0000AC3C0000}"/>
    <cellStyle name="Note 2 2 2 3 2" xfId="15548" xr:uid="{00000000-0005-0000-0000-0000AD3C0000}"/>
    <cellStyle name="Note 2 2 2 4" xfId="15549" xr:uid="{00000000-0005-0000-0000-0000AE3C0000}"/>
    <cellStyle name="Note 2 2 2 5" xfId="15550" xr:uid="{00000000-0005-0000-0000-0000AF3C0000}"/>
    <cellStyle name="Note 2 2 2 6" xfId="15551" xr:uid="{00000000-0005-0000-0000-0000B03C0000}"/>
    <cellStyle name="Note 2 2 3" xfId="15552" xr:uid="{00000000-0005-0000-0000-0000B13C0000}"/>
    <cellStyle name="Note 2 2 3 2" xfId="15553" xr:uid="{00000000-0005-0000-0000-0000B23C0000}"/>
    <cellStyle name="Note 2 2 3 2 2" xfId="15554" xr:uid="{00000000-0005-0000-0000-0000B33C0000}"/>
    <cellStyle name="Note 2 2 3 2 3" xfId="15555" xr:uid="{00000000-0005-0000-0000-0000B43C0000}"/>
    <cellStyle name="Note 2 2 3 2 4" xfId="15556" xr:uid="{00000000-0005-0000-0000-0000B53C0000}"/>
    <cellStyle name="Note 2 2 3 3" xfId="15557" xr:uid="{00000000-0005-0000-0000-0000B63C0000}"/>
    <cellStyle name="Note 2 2 3 4" xfId="15558" xr:uid="{00000000-0005-0000-0000-0000B73C0000}"/>
    <cellStyle name="Note 2 2 3 5" xfId="15559" xr:uid="{00000000-0005-0000-0000-0000B83C0000}"/>
    <cellStyle name="Note 2 2 4" xfId="15560" xr:uid="{00000000-0005-0000-0000-0000B93C0000}"/>
    <cellStyle name="Note 2 2 4 2" xfId="15561" xr:uid="{00000000-0005-0000-0000-0000BA3C0000}"/>
    <cellStyle name="Note 2 2 4 2 2" xfId="15562" xr:uid="{00000000-0005-0000-0000-0000BB3C0000}"/>
    <cellStyle name="Note 2 2 4 2 3" xfId="15563" xr:uid="{00000000-0005-0000-0000-0000BC3C0000}"/>
    <cellStyle name="Note 2 2 4 2 4" xfId="15564" xr:uid="{00000000-0005-0000-0000-0000BD3C0000}"/>
    <cellStyle name="Note 2 2 4 3" xfId="15565" xr:uid="{00000000-0005-0000-0000-0000BE3C0000}"/>
    <cellStyle name="Note 2 2 4 4" xfId="15566" xr:uid="{00000000-0005-0000-0000-0000BF3C0000}"/>
    <cellStyle name="Note 2 2 4 5" xfId="15567" xr:uid="{00000000-0005-0000-0000-0000C03C0000}"/>
    <cellStyle name="Note 2 2 5" xfId="15568" xr:uid="{00000000-0005-0000-0000-0000C13C0000}"/>
    <cellStyle name="Note 2 2 5 2" xfId="15569" xr:uid="{00000000-0005-0000-0000-0000C23C0000}"/>
    <cellStyle name="Note 2 2 5 2 2" xfId="15570" xr:uid="{00000000-0005-0000-0000-0000C33C0000}"/>
    <cellStyle name="Note 2 2 5 2 3" xfId="15571" xr:uid="{00000000-0005-0000-0000-0000C43C0000}"/>
    <cellStyle name="Note 2 2 5 2 4" xfId="15572" xr:uid="{00000000-0005-0000-0000-0000C53C0000}"/>
    <cellStyle name="Note 2 2 5 3" xfId="15573" xr:uid="{00000000-0005-0000-0000-0000C63C0000}"/>
    <cellStyle name="Note 2 2 5 4" xfId="15574" xr:uid="{00000000-0005-0000-0000-0000C73C0000}"/>
    <cellStyle name="Note 2 2 5 5" xfId="15575" xr:uid="{00000000-0005-0000-0000-0000C83C0000}"/>
    <cellStyle name="Note 2 2 6" xfId="15576" xr:uid="{00000000-0005-0000-0000-0000C93C0000}"/>
    <cellStyle name="Note 2 2 6 2" xfId="15577" xr:uid="{00000000-0005-0000-0000-0000CA3C0000}"/>
    <cellStyle name="Note 2 2 6 2 2" xfId="15578" xr:uid="{00000000-0005-0000-0000-0000CB3C0000}"/>
    <cellStyle name="Note 2 2 6 2 3" xfId="15579" xr:uid="{00000000-0005-0000-0000-0000CC3C0000}"/>
    <cellStyle name="Note 2 2 6 2 4" xfId="15580" xr:uid="{00000000-0005-0000-0000-0000CD3C0000}"/>
    <cellStyle name="Note 2 2 6 3" xfId="15581" xr:uid="{00000000-0005-0000-0000-0000CE3C0000}"/>
    <cellStyle name="Note 2 2 6 4" xfId="15582" xr:uid="{00000000-0005-0000-0000-0000CF3C0000}"/>
    <cellStyle name="Note 2 2 6 5" xfId="15583" xr:uid="{00000000-0005-0000-0000-0000D03C0000}"/>
    <cellStyle name="Note 2 2 7" xfId="15584" xr:uid="{00000000-0005-0000-0000-0000D13C0000}"/>
    <cellStyle name="Note 2 2 7 2" xfId="15585" xr:uid="{00000000-0005-0000-0000-0000D23C0000}"/>
    <cellStyle name="Note 2 2 7 2 2" xfId="15586" xr:uid="{00000000-0005-0000-0000-0000D33C0000}"/>
    <cellStyle name="Note 2 2 7 2 3" xfId="15587" xr:uid="{00000000-0005-0000-0000-0000D43C0000}"/>
    <cellStyle name="Note 2 2 7 2 4" xfId="15588" xr:uid="{00000000-0005-0000-0000-0000D53C0000}"/>
    <cellStyle name="Note 2 2 7 3" xfId="15589" xr:uid="{00000000-0005-0000-0000-0000D63C0000}"/>
    <cellStyle name="Note 2 2 7 4" xfId="15590" xr:uid="{00000000-0005-0000-0000-0000D73C0000}"/>
    <cellStyle name="Note 2 2 7 5" xfId="15591" xr:uid="{00000000-0005-0000-0000-0000D83C0000}"/>
    <cellStyle name="Note 2 2 8" xfId="15592" xr:uid="{00000000-0005-0000-0000-0000D93C0000}"/>
    <cellStyle name="Note 2 2 8 2" xfId="15593" xr:uid="{00000000-0005-0000-0000-0000DA3C0000}"/>
    <cellStyle name="Note 2 2 8 2 2" xfId="15594" xr:uid="{00000000-0005-0000-0000-0000DB3C0000}"/>
    <cellStyle name="Note 2 2 8 2 3" xfId="15595" xr:uid="{00000000-0005-0000-0000-0000DC3C0000}"/>
    <cellStyle name="Note 2 2 8 2 4" xfId="15596" xr:uid="{00000000-0005-0000-0000-0000DD3C0000}"/>
    <cellStyle name="Note 2 2 8 3" xfId="15597" xr:uid="{00000000-0005-0000-0000-0000DE3C0000}"/>
    <cellStyle name="Note 2 2 8 4" xfId="15598" xr:uid="{00000000-0005-0000-0000-0000DF3C0000}"/>
    <cellStyle name="Note 2 2 8 5" xfId="15599" xr:uid="{00000000-0005-0000-0000-0000E03C0000}"/>
    <cellStyle name="Note 2 2 9" xfId="15600" xr:uid="{00000000-0005-0000-0000-0000E13C0000}"/>
    <cellStyle name="Note 2 2 9 2" xfId="15601" xr:uid="{00000000-0005-0000-0000-0000E23C0000}"/>
    <cellStyle name="Note 2 2 9 2 2" xfId="15602" xr:uid="{00000000-0005-0000-0000-0000E33C0000}"/>
    <cellStyle name="Note 2 2 9 2 3" xfId="15603" xr:uid="{00000000-0005-0000-0000-0000E43C0000}"/>
    <cellStyle name="Note 2 2 9 2 4" xfId="15604" xr:uid="{00000000-0005-0000-0000-0000E53C0000}"/>
    <cellStyle name="Note 2 2 9 3" xfId="15605" xr:uid="{00000000-0005-0000-0000-0000E63C0000}"/>
    <cellStyle name="Note 2 2 9 4" xfId="15606" xr:uid="{00000000-0005-0000-0000-0000E73C0000}"/>
    <cellStyle name="Note 2 2 9 5" xfId="15607" xr:uid="{00000000-0005-0000-0000-0000E83C0000}"/>
    <cellStyle name="Note 2 3" xfId="15608" xr:uid="{00000000-0005-0000-0000-0000E93C0000}"/>
    <cellStyle name="Note 2 4" xfId="15609" xr:uid="{00000000-0005-0000-0000-0000EA3C0000}"/>
    <cellStyle name="Note 2 5" xfId="15610" xr:uid="{00000000-0005-0000-0000-0000EB3C0000}"/>
    <cellStyle name="Note 3" xfId="15611" xr:uid="{00000000-0005-0000-0000-0000EC3C0000}"/>
    <cellStyle name="Note 3 10" xfId="15612" xr:uid="{00000000-0005-0000-0000-0000ED3C0000}"/>
    <cellStyle name="Note 3 10 2" xfId="15613" xr:uid="{00000000-0005-0000-0000-0000EE3C0000}"/>
    <cellStyle name="Note 3 10 2 2" xfId="15614" xr:uid="{00000000-0005-0000-0000-0000EF3C0000}"/>
    <cellStyle name="Note 3 10 2 3" xfId="15615" xr:uid="{00000000-0005-0000-0000-0000F03C0000}"/>
    <cellStyle name="Note 3 10 2 4" xfId="15616" xr:uid="{00000000-0005-0000-0000-0000F13C0000}"/>
    <cellStyle name="Note 3 10 3" xfId="15617" xr:uid="{00000000-0005-0000-0000-0000F23C0000}"/>
    <cellStyle name="Note 3 10 4" xfId="15618" xr:uid="{00000000-0005-0000-0000-0000F33C0000}"/>
    <cellStyle name="Note 3 10 5" xfId="15619" xr:uid="{00000000-0005-0000-0000-0000F43C0000}"/>
    <cellStyle name="Note 3 11" xfId="15620" xr:uid="{00000000-0005-0000-0000-0000F53C0000}"/>
    <cellStyle name="Note 3 11 2" xfId="15621" xr:uid="{00000000-0005-0000-0000-0000F63C0000}"/>
    <cellStyle name="Note 3 11 2 2" xfId="15622" xr:uid="{00000000-0005-0000-0000-0000F73C0000}"/>
    <cellStyle name="Note 3 11 2 3" xfId="15623" xr:uid="{00000000-0005-0000-0000-0000F83C0000}"/>
    <cellStyle name="Note 3 11 2 4" xfId="15624" xr:uid="{00000000-0005-0000-0000-0000F93C0000}"/>
    <cellStyle name="Note 3 11 3" xfId="15625" xr:uid="{00000000-0005-0000-0000-0000FA3C0000}"/>
    <cellStyle name="Note 3 11 4" xfId="15626" xr:uid="{00000000-0005-0000-0000-0000FB3C0000}"/>
    <cellStyle name="Note 3 11 5" xfId="15627" xr:uid="{00000000-0005-0000-0000-0000FC3C0000}"/>
    <cellStyle name="Note 3 12" xfId="15628" xr:uid="{00000000-0005-0000-0000-0000FD3C0000}"/>
    <cellStyle name="Note 3 12 2" xfId="15629" xr:uid="{00000000-0005-0000-0000-0000FE3C0000}"/>
    <cellStyle name="Note 3 12 3" xfId="15630" xr:uid="{00000000-0005-0000-0000-0000FF3C0000}"/>
    <cellStyle name="Note 3 12 4" xfId="15631" xr:uid="{00000000-0005-0000-0000-0000003D0000}"/>
    <cellStyle name="Note 3 13" xfId="15632" xr:uid="{00000000-0005-0000-0000-0000013D0000}"/>
    <cellStyle name="Note 3 13 2" xfId="15633" xr:uid="{00000000-0005-0000-0000-0000023D0000}"/>
    <cellStyle name="Note 3 13 3" xfId="15634" xr:uid="{00000000-0005-0000-0000-0000033D0000}"/>
    <cellStyle name="Note 3 13 4" xfId="15635" xr:uid="{00000000-0005-0000-0000-0000043D0000}"/>
    <cellStyle name="Note 3 14" xfId="15636" xr:uid="{00000000-0005-0000-0000-0000053D0000}"/>
    <cellStyle name="Note 3 2" xfId="15637" xr:uid="{00000000-0005-0000-0000-0000063D0000}"/>
    <cellStyle name="Note 3 2 10" xfId="15638" xr:uid="{00000000-0005-0000-0000-0000073D0000}"/>
    <cellStyle name="Note 3 2 10 2" xfId="15639" xr:uid="{00000000-0005-0000-0000-0000083D0000}"/>
    <cellStyle name="Note 3 2 10 2 2" xfId="15640" xr:uid="{00000000-0005-0000-0000-0000093D0000}"/>
    <cellStyle name="Note 3 2 10 2 3" xfId="15641" xr:uid="{00000000-0005-0000-0000-00000A3D0000}"/>
    <cellStyle name="Note 3 2 10 2 4" xfId="15642" xr:uid="{00000000-0005-0000-0000-00000B3D0000}"/>
    <cellStyle name="Note 3 2 10 3" xfId="15643" xr:uid="{00000000-0005-0000-0000-00000C3D0000}"/>
    <cellStyle name="Note 3 2 10 4" xfId="15644" xr:uid="{00000000-0005-0000-0000-00000D3D0000}"/>
    <cellStyle name="Note 3 2 10 5" xfId="15645" xr:uid="{00000000-0005-0000-0000-00000E3D0000}"/>
    <cellStyle name="Note 3 2 11" xfId="15646" xr:uid="{00000000-0005-0000-0000-00000F3D0000}"/>
    <cellStyle name="Note 3 2 11 2" xfId="15647" xr:uid="{00000000-0005-0000-0000-0000103D0000}"/>
    <cellStyle name="Note 3 2 11 3" xfId="15648" xr:uid="{00000000-0005-0000-0000-0000113D0000}"/>
    <cellStyle name="Note 3 2 11 4" xfId="15649" xr:uid="{00000000-0005-0000-0000-0000123D0000}"/>
    <cellStyle name="Note 3 2 12" xfId="15650" xr:uid="{00000000-0005-0000-0000-0000133D0000}"/>
    <cellStyle name="Note 3 2 12 2" xfId="15651" xr:uid="{00000000-0005-0000-0000-0000143D0000}"/>
    <cellStyle name="Note 3 2 12 3" xfId="15652" xr:uid="{00000000-0005-0000-0000-0000153D0000}"/>
    <cellStyle name="Note 3 2 12 4" xfId="15653" xr:uid="{00000000-0005-0000-0000-0000163D0000}"/>
    <cellStyle name="Note 3 2 13" xfId="15654" xr:uid="{00000000-0005-0000-0000-0000173D0000}"/>
    <cellStyle name="Note 3 2 2" xfId="15655" xr:uid="{00000000-0005-0000-0000-0000183D0000}"/>
    <cellStyle name="Note 3 2 2 2" xfId="15656" xr:uid="{00000000-0005-0000-0000-0000193D0000}"/>
    <cellStyle name="Note 3 2 2 2 2" xfId="15657" xr:uid="{00000000-0005-0000-0000-00001A3D0000}"/>
    <cellStyle name="Note 3 2 2 2 3" xfId="15658" xr:uid="{00000000-0005-0000-0000-00001B3D0000}"/>
    <cellStyle name="Note 3 2 2 2 4" xfId="15659" xr:uid="{00000000-0005-0000-0000-00001C3D0000}"/>
    <cellStyle name="Note 3 2 2 3" xfId="15660" xr:uid="{00000000-0005-0000-0000-00001D3D0000}"/>
    <cellStyle name="Note 3 2 2 3 2" xfId="15661" xr:uid="{00000000-0005-0000-0000-00001E3D0000}"/>
    <cellStyle name="Note 3 2 2 4" xfId="15662" xr:uid="{00000000-0005-0000-0000-00001F3D0000}"/>
    <cellStyle name="Note 3 2 2 5" xfId="15663" xr:uid="{00000000-0005-0000-0000-0000203D0000}"/>
    <cellStyle name="Note 3 2 2 6" xfId="15664" xr:uid="{00000000-0005-0000-0000-0000213D0000}"/>
    <cellStyle name="Note 3 2 3" xfId="15665" xr:uid="{00000000-0005-0000-0000-0000223D0000}"/>
    <cellStyle name="Note 3 2 3 2" xfId="15666" xr:uid="{00000000-0005-0000-0000-0000233D0000}"/>
    <cellStyle name="Note 3 2 3 2 2" xfId="15667" xr:uid="{00000000-0005-0000-0000-0000243D0000}"/>
    <cellStyle name="Note 3 2 3 2 3" xfId="15668" xr:uid="{00000000-0005-0000-0000-0000253D0000}"/>
    <cellStyle name="Note 3 2 3 2 4" xfId="15669" xr:uid="{00000000-0005-0000-0000-0000263D0000}"/>
    <cellStyle name="Note 3 2 3 3" xfId="15670" xr:uid="{00000000-0005-0000-0000-0000273D0000}"/>
    <cellStyle name="Note 3 2 3 4" xfId="15671" xr:uid="{00000000-0005-0000-0000-0000283D0000}"/>
    <cellStyle name="Note 3 2 3 5" xfId="15672" xr:uid="{00000000-0005-0000-0000-0000293D0000}"/>
    <cellStyle name="Note 3 2 4" xfId="15673" xr:uid="{00000000-0005-0000-0000-00002A3D0000}"/>
    <cellStyle name="Note 3 2 4 2" xfId="15674" xr:uid="{00000000-0005-0000-0000-00002B3D0000}"/>
    <cellStyle name="Note 3 2 4 2 2" xfId="15675" xr:uid="{00000000-0005-0000-0000-00002C3D0000}"/>
    <cellStyle name="Note 3 2 4 2 3" xfId="15676" xr:uid="{00000000-0005-0000-0000-00002D3D0000}"/>
    <cellStyle name="Note 3 2 4 2 4" xfId="15677" xr:uid="{00000000-0005-0000-0000-00002E3D0000}"/>
    <cellStyle name="Note 3 2 4 3" xfId="15678" xr:uid="{00000000-0005-0000-0000-00002F3D0000}"/>
    <cellStyle name="Note 3 2 4 4" xfId="15679" xr:uid="{00000000-0005-0000-0000-0000303D0000}"/>
    <cellStyle name="Note 3 2 4 5" xfId="15680" xr:uid="{00000000-0005-0000-0000-0000313D0000}"/>
    <cellStyle name="Note 3 2 5" xfId="15681" xr:uid="{00000000-0005-0000-0000-0000323D0000}"/>
    <cellStyle name="Note 3 2 5 2" xfId="15682" xr:uid="{00000000-0005-0000-0000-0000333D0000}"/>
    <cellStyle name="Note 3 2 5 2 2" xfId="15683" xr:uid="{00000000-0005-0000-0000-0000343D0000}"/>
    <cellStyle name="Note 3 2 5 2 3" xfId="15684" xr:uid="{00000000-0005-0000-0000-0000353D0000}"/>
    <cellStyle name="Note 3 2 5 2 4" xfId="15685" xr:uid="{00000000-0005-0000-0000-0000363D0000}"/>
    <cellStyle name="Note 3 2 5 3" xfId="15686" xr:uid="{00000000-0005-0000-0000-0000373D0000}"/>
    <cellStyle name="Note 3 2 5 4" xfId="15687" xr:uid="{00000000-0005-0000-0000-0000383D0000}"/>
    <cellStyle name="Note 3 2 5 5" xfId="15688" xr:uid="{00000000-0005-0000-0000-0000393D0000}"/>
    <cellStyle name="Note 3 2 6" xfId="15689" xr:uid="{00000000-0005-0000-0000-00003A3D0000}"/>
    <cellStyle name="Note 3 2 6 2" xfId="15690" xr:uid="{00000000-0005-0000-0000-00003B3D0000}"/>
    <cellStyle name="Note 3 2 6 2 2" xfId="15691" xr:uid="{00000000-0005-0000-0000-00003C3D0000}"/>
    <cellStyle name="Note 3 2 6 2 3" xfId="15692" xr:uid="{00000000-0005-0000-0000-00003D3D0000}"/>
    <cellStyle name="Note 3 2 6 2 4" xfId="15693" xr:uid="{00000000-0005-0000-0000-00003E3D0000}"/>
    <cellStyle name="Note 3 2 6 3" xfId="15694" xr:uid="{00000000-0005-0000-0000-00003F3D0000}"/>
    <cellStyle name="Note 3 2 6 4" xfId="15695" xr:uid="{00000000-0005-0000-0000-0000403D0000}"/>
    <cellStyle name="Note 3 2 6 5" xfId="15696" xr:uid="{00000000-0005-0000-0000-0000413D0000}"/>
    <cellStyle name="Note 3 2 7" xfId="15697" xr:uid="{00000000-0005-0000-0000-0000423D0000}"/>
    <cellStyle name="Note 3 2 7 2" xfId="15698" xr:uid="{00000000-0005-0000-0000-0000433D0000}"/>
    <cellStyle name="Note 3 2 7 2 2" xfId="15699" xr:uid="{00000000-0005-0000-0000-0000443D0000}"/>
    <cellStyle name="Note 3 2 7 2 3" xfId="15700" xr:uid="{00000000-0005-0000-0000-0000453D0000}"/>
    <cellStyle name="Note 3 2 7 2 4" xfId="15701" xr:uid="{00000000-0005-0000-0000-0000463D0000}"/>
    <cellStyle name="Note 3 2 7 3" xfId="15702" xr:uid="{00000000-0005-0000-0000-0000473D0000}"/>
    <cellStyle name="Note 3 2 7 4" xfId="15703" xr:uid="{00000000-0005-0000-0000-0000483D0000}"/>
    <cellStyle name="Note 3 2 7 5" xfId="15704" xr:uid="{00000000-0005-0000-0000-0000493D0000}"/>
    <cellStyle name="Note 3 2 8" xfId="15705" xr:uid="{00000000-0005-0000-0000-00004A3D0000}"/>
    <cellStyle name="Note 3 2 8 2" xfId="15706" xr:uid="{00000000-0005-0000-0000-00004B3D0000}"/>
    <cellStyle name="Note 3 2 8 2 2" xfId="15707" xr:uid="{00000000-0005-0000-0000-00004C3D0000}"/>
    <cellStyle name="Note 3 2 8 2 3" xfId="15708" xr:uid="{00000000-0005-0000-0000-00004D3D0000}"/>
    <cellStyle name="Note 3 2 8 2 4" xfId="15709" xr:uid="{00000000-0005-0000-0000-00004E3D0000}"/>
    <cellStyle name="Note 3 2 8 3" xfId="15710" xr:uid="{00000000-0005-0000-0000-00004F3D0000}"/>
    <cellStyle name="Note 3 2 8 4" xfId="15711" xr:uid="{00000000-0005-0000-0000-0000503D0000}"/>
    <cellStyle name="Note 3 2 8 5" xfId="15712" xr:uid="{00000000-0005-0000-0000-0000513D0000}"/>
    <cellStyle name="Note 3 2 9" xfId="15713" xr:uid="{00000000-0005-0000-0000-0000523D0000}"/>
    <cellStyle name="Note 3 2 9 2" xfId="15714" xr:uid="{00000000-0005-0000-0000-0000533D0000}"/>
    <cellStyle name="Note 3 2 9 2 2" xfId="15715" xr:uid="{00000000-0005-0000-0000-0000543D0000}"/>
    <cellStyle name="Note 3 2 9 2 3" xfId="15716" xr:uid="{00000000-0005-0000-0000-0000553D0000}"/>
    <cellStyle name="Note 3 2 9 2 4" xfId="15717" xr:uid="{00000000-0005-0000-0000-0000563D0000}"/>
    <cellStyle name="Note 3 2 9 3" xfId="15718" xr:uid="{00000000-0005-0000-0000-0000573D0000}"/>
    <cellStyle name="Note 3 2 9 4" xfId="15719" xr:uid="{00000000-0005-0000-0000-0000583D0000}"/>
    <cellStyle name="Note 3 2 9 5" xfId="15720" xr:uid="{00000000-0005-0000-0000-0000593D0000}"/>
    <cellStyle name="Note 3 3" xfId="15721" xr:uid="{00000000-0005-0000-0000-00005A3D0000}"/>
    <cellStyle name="Note 3 3 2" xfId="15722" xr:uid="{00000000-0005-0000-0000-00005B3D0000}"/>
    <cellStyle name="Note 3 3 2 2" xfId="15723" xr:uid="{00000000-0005-0000-0000-00005C3D0000}"/>
    <cellStyle name="Note 3 3 2 3" xfId="15724" xr:uid="{00000000-0005-0000-0000-00005D3D0000}"/>
    <cellStyle name="Note 3 3 2 4" xfId="15725" xr:uid="{00000000-0005-0000-0000-00005E3D0000}"/>
    <cellStyle name="Note 3 3 3" xfId="15726" xr:uid="{00000000-0005-0000-0000-00005F3D0000}"/>
    <cellStyle name="Note 3 3 3 2" xfId="15727" xr:uid="{00000000-0005-0000-0000-0000603D0000}"/>
    <cellStyle name="Note 3 3 4" xfId="15728" xr:uid="{00000000-0005-0000-0000-0000613D0000}"/>
    <cellStyle name="Note 3 3 5" xfId="15729" xr:uid="{00000000-0005-0000-0000-0000623D0000}"/>
    <cellStyle name="Note 3 3 6" xfId="15730" xr:uid="{00000000-0005-0000-0000-0000633D0000}"/>
    <cellStyle name="Note 3 4" xfId="15731" xr:uid="{00000000-0005-0000-0000-0000643D0000}"/>
    <cellStyle name="Note 3 4 2" xfId="15732" xr:uid="{00000000-0005-0000-0000-0000653D0000}"/>
    <cellStyle name="Note 3 4 2 2" xfId="15733" xr:uid="{00000000-0005-0000-0000-0000663D0000}"/>
    <cellStyle name="Note 3 4 2 3" xfId="15734" xr:uid="{00000000-0005-0000-0000-0000673D0000}"/>
    <cellStyle name="Note 3 4 2 4" xfId="15735" xr:uid="{00000000-0005-0000-0000-0000683D0000}"/>
    <cellStyle name="Note 3 4 3" xfId="15736" xr:uid="{00000000-0005-0000-0000-0000693D0000}"/>
    <cellStyle name="Note 3 4 4" xfId="15737" xr:uid="{00000000-0005-0000-0000-00006A3D0000}"/>
    <cellStyle name="Note 3 4 5" xfId="15738" xr:uid="{00000000-0005-0000-0000-00006B3D0000}"/>
    <cellStyle name="Note 3 5" xfId="15739" xr:uid="{00000000-0005-0000-0000-00006C3D0000}"/>
    <cellStyle name="Note 3 5 2" xfId="15740" xr:uid="{00000000-0005-0000-0000-00006D3D0000}"/>
    <cellStyle name="Note 3 5 2 2" xfId="15741" xr:uid="{00000000-0005-0000-0000-00006E3D0000}"/>
    <cellStyle name="Note 3 5 2 3" xfId="15742" xr:uid="{00000000-0005-0000-0000-00006F3D0000}"/>
    <cellStyle name="Note 3 5 2 4" xfId="15743" xr:uid="{00000000-0005-0000-0000-0000703D0000}"/>
    <cellStyle name="Note 3 5 3" xfId="15744" xr:uid="{00000000-0005-0000-0000-0000713D0000}"/>
    <cellStyle name="Note 3 5 4" xfId="15745" xr:uid="{00000000-0005-0000-0000-0000723D0000}"/>
    <cellStyle name="Note 3 5 5" xfId="15746" xr:uid="{00000000-0005-0000-0000-0000733D0000}"/>
    <cellStyle name="Note 3 6" xfId="15747" xr:uid="{00000000-0005-0000-0000-0000743D0000}"/>
    <cellStyle name="Note 3 6 2" xfId="15748" xr:uid="{00000000-0005-0000-0000-0000753D0000}"/>
    <cellStyle name="Note 3 6 2 2" xfId="15749" xr:uid="{00000000-0005-0000-0000-0000763D0000}"/>
    <cellStyle name="Note 3 6 2 3" xfId="15750" xr:uid="{00000000-0005-0000-0000-0000773D0000}"/>
    <cellStyle name="Note 3 6 2 4" xfId="15751" xr:uid="{00000000-0005-0000-0000-0000783D0000}"/>
    <cellStyle name="Note 3 6 3" xfId="15752" xr:uid="{00000000-0005-0000-0000-0000793D0000}"/>
    <cellStyle name="Note 3 6 4" xfId="15753" xr:uid="{00000000-0005-0000-0000-00007A3D0000}"/>
    <cellStyle name="Note 3 6 5" xfId="15754" xr:uid="{00000000-0005-0000-0000-00007B3D0000}"/>
    <cellStyle name="Note 3 7" xfId="15755" xr:uid="{00000000-0005-0000-0000-00007C3D0000}"/>
    <cellStyle name="Note 3 7 2" xfId="15756" xr:uid="{00000000-0005-0000-0000-00007D3D0000}"/>
    <cellStyle name="Note 3 7 2 2" xfId="15757" xr:uid="{00000000-0005-0000-0000-00007E3D0000}"/>
    <cellStyle name="Note 3 7 2 3" xfId="15758" xr:uid="{00000000-0005-0000-0000-00007F3D0000}"/>
    <cellStyle name="Note 3 7 2 4" xfId="15759" xr:uid="{00000000-0005-0000-0000-0000803D0000}"/>
    <cellStyle name="Note 3 7 3" xfId="15760" xr:uid="{00000000-0005-0000-0000-0000813D0000}"/>
    <cellStyle name="Note 3 7 4" xfId="15761" xr:uid="{00000000-0005-0000-0000-0000823D0000}"/>
    <cellStyle name="Note 3 7 5" xfId="15762" xr:uid="{00000000-0005-0000-0000-0000833D0000}"/>
    <cellStyle name="Note 3 8" xfId="15763" xr:uid="{00000000-0005-0000-0000-0000843D0000}"/>
    <cellStyle name="Note 3 8 2" xfId="15764" xr:uid="{00000000-0005-0000-0000-0000853D0000}"/>
    <cellStyle name="Note 3 8 2 2" xfId="15765" xr:uid="{00000000-0005-0000-0000-0000863D0000}"/>
    <cellStyle name="Note 3 8 2 3" xfId="15766" xr:uid="{00000000-0005-0000-0000-0000873D0000}"/>
    <cellStyle name="Note 3 8 2 4" xfId="15767" xr:uid="{00000000-0005-0000-0000-0000883D0000}"/>
    <cellStyle name="Note 3 8 3" xfId="15768" xr:uid="{00000000-0005-0000-0000-0000893D0000}"/>
    <cellStyle name="Note 3 8 4" xfId="15769" xr:uid="{00000000-0005-0000-0000-00008A3D0000}"/>
    <cellStyle name="Note 3 8 5" xfId="15770" xr:uid="{00000000-0005-0000-0000-00008B3D0000}"/>
    <cellStyle name="Note 3 9" xfId="15771" xr:uid="{00000000-0005-0000-0000-00008C3D0000}"/>
    <cellStyle name="Note 3 9 2" xfId="15772" xr:uid="{00000000-0005-0000-0000-00008D3D0000}"/>
    <cellStyle name="Note 3 9 2 2" xfId="15773" xr:uid="{00000000-0005-0000-0000-00008E3D0000}"/>
    <cellStyle name="Note 3 9 2 3" xfId="15774" xr:uid="{00000000-0005-0000-0000-00008F3D0000}"/>
    <cellStyle name="Note 3 9 2 4" xfId="15775" xr:uid="{00000000-0005-0000-0000-0000903D0000}"/>
    <cellStyle name="Note 3 9 3" xfId="15776" xr:uid="{00000000-0005-0000-0000-0000913D0000}"/>
    <cellStyle name="Note 3 9 4" xfId="15777" xr:uid="{00000000-0005-0000-0000-0000923D0000}"/>
    <cellStyle name="Note 3 9 5" xfId="15778" xr:uid="{00000000-0005-0000-0000-0000933D0000}"/>
    <cellStyle name="Note 4" xfId="15779" xr:uid="{00000000-0005-0000-0000-0000943D0000}"/>
    <cellStyle name="Note 4 10" xfId="15780" xr:uid="{00000000-0005-0000-0000-0000953D0000}"/>
    <cellStyle name="Note 4 10 2" xfId="15781" xr:uid="{00000000-0005-0000-0000-0000963D0000}"/>
    <cellStyle name="Note 4 10 2 2" xfId="15782" xr:uid="{00000000-0005-0000-0000-0000973D0000}"/>
    <cellStyle name="Note 4 10 2 3" xfId="15783" xr:uid="{00000000-0005-0000-0000-0000983D0000}"/>
    <cellStyle name="Note 4 10 2 4" xfId="15784" xr:uid="{00000000-0005-0000-0000-0000993D0000}"/>
    <cellStyle name="Note 4 10 3" xfId="15785" xr:uid="{00000000-0005-0000-0000-00009A3D0000}"/>
    <cellStyle name="Note 4 10 4" xfId="15786" xr:uid="{00000000-0005-0000-0000-00009B3D0000}"/>
    <cellStyle name="Note 4 10 5" xfId="15787" xr:uid="{00000000-0005-0000-0000-00009C3D0000}"/>
    <cellStyle name="Note 4 11" xfId="15788" xr:uid="{00000000-0005-0000-0000-00009D3D0000}"/>
    <cellStyle name="Note 4 11 2" xfId="15789" xr:uid="{00000000-0005-0000-0000-00009E3D0000}"/>
    <cellStyle name="Note 4 11 2 2" xfId="15790" xr:uid="{00000000-0005-0000-0000-00009F3D0000}"/>
    <cellStyle name="Note 4 11 2 3" xfId="15791" xr:uid="{00000000-0005-0000-0000-0000A03D0000}"/>
    <cellStyle name="Note 4 11 2 4" xfId="15792" xr:uid="{00000000-0005-0000-0000-0000A13D0000}"/>
    <cellStyle name="Note 4 11 3" xfId="15793" xr:uid="{00000000-0005-0000-0000-0000A23D0000}"/>
    <cellStyle name="Note 4 11 4" xfId="15794" xr:uid="{00000000-0005-0000-0000-0000A33D0000}"/>
    <cellStyle name="Note 4 11 5" xfId="15795" xr:uid="{00000000-0005-0000-0000-0000A43D0000}"/>
    <cellStyle name="Note 4 12" xfId="15796" xr:uid="{00000000-0005-0000-0000-0000A53D0000}"/>
    <cellStyle name="Note 4 12 2" xfId="15797" xr:uid="{00000000-0005-0000-0000-0000A63D0000}"/>
    <cellStyle name="Note 4 12 3" xfId="15798" xr:uid="{00000000-0005-0000-0000-0000A73D0000}"/>
    <cellStyle name="Note 4 12 4" xfId="15799" xr:uid="{00000000-0005-0000-0000-0000A83D0000}"/>
    <cellStyle name="Note 4 13" xfId="15800" xr:uid="{00000000-0005-0000-0000-0000A93D0000}"/>
    <cellStyle name="Note 4 13 2" xfId="15801" xr:uid="{00000000-0005-0000-0000-0000AA3D0000}"/>
    <cellStyle name="Note 4 13 3" xfId="15802" xr:uid="{00000000-0005-0000-0000-0000AB3D0000}"/>
    <cellStyle name="Note 4 13 4" xfId="15803" xr:uid="{00000000-0005-0000-0000-0000AC3D0000}"/>
    <cellStyle name="Note 4 14" xfId="15804" xr:uid="{00000000-0005-0000-0000-0000AD3D0000}"/>
    <cellStyle name="Note 4 2" xfId="15805" xr:uid="{00000000-0005-0000-0000-0000AE3D0000}"/>
    <cellStyle name="Note 4 2 10" xfId="15806" xr:uid="{00000000-0005-0000-0000-0000AF3D0000}"/>
    <cellStyle name="Note 4 2 10 2" xfId="15807" xr:uid="{00000000-0005-0000-0000-0000B03D0000}"/>
    <cellStyle name="Note 4 2 10 2 2" xfId="15808" xr:uid="{00000000-0005-0000-0000-0000B13D0000}"/>
    <cellStyle name="Note 4 2 10 2 3" xfId="15809" xr:uid="{00000000-0005-0000-0000-0000B23D0000}"/>
    <cellStyle name="Note 4 2 10 2 4" xfId="15810" xr:uid="{00000000-0005-0000-0000-0000B33D0000}"/>
    <cellStyle name="Note 4 2 10 3" xfId="15811" xr:uid="{00000000-0005-0000-0000-0000B43D0000}"/>
    <cellStyle name="Note 4 2 10 4" xfId="15812" xr:uid="{00000000-0005-0000-0000-0000B53D0000}"/>
    <cellStyle name="Note 4 2 10 5" xfId="15813" xr:uid="{00000000-0005-0000-0000-0000B63D0000}"/>
    <cellStyle name="Note 4 2 11" xfId="15814" xr:uid="{00000000-0005-0000-0000-0000B73D0000}"/>
    <cellStyle name="Note 4 2 11 2" xfId="15815" xr:uid="{00000000-0005-0000-0000-0000B83D0000}"/>
    <cellStyle name="Note 4 2 11 3" xfId="15816" xr:uid="{00000000-0005-0000-0000-0000B93D0000}"/>
    <cellStyle name="Note 4 2 11 4" xfId="15817" xr:uid="{00000000-0005-0000-0000-0000BA3D0000}"/>
    <cellStyle name="Note 4 2 12" xfId="15818" xr:uid="{00000000-0005-0000-0000-0000BB3D0000}"/>
    <cellStyle name="Note 4 2 12 2" xfId="15819" xr:uid="{00000000-0005-0000-0000-0000BC3D0000}"/>
    <cellStyle name="Note 4 2 12 3" xfId="15820" xr:uid="{00000000-0005-0000-0000-0000BD3D0000}"/>
    <cellStyle name="Note 4 2 12 4" xfId="15821" xr:uid="{00000000-0005-0000-0000-0000BE3D0000}"/>
    <cellStyle name="Note 4 2 13" xfId="15822" xr:uid="{00000000-0005-0000-0000-0000BF3D0000}"/>
    <cellStyle name="Note 4 2 2" xfId="15823" xr:uid="{00000000-0005-0000-0000-0000C03D0000}"/>
    <cellStyle name="Note 4 2 2 2" xfId="15824" xr:uid="{00000000-0005-0000-0000-0000C13D0000}"/>
    <cellStyle name="Note 4 2 2 2 2" xfId="15825" xr:uid="{00000000-0005-0000-0000-0000C23D0000}"/>
    <cellStyle name="Note 4 2 2 2 3" xfId="15826" xr:uid="{00000000-0005-0000-0000-0000C33D0000}"/>
    <cellStyle name="Note 4 2 2 2 4" xfId="15827" xr:uid="{00000000-0005-0000-0000-0000C43D0000}"/>
    <cellStyle name="Note 4 2 2 3" xfId="15828" xr:uid="{00000000-0005-0000-0000-0000C53D0000}"/>
    <cellStyle name="Note 4 2 2 3 2" xfId="15829" xr:uid="{00000000-0005-0000-0000-0000C63D0000}"/>
    <cellStyle name="Note 4 2 2 4" xfId="15830" xr:uid="{00000000-0005-0000-0000-0000C73D0000}"/>
    <cellStyle name="Note 4 2 2 5" xfId="15831" xr:uid="{00000000-0005-0000-0000-0000C83D0000}"/>
    <cellStyle name="Note 4 2 2 6" xfId="15832" xr:uid="{00000000-0005-0000-0000-0000C93D0000}"/>
    <cellStyle name="Note 4 2 3" xfId="15833" xr:uid="{00000000-0005-0000-0000-0000CA3D0000}"/>
    <cellStyle name="Note 4 2 3 2" xfId="15834" xr:uid="{00000000-0005-0000-0000-0000CB3D0000}"/>
    <cellStyle name="Note 4 2 3 2 2" xfId="15835" xr:uid="{00000000-0005-0000-0000-0000CC3D0000}"/>
    <cellStyle name="Note 4 2 3 2 3" xfId="15836" xr:uid="{00000000-0005-0000-0000-0000CD3D0000}"/>
    <cellStyle name="Note 4 2 3 2 4" xfId="15837" xr:uid="{00000000-0005-0000-0000-0000CE3D0000}"/>
    <cellStyle name="Note 4 2 3 3" xfId="15838" xr:uid="{00000000-0005-0000-0000-0000CF3D0000}"/>
    <cellStyle name="Note 4 2 3 4" xfId="15839" xr:uid="{00000000-0005-0000-0000-0000D03D0000}"/>
    <cellStyle name="Note 4 2 3 5" xfId="15840" xr:uid="{00000000-0005-0000-0000-0000D13D0000}"/>
    <cellStyle name="Note 4 2 4" xfId="15841" xr:uid="{00000000-0005-0000-0000-0000D23D0000}"/>
    <cellStyle name="Note 4 2 4 2" xfId="15842" xr:uid="{00000000-0005-0000-0000-0000D33D0000}"/>
    <cellStyle name="Note 4 2 4 2 2" xfId="15843" xr:uid="{00000000-0005-0000-0000-0000D43D0000}"/>
    <cellStyle name="Note 4 2 4 2 3" xfId="15844" xr:uid="{00000000-0005-0000-0000-0000D53D0000}"/>
    <cellStyle name="Note 4 2 4 2 4" xfId="15845" xr:uid="{00000000-0005-0000-0000-0000D63D0000}"/>
    <cellStyle name="Note 4 2 4 3" xfId="15846" xr:uid="{00000000-0005-0000-0000-0000D73D0000}"/>
    <cellStyle name="Note 4 2 4 4" xfId="15847" xr:uid="{00000000-0005-0000-0000-0000D83D0000}"/>
    <cellStyle name="Note 4 2 4 5" xfId="15848" xr:uid="{00000000-0005-0000-0000-0000D93D0000}"/>
    <cellStyle name="Note 4 2 5" xfId="15849" xr:uid="{00000000-0005-0000-0000-0000DA3D0000}"/>
    <cellStyle name="Note 4 2 5 2" xfId="15850" xr:uid="{00000000-0005-0000-0000-0000DB3D0000}"/>
    <cellStyle name="Note 4 2 5 2 2" xfId="15851" xr:uid="{00000000-0005-0000-0000-0000DC3D0000}"/>
    <cellStyle name="Note 4 2 5 2 3" xfId="15852" xr:uid="{00000000-0005-0000-0000-0000DD3D0000}"/>
    <cellStyle name="Note 4 2 5 2 4" xfId="15853" xr:uid="{00000000-0005-0000-0000-0000DE3D0000}"/>
    <cellStyle name="Note 4 2 5 3" xfId="15854" xr:uid="{00000000-0005-0000-0000-0000DF3D0000}"/>
    <cellStyle name="Note 4 2 5 4" xfId="15855" xr:uid="{00000000-0005-0000-0000-0000E03D0000}"/>
    <cellStyle name="Note 4 2 5 5" xfId="15856" xr:uid="{00000000-0005-0000-0000-0000E13D0000}"/>
    <cellStyle name="Note 4 2 6" xfId="15857" xr:uid="{00000000-0005-0000-0000-0000E23D0000}"/>
    <cellStyle name="Note 4 2 6 2" xfId="15858" xr:uid="{00000000-0005-0000-0000-0000E33D0000}"/>
    <cellStyle name="Note 4 2 6 2 2" xfId="15859" xr:uid="{00000000-0005-0000-0000-0000E43D0000}"/>
    <cellStyle name="Note 4 2 6 2 3" xfId="15860" xr:uid="{00000000-0005-0000-0000-0000E53D0000}"/>
    <cellStyle name="Note 4 2 6 2 4" xfId="15861" xr:uid="{00000000-0005-0000-0000-0000E63D0000}"/>
    <cellStyle name="Note 4 2 6 3" xfId="15862" xr:uid="{00000000-0005-0000-0000-0000E73D0000}"/>
    <cellStyle name="Note 4 2 6 4" xfId="15863" xr:uid="{00000000-0005-0000-0000-0000E83D0000}"/>
    <cellStyle name="Note 4 2 6 5" xfId="15864" xr:uid="{00000000-0005-0000-0000-0000E93D0000}"/>
    <cellStyle name="Note 4 2 7" xfId="15865" xr:uid="{00000000-0005-0000-0000-0000EA3D0000}"/>
    <cellStyle name="Note 4 2 7 2" xfId="15866" xr:uid="{00000000-0005-0000-0000-0000EB3D0000}"/>
    <cellStyle name="Note 4 2 7 2 2" xfId="15867" xr:uid="{00000000-0005-0000-0000-0000EC3D0000}"/>
    <cellStyle name="Note 4 2 7 2 3" xfId="15868" xr:uid="{00000000-0005-0000-0000-0000ED3D0000}"/>
    <cellStyle name="Note 4 2 7 2 4" xfId="15869" xr:uid="{00000000-0005-0000-0000-0000EE3D0000}"/>
    <cellStyle name="Note 4 2 7 3" xfId="15870" xr:uid="{00000000-0005-0000-0000-0000EF3D0000}"/>
    <cellStyle name="Note 4 2 7 4" xfId="15871" xr:uid="{00000000-0005-0000-0000-0000F03D0000}"/>
    <cellStyle name="Note 4 2 7 5" xfId="15872" xr:uid="{00000000-0005-0000-0000-0000F13D0000}"/>
    <cellStyle name="Note 4 2 8" xfId="15873" xr:uid="{00000000-0005-0000-0000-0000F23D0000}"/>
    <cellStyle name="Note 4 2 8 2" xfId="15874" xr:uid="{00000000-0005-0000-0000-0000F33D0000}"/>
    <cellStyle name="Note 4 2 8 2 2" xfId="15875" xr:uid="{00000000-0005-0000-0000-0000F43D0000}"/>
    <cellStyle name="Note 4 2 8 2 3" xfId="15876" xr:uid="{00000000-0005-0000-0000-0000F53D0000}"/>
    <cellStyle name="Note 4 2 8 2 4" xfId="15877" xr:uid="{00000000-0005-0000-0000-0000F63D0000}"/>
    <cellStyle name="Note 4 2 8 3" xfId="15878" xr:uid="{00000000-0005-0000-0000-0000F73D0000}"/>
    <cellStyle name="Note 4 2 8 4" xfId="15879" xr:uid="{00000000-0005-0000-0000-0000F83D0000}"/>
    <cellStyle name="Note 4 2 8 5" xfId="15880" xr:uid="{00000000-0005-0000-0000-0000F93D0000}"/>
    <cellStyle name="Note 4 2 9" xfId="15881" xr:uid="{00000000-0005-0000-0000-0000FA3D0000}"/>
    <cellStyle name="Note 4 2 9 2" xfId="15882" xr:uid="{00000000-0005-0000-0000-0000FB3D0000}"/>
    <cellStyle name="Note 4 2 9 2 2" xfId="15883" xr:uid="{00000000-0005-0000-0000-0000FC3D0000}"/>
    <cellStyle name="Note 4 2 9 2 3" xfId="15884" xr:uid="{00000000-0005-0000-0000-0000FD3D0000}"/>
    <cellStyle name="Note 4 2 9 2 4" xfId="15885" xr:uid="{00000000-0005-0000-0000-0000FE3D0000}"/>
    <cellStyle name="Note 4 2 9 3" xfId="15886" xr:uid="{00000000-0005-0000-0000-0000FF3D0000}"/>
    <cellStyle name="Note 4 2 9 4" xfId="15887" xr:uid="{00000000-0005-0000-0000-0000003E0000}"/>
    <cellStyle name="Note 4 2 9 5" xfId="15888" xr:uid="{00000000-0005-0000-0000-0000013E0000}"/>
    <cellStyle name="Note 4 3" xfId="15889" xr:uid="{00000000-0005-0000-0000-0000023E0000}"/>
    <cellStyle name="Note 4 3 2" xfId="15890" xr:uid="{00000000-0005-0000-0000-0000033E0000}"/>
    <cellStyle name="Note 4 3 2 2" xfId="15891" xr:uid="{00000000-0005-0000-0000-0000043E0000}"/>
    <cellStyle name="Note 4 3 2 3" xfId="15892" xr:uid="{00000000-0005-0000-0000-0000053E0000}"/>
    <cellStyle name="Note 4 3 2 4" xfId="15893" xr:uid="{00000000-0005-0000-0000-0000063E0000}"/>
    <cellStyle name="Note 4 3 3" xfId="15894" xr:uid="{00000000-0005-0000-0000-0000073E0000}"/>
    <cellStyle name="Note 4 3 3 2" xfId="15895" xr:uid="{00000000-0005-0000-0000-0000083E0000}"/>
    <cellStyle name="Note 4 3 4" xfId="15896" xr:uid="{00000000-0005-0000-0000-0000093E0000}"/>
    <cellStyle name="Note 4 3 5" xfId="15897" xr:uid="{00000000-0005-0000-0000-00000A3E0000}"/>
    <cellStyle name="Note 4 3 6" xfId="15898" xr:uid="{00000000-0005-0000-0000-00000B3E0000}"/>
    <cellStyle name="Note 4 4" xfId="15899" xr:uid="{00000000-0005-0000-0000-00000C3E0000}"/>
    <cellStyle name="Note 4 4 2" xfId="15900" xr:uid="{00000000-0005-0000-0000-00000D3E0000}"/>
    <cellStyle name="Note 4 4 2 2" xfId="15901" xr:uid="{00000000-0005-0000-0000-00000E3E0000}"/>
    <cellStyle name="Note 4 4 2 3" xfId="15902" xr:uid="{00000000-0005-0000-0000-00000F3E0000}"/>
    <cellStyle name="Note 4 4 2 4" xfId="15903" xr:uid="{00000000-0005-0000-0000-0000103E0000}"/>
    <cellStyle name="Note 4 4 3" xfId="15904" xr:uid="{00000000-0005-0000-0000-0000113E0000}"/>
    <cellStyle name="Note 4 4 4" xfId="15905" xr:uid="{00000000-0005-0000-0000-0000123E0000}"/>
    <cellStyle name="Note 4 4 5" xfId="15906" xr:uid="{00000000-0005-0000-0000-0000133E0000}"/>
    <cellStyle name="Note 4 5" xfId="15907" xr:uid="{00000000-0005-0000-0000-0000143E0000}"/>
    <cellStyle name="Note 4 5 2" xfId="15908" xr:uid="{00000000-0005-0000-0000-0000153E0000}"/>
    <cellStyle name="Note 4 5 2 2" xfId="15909" xr:uid="{00000000-0005-0000-0000-0000163E0000}"/>
    <cellStyle name="Note 4 5 2 3" xfId="15910" xr:uid="{00000000-0005-0000-0000-0000173E0000}"/>
    <cellStyle name="Note 4 5 2 4" xfId="15911" xr:uid="{00000000-0005-0000-0000-0000183E0000}"/>
    <cellStyle name="Note 4 5 3" xfId="15912" xr:uid="{00000000-0005-0000-0000-0000193E0000}"/>
    <cellStyle name="Note 4 5 4" xfId="15913" xr:uid="{00000000-0005-0000-0000-00001A3E0000}"/>
    <cellStyle name="Note 4 5 5" xfId="15914" xr:uid="{00000000-0005-0000-0000-00001B3E0000}"/>
    <cellStyle name="Note 4 6" xfId="15915" xr:uid="{00000000-0005-0000-0000-00001C3E0000}"/>
    <cellStyle name="Note 4 6 2" xfId="15916" xr:uid="{00000000-0005-0000-0000-00001D3E0000}"/>
    <cellStyle name="Note 4 6 2 2" xfId="15917" xr:uid="{00000000-0005-0000-0000-00001E3E0000}"/>
    <cellStyle name="Note 4 6 2 3" xfId="15918" xr:uid="{00000000-0005-0000-0000-00001F3E0000}"/>
    <cellStyle name="Note 4 6 2 4" xfId="15919" xr:uid="{00000000-0005-0000-0000-0000203E0000}"/>
    <cellStyle name="Note 4 6 3" xfId="15920" xr:uid="{00000000-0005-0000-0000-0000213E0000}"/>
    <cellStyle name="Note 4 6 4" xfId="15921" xr:uid="{00000000-0005-0000-0000-0000223E0000}"/>
    <cellStyle name="Note 4 6 5" xfId="15922" xr:uid="{00000000-0005-0000-0000-0000233E0000}"/>
    <cellStyle name="Note 4 7" xfId="15923" xr:uid="{00000000-0005-0000-0000-0000243E0000}"/>
    <cellStyle name="Note 4 7 2" xfId="15924" xr:uid="{00000000-0005-0000-0000-0000253E0000}"/>
    <cellStyle name="Note 4 7 2 2" xfId="15925" xr:uid="{00000000-0005-0000-0000-0000263E0000}"/>
    <cellStyle name="Note 4 7 2 3" xfId="15926" xr:uid="{00000000-0005-0000-0000-0000273E0000}"/>
    <cellStyle name="Note 4 7 2 4" xfId="15927" xr:uid="{00000000-0005-0000-0000-0000283E0000}"/>
    <cellStyle name="Note 4 7 3" xfId="15928" xr:uid="{00000000-0005-0000-0000-0000293E0000}"/>
    <cellStyle name="Note 4 7 4" xfId="15929" xr:uid="{00000000-0005-0000-0000-00002A3E0000}"/>
    <cellStyle name="Note 4 7 5" xfId="15930" xr:uid="{00000000-0005-0000-0000-00002B3E0000}"/>
    <cellStyle name="Note 4 8" xfId="15931" xr:uid="{00000000-0005-0000-0000-00002C3E0000}"/>
    <cellStyle name="Note 4 8 2" xfId="15932" xr:uid="{00000000-0005-0000-0000-00002D3E0000}"/>
    <cellStyle name="Note 4 8 2 2" xfId="15933" xr:uid="{00000000-0005-0000-0000-00002E3E0000}"/>
    <cellStyle name="Note 4 8 2 3" xfId="15934" xr:uid="{00000000-0005-0000-0000-00002F3E0000}"/>
    <cellStyle name="Note 4 8 2 4" xfId="15935" xr:uid="{00000000-0005-0000-0000-0000303E0000}"/>
    <cellStyle name="Note 4 8 3" xfId="15936" xr:uid="{00000000-0005-0000-0000-0000313E0000}"/>
    <cellStyle name="Note 4 8 4" xfId="15937" xr:uid="{00000000-0005-0000-0000-0000323E0000}"/>
    <cellStyle name="Note 4 8 5" xfId="15938" xr:uid="{00000000-0005-0000-0000-0000333E0000}"/>
    <cellStyle name="Note 4 9" xfId="15939" xr:uid="{00000000-0005-0000-0000-0000343E0000}"/>
    <cellStyle name="Note 4 9 2" xfId="15940" xr:uid="{00000000-0005-0000-0000-0000353E0000}"/>
    <cellStyle name="Note 4 9 2 2" xfId="15941" xr:uid="{00000000-0005-0000-0000-0000363E0000}"/>
    <cellStyle name="Note 4 9 2 3" xfId="15942" xr:uid="{00000000-0005-0000-0000-0000373E0000}"/>
    <cellStyle name="Note 4 9 2 4" xfId="15943" xr:uid="{00000000-0005-0000-0000-0000383E0000}"/>
    <cellStyle name="Note 4 9 3" xfId="15944" xr:uid="{00000000-0005-0000-0000-0000393E0000}"/>
    <cellStyle name="Note 4 9 4" xfId="15945" xr:uid="{00000000-0005-0000-0000-00003A3E0000}"/>
    <cellStyle name="Note 4 9 5" xfId="15946" xr:uid="{00000000-0005-0000-0000-00003B3E0000}"/>
    <cellStyle name="Note 5" xfId="15947" xr:uid="{00000000-0005-0000-0000-00003C3E0000}"/>
    <cellStyle name="Note 5 10" xfId="15948" xr:uid="{00000000-0005-0000-0000-00003D3E0000}"/>
    <cellStyle name="Note 5 10 2" xfId="15949" xr:uid="{00000000-0005-0000-0000-00003E3E0000}"/>
    <cellStyle name="Note 5 10 2 2" xfId="15950" xr:uid="{00000000-0005-0000-0000-00003F3E0000}"/>
    <cellStyle name="Note 5 10 2 3" xfId="15951" xr:uid="{00000000-0005-0000-0000-0000403E0000}"/>
    <cellStyle name="Note 5 10 2 4" xfId="15952" xr:uid="{00000000-0005-0000-0000-0000413E0000}"/>
    <cellStyle name="Note 5 10 3" xfId="15953" xr:uid="{00000000-0005-0000-0000-0000423E0000}"/>
    <cellStyle name="Note 5 10 4" xfId="15954" xr:uid="{00000000-0005-0000-0000-0000433E0000}"/>
    <cellStyle name="Note 5 10 5" xfId="15955" xr:uid="{00000000-0005-0000-0000-0000443E0000}"/>
    <cellStyle name="Note 5 11" xfId="15956" xr:uid="{00000000-0005-0000-0000-0000453E0000}"/>
    <cellStyle name="Note 5 11 2" xfId="15957" xr:uid="{00000000-0005-0000-0000-0000463E0000}"/>
    <cellStyle name="Note 5 11 2 2" xfId="15958" xr:uid="{00000000-0005-0000-0000-0000473E0000}"/>
    <cellStyle name="Note 5 11 2 3" xfId="15959" xr:uid="{00000000-0005-0000-0000-0000483E0000}"/>
    <cellStyle name="Note 5 11 2 4" xfId="15960" xr:uid="{00000000-0005-0000-0000-0000493E0000}"/>
    <cellStyle name="Note 5 11 3" xfId="15961" xr:uid="{00000000-0005-0000-0000-00004A3E0000}"/>
    <cellStyle name="Note 5 11 4" xfId="15962" xr:uid="{00000000-0005-0000-0000-00004B3E0000}"/>
    <cellStyle name="Note 5 11 5" xfId="15963" xr:uid="{00000000-0005-0000-0000-00004C3E0000}"/>
    <cellStyle name="Note 5 12" xfId="15964" xr:uid="{00000000-0005-0000-0000-00004D3E0000}"/>
    <cellStyle name="Note 5 12 2" xfId="15965" xr:uid="{00000000-0005-0000-0000-00004E3E0000}"/>
    <cellStyle name="Note 5 12 3" xfId="15966" xr:uid="{00000000-0005-0000-0000-00004F3E0000}"/>
    <cellStyle name="Note 5 12 4" xfId="15967" xr:uid="{00000000-0005-0000-0000-0000503E0000}"/>
    <cellStyle name="Note 5 13" xfId="15968" xr:uid="{00000000-0005-0000-0000-0000513E0000}"/>
    <cellStyle name="Note 5 13 2" xfId="15969" xr:uid="{00000000-0005-0000-0000-0000523E0000}"/>
    <cellStyle name="Note 5 13 3" xfId="15970" xr:uid="{00000000-0005-0000-0000-0000533E0000}"/>
    <cellStyle name="Note 5 13 4" xfId="15971" xr:uid="{00000000-0005-0000-0000-0000543E0000}"/>
    <cellStyle name="Note 5 14" xfId="15972" xr:uid="{00000000-0005-0000-0000-0000553E0000}"/>
    <cellStyle name="Note 5 2" xfId="15973" xr:uid="{00000000-0005-0000-0000-0000563E0000}"/>
    <cellStyle name="Note 5 2 10" xfId="15974" xr:uid="{00000000-0005-0000-0000-0000573E0000}"/>
    <cellStyle name="Note 5 2 10 2" xfId="15975" xr:uid="{00000000-0005-0000-0000-0000583E0000}"/>
    <cellStyle name="Note 5 2 10 2 2" xfId="15976" xr:uid="{00000000-0005-0000-0000-0000593E0000}"/>
    <cellStyle name="Note 5 2 10 2 3" xfId="15977" xr:uid="{00000000-0005-0000-0000-00005A3E0000}"/>
    <cellStyle name="Note 5 2 10 2 4" xfId="15978" xr:uid="{00000000-0005-0000-0000-00005B3E0000}"/>
    <cellStyle name="Note 5 2 10 3" xfId="15979" xr:uid="{00000000-0005-0000-0000-00005C3E0000}"/>
    <cellStyle name="Note 5 2 10 4" xfId="15980" xr:uid="{00000000-0005-0000-0000-00005D3E0000}"/>
    <cellStyle name="Note 5 2 10 5" xfId="15981" xr:uid="{00000000-0005-0000-0000-00005E3E0000}"/>
    <cellStyle name="Note 5 2 11" xfId="15982" xr:uid="{00000000-0005-0000-0000-00005F3E0000}"/>
    <cellStyle name="Note 5 2 11 2" xfId="15983" xr:uid="{00000000-0005-0000-0000-0000603E0000}"/>
    <cellStyle name="Note 5 2 11 3" xfId="15984" xr:uid="{00000000-0005-0000-0000-0000613E0000}"/>
    <cellStyle name="Note 5 2 11 4" xfId="15985" xr:uid="{00000000-0005-0000-0000-0000623E0000}"/>
    <cellStyle name="Note 5 2 12" xfId="15986" xr:uid="{00000000-0005-0000-0000-0000633E0000}"/>
    <cellStyle name="Note 5 2 12 2" xfId="15987" xr:uid="{00000000-0005-0000-0000-0000643E0000}"/>
    <cellStyle name="Note 5 2 12 3" xfId="15988" xr:uid="{00000000-0005-0000-0000-0000653E0000}"/>
    <cellStyle name="Note 5 2 12 4" xfId="15989" xr:uid="{00000000-0005-0000-0000-0000663E0000}"/>
    <cellStyle name="Note 5 2 13" xfId="15990" xr:uid="{00000000-0005-0000-0000-0000673E0000}"/>
    <cellStyle name="Note 5 2 2" xfId="15991" xr:uid="{00000000-0005-0000-0000-0000683E0000}"/>
    <cellStyle name="Note 5 2 2 2" xfId="15992" xr:uid="{00000000-0005-0000-0000-0000693E0000}"/>
    <cellStyle name="Note 5 2 2 2 2" xfId="15993" xr:uid="{00000000-0005-0000-0000-00006A3E0000}"/>
    <cellStyle name="Note 5 2 2 2 3" xfId="15994" xr:uid="{00000000-0005-0000-0000-00006B3E0000}"/>
    <cellStyle name="Note 5 2 2 2 4" xfId="15995" xr:uid="{00000000-0005-0000-0000-00006C3E0000}"/>
    <cellStyle name="Note 5 2 2 3" xfId="15996" xr:uid="{00000000-0005-0000-0000-00006D3E0000}"/>
    <cellStyle name="Note 5 2 2 3 2" xfId="15997" xr:uid="{00000000-0005-0000-0000-00006E3E0000}"/>
    <cellStyle name="Note 5 2 2 4" xfId="15998" xr:uid="{00000000-0005-0000-0000-00006F3E0000}"/>
    <cellStyle name="Note 5 2 2 5" xfId="15999" xr:uid="{00000000-0005-0000-0000-0000703E0000}"/>
    <cellStyle name="Note 5 2 2 6" xfId="16000" xr:uid="{00000000-0005-0000-0000-0000713E0000}"/>
    <cellStyle name="Note 5 2 3" xfId="16001" xr:uid="{00000000-0005-0000-0000-0000723E0000}"/>
    <cellStyle name="Note 5 2 3 2" xfId="16002" xr:uid="{00000000-0005-0000-0000-0000733E0000}"/>
    <cellStyle name="Note 5 2 3 2 2" xfId="16003" xr:uid="{00000000-0005-0000-0000-0000743E0000}"/>
    <cellStyle name="Note 5 2 3 2 3" xfId="16004" xr:uid="{00000000-0005-0000-0000-0000753E0000}"/>
    <cellStyle name="Note 5 2 3 2 4" xfId="16005" xr:uid="{00000000-0005-0000-0000-0000763E0000}"/>
    <cellStyle name="Note 5 2 3 3" xfId="16006" xr:uid="{00000000-0005-0000-0000-0000773E0000}"/>
    <cellStyle name="Note 5 2 3 4" xfId="16007" xr:uid="{00000000-0005-0000-0000-0000783E0000}"/>
    <cellStyle name="Note 5 2 3 5" xfId="16008" xr:uid="{00000000-0005-0000-0000-0000793E0000}"/>
    <cellStyle name="Note 5 2 4" xfId="16009" xr:uid="{00000000-0005-0000-0000-00007A3E0000}"/>
    <cellStyle name="Note 5 2 4 2" xfId="16010" xr:uid="{00000000-0005-0000-0000-00007B3E0000}"/>
    <cellStyle name="Note 5 2 4 2 2" xfId="16011" xr:uid="{00000000-0005-0000-0000-00007C3E0000}"/>
    <cellStyle name="Note 5 2 4 2 3" xfId="16012" xr:uid="{00000000-0005-0000-0000-00007D3E0000}"/>
    <cellStyle name="Note 5 2 4 2 4" xfId="16013" xr:uid="{00000000-0005-0000-0000-00007E3E0000}"/>
    <cellStyle name="Note 5 2 4 3" xfId="16014" xr:uid="{00000000-0005-0000-0000-00007F3E0000}"/>
    <cellStyle name="Note 5 2 4 4" xfId="16015" xr:uid="{00000000-0005-0000-0000-0000803E0000}"/>
    <cellStyle name="Note 5 2 4 5" xfId="16016" xr:uid="{00000000-0005-0000-0000-0000813E0000}"/>
    <cellStyle name="Note 5 2 5" xfId="16017" xr:uid="{00000000-0005-0000-0000-0000823E0000}"/>
    <cellStyle name="Note 5 2 5 2" xfId="16018" xr:uid="{00000000-0005-0000-0000-0000833E0000}"/>
    <cellStyle name="Note 5 2 5 2 2" xfId="16019" xr:uid="{00000000-0005-0000-0000-0000843E0000}"/>
    <cellStyle name="Note 5 2 5 2 3" xfId="16020" xr:uid="{00000000-0005-0000-0000-0000853E0000}"/>
    <cellStyle name="Note 5 2 5 2 4" xfId="16021" xr:uid="{00000000-0005-0000-0000-0000863E0000}"/>
    <cellStyle name="Note 5 2 5 3" xfId="16022" xr:uid="{00000000-0005-0000-0000-0000873E0000}"/>
    <cellStyle name="Note 5 2 5 4" xfId="16023" xr:uid="{00000000-0005-0000-0000-0000883E0000}"/>
    <cellStyle name="Note 5 2 5 5" xfId="16024" xr:uid="{00000000-0005-0000-0000-0000893E0000}"/>
    <cellStyle name="Note 5 2 6" xfId="16025" xr:uid="{00000000-0005-0000-0000-00008A3E0000}"/>
    <cellStyle name="Note 5 2 6 2" xfId="16026" xr:uid="{00000000-0005-0000-0000-00008B3E0000}"/>
    <cellStyle name="Note 5 2 6 2 2" xfId="16027" xr:uid="{00000000-0005-0000-0000-00008C3E0000}"/>
    <cellStyle name="Note 5 2 6 2 3" xfId="16028" xr:uid="{00000000-0005-0000-0000-00008D3E0000}"/>
    <cellStyle name="Note 5 2 6 2 4" xfId="16029" xr:uid="{00000000-0005-0000-0000-00008E3E0000}"/>
    <cellStyle name="Note 5 2 6 3" xfId="16030" xr:uid="{00000000-0005-0000-0000-00008F3E0000}"/>
    <cellStyle name="Note 5 2 6 4" xfId="16031" xr:uid="{00000000-0005-0000-0000-0000903E0000}"/>
    <cellStyle name="Note 5 2 6 5" xfId="16032" xr:uid="{00000000-0005-0000-0000-0000913E0000}"/>
    <cellStyle name="Note 5 2 7" xfId="16033" xr:uid="{00000000-0005-0000-0000-0000923E0000}"/>
    <cellStyle name="Note 5 2 7 2" xfId="16034" xr:uid="{00000000-0005-0000-0000-0000933E0000}"/>
    <cellStyle name="Note 5 2 7 2 2" xfId="16035" xr:uid="{00000000-0005-0000-0000-0000943E0000}"/>
    <cellStyle name="Note 5 2 7 2 3" xfId="16036" xr:uid="{00000000-0005-0000-0000-0000953E0000}"/>
    <cellStyle name="Note 5 2 7 2 4" xfId="16037" xr:uid="{00000000-0005-0000-0000-0000963E0000}"/>
    <cellStyle name="Note 5 2 7 3" xfId="16038" xr:uid="{00000000-0005-0000-0000-0000973E0000}"/>
    <cellStyle name="Note 5 2 7 4" xfId="16039" xr:uid="{00000000-0005-0000-0000-0000983E0000}"/>
    <cellStyle name="Note 5 2 7 5" xfId="16040" xr:uid="{00000000-0005-0000-0000-0000993E0000}"/>
    <cellStyle name="Note 5 2 8" xfId="16041" xr:uid="{00000000-0005-0000-0000-00009A3E0000}"/>
    <cellStyle name="Note 5 2 8 2" xfId="16042" xr:uid="{00000000-0005-0000-0000-00009B3E0000}"/>
    <cellStyle name="Note 5 2 8 2 2" xfId="16043" xr:uid="{00000000-0005-0000-0000-00009C3E0000}"/>
    <cellStyle name="Note 5 2 8 2 3" xfId="16044" xr:uid="{00000000-0005-0000-0000-00009D3E0000}"/>
    <cellStyle name="Note 5 2 8 2 4" xfId="16045" xr:uid="{00000000-0005-0000-0000-00009E3E0000}"/>
    <cellStyle name="Note 5 2 8 3" xfId="16046" xr:uid="{00000000-0005-0000-0000-00009F3E0000}"/>
    <cellStyle name="Note 5 2 8 4" xfId="16047" xr:uid="{00000000-0005-0000-0000-0000A03E0000}"/>
    <cellStyle name="Note 5 2 8 5" xfId="16048" xr:uid="{00000000-0005-0000-0000-0000A13E0000}"/>
    <cellStyle name="Note 5 2 9" xfId="16049" xr:uid="{00000000-0005-0000-0000-0000A23E0000}"/>
    <cellStyle name="Note 5 2 9 2" xfId="16050" xr:uid="{00000000-0005-0000-0000-0000A33E0000}"/>
    <cellStyle name="Note 5 2 9 2 2" xfId="16051" xr:uid="{00000000-0005-0000-0000-0000A43E0000}"/>
    <cellStyle name="Note 5 2 9 2 3" xfId="16052" xr:uid="{00000000-0005-0000-0000-0000A53E0000}"/>
    <cellStyle name="Note 5 2 9 2 4" xfId="16053" xr:uid="{00000000-0005-0000-0000-0000A63E0000}"/>
    <cellStyle name="Note 5 2 9 3" xfId="16054" xr:uid="{00000000-0005-0000-0000-0000A73E0000}"/>
    <cellStyle name="Note 5 2 9 4" xfId="16055" xr:uid="{00000000-0005-0000-0000-0000A83E0000}"/>
    <cellStyle name="Note 5 2 9 5" xfId="16056" xr:uid="{00000000-0005-0000-0000-0000A93E0000}"/>
    <cellStyle name="Note 5 3" xfId="16057" xr:uid="{00000000-0005-0000-0000-0000AA3E0000}"/>
    <cellStyle name="Note 5 3 2" xfId="16058" xr:uid="{00000000-0005-0000-0000-0000AB3E0000}"/>
    <cellStyle name="Note 5 3 2 2" xfId="16059" xr:uid="{00000000-0005-0000-0000-0000AC3E0000}"/>
    <cellStyle name="Note 5 3 2 3" xfId="16060" xr:uid="{00000000-0005-0000-0000-0000AD3E0000}"/>
    <cellStyle name="Note 5 3 2 4" xfId="16061" xr:uid="{00000000-0005-0000-0000-0000AE3E0000}"/>
    <cellStyle name="Note 5 3 3" xfId="16062" xr:uid="{00000000-0005-0000-0000-0000AF3E0000}"/>
    <cellStyle name="Note 5 3 3 2" xfId="16063" xr:uid="{00000000-0005-0000-0000-0000B03E0000}"/>
    <cellStyle name="Note 5 3 4" xfId="16064" xr:uid="{00000000-0005-0000-0000-0000B13E0000}"/>
    <cellStyle name="Note 5 3 5" xfId="16065" xr:uid="{00000000-0005-0000-0000-0000B23E0000}"/>
    <cellStyle name="Note 5 3 6" xfId="16066" xr:uid="{00000000-0005-0000-0000-0000B33E0000}"/>
    <cellStyle name="Note 5 4" xfId="16067" xr:uid="{00000000-0005-0000-0000-0000B43E0000}"/>
    <cellStyle name="Note 5 4 2" xfId="16068" xr:uid="{00000000-0005-0000-0000-0000B53E0000}"/>
    <cellStyle name="Note 5 4 2 2" xfId="16069" xr:uid="{00000000-0005-0000-0000-0000B63E0000}"/>
    <cellStyle name="Note 5 4 2 3" xfId="16070" xr:uid="{00000000-0005-0000-0000-0000B73E0000}"/>
    <cellStyle name="Note 5 4 2 4" xfId="16071" xr:uid="{00000000-0005-0000-0000-0000B83E0000}"/>
    <cellStyle name="Note 5 4 3" xfId="16072" xr:uid="{00000000-0005-0000-0000-0000B93E0000}"/>
    <cellStyle name="Note 5 4 4" xfId="16073" xr:uid="{00000000-0005-0000-0000-0000BA3E0000}"/>
    <cellStyle name="Note 5 4 5" xfId="16074" xr:uid="{00000000-0005-0000-0000-0000BB3E0000}"/>
    <cellStyle name="Note 5 5" xfId="16075" xr:uid="{00000000-0005-0000-0000-0000BC3E0000}"/>
    <cellStyle name="Note 5 5 2" xfId="16076" xr:uid="{00000000-0005-0000-0000-0000BD3E0000}"/>
    <cellStyle name="Note 5 5 2 2" xfId="16077" xr:uid="{00000000-0005-0000-0000-0000BE3E0000}"/>
    <cellStyle name="Note 5 5 2 3" xfId="16078" xr:uid="{00000000-0005-0000-0000-0000BF3E0000}"/>
    <cellStyle name="Note 5 5 2 4" xfId="16079" xr:uid="{00000000-0005-0000-0000-0000C03E0000}"/>
    <cellStyle name="Note 5 5 3" xfId="16080" xr:uid="{00000000-0005-0000-0000-0000C13E0000}"/>
    <cellStyle name="Note 5 5 4" xfId="16081" xr:uid="{00000000-0005-0000-0000-0000C23E0000}"/>
    <cellStyle name="Note 5 5 5" xfId="16082" xr:uid="{00000000-0005-0000-0000-0000C33E0000}"/>
    <cellStyle name="Note 5 6" xfId="16083" xr:uid="{00000000-0005-0000-0000-0000C43E0000}"/>
    <cellStyle name="Note 5 6 2" xfId="16084" xr:uid="{00000000-0005-0000-0000-0000C53E0000}"/>
    <cellStyle name="Note 5 6 2 2" xfId="16085" xr:uid="{00000000-0005-0000-0000-0000C63E0000}"/>
    <cellStyle name="Note 5 6 2 3" xfId="16086" xr:uid="{00000000-0005-0000-0000-0000C73E0000}"/>
    <cellStyle name="Note 5 6 2 4" xfId="16087" xr:uid="{00000000-0005-0000-0000-0000C83E0000}"/>
    <cellStyle name="Note 5 6 3" xfId="16088" xr:uid="{00000000-0005-0000-0000-0000C93E0000}"/>
    <cellStyle name="Note 5 6 4" xfId="16089" xr:uid="{00000000-0005-0000-0000-0000CA3E0000}"/>
    <cellStyle name="Note 5 6 5" xfId="16090" xr:uid="{00000000-0005-0000-0000-0000CB3E0000}"/>
    <cellStyle name="Note 5 7" xfId="16091" xr:uid="{00000000-0005-0000-0000-0000CC3E0000}"/>
    <cellStyle name="Note 5 7 2" xfId="16092" xr:uid="{00000000-0005-0000-0000-0000CD3E0000}"/>
    <cellStyle name="Note 5 7 2 2" xfId="16093" xr:uid="{00000000-0005-0000-0000-0000CE3E0000}"/>
    <cellStyle name="Note 5 7 2 3" xfId="16094" xr:uid="{00000000-0005-0000-0000-0000CF3E0000}"/>
    <cellStyle name="Note 5 7 2 4" xfId="16095" xr:uid="{00000000-0005-0000-0000-0000D03E0000}"/>
    <cellStyle name="Note 5 7 3" xfId="16096" xr:uid="{00000000-0005-0000-0000-0000D13E0000}"/>
    <cellStyle name="Note 5 7 4" xfId="16097" xr:uid="{00000000-0005-0000-0000-0000D23E0000}"/>
    <cellStyle name="Note 5 7 5" xfId="16098" xr:uid="{00000000-0005-0000-0000-0000D33E0000}"/>
    <cellStyle name="Note 5 8" xfId="16099" xr:uid="{00000000-0005-0000-0000-0000D43E0000}"/>
    <cellStyle name="Note 5 8 2" xfId="16100" xr:uid="{00000000-0005-0000-0000-0000D53E0000}"/>
    <cellStyle name="Note 5 8 2 2" xfId="16101" xr:uid="{00000000-0005-0000-0000-0000D63E0000}"/>
    <cellStyle name="Note 5 8 2 3" xfId="16102" xr:uid="{00000000-0005-0000-0000-0000D73E0000}"/>
    <cellStyle name="Note 5 8 2 4" xfId="16103" xr:uid="{00000000-0005-0000-0000-0000D83E0000}"/>
    <cellStyle name="Note 5 8 3" xfId="16104" xr:uid="{00000000-0005-0000-0000-0000D93E0000}"/>
    <cellStyle name="Note 5 8 4" xfId="16105" xr:uid="{00000000-0005-0000-0000-0000DA3E0000}"/>
    <cellStyle name="Note 5 8 5" xfId="16106" xr:uid="{00000000-0005-0000-0000-0000DB3E0000}"/>
    <cellStyle name="Note 5 9" xfId="16107" xr:uid="{00000000-0005-0000-0000-0000DC3E0000}"/>
    <cellStyle name="Note 5 9 2" xfId="16108" xr:uid="{00000000-0005-0000-0000-0000DD3E0000}"/>
    <cellStyle name="Note 5 9 2 2" xfId="16109" xr:uid="{00000000-0005-0000-0000-0000DE3E0000}"/>
    <cellStyle name="Note 5 9 2 3" xfId="16110" xr:uid="{00000000-0005-0000-0000-0000DF3E0000}"/>
    <cellStyle name="Note 5 9 2 4" xfId="16111" xr:uid="{00000000-0005-0000-0000-0000E03E0000}"/>
    <cellStyle name="Note 5 9 3" xfId="16112" xr:uid="{00000000-0005-0000-0000-0000E13E0000}"/>
    <cellStyle name="Note 5 9 4" xfId="16113" xr:uid="{00000000-0005-0000-0000-0000E23E0000}"/>
    <cellStyle name="Note 5 9 5" xfId="16114" xr:uid="{00000000-0005-0000-0000-0000E33E0000}"/>
    <cellStyle name="Note 6" xfId="16115" xr:uid="{00000000-0005-0000-0000-0000E43E0000}"/>
    <cellStyle name="Note 6 10" xfId="16116" xr:uid="{00000000-0005-0000-0000-0000E53E0000}"/>
    <cellStyle name="Note 6 10 2" xfId="16117" xr:uid="{00000000-0005-0000-0000-0000E63E0000}"/>
    <cellStyle name="Note 6 10 2 2" xfId="16118" xr:uid="{00000000-0005-0000-0000-0000E73E0000}"/>
    <cellStyle name="Note 6 10 2 3" xfId="16119" xr:uid="{00000000-0005-0000-0000-0000E83E0000}"/>
    <cellStyle name="Note 6 10 2 4" xfId="16120" xr:uid="{00000000-0005-0000-0000-0000E93E0000}"/>
    <cellStyle name="Note 6 10 3" xfId="16121" xr:uid="{00000000-0005-0000-0000-0000EA3E0000}"/>
    <cellStyle name="Note 6 10 4" xfId="16122" xr:uid="{00000000-0005-0000-0000-0000EB3E0000}"/>
    <cellStyle name="Note 6 10 5" xfId="16123" xr:uid="{00000000-0005-0000-0000-0000EC3E0000}"/>
    <cellStyle name="Note 6 11" xfId="16124" xr:uid="{00000000-0005-0000-0000-0000ED3E0000}"/>
    <cellStyle name="Note 6 11 2" xfId="16125" xr:uid="{00000000-0005-0000-0000-0000EE3E0000}"/>
    <cellStyle name="Note 6 11 2 2" xfId="16126" xr:uid="{00000000-0005-0000-0000-0000EF3E0000}"/>
    <cellStyle name="Note 6 11 2 3" xfId="16127" xr:uid="{00000000-0005-0000-0000-0000F03E0000}"/>
    <cellStyle name="Note 6 11 2 4" xfId="16128" xr:uid="{00000000-0005-0000-0000-0000F13E0000}"/>
    <cellStyle name="Note 6 11 3" xfId="16129" xr:uid="{00000000-0005-0000-0000-0000F23E0000}"/>
    <cellStyle name="Note 6 11 4" xfId="16130" xr:uid="{00000000-0005-0000-0000-0000F33E0000}"/>
    <cellStyle name="Note 6 11 5" xfId="16131" xr:uid="{00000000-0005-0000-0000-0000F43E0000}"/>
    <cellStyle name="Note 6 12" xfId="16132" xr:uid="{00000000-0005-0000-0000-0000F53E0000}"/>
    <cellStyle name="Note 6 12 2" xfId="16133" xr:uid="{00000000-0005-0000-0000-0000F63E0000}"/>
    <cellStyle name="Note 6 12 3" xfId="16134" xr:uid="{00000000-0005-0000-0000-0000F73E0000}"/>
    <cellStyle name="Note 6 12 4" xfId="16135" xr:uid="{00000000-0005-0000-0000-0000F83E0000}"/>
    <cellStyle name="Note 6 13" xfId="16136" xr:uid="{00000000-0005-0000-0000-0000F93E0000}"/>
    <cellStyle name="Note 6 13 2" xfId="16137" xr:uid="{00000000-0005-0000-0000-0000FA3E0000}"/>
    <cellStyle name="Note 6 13 3" xfId="16138" xr:uid="{00000000-0005-0000-0000-0000FB3E0000}"/>
    <cellStyle name="Note 6 13 4" xfId="16139" xr:uid="{00000000-0005-0000-0000-0000FC3E0000}"/>
    <cellStyle name="Note 6 14" xfId="16140" xr:uid="{00000000-0005-0000-0000-0000FD3E0000}"/>
    <cellStyle name="Note 6 2" xfId="16141" xr:uid="{00000000-0005-0000-0000-0000FE3E0000}"/>
    <cellStyle name="Note 6 2 10" xfId="16142" xr:uid="{00000000-0005-0000-0000-0000FF3E0000}"/>
    <cellStyle name="Note 6 2 10 2" xfId="16143" xr:uid="{00000000-0005-0000-0000-0000003F0000}"/>
    <cellStyle name="Note 6 2 10 2 2" xfId="16144" xr:uid="{00000000-0005-0000-0000-0000013F0000}"/>
    <cellStyle name="Note 6 2 10 2 3" xfId="16145" xr:uid="{00000000-0005-0000-0000-0000023F0000}"/>
    <cellStyle name="Note 6 2 10 2 4" xfId="16146" xr:uid="{00000000-0005-0000-0000-0000033F0000}"/>
    <cellStyle name="Note 6 2 10 3" xfId="16147" xr:uid="{00000000-0005-0000-0000-0000043F0000}"/>
    <cellStyle name="Note 6 2 10 4" xfId="16148" xr:uid="{00000000-0005-0000-0000-0000053F0000}"/>
    <cellStyle name="Note 6 2 10 5" xfId="16149" xr:uid="{00000000-0005-0000-0000-0000063F0000}"/>
    <cellStyle name="Note 6 2 11" xfId="16150" xr:uid="{00000000-0005-0000-0000-0000073F0000}"/>
    <cellStyle name="Note 6 2 11 2" xfId="16151" xr:uid="{00000000-0005-0000-0000-0000083F0000}"/>
    <cellStyle name="Note 6 2 11 3" xfId="16152" xr:uid="{00000000-0005-0000-0000-0000093F0000}"/>
    <cellStyle name="Note 6 2 11 4" xfId="16153" xr:uid="{00000000-0005-0000-0000-00000A3F0000}"/>
    <cellStyle name="Note 6 2 12" xfId="16154" xr:uid="{00000000-0005-0000-0000-00000B3F0000}"/>
    <cellStyle name="Note 6 2 12 2" xfId="16155" xr:uid="{00000000-0005-0000-0000-00000C3F0000}"/>
    <cellStyle name="Note 6 2 12 3" xfId="16156" xr:uid="{00000000-0005-0000-0000-00000D3F0000}"/>
    <cellStyle name="Note 6 2 12 4" xfId="16157" xr:uid="{00000000-0005-0000-0000-00000E3F0000}"/>
    <cellStyle name="Note 6 2 13" xfId="16158" xr:uid="{00000000-0005-0000-0000-00000F3F0000}"/>
    <cellStyle name="Note 6 2 2" xfId="16159" xr:uid="{00000000-0005-0000-0000-0000103F0000}"/>
    <cellStyle name="Note 6 2 2 2" xfId="16160" xr:uid="{00000000-0005-0000-0000-0000113F0000}"/>
    <cellStyle name="Note 6 2 2 2 2" xfId="16161" xr:uid="{00000000-0005-0000-0000-0000123F0000}"/>
    <cellStyle name="Note 6 2 2 2 3" xfId="16162" xr:uid="{00000000-0005-0000-0000-0000133F0000}"/>
    <cellStyle name="Note 6 2 2 2 4" xfId="16163" xr:uid="{00000000-0005-0000-0000-0000143F0000}"/>
    <cellStyle name="Note 6 2 2 3" xfId="16164" xr:uid="{00000000-0005-0000-0000-0000153F0000}"/>
    <cellStyle name="Note 6 2 2 3 2" xfId="16165" xr:uid="{00000000-0005-0000-0000-0000163F0000}"/>
    <cellStyle name="Note 6 2 2 4" xfId="16166" xr:uid="{00000000-0005-0000-0000-0000173F0000}"/>
    <cellStyle name="Note 6 2 2 5" xfId="16167" xr:uid="{00000000-0005-0000-0000-0000183F0000}"/>
    <cellStyle name="Note 6 2 2 6" xfId="16168" xr:uid="{00000000-0005-0000-0000-0000193F0000}"/>
    <cellStyle name="Note 6 2 3" xfId="16169" xr:uid="{00000000-0005-0000-0000-00001A3F0000}"/>
    <cellStyle name="Note 6 2 3 2" xfId="16170" xr:uid="{00000000-0005-0000-0000-00001B3F0000}"/>
    <cellStyle name="Note 6 2 3 2 2" xfId="16171" xr:uid="{00000000-0005-0000-0000-00001C3F0000}"/>
    <cellStyle name="Note 6 2 3 2 3" xfId="16172" xr:uid="{00000000-0005-0000-0000-00001D3F0000}"/>
    <cellStyle name="Note 6 2 3 2 4" xfId="16173" xr:uid="{00000000-0005-0000-0000-00001E3F0000}"/>
    <cellStyle name="Note 6 2 3 3" xfId="16174" xr:uid="{00000000-0005-0000-0000-00001F3F0000}"/>
    <cellStyle name="Note 6 2 3 4" xfId="16175" xr:uid="{00000000-0005-0000-0000-0000203F0000}"/>
    <cellStyle name="Note 6 2 3 5" xfId="16176" xr:uid="{00000000-0005-0000-0000-0000213F0000}"/>
    <cellStyle name="Note 6 2 4" xfId="16177" xr:uid="{00000000-0005-0000-0000-0000223F0000}"/>
    <cellStyle name="Note 6 2 4 2" xfId="16178" xr:uid="{00000000-0005-0000-0000-0000233F0000}"/>
    <cellStyle name="Note 6 2 4 2 2" xfId="16179" xr:uid="{00000000-0005-0000-0000-0000243F0000}"/>
    <cellStyle name="Note 6 2 4 2 3" xfId="16180" xr:uid="{00000000-0005-0000-0000-0000253F0000}"/>
    <cellStyle name="Note 6 2 4 2 4" xfId="16181" xr:uid="{00000000-0005-0000-0000-0000263F0000}"/>
    <cellStyle name="Note 6 2 4 3" xfId="16182" xr:uid="{00000000-0005-0000-0000-0000273F0000}"/>
    <cellStyle name="Note 6 2 4 4" xfId="16183" xr:uid="{00000000-0005-0000-0000-0000283F0000}"/>
    <cellStyle name="Note 6 2 4 5" xfId="16184" xr:uid="{00000000-0005-0000-0000-0000293F0000}"/>
    <cellStyle name="Note 6 2 5" xfId="16185" xr:uid="{00000000-0005-0000-0000-00002A3F0000}"/>
    <cellStyle name="Note 6 2 5 2" xfId="16186" xr:uid="{00000000-0005-0000-0000-00002B3F0000}"/>
    <cellStyle name="Note 6 2 5 2 2" xfId="16187" xr:uid="{00000000-0005-0000-0000-00002C3F0000}"/>
    <cellStyle name="Note 6 2 5 2 3" xfId="16188" xr:uid="{00000000-0005-0000-0000-00002D3F0000}"/>
    <cellStyle name="Note 6 2 5 2 4" xfId="16189" xr:uid="{00000000-0005-0000-0000-00002E3F0000}"/>
    <cellStyle name="Note 6 2 5 3" xfId="16190" xr:uid="{00000000-0005-0000-0000-00002F3F0000}"/>
    <cellStyle name="Note 6 2 5 4" xfId="16191" xr:uid="{00000000-0005-0000-0000-0000303F0000}"/>
    <cellStyle name="Note 6 2 5 5" xfId="16192" xr:uid="{00000000-0005-0000-0000-0000313F0000}"/>
    <cellStyle name="Note 6 2 6" xfId="16193" xr:uid="{00000000-0005-0000-0000-0000323F0000}"/>
    <cellStyle name="Note 6 2 6 2" xfId="16194" xr:uid="{00000000-0005-0000-0000-0000333F0000}"/>
    <cellStyle name="Note 6 2 6 2 2" xfId="16195" xr:uid="{00000000-0005-0000-0000-0000343F0000}"/>
    <cellStyle name="Note 6 2 6 2 3" xfId="16196" xr:uid="{00000000-0005-0000-0000-0000353F0000}"/>
    <cellStyle name="Note 6 2 6 2 4" xfId="16197" xr:uid="{00000000-0005-0000-0000-0000363F0000}"/>
    <cellStyle name="Note 6 2 6 3" xfId="16198" xr:uid="{00000000-0005-0000-0000-0000373F0000}"/>
    <cellStyle name="Note 6 2 6 4" xfId="16199" xr:uid="{00000000-0005-0000-0000-0000383F0000}"/>
    <cellStyle name="Note 6 2 6 5" xfId="16200" xr:uid="{00000000-0005-0000-0000-0000393F0000}"/>
    <cellStyle name="Note 6 2 7" xfId="16201" xr:uid="{00000000-0005-0000-0000-00003A3F0000}"/>
    <cellStyle name="Note 6 2 7 2" xfId="16202" xr:uid="{00000000-0005-0000-0000-00003B3F0000}"/>
    <cellStyle name="Note 6 2 7 2 2" xfId="16203" xr:uid="{00000000-0005-0000-0000-00003C3F0000}"/>
    <cellStyle name="Note 6 2 7 2 3" xfId="16204" xr:uid="{00000000-0005-0000-0000-00003D3F0000}"/>
    <cellStyle name="Note 6 2 7 2 4" xfId="16205" xr:uid="{00000000-0005-0000-0000-00003E3F0000}"/>
    <cellStyle name="Note 6 2 7 3" xfId="16206" xr:uid="{00000000-0005-0000-0000-00003F3F0000}"/>
    <cellStyle name="Note 6 2 7 4" xfId="16207" xr:uid="{00000000-0005-0000-0000-0000403F0000}"/>
    <cellStyle name="Note 6 2 7 5" xfId="16208" xr:uid="{00000000-0005-0000-0000-0000413F0000}"/>
    <cellStyle name="Note 6 2 8" xfId="16209" xr:uid="{00000000-0005-0000-0000-0000423F0000}"/>
    <cellStyle name="Note 6 2 8 2" xfId="16210" xr:uid="{00000000-0005-0000-0000-0000433F0000}"/>
    <cellStyle name="Note 6 2 8 2 2" xfId="16211" xr:uid="{00000000-0005-0000-0000-0000443F0000}"/>
    <cellStyle name="Note 6 2 8 2 3" xfId="16212" xr:uid="{00000000-0005-0000-0000-0000453F0000}"/>
    <cellStyle name="Note 6 2 8 2 4" xfId="16213" xr:uid="{00000000-0005-0000-0000-0000463F0000}"/>
    <cellStyle name="Note 6 2 8 3" xfId="16214" xr:uid="{00000000-0005-0000-0000-0000473F0000}"/>
    <cellStyle name="Note 6 2 8 4" xfId="16215" xr:uid="{00000000-0005-0000-0000-0000483F0000}"/>
    <cellStyle name="Note 6 2 8 5" xfId="16216" xr:uid="{00000000-0005-0000-0000-0000493F0000}"/>
    <cellStyle name="Note 6 2 9" xfId="16217" xr:uid="{00000000-0005-0000-0000-00004A3F0000}"/>
    <cellStyle name="Note 6 2 9 2" xfId="16218" xr:uid="{00000000-0005-0000-0000-00004B3F0000}"/>
    <cellStyle name="Note 6 2 9 2 2" xfId="16219" xr:uid="{00000000-0005-0000-0000-00004C3F0000}"/>
    <cellStyle name="Note 6 2 9 2 3" xfId="16220" xr:uid="{00000000-0005-0000-0000-00004D3F0000}"/>
    <cellStyle name="Note 6 2 9 2 4" xfId="16221" xr:uid="{00000000-0005-0000-0000-00004E3F0000}"/>
    <cellStyle name="Note 6 2 9 3" xfId="16222" xr:uid="{00000000-0005-0000-0000-00004F3F0000}"/>
    <cellStyle name="Note 6 2 9 4" xfId="16223" xr:uid="{00000000-0005-0000-0000-0000503F0000}"/>
    <cellStyle name="Note 6 2 9 5" xfId="16224" xr:uid="{00000000-0005-0000-0000-0000513F0000}"/>
    <cellStyle name="Note 6 3" xfId="16225" xr:uid="{00000000-0005-0000-0000-0000523F0000}"/>
    <cellStyle name="Note 6 3 2" xfId="16226" xr:uid="{00000000-0005-0000-0000-0000533F0000}"/>
    <cellStyle name="Note 6 3 2 2" xfId="16227" xr:uid="{00000000-0005-0000-0000-0000543F0000}"/>
    <cellStyle name="Note 6 3 2 3" xfId="16228" xr:uid="{00000000-0005-0000-0000-0000553F0000}"/>
    <cellStyle name="Note 6 3 2 4" xfId="16229" xr:uid="{00000000-0005-0000-0000-0000563F0000}"/>
    <cellStyle name="Note 6 3 3" xfId="16230" xr:uid="{00000000-0005-0000-0000-0000573F0000}"/>
    <cellStyle name="Note 6 3 3 2" xfId="16231" xr:uid="{00000000-0005-0000-0000-0000583F0000}"/>
    <cellStyle name="Note 6 3 4" xfId="16232" xr:uid="{00000000-0005-0000-0000-0000593F0000}"/>
    <cellStyle name="Note 6 3 5" xfId="16233" xr:uid="{00000000-0005-0000-0000-00005A3F0000}"/>
    <cellStyle name="Note 6 3 6" xfId="16234" xr:uid="{00000000-0005-0000-0000-00005B3F0000}"/>
    <cellStyle name="Note 6 4" xfId="16235" xr:uid="{00000000-0005-0000-0000-00005C3F0000}"/>
    <cellStyle name="Note 6 4 2" xfId="16236" xr:uid="{00000000-0005-0000-0000-00005D3F0000}"/>
    <cellStyle name="Note 6 4 2 2" xfId="16237" xr:uid="{00000000-0005-0000-0000-00005E3F0000}"/>
    <cellStyle name="Note 6 4 2 3" xfId="16238" xr:uid="{00000000-0005-0000-0000-00005F3F0000}"/>
    <cellStyle name="Note 6 4 2 4" xfId="16239" xr:uid="{00000000-0005-0000-0000-0000603F0000}"/>
    <cellStyle name="Note 6 4 3" xfId="16240" xr:uid="{00000000-0005-0000-0000-0000613F0000}"/>
    <cellStyle name="Note 6 4 4" xfId="16241" xr:uid="{00000000-0005-0000-0000-0000623F0000}"/>
    <cellStyle name="Note 6 4 5" xfId="16242" xr:uid="{00000000-0005-0000-0000-0000633F0000}"/>
    <cellStyle name="Note 6 5" xfId="16243" xr:uid="{00000000-0005-0000-0000-0000643F0000}"/>
    <cellStyle name="Note 6 5 2" xfId="16244" xr:uid="{00000000-0005-0000-0000-0000653F0000}"/>
    <cellStyle name="Note 6 5 2 2" xfId="16245" xr:uid="{00000000-0005-0000-0000-0000663F0000}"/>
    <cellStyle name="Note 6 5 2 3" xfId="16246" xr:uid="{00000000-0005-0000-0000-0000673F0000}"/>
    <cellStyle name="Note 6 5 2 4" xfId="16247" xr:uid="{00000000-0005-0000-0000-0000683F0000}"/>
    <cellStyle name="Note 6 5 3" xfId="16248" xr:uid="{00000000-0005-0000-0000-0000693F0000}"/>
    <cellStyle name="Note 6 5 4" xfId="16249" xr:uid="{00000000-0005-0000-0000-00006A3F0000}"/>
    <cellStyle name="Note 6 5 5" xfId="16250" xr:uid="{00000000-0005-0000-0000-00006B3F0000}"/>
    <cellStyle name="Note 6 6" xfId="16251" xr:uid="{00000000-0005-0000-0000-00006C3F0000}"/>
    <cellStyle name="Note 6 6 2" xfId="16252" xr:uid="{00000000-0005-0000-0000-00006D3F0000}"/>
    <cellStyle name="Note 6 6 2 2" xfId="16253" xr:uid="{00000000-0005-0000-0000-00006E3F0000}"/>
    <cellStyle name="Note 6 6 2 3" xfId="16254" xr:uid="{00000000-0005-0000-0000-00006F3F0000}"/>
    <cellStyle name="Note 6 6 2 4" xfId="16255" xr:uid="{00000000-0005-0000-0000-0000703F0000}"/>
    <cellStyle name="Note 6 6 3" xfId="16256" xr:uid="{00000000-0005-0000-0000-0000713F0000}"/>
    <cellStyle name="Note 6 6 4" xfId="16257" xr:uid="{00000000-0005-0000-0000-0000723F0000}"/>
    <cellStyle name="Note 6 6 5" xfId="16258" xr:uid="{00000000-0005-0000-0000-0000733F0000}"/>
    <cellStyle name="Note 6 7" xfId="16259" xr:uid="{00000000-0005-0000-0000-0000743F0000}"/>
    <cellStyle name="Note 6 7 2" xfId="16260" xr:uid="{00000000-0005-0000-0000-0000753F0000}"/>
    <cellStyle name="Note 6 7 2 2" xfId="16261" xr:uid="{00000000-0005-0000-0000-0000763F0000}"/>
    <cellStyle name="Note 6 7 2 3" xfId="16262" xr:uid="{00000000-0005-0000-0000-0000773F0000}"/>
    <cellStyle name="Note 6 7 2 4" xfId="16263" xr:uid="{00000000-0005-0000-0000-0000783F0000}"/>
    <cellStyle name="Note 6 7 3" xfId="16264" xr:uid="{00000000-0005-0000-0000-0000793F0000}"/>
    <cellStyle name="Note 6 7 4" xfId="16265" xr:uid="{00000000-0005-0000-0000-00007A3F0000}"/>
    <cellStyle name="Note 6 7 5" xfId="16266" xr:uid="{00000000-0005-0000-0000-00007B3F0000}"/>
    <cellStyle name="Note 6 8" xfId="16267" xr:uid="{00000000-0005-0000-0000-00007C3F0000}"/>
    <cellStyle name="Note 6 8 2" xfId="16268" xr:uid="{00000000-0005-0000-0000-00007D3F0000}"/>
    <cellStyle name="Note 6 8 2 2" xfId="16269" xr:uid="{00000000-0005-0000-0000-00007E3F0000}"/>
    <cellStyle name="Note 6 8 2 3" xfId="16270" xr:uid="{00000000-0005-0000-0000-00007F3F0000}"/>
    <cellStyle name="Note 6 8 2 4" xfId="16271" xr:uid="{00000000-0005-0000-0000-0000803F0000}"/>
    <cellStyle name="Note 6 8 3" xfId="16272" xr:uid="{00000000-0005-0000-0000-0000813F0000}"/>
    <cellStyle name="Note 6 8 4" xfId="16273" xr:uid="{00000000-0005-0000-0000-0000823F0000}"/>
    <cellStyle name="Note 6 8 5" xfId="16274" xr:uid="{00000000-0005-0000-0000-0000833F0000}"/>
    <cellStyle name="Note 6 9" xfId="16275" xr:uid="{00000000-0005-0000-0000-0000843F0000}"/>
    <cellStyle name="Note 6 9 2" xfId="16276" xr:uid="{00000000-0005-0000-0000-0000853F0000}"/>
    <cellStyle name="Note 6 9 2 2" xfId="16277" xr:uid="{00000000-0005-0000-0000-0000863F0000}"/>
    <cellStyle name="Note 6 9 2 3" xfId="16278" xr:uid="{00000000-0005-0000-0000-0000873F0000}"/>
    <cellStyle name="Note 6 9 2 4" xfId="16279" xr:uid="{00000000-0005-0000-0000-0000883F0000}"/>
    <cellStyle name="Note 6 9 3" xfId="16280" xr:uid="{00000000-0005-0000-0000-0000893F0000}"/>
    <cellStyle name="Note 6 9 4" xfId="16281" xr:uid="{00000000-0005-0000-0000-00008A3F0000}"/>
    <cellStyle name="Note 6 9 5" xfId="16282" xr:uid="{00000000-0005-0000-0000-00008B3F0000}"/>
    <cellStyle name="Note 7" xfId="16283" xr:uid="{00000000-0005-0000-0000-00008C3F0000}"/>
    <cellStyle name="Note 7 10" xfId="16284" xr:uid="{00000000-0005-0000-0000-00008D3F0000}"/>
    <cellStyle name="Note 7 10 2" xfId="16285" xr:uid="{00000000-0005-0000-0000-00008E3F0000}"/>
    <cellStyle name="Note 7 10 2 2" xfId="16286" xr:uid="{00000000-0005-0000-0000-00008F3F0000}"/>
    <cellStyle name="Note 7 10 2 3" xfId="16287" xr:uid="{00000000-0005-0000-0000-0000903F0000}"/>
    <cellStyle name="Note 7 10 2 4" xfId="16288" xr:uid="{00000000-0005-0000-0000-0000913F0000}"/>
    <cellStyle name="Note 7 10 3" xfId="16289" xr:uid="{00000000-0005-0000-0000-0000923F0000}"/>
    <cellStyle name="Note 7 10 4" xfId="16290" xr:uid="{00000000-0005-0000-0000-0000933F0000}"/>
    <cellStyle name="Note 7 10 5" xfId="16291" xr:uid="{00000000-0005-0000-0000-0000943F0000}"/>
    <cellStyle name="Note 7 11" xfId="16292" xr:uid="{00000000-0005-0000-0000-0000953F0000}"/>
    <cellStyle name="Note 7 11 2" xfId="16293" xr:uid="{00000000-0005-0000-0000-0000963F0000}"/>
    <cellStyle name="Note 7 11 2 2" xfId="16294" xr:uid="{00000000-0005-0000-0000-0000973F0000}"/>
    <cellStyle name="Note 7 11 2 3" xfId="16295" xr:uid="{00000000-0005-0000-0000-0000983F0000}"/>
    <cellStyle name="Note 7 11 2 4" xfId="16296" xr:uid="{00000000-0005-0000-0000-0000993F0000}"/>
    <cellStyle name="Note 7 11 3" xfId="16297" xr:uid="{00000000-0005-0000-0000-00009A3F0000}"/>
    <cellStyle name="Note 7 11 4" xfId="16298" xr:uid="{00000000-0005-0000-0000-00009B3F0000}"/>
    <cellStyle name="Note 7 11 5" xfId="16299" xr:uid="{00000000-0005-0000-0000-00009C3F0000}"/>
    <cellStyle name="Note 7 12" xfId="16300" xr:uid="{00000000-0005-0000-0000-00009D3F0000}"/>
    <cellStyle name="Note 7 12 2" xfId="16301" xr:uid="{00000000-0005-0000-0000-00009E3F0000}"/>
    <cellStyle name="Note 7 12 3" xfId="16302" xr:uid="{00000000-0005-0000-0000-00009F3F0000}"/>
    <cellStyle name="Note 7 12 4" xfId="16303" xr:uid="{00000000-0005-0000-0000-0000A03F0000}"/>
    <cellStyle name="Note 7 13" xfId="16304" xr:uid="{00000000-0005-0000-0000-0000A13F0000}"/>
    <cellStyle name="Note 7 13 2" xfId="16305" xr:uid="{00000000-0005-0000-0000-0000A23F0000}"/>
    <cellStyle name="Note 7 13 3" xfId="16306" xr:uid="{00000000-0005-0000-0000-0000A33F0000}"/>
    <cellStyle name="Note 7 13 4" xfId="16307" xr:uid="{00000000-0005-0000-0000-0000A43F0000}"/>
    <cellStyle name="Note 7 14" xfId="16308" xr:uid="{00000000-0005-0000-0000-0000A53F0000}"/>
    <cellStyle name="Note 7 2" xfId="16309" xr:uid="{00000000-0005-0000-0000-0000A63F0000}"/>
    <cellStyle name="Note 7 2 10" xfId="16310" xr:uid="{00000000-0005-0000-0000-0000A73F0000}"/>
    <cellStyle name="Note 7 2 10 2" xfId="16311" xr:uid="{00000000-0005-0000-0000-0000A83F0000}"/>
    <cellStyle name="Note 7 2 10 2 2" xfId="16312" xr:uid="{00000000-0005-0000-0000-0000A93F0000}"/>
    <cellStyle name="Note 7 2 10 2 3" xfId="16313" xr:uid="{00000000-0005-0000-0000-0000AA3F0000}"/>
    <cellStyle name="Note 7 2 10 2 4" xfId="16314" xr:uid="{00000000-0005-0000-0000-0000AB3F0000}"/>
    <cellStyle name="Note 7 2 10 3" xfId="16315" xr:uid="{00000000-0005-0000-0000-0000AC3F0000}"/>
    <cellStyle name="Note 7 2 10 4" xfId="16316" xr:uid="{00000000-0005-0000-0000-0000AD3F0000}"/>
    <cellStyle name="Note 7 2 10 5" xfId="16317" xr:uid="{00000000-0005-0000-0000-0000AE3F0000}"/>
    <cellStyle name="Note 7 2 11" xfId="16318" xr:uid="{00000000-0005-0000-0000-0000AF3F0000}"/>
    <cellStyle name="Note 7 2 11 2" xfId="16319" xr:uid="{00000000-0005-0000-0000-0000B03F0000}"/>
    <cellStyle name="Note 7 2 11 3" xfId="16320" xr:uid="{00000000-0005-0000-0000-0000B13F0000}"/>
    <cellStyle name="Note 7 2 11 4" xfId="16321" xr:uid="{00000000-0005-0000-0000-0000B23F0000}"/>
    <cellStyle name="Note 7 2 12" xfId="16322" xr:uid="{00000000-0005-0000-0000-0000B33F0000}"/>
    <cellStyle name="Note 7 2 12 2" xfId="16323" xr:uid="{00000000-0005-0000-0000-0000B43F0000}"/>
    <cellStyle name="Note 7 2 12 3" xfId="16324" xr:uid="{00000000-0005-0000-0000-0000B53F0000}"/>
    <cellStyle name="Note 7 2 12 4" xfId="16325" xr:uid="{00000000-0005-0000-0000-0000B63F0000}"/>
    <cellStyle name="Note 7 2 13" xfId="16326" xr:uid="{00000000-0005-0000-0000-0000B73F0000}"/>
    <cellStyle name="Note 7 2 2" xfId="16327" xr:uid="{00000000-0005-0000-0000-0000B83F0000}"/>
    <cellStyle name="Note 7 2 2 2" xfId="16328" xr:uid="{00000000-0005-0000-0000-0000B93F0000}"/>
    <cellStyle name="Note 7 2 2 2 2" xfId="16329" xr:uid="{00000000-0005-0000-0000-0000BA3F0000}"/>
    <cellStyle name="Note 7 2 2 2 3" xfId="16330" xr:uid="{00000000-0005-0000-0000-0000BB3F0000}"/>
    <cellStyle name="Note 7 2 2 2 4" xfId="16331" xr:uid="{00000000-0005-0000-0000-0000BC3F0000}"/>
    <cellStyle name="Note 7 2 2 3" xfId="16332" xr:uid="{00000000-0005-0000-0000-0000BD3F0000}"/>
    <cellStyle name="Note 7 2 2 3 2" xfId="16333" xr:uid="{00000000-0005-0000-0000-0000BE3F0000}"/>
    <cellStyle name="Note 7 2 2 4" xfId="16334" xr:uid="{00000000-0005-0000-0000-0000BF3F0000}"/>
    <cellStyle name="Note 7 2 2 5" xfId="16335" xr:uid="{00000000-0005-0000-0000-0000C03F0000}"/>
    <cellStyle name="Note 7 2 2 6" xfId="16336" xr:uid="{00000000-0005-0000-0000-0000C13F0000}"/>
    <cellStyle name="Note 7 2 3" xfId="16337" xr:uid="{00000000-0005-0000-0000-0000C23F0000}"/>
    <cellStyle name="Note 7 2 3 2" xfId="16338" xr:uid="{00000000-0005-0000-0000-0000C33F0000}"/>
    <cellStyle name="Note 7 2 3 2 2" xfId="16339" xr:uid="{00000000-0005-0000-0000-0000C43F0000}"/>
    <cellStyle name="Note 7 2 3 2 3" xfId="16340" xr:uid="{00000000-0005-0000-0000-0000C53F0000}"/>
    <cellStyle name="Note 7 2 3 2 4" xfId="16341" xr:uid="{00000000-0005-0000-0000-0000C63F0000}"/>
    <cellStyle name="Note 7 2 3 3" xfId="16342" xr:uid="{00000000-0005-0000-0000-0000C73F0000}"/>
    <cellStyle name="Note 7 2 3 4" xfId="16343" xr:uid="{00000000-0005-0000-0000-0000C83F0000}"/>
    <cellStyle name="Note 7 2 3 5" xfId="16344" xr:uid="{00000000-0005-0000-0000-0000C93F0000}"/>
    <cellStyle name="Note 7 2 4" xfId="16345" xr:uid="{00000000-0005-0000-0000-0000CA3F0000}"/>
    <cellStyle name="Note 7 2 4 2" xfId="16346" xr:uid="{00000000-0005-0000-0000-0000CB3F0000}"/>
    <cellStyle name="Note 7 2 4 2 2" xfId="16347" xr:uid="{00000000-0005-0000-0000-0000CC3F0000}"/>
    <cellStyle name="Note 7 2 4 2 3" xfId="16348" xr:uid="{00000000-0005-0000-0000-0000CD3F0000}"/>
    <cellStyle name="Note 7 2 4 2 4" xfId="16349" xr:uid="{00000000-0005-0000-0000-0000CE3F0000}"/>
    <cellStyle name="Note 7 2 4 3" xfId="16350" xr:uid="{00000000-0005-0000-0000-0000CF3F0000}"/>
    <cellStyle name="Note 7 2 4 4" xfId="16351" xr:uid="{00000000-0005-0000-0000-0000D03F0000}"/>
    <cellStyle name="Note 7 2 4 5" xfId="16352" xr:uid="{00000000-0005-0000-0000-0000D13F0000}"/>
    <cellStyle name="Note 7 2 5" xfId="16353" xr:uid="{00000000-0005-0000-0000-0000D23F0000}"/>
    <cellStyle name="Note 7 2 5 2" xfId="16354" xr:uid="{00000000-0005-0000-0000-0000D33F0000}"/>
    <cellStyle name="Note 7 2 5 2 2" xfId="16355" xr:uid="{00000000-0005-0000-0000-0000D43F0000}"/>
    <cellStyle name="Note 7 2 5 2 3" xfId="16356" xr:uid="{00000000-0005-0000-0000-0000D53F0000}"/>
    <cellStyle name="Note 7 2 5 2 4" xfId="16357" xr:uid="{00000000-0005-0000-0000-0000D63F0000}"/>
    <cellStyle name="Note 7 2 5 3" xfId="16358" xr:uid="{00000000-0005-0000-0000-0000D73F0000}"/>
    <cellStyle name="Note 7 2 5 4" xfId="16359" xr:uid="{00000000-0005-0000-0000-0000D83F0000}"/>
    <cellStyle name="Note 7 2 5 5" xfId="16360" xr:uid="{00000000-0005-0000-0000-0000D93F0000}"/>
    <cellStyle name="Note 7 2 6" xfId="16361" xr:uid="{00000000-0005-0000-0000-0000DA3F0000}"/>
    <cellStyle name="Note 7 2 6 2" xfId="16362" xr:uid="{00000000-0005-0000-0000-0000DB3F0000}"/>
    <cellStyle name="Note 7 2 6 2 2" xfId="16363" xr:uid="{00000000-0005-0000-0000-0000DC3F0000}"/>
    <cellStyle name="Note 7 2 6 2 3" xfId="16364" xr:uid="{00000000-0005-0000-0000-0000DD3F0000}"/>
    <cellStyle name="Note 7 2 6 2 4" xfId="16365" xr:uid="{00000000-0005-0000-0000-0000DE3F0000}"/>
    <cellStyle name="Note 7 2 6 3" xfId="16366" xr:uid="{00000000-0005-0000-0000-0000DF3F0000}"/>
    <cellStyle name="Note 7 2 6 4" xfId="16367" xr:uid="{00000000-0005-0000-0000-0000E03F0000}"/>
    <cellStyle name="Note 7 2 6 5" xfId="16368" xr:uid="{00000000-0005-0000-0000-0000E13F0000}"/>
    <cellStyle name="Note 7 2 7" xfId="16369" xr:uid="{00000000-0005-0000-0000-0000E23F0000}"/>
    <cellStyle name="Note 7 2 7 2" xfId="16370" xr:uid="{00000000-0005-0000-0000-0000E33F0000}"/>
    <cellStyle name="Note 7 2 7 2 2" xfId="16371" xr:uid="{00000000-0005-0000-0000-0000E43F0000}"/>
    <cellStyle name="Note 7 2 7 2 3" xfId="16372" xr:uid="{00000000-0005-0000-0000-0000E53F0000}"/>
    <cellStyle name="Note 7 2 7 2 4" xfId="16373" xr:uid="{00000000-0005-0000-0000-0000E63F0000}"/>
    <cellStyle name="Note 7 2 7 3" xfId="16374" xr:uid="{00000000-0005-0000-0000-0000E73F0000}"/>
    <cellStyle name="Note 7 2 7 4" xfId="16375" xr:uid="{00000000-0005-0000-0000-0000E83F0000}"/>
    <cellStyle name="Note 7 2 7 5" xfId="16376" xr:uid="{00000000-0005-0000-0000-0000E93F0000}"/>
    <cellStyle name="Note 7 2 8" xfId="16377" xr:uid="{00000000-0005-0000-0000-0000EA3F0000}"/>
    <cellStyle name="Note 7 2 8 2" xfId="16378" xr:uid="{00000000-0005-0000-0000-0000EB3F0000}"/>
    <cellStyle name="Note 7 2 8 2 2" xfId="16379" xr:uid="{00000000-0005-0000-0000-0000EC3F0000}"/>
    <cellStyle name="Note 7 2 8 2 3" xfId="16380" xr:uid="{00000000-0005-0000-0000-0000ED3F0000}"/>
    <cellStyle name="Note 7 2 8 2 4" xfId="16381" xr:uid="{00000000-0005-0000-0000-0000EE3F0000}"/>
    <cellStyle name="Note 7 2 8 3" xfId="16382" xr:uid="{00000000-0005-0000-0000-0000EF3F0000}"/>
    <cellStyle name="Note 7 2 8 4" xfId="16383" xr:uid="{00000000-0005-0000-0000-0000F03F0000}"/>
    <cellStyle name="Note 7 2 8 5" xfId="16384" xr:uid="{00000000-0005-0000-0000-0000F13F0000}"/>
    <cellStyle name="Note 7 2 9" xfId="16385" xr:uid="{00000000-0005-0000-0000-0000F23F0000}"/>
    <cellStyle name="Note 7 2 9 2" xfId="16386" xr:uid="{00000000-0005-0000-0000-0000F33F0000}"/>
    <cellStyle name="Note 7 2 9 2 2" xfId="16387" xr:uid="{00000000-0005-0000-0000-0000F43F0000}"/>
    <cellStyle name="Note 7 2 9 2 3" xfId="16388" xr:uid="{00000000-0005-0000-0000-0000F53F0000}"/>
    <cellStyle name="Note 7 2 9 2 4" xfId="16389" xr:uid="{00000000-0005-0000-0000-0000F63F0000}"/>
    <cellStyle name="Note 7 2 9 3" xfId="16390" xr:uid="{00000000-0005-0000-0000-0000F73F0000}"/>
    <cellStyle name="Note 7 2 9 4" xfId="16391" xr:uid="{00000000-0005-0000-0000-0000F83F0000}"/>
    <cellStyle name="Note 7 2 9 5" xfId="16392" xr:uid="{00000000-0005-0000-0000-0000F93F0000}"/>
    <cellStyle name="Note 7 3" xfId="16393" xr:uid="{00000000-0005-0000-0000-0000FA3F0000}"/>
    <cellStyle name="Note 7 3 2" xfId="16394" xr:uid="{00000000-0005-0000-0000-0000FB3F0000}"/>
    <cellStyle name="Note 7 3 2 2" xfId="16395" xr:uid="{00000000-0005-0000-0000-0000FC3F0000}"/>
    <cellStyle name="Note 7 3 2 3" xfId="16396" xr:uid="{00000000-0005-0000-0000-0000FD3F0000}"/>
    <cellStyle name="Note 7 3 2 4" xfId="16397" xr:uid="{00000000-0005-0000-0000-0000FE3F0000}"/>
    <cellStyle name="Note 7 3 3" xfId="16398" xr:uid="{00000000-0005-0000-0000-0000FF3F0000}"/>
    <cellStyle name="Note 7 3 3 2" xfId="16399" xr:uid="{00000000-0005-0000-0000-000000400000}"/>
    <cellStyle name="Note 7 3 4" xfId="16400" xr:uid="{00000000-0005-0000-0000-000001400000}"/>
    <cellStyle name="Note 7 3 5" xfId="16401" xr:uid="{00000000-0005-0000-0000-000002400000}"/>
    <cellStyle name="Note 7 3 6" xfId="16402" xr:uid="{00000000-0005-0000-0000-000003400000}"/>
    <cellStyle name="Note 7 4" xfId="16403" xr:uid="{00000000-0005-0000-0000-000004400000}"/>
    <cellStyle name="Note 7 4 2" xfId="16404" xr:uid="{00000000-0005-0000-0000-000005400000}"/>
    <cellStyle name="Note 7 4 2 2" xfId="16405" xr:uid="{00000000-0005-0000-0000-000006400000}"/>
    <cellStyle name="Note 7 4 2 3" xfId="16406" xr:uid="{00000000-0005-0000-0000-000007400000}"/>
    <cellStyle name="Note 7 4 2 4" xfId="16407" xr:uid="{00000000-0005-0000-0000-000008400000}"/>
    <cellStyle name="Note 7 4 3" xfId="16408" xr:uid="{00000000-0005-0000-0000-000009400000}"/>
    <cellStyle name="Note 7 4 4" xfId="16409" xr:uid="{00000000-0005-0000-0000-00000A400000}"/>
    <cellStyle name="Note 7 4 5" xfId="16410" xr:uid="{00000000-0005-0000-0000-00000B400000}"/>
    <cellStyle name="Note 7 5" xfId="16411" xr:uid="{00000000-0005-0000-0000-00000C400000}"/>
    <cellStyle name="Note 7 5 2" xfId="16412" xr:uid="{00000000-0005-0000-0000-00000D400000}"/>
    <cellStyle name="Note 7 5 2 2" xfId="16413" xr:uid="{00000000-0005-0000-0000-00000E400000}"/>
    <cellStyle name="Note 7 5 2 3" xfId="16414" xr:uid="{00000000-0005-0000-0000-00000F400000}"/>
    <cellStyle name="Note 7 5 2 4" xfId="16415" xr:uid="{00000000-0005-0000-0000-000010400000}"/>
    <cellStyle name="Note 7 5 3" xfId="16416" xr:uid="{00000000-0005-0000-0000-000011400000}"/>
    <cellStyle name="Note 7 5 4" xfId="16417" xr:uid="{00000000-0005-0000-0000-000012400000}"/>
    <cellStyle name="Note 7 5 5" xfId="16418" xr:uid="{00000000-0005-0000-0000-000013400000}"/>
    <cellStyle name="Note 7 6" xfId="16419" xr:uid="{00000000-0005-0000-0000-000014400000}"/>
    <cellStyle name="Note 7 6 2" xfId="16420" xr:uid="{00000000-0005-0000-0000-000015400000}"/>
    <cellStyle name="Note 7 6 2 2" xfId="16421" xr:uid="{00000000-0005-0000-0000-000016400000}"/>
    <cellStyle name="Note 7 6 2 3" xfId="16422" xr:uid="{00000000-0005-0000-0000-000017400000}"/>
    <cellStyle name="Note 7 6 2 4" xfId="16423" xr:uid="{00000000-0005-0000-0000-000018400000}"/>
    <cellStyle name="Note 7 6 3" xfId="16424" xr:uid="{00000000-0005-0000-0000-000019400000}"/>
    <cellStyle name="Note 7 6 4" xfId="16425" xr:uid="{00000000-0005-0000-0000-00001A400000}"/>
    <cellStyle name="Note 7 6 5" xfId="16426" xr:uid="{00000000-0005-0000-0000-00001B400000}"/>
    <cellStyle name="Note 7 7" xfId="16427" xr:uid="{00000000-0005-0000-0000-00001C400000}"/>
    <cellStyle name="Note 7 7 2" xfId="16428" xr:uid="{00000000-0005-0000-0000-00001D400000}"/>
    <cellStyle name="Note 7 7 2 2" xfId="16429" xr:uid="{00000000-0005-0000-0000-00001E400000}"/>
    <cellStyle name="Note 7 7 2 3" xfId="16430" xr:uid="{00000000-0005-0000-0000-00001F400000}"/>
    <cellStyle name="Note 7 7 2 4" xfId="16431" xr:uid="{00000000-0005-0000-0000-000020400000}"/>
    <cellStyle name="Note 7 7 3" xfId="16432" xr:uid="{00000000-0005-0000-0000-000021400000}"/>
    <cellStyle name="Note 7 7 4" xfId="16433" xr:uid="{00000000-0005-0000-0000-000022400000}"/>
    <cellStyle name="Note 7 7 5" xfId="16434" xr:uid="{00000000-0005-0000-0000-000023400000}"/>
    <cellStyle name="Note 7 8" xfId="16435" xr:uid="{00000000-0005-0000-0000-000024400000}"/>
    <cellStyle name="Note 7 8 2" xfId="16436" xr:uid="{00000000-0005-0000-0000-000025400000}"/>
    <cellStyle name="Note 7 8 2 2" xfId="16437" xr:uid="{00000000-0005-0000-0000-000026400000}"/>
    <cellStyle name="Note 7 8 2 3" xfId="16438" xr:uid="{00000000-0005-0000-0000-000027400000}"/>
    <cellStyle name="Note 7 8 2 4" xfId="16439" xr:uid="{00000000-0005-0000-0000-000028400000}"/>
    <cellStyle name="Note 7 8 3" xfId="16440" xr:uid="{00000000-0005-0000-0000-000029400000}"/>
    <cellStyle name="Note 7 8 4" xfId="16441" xr:uid="{00000000-0005-0000-0000-00002A400000}"/>
    <cellStyle name="Note 7 8 5" xfId="16442" xr:uid="{00000000-0005-0000-0000-00002B400000}"/>
    <cellStyle name="Note 7 9" xfId="16443" xr:uid="{00000000-0005-0000-0000-00002C400000}"/>
    <cellStyle name="Note 7 9 2" xfId="16444" xr:uid="{00000000-0005-0000-0000-00002D400000}"/>
    <cellStyle name="Note 7 9 2 2" xfId="16445" xr:uid="{00000000-0005-0000-0000-00002E400000}"/>
    <cellStyle name="Note 7 9 2 3" xfId="16446" xr:uid="{00000000-0005-0000-0000-00002F400000}"/>
    <cellStyle name="Note 7 9 2 4" xfId="16447" xr:uid="{00000000-0005-0000-0000-000030400000}"/>
    <cellStyle name="Note 7 9 3" xfId="16448" xr:uid="{00000000-0005-0000-0000-000031400000}"/>
    <cellStyle name="Note 7 9 4" xfId="16449" xr:uid="{00000000-0005-0000-0000-000032400000}"/>
    <cellStyle name="Note 7 9 5" xfId="16450" xr:uid="{00000000-0005-0000-0000-000033400000}"/>
    <cellStyle name="Note 8" xfId="16451" xr:uid="{00000000-0005-0000-0000-000034400000}"/>
    <cellStyle name="Note 8 10" xfId="16452" xr:uid="{00000000-0005-0000-0000-000035400000}"/>
    <cellStyle name="Note 8 10 2" xfId="16453" xr:uid="{00000000-0005-0000-0000-000036400000}"/>
    <cellStyle name="Note 8 10 2 2" xfId="16454" xr:uid="{00000000-0005-0000-0000-000037400000}"/>
    <cellStyle name="Note 8 10 2 3" xfId="16455" xr:uid="{00000000-0005-0000-0000-000038400000}"/>
    <cellStyle name="Note 8 10 2 4" xfId="16456" xr:uid="{00000000-0005-0000-0000-000039400000}"/>
    <cellStyle name="Note 8 10 3" xfId="16457" xr:uid="{00000000-0005-0000-0000-00003A400000}"/>
    <cellStyle name="Note 8 10 4" xfId="16458" xr:uid="{00000000-0005-0000-0000-00003B400000}"/>
    <cellStyle name="Note 8 10 5" xfId="16459" xr:uid="{00000000-0005-0000-0000-00003C400000}"/>
    <cellStyle name="Note 8 11" xfId="16460" xr:uid="{00000000-0005-0000-0000-00003D400000}"/>
    <cellStyle name="Note 8 11 2" xfId="16461" xr:uid="{00000000-0005-0000-0000-00003E400000}"/>
    <cellStyle name="Note 8 11 2 2" xfId="16462" xr:uid="{00000000-0005-0000-0000-00003F400000}"/>
    <cellStyle name="Note 8 11 2 3" xfId="16463" xr:uid="{00000000-0005-0000-0000-000040400000}"/>
    <cellStyle name="Note 8 11 2 4" xfId="16464" xr:uid="{00000000-0005-0000-0000-000041400000}"/>
    <cellStyle name="Note 8 11 3" xfId="16465" xr:uid="{00000000-0005-0000-0000-000042400000}"/>
    <cellStyle name="Note 8 11 4" xfId="16466" xr:uid="{00000000-0005-0000-0000-000043400000}"/>
    <cellStyle name="Note 8 11 5" xfId="16467" xr:uid="{00000000-0005-0000-0000-000044400000}"/>
    <cellStyle name="Note 8 12" xfId="16468" xr:uid="{00000000-0005-0000-0000-000045400000}"/>
    <cellStyle name="Note 8 12 2" xfId="16469" xr:uid="{00000000-0005-0000-0000-000046400000}"/>
    <cellStyle name="Note 8 12 3" xfId="16470" xr:uid="{00000000-0005-0000-0000-000047400000}"/>
    <cellStyle name="Note 8 12 4" xfId="16471" xr:uid="{00000000-0005-0000-0000-000048400000}"/>
    <cellStyle name="Note 8 13" xfId="16472" xr:uid="{00000000-0005-0000-0000-000049400000}"/>
    <cellStyle name="Note 8 13 2" xfId="16473" xr:uid="{00000000-0005-0000-0000-00004A400000}"/>
    <cellStyle name="Note 8 13 3" xfId="16474" xr:uid="{00000000-0005-0000-0000-00004B400000}"/>
    <cellStyle name="Note 8 13 4" xfId="16475" xr:uid="{00000000-0005-0000-0000-00004C400000}"/>
    <cellStyle name="Note 8 14" xfId="16476" xr:uid="{00000000-0005-0000-0000-00004D400000}"/>
    <cellStyle name="Note 8 2" xfId="16477" xr:uid="{00000000-0005-0000-0000-00004E400000}"/>
    <cellStyle name="Note 8 2 10" xfId="16478" xr:uid="{00000000-0005-0000-0000-00004F400000}"/>
    <cellStyle name="Note 8 2 10 2" xfId="16479" xr:uid="{00000000-0005-0000-0000-000050400000}"/>
    <cellStyle name="Note 8 2 10 2 2" xfId="16480" xr:uid="{00000000-0005-0000-0000-000051400000}"/>
    <cellStyle name="Note 8 2 10 2 3" xfId="16481" xr:uid="{00000000-0005-0000-0000-000052400000}"/>
    <cellStyle name="Note 8 2 10 2 4" xfId="16482" xr:uid="{00000000-0005-0000-0000-000053400000}"/>
    <cellStyle name="Note 8 2 10 3" xfId="16483" xr:uid="{00000000-0005-0000-0000-000054400000}"/>
    <cellStyle name="Note 8 2 10 4" xfId="16484" xr:uid="{00000000-0005-0000-0000-000055400000}"/>
    <cellStyle name="Note 8 2 10 5" xfId="16485" xr:uid="{00000000-0005-0000-0000-000056400000}"/>
    <cellStyle name="Note 8 2 11" xfId="16486" xr:uid="{00000000-0005-0000-0000-000057400000}"/>
    <cellStyle name="Note 8 2 11 2" xfId="16487" xr:uid="{00000000-0005-0000-0000-000058400000}"/>
    <cellStyle name="Note 8 2 11 3" xfId="16488" xr:uid="{00000000-0005-0000-0000-000059400000}"/>
    <cellStyle name="Note 8 2 11 4" xfId="16489" xr:uid="{00000000-0005-0000-0000-00005A400000}"/>
    <cellStyle name="Note 8 2 12" xfId="16490" xr:uid="{00000000-0005-0000-0000-00005B400000}"/>
    <cellStyle name="Note 8 2 12 2" xfId="16491" xr:uid="{00000000-0005-0000-0000-00005C400000}"/>
    <cellStyle name="Note 8 2 12 3" xfId="16492" xr:uid="{00000000-0005-0000-0000-00005D400000}"/>
    <cellStyle name="Note 8 2 12 4" xfId="16493" xr:uid="{00000000-0005-0000-0000-00005E400000}"/>
    <cellStyle name="Note 8 2 13" xfId="16494" xr:uid="{00000000-0005-0000-0000-00005F400000}"/>
    <cellStyle name="Note 8 2 2" xfId="16495" xr:uid="{00000000-0005-0000-0000-000060400000}"/>
    <cellStyle name="Note 8 2 2 2" xfId="16496" xr:uid="{00000000-0005-0000-0000-000061400000}"/>
    <cellStyle name="Note 8 2 2 2 2" xfId="16497" xr:uid="{00000000-0005-0000-0000-000062400000}"/>
    <cellStyle name="Note 8 2 2 2 3" xfId="16498" xr:uid="{00000000-0005-0000-0000-000063400000}"/>
    <cellStyle name="Note 8 2 2 2 4" xfId="16499" xr:uid="{00000000-0005-0000-0000-000064400000}"/>
    <cellStyle name="Note 8 2 2 3" xfId="16500" xr:uid="{00000000-0005-0000-0000-000065400000}"/>
    <cellStyle name="Note 8 2 2 3 2" xfId="16501" xr:uid="{00000000-0005-0000-0000-000066400000}"/>
    <cellStyle name="Note 8 2 2 4" xfId="16502" xr:uid="{00000000-0005-0000-0000-000067400000}"/>
    <cellStyle name="Note 8 2 2 5" xfId="16503" xr:uid="{00000000-0005-0000-0000-000068400000}"/>
    <cellStyle name="Note 8 2 2 6" xfId="16504" xr:uid="{00000000-0005-0000-0000-000069400000}"/>
    <cellStyle name="Note 8 2 3" xfId="16505" xr:uid="{00000000-0005-0000-0000-00006A400000}"/>
    <cellStyle name="Note 8 2 3 2" xfId="16506" xr:uid="{00000000-0005-0000-0000-00006B400000}"/>
    <cellStyle name="Note 8 2 3 2 2" xfId="16507" xr:uid="{00000000-0005-0000-0000-00006C400000}"/>
    <cellStyle name="Note 8 2 3 2 3" xfId="16508" xr:uid="{00000000-0005-0000-0000-00006D400000}"/>
    <cellStyle name="Note 8 2 3 2 4" xfId="16509" xr:uid="{00000000-0005-0000-0000-00006E400000}"/>
    <cellStyle name="Note 8 2 3 3" xfId="16510" xr:uid="{00000000-0005-0000-0000-00006F400000}"/>
    <cellStyle name="Note 8 2 3 4" xfId="16511" xr:uid="{00000000-0005-0000-0000-000070400000}"/>
    <cellStyle name="Note 8 2 3 5" xfId="16512" xr:uid="{00000000-0005-0000-0000-000071400000}"/>
    <cellStyle name="Note 8 2 4" xfId="16513" xr:uid="{00000000-0005-0000-0000-000072400000}"/>
    <cellStyle name="Note 8 2 4 2" xfId="16514" xr:uid="{00000000-0005-0000-0000-000073400000}"/>
    <cellStyle name="Note 8 2 4 2 2" xfId="16515" xr:uid="{00000000-0005-0000-0000-000074400000}"/>
    <cellStyle name="Note 8 2 4 2 3" xfId="16516" xr:uid="{00000000-0005-0000-0000-000075400000}"/>
    <cellStyle name="Note 8 2 4 2 4" xfId="16517" xr:uid="{00000000-0005-0000-0000-000076400000}"/>
    <cellStyle name="Note 8 2 4 3" xfId="16518" xr:uid="{00000000-0005-0000-0000-000077400000}"/>
    <cellStyle name="Note 8 2 4 4" xfId="16519" xr:uid="{00000000-0005-0000-0000-000078400000}"/>
    <cellStyle name="Note 8 2 4 5" xfId="16520" xr:uid="{00000000-0005-0000-0000-000079400000}"/>
    <cellStyle name="Note 8 2 5" xfId="16521" xr:uid="{00000000-0005-0000-0000-00007A400000}"/>
    <cellStyle name="Note 8 2 5 2" xfId="16522" xr:uid="{00000000-0005-0000-0000-00007B400000}"/>
    <cellStyle name="Note 8 2 5 2 2" xfId="16523" xr:uid="{00000000-0005-0000-0000-00007C400000}"/>
    <cellStyle name="Note 8 2 5 2 3" xfId="16524" xr:uid="{00000000-0005-0000-0000-00007D400000}"/>
    <cellStyle name="Note 8 2 5 2 4" xfId="16525" xr:uid="{00000000-0005-0000-0000-00007E400000}"/>
    <cellStyle name="Note 8 2 5 3" xfId="16526" xr:uid="{00000000-0005-0000-0000-00007F400000}"/>
    <cellStyle name="Note 8 2 5 4" xfId="16527" xr:uid="{00000000-0005-0000-0000-000080400000}"/>
    <cellStyle name="Note 8 2 5 5" xfId="16528" xr:uid="{00000000-0005-0000-0000-000081400000}"/>
    <cellStyle name="Note 8 2 6" xfId="16529" xr:uid="{00000000-0005-0000-0000-000082400000}"/>
    <cellStyle name="Note 8 2 6 2" xfId="16530" xr:uid="{00000000-0005-0000-0000-000083400000}"/>
    <cellStyle name="Note 8 2 6 2 2" xfId="16531" xr:uid="{00000000-0005-0000-0000-000084400000}"/>
    <cellStyle name="Note 8 2 6 2 3" xfId="16532" xr:uid="{00000000-0005-0000-0000-000085400000}"/>
    <cellStyle name="Note 8 2 6 2 4" xfId="16533" xr:uid="{00000000-0005-0000-0000-000086400000}"/>
    <cellStyle name="Note 8 2 6 3" xfId="16534" xr:uid="{00000000-0005-0000-0000-000087400000}"/>
    <cellStyle name="Note 8 2 6 4" xfId="16535" xr:uid="{00000000-0005-0000-0000-000088400000}"/>
    <cellStyle name="Note 8 2 6 5" xfId="16536" xr:uid="{00000000-0005-0000-0000-000089400000}"/>
    <cellStyle name="Note 8 2 7" xfId="16537" xr:uid="{00000000-0005-0000-0000-00008A400000}"/>
    <cellStyle name="Note 8 2 7 2" xfId="16538" xr:uid="{00000000-0005-0000-0000-00008B400000}"/>
    <cellStyle name="Note 8 2 7 2 2" xfId="16539" xr:uid="{00000000-0005-0000-0000-00008C400000}"/>
    <cellStyle name="Note 8 2 7 2 3" xfId="16540" xr:uid="{00000000-0005-0000-0000-00008D400000}"/>
    <cellStyle name="Note 8 2 7 2 4" xfId="16541" xr:uid="{00000000-0005-0000-0000-00008E400000}"/>
    <cellStyle name="Note 8 2 7 3" xfId="16542" xr:uid="{00000000-0005-0000-0000-00008F400000}"/>
    <cellStyle name="Note 8 2 7 4" xfId="16543" xr:uid="{00000000-0005-0000-0000-000090400000}"/>
    <cellStyle name="Note 8 2 7 5" xfId="16544" xr:uid="{00000000-0005-0000-0000-000091400000}"/>
    <cellStyle name="Note 8 2 8" xfId="16545" xr:uid="{00000000-0005-0000-0000-000092400000}"/>
    <cellStyle name="Note 8 2 8 2" xfId="16546" xr:uid="{00000000-0005-0000-0000-000093400000}"/>
    <cellStyle name="Note 8 2 8 2 2" xfId="16547" xr:uid="{00000000-0005-0000-0000-000094400000}"/>
    <cellStyle name="Note 8 2 8 2 3" xfId="16548" xr:uid="{00000000-0005-0000-0000-000095400000}"/>
    <cellStyle name="Note 8 2 8 2 4" xfId="16549" xr:uid="{00000000-0005-0000-0000-000096400000}"/>
    <cellStyle name="Note 8 2 8 3" xfId="16550" xr:uid="{00000000-0005-0000-0000-000097400000}"/>
    <cellStyle name="Note 8 2 8 4" xfId="16551" xr:uid="{00000000-0005-0000-0000-000098400000}"/>
    <cellStyle name="Note 8 2 8 5" xfId="16552" xr:uid="{00000000-0005-0000-0000-000099400000}"/>
    <cellStyle name="Note 8 2 9" xfId="16553" xr:uid="{00000000-0005-0000-0000-00009A400000}"/>
    <cellStyle name="Note 8 2 9 2" xfId="16554" xr:uid="{00000000-0005-0000-0000-00009B400000}"/>
    <cellStyle name="Note 8 2 9 2 2" xfId="16555" xr:uid="{00000000-0005-0000-0000-00009C400000}"/>
    <cellStyle name="Note 8 2 9 2 3" xfId="16556" xr:uid="{00000000-0005-0000-0000-00009D400000}"/>
    <cellStyle name="Note 8 2 9 2 4" xfId="16557" xr:uid="{00000000-0005-0000-0000-00009E400000}"/>
    <cellStyle name="Note 8 2 9 3" xfId="16558" xr:uid="{00000000-0005-0000-0000-00009F400000}"/>
    <cellStyle name="Note 8 2 9 4" xfId="16559" xr:uid="{00000000-0005-0000-0000-0000A0400000}"/>
    <cellStyle name="Note 8 2 9 5" xfId="16560" xr:uid="{00000000-0005-0000-0000-0000A1400000}"/>
    <cellStyle name="Note 8 3" xfId="16561" xr:uid="{00000000-0005-0000-0000-0000A2400000}"/>
    <cellStyle name="Note 8 3 2" xfId="16562" xr:uid="{00000000-0005-0000-0000-0000A3400000}"/>
    <cellStyle name="Note 8 3 2 2" xfId="16563" xr:uid="{00000000-0005-0000-0000-0000A4400000}"/>
    <cellStyle name="Note 8 3 2 3" xfId="16564" xr:uid="{00000000-0005-0000-0000-0000A5400000}"/>
    <cellStyle name="Note 8 3 2 4" xfId="16565" xr:uid="{00000000-0005-0000-0000-0000A6400000}"/>
    <cellStyle name="Note 8 3 3" xfId="16566" xr:uid="{00000000-0005-0000-0000-0000A7400000}"/>
    <cellStyle name="Note 8 3 3 2" xfId="16567" xr:uid="{00000000-0005-0000-0000-0000A8400000}"/>
    <cellStyle name="Note 8 3 4" xfId="16568" xr:uid="{00000000-0005-0000-0000-0000A9400000}"/>
    <cellStyle name="Note 8 3 5" xfId="16569" xr:uid="{00000000-0005-0000-0000-0000AA400000}"/>
    <cellStyle name="Note 8 3 6" xfId="16570" xr:uid="{00000000-0005-0000-0000-0000AB400000}"/>
    <cellStyle name="Note 8 4" xfId="16571" xr:uid="{00000000-0005-0000-0000-0000AC400000}"/>
    <cellStyle name="Note 8 4 2" xfId="16572" xr:uid="{00000000-0005-0000-0000-0000AD400000}"/>
    <cellStyle name="Note 8 4 2 2" xfId="16573" xr:uid="{00000000-0005-0000-0000-0000AE400000}"/>
    <cellStyle name="Note 8 4 2 3" xfId="16574" xr:uid="{00000000-0005-0000-0000-0000AF400000}"/>
    <cellStyle name="Note 8 4 2 4" xfId="16575" xr:uid="{00000000-0005-0000-0000-0000B0400000}"/>
    <cellStyle name="Note 8 4 3" xfId="16576" xr:uid="{00000000-0005-0000-0000-0000B1400000}"/>
    <cellStyle name="Note 8 4 4" xfId="16577" xr:uid="{00000000-0005-0000-0000-0000B2400000}"/>
    <cellStyle name="Note 8 4 5" xfId="16578" xr:uid="{00000000-0005-0000-0000-0000B3400000}"/>
    <cellStyle name="Note 8 5" xfId="16579" xr:uid="{00000000-0005-0000-0000-0000B4400000}"/>
    <cellStyle name="Note 8 5 2" xfId="16580" xr:uid="{00000000-0005-0000-0000-0000B5400000}"/>
    <cellStyle name="Note 8 5 2 2" xfId="16581" xr:uid="{00000000-0005-0000-0000-0000B6400000}"/>
    <cellStyle name="Note 8 5 2 3" xfId="16582" xr:uid="{00000000-0005-0000-0000-0000B7400000}"/>
    <cellStyle name="Note 8 5 2 4" xfId="16583" xr:uid="{00000000-0005-0000-0000-0000B8400000}"/>
    <cellStyle name="Note 8 5 3" xfId="16584" xr:uid="{00000000-0005-0000-0000-0000B9400000}"/>
    <cellStyle name="Note 8 5 4" xfId="16585" xr:uid="{00000000-0005-0000-0000-0000BA400000}"/>
    <cellStyle name="Note 8 5 5" xfId="16586" xr:uid="{00000000-0005-0000-0000-0000BB400000}"/>
    <cellStyle name="Note 8 6" xfId="16587" xr:uid="{00000000-0005-0000-0000-0000BC400000}"/>
    <cellStyle name="Note 8 6 2" xfId="16588" xr:uid="{00000000-0005-0000-0000-0000BD400000}"/>
    <cellStyle name="Note 8 6 2 2" xfId="16589" xr:uid="{00000000-0005-0000-0000-0000BE400000}"/>
    <cellStyle name="Note 8 6 2 3" xfId="16590" xr:uid="{00000000-0005-0000-0000-0000BF400000}"/>
    <cellStyle name="Note 8 6 2 4" xfId="16591" xr:uid="{00000000-0005-0000-0000-0000C0400000}"/>
    <cellStyle name="Note 8 6 3" xfId="16592" xr:uid="{00000000-0005-0000-0000-0000C1400000}"/>
    <cellStyle name="Note 8 6 4" xfId="16593" xr:uid="{00000000-0005-0000-0000-0000C2400000}"/>
    <cellStyle name="Note 8 6 5" xfId="16594" xr:uid="{00000000-0005-0000-0000-0000C3400000}"/>
    <cellStyle name="Note 8 7" xfId="16595" xr:uid="{00000000-0005-0000-0000-0000C4400000}"/>
    <cellStyle name="Note 8 7 2" xfId="16596" xr:uid="{00000000-0005-0000-0000-0000C5400000}"/>
    <cellStyle name="Note 8 7 2 2" xfId="16597" xr:uid="{00000000-0005-0000-0000-0000C6400000}"/>
    <cellStyle name="Note 8 7 2 3" xfId="16598" xr:uid="{00000000-0005-0000-0000-0000C7400000}"/>
    <cellStyle name="Note 8 7 2 4" xfId="16599" xr:uid="{00000000-0005-0000-0000-0000C8400000}"/>
    <cellStyle name="Note 8 7 3" xfId="16600" xr:uid="{00000000-0005-0000-0000-0000C9400000}"/>
    <cellStyle name="Note 8 7 4" xfId="16601" xr:uid="{00000000-0005-0000-0000-0000CA400000}"/>
    <cellStyle name="Note 8 7 5" xfId="16602" xr:uid="{00000000-0005-0000-0000-0000CB400000}"/>
    <cellStyle name="Note 8 8" xfId="16603" xr:uid="{00000000-0005-0000-0000-0000CC400000}"/>
    <cellStyle name="Note 8 8 2" xfId="16604" xr:uid="{00000000-0005-0000-0000-0000CD400000}"/>
    <cellStyle name="Note 8 8 2 2" xfId="16605" xr:uid="{00000000-0005-0000-0000-0000CE400000}"/>
    <cellStyle name="Note 8 8 2 3" xfId="16606" xr:uid="{00000000-0005-0000-0000-0000CF400000}"/>
    <cellStyle name="Note 8 8 2 4" xfId="16607" xr:uid="{00000000-0005-0000-0000-0000D0400000}"/>
    <cellStyle name="Note 8 8 3" xfId="16608" xr:uid="{00000000-0005-0000-0000-0000D1400000}"/>
    <cellStyle name="Note 8 8 4" xfId="16609" xr:uid="{00000000-0005-0000-0000-0000D2400000}"/>
    <cellStyle name="Note 8 8 5" xfId="16610" xr:uid="{00000000-0005-0000-0000-0000D3400000}"/>
    <cellStyle name="Note 8 9" xfId="16611" xr:uid="{00000000-0005-0000-0000-0000D4400000}"/>
    <cellStyle name="Note 8 9 2" xfId="16612" xr:uid="{00000000-0005-0000-0000-0000D5400000}"/>
    <cellStyle name="Note 8 9 2 2" xfId="16613" xr:uid="{00000000-0005-0000-0000-0000D6400000}"/>
    <cellStyle name="Note 8 9 2 3" xfId="16614" xr:uid="{00000000-0005-0000-0000-0000D7400000}"/>
    <cellStyle name="Note 8 9 2 4" xfId="16615" xr:uid="{00000000-0005-0000-0000-0000D8400000}"/>
    <cellStyle name="Note 8 9 3" xfId="16616" xr:uid="{00000000-0005-0000-0000-0000D9400000}"/>
    <cellStyle name="Note 8 9 4" xfId="16617" xr:uid="{00000000-0005-0000-0000-0000DA400000}"/>
    <cellStyle name="Note 8 9 5" xfId="16618" xr:uid="{00000000-0005-0000-0000-0000DB400000}"/>
    <cellStyle name="Note 9" xfId="16619" xr:uid="{00000000-0005-0000-0000-0000DC400000}"/>
    <cellStyle name="Note 9 10" xfId="16620" xr:uid="{00000000-0005-0000-0000-0000DD400000}"/>
    <cellStyle name="Note 9 10 2" xfId="16621" xr:uid="{00000000-0005-0000-0000-0000DE400000}"/>
    <cellStyle name="Note 9 10 2 2" xfId="16622" xr:uid="{00000000-0005-0000-0000-0000DF400000}"/>
    <cellStyle name="Note 9 10 2 3" xfId="16623" xr:uid="{00000000-0005-0000-0000-0000E0400000}"/>
    <cellStyle name="Note 9 10 2 4" xfId="16624" xr:uid="{00000000-0005-0000-0000-0000E1400000}"/>
    <cellStyle name="Note 9 10 3" xfId="16625" xr:uid="{00000000-0005-0000-0000-0000E2400000}"/>
    <cellStyle name="Note 9 10 4" xfId="16626" xr:uid="{00000000-0005-0000-0000-0000E3400000}"/>
    <cellStyle name="Note 9 10 5" xfId="16627" xr:uid="{00000000-0005-0000-0000-0000E4400000}"/>
    <cellStyle name="Note 9 11" xfId="16628" xr:uid="{00000000-0005-0000-0000-0000E5400000}"/>
    <cellStyle name="Note 9 11 2" xfId="16629" xr:uid="{00000000-0005-0000-0000-0000E6400000}"/>
    <cellStyle name="Note 9 11 2 2" xfId="16630" xr:uid="{00000000-0005-0000-0000-0000E7400000}"/>
    <cellStyle name="Note 9 11 2 3" xfId="16631" xr:uid="{00000000-0005-0000-0000-0000E8400000}"/>
    <cellStyle name="Note 9 11 2 4" xfId="16632" xr:uid="{00000000-0005-0000-0000-0000E9400000}"/>
    <cellStyle name="Note 9 11 3" xfId="16633" xr:uid="{00000000-0005-0000-0000-0000EA400000}"/>
    <cellStyle name="Note 9 11 4" xfId="16634" xr:uid="{00000000-0005-0000-0000-0000EB400000}"/>
    <cellStyle name="Note 9 11 5" xfId="16635" xr:uid="{00000000-0005-0000-0000-0000EC400000}"/>
    <cellStyle name="Note 9 12" xfId="16636" xr:uid="{00000000-0005-0000-0000-0000ED400000}"/>
    <cellStyle name="Note 9 12 2" xfId="16637" xr:uid="{00000000-0005-0000-0000-0000EE400000}"/>
    <cellStyle name="Note 9 12 3" xfId="16638" xr:uid="{00000000-0005-0000-0000-0000EF400000}"/>
    <cellStyle name="Note 9 12 4" xfId="16639" xr:uid="{00000000-0005-0000-0000-0000F0400000}"/>
    <cellStyle name="Note 9 13" xfId="16640" xr:uid="{00000000-0005-0000-0000-0000F1400000}"/>
    <cellStyle name="Note 9 13 2" xfId="16641" xr:uid="{00000000-0005-0000-0000-0000F2400000}"/>
    <cellStyle name="Note 9 13 3" xfId="16642" xr:uid="{00000000-0005-0000-0000-0000F3400000}"/>
    <cellStyle name="Note 9 13 4" xfId="16643" xr:uid="{00000000-0005-0000-0000-0000F4400000}"/>
    <cellStyle name="Note 9 14" xfId="16644" xr:uid="{00000000-0005-0000-0000-0000F5400000}"/>
    <cellStyle name="Note 9 2" xfId="16645" xr:uid="{00000000-0005-0000-0000-0000F6400000}"/>
    <cellStyle name="Note 9 2 10" xfId="16646" xr:uid="{00000000-0005-0000-0000-0000F7400000}"/>
    <cellStyle name="Note 9 2 10 2" xfId="16647" xr:uid="{00000000-0005-0000-0000-0000F8400000}"/>
    <cellStyle name="Note 9 2 10 2 2" xfId="16648" xr:uid="{00000000-0005-0000-0000-0000F9400000}"/>
    <cellStyle name="Note 9 2 10 2 3" xfId="16649" xr:uid="{00000000-0005-0000-0000-0000FA400000}"/>
    <cellStyle name="Note 9 2 10 2 4" xfId="16650" xr:uid="{00000000-0005-0000-0000-0000FB400000}"/>
    <cellStyle name="Note 9 2 10 3" xfId="16651" xr:uid="{00000000-0005-0000-0000-0000FC400000}"/>
    <cellStyle name="Note 9 2 10 4" xfId="16652" xr:uid="{00000000-0005-0000-0000-0000FD400000}"/>
    <cellStyle name="Note 9 2 10 5" xfId="16653" xr:uid="{00000000-0005-0000-0000-0000FE400000}"/>
    <cellStyle name="Note 9 2 11" xfId="16654" xr:uid="{00000000-0005-0000-0000-0000FF400000}"/>
    <cellStyle name="Note 9 2 11 2" xfId="16655" xr:uid="{00000000-0005-0000-0000-000000410000}"/>
    <cellStyle name="Note 9 2 11 3" xfId="16656" xr:uid="{00000000-0005-0000-0000-000001410000}"/>
    <cellStyle name="Note 9 2 11 4" xfId="16657" xr:uid="{00000000-0005-0000-0000-000002410000}"/>
    <cellStyle name="Note 9 2 12" xfId="16658" xr:uid="{00000000-0005-0000-0000-000003410000}"/>
    <cellStyle name="Note 9 2 12 2" xfId="16659" xr:uid="{00000000-0005-0000-0000-000004410000}"/>
    <cellStyle name="Note 9 2 12 3" xfId="16660" xr:uid="{00000000-0005-0000-0000-000005410000}"/>
    <cellStyle name="Note 9 2 12 4" xfId="16661" xr:uid="{00000000-0005-0000-0000-000006410000}"/>
    <cellStyle name="Note 9 2 13" xfId="16662" xr:uid="{00000000-0005-0000-0000-000007410000}"/>
    <cellStyle name="Note 9 2 2" xfId="16663" xr:uid="{00000000-0005-0000-0000-000008410000}"/>
    <cellStyle name="Note 9 2 2 2" xfId="16664" xr:uid="{00000000-0005-0000-0000-000009410000}"/>
    <cellStyle name="Note 9 2 2 2 2" xfId="16665" xr:uid="{00000000-0005-0000-0000-00000A410000}"/>
    <cellStyle name="Note 9 2 2 2 3" xfId="16666" xr:uid="{00000000-0005-0000-0000-00000B410000}"/>
    <cellStyle name="Note 9 2 2 2 4" xfId="16667" xr:uid="{00000000-0005-0000-0000-00000C410000}"/>
    <cellStyle name="Note 9 2 2 3" xfId="16668" xr:uid="{00000000-0005-0000-0000-00000D410000}"/>
    <cellStyle name="Note 9 2 2 3 2" xfId="16669" xr:uid="{00000000-0005-0000-0000-00000E410000}"/>
    <cellStyle name="Note 9 2 2 4" xfId="16670" xr:uid="{00000000-0005-0000-0000-00000F410000}"/>
    <cellStyle name="Note 9 2 2 5" xfId="16671" xr:uid="{00000000-0005-0000-0000-000010410000}"/>
    <cellStyle name="Note 9 2 2 6" xfId="16672" xr:uid="{00000000-0005-0000-0000-000011410000}"/>
    <cellStyle name="Note 9 2 3" xfId="16673" xr:uid="{00000000-0005-0000-0000-000012410000}"/>
    <cellStyle name="Note 9 2 3 2" xfId="16674" xr:uid="{00000000-0005-0000-0000-000013410000}"/>
    <cellStyle name="Note 9 2 3 2 2" xfId="16675" xr:uid="{00000000-0005-0000-0000-000014410000}"/>
    <cellStyle name="Note 9 2 3 2 3" xfId="16676" xr:uid="{00000000-0005-0000-0000-000015410000}"/>
    <cellStyle name="Note 9 2 3 2 4" xfId="16677" xr:uid="{00000000-0005-0000-0000-000016410000}"/>
    <cellStyle name="Note 9 2 3 3" xfId="16678" xr:uid="{00000000-0005-0000-0000-000017410000}"/>
    <cellStyle name="Note 9 2 3 4" xfId="16679" xr:uid="{00000000-0005-0000-0000-000018410000}"/>
    <cellStyle name="Note 9 2 3 5" xfId="16680" xr:uid="{00000000-0005-0000-0000-000019410000}"/>
    <cellStyle name="Note 9 2 4" xfId="16681" xr:uid="{00000000-0005-0000-0000-00001A410000}"/>
    <cellStyle name="Note 9 2 4 2" xfId="16682" xr:uid="{00000000-0005-0000-0000-00001B410000}"/>
    <cellStyle name="Note 9 2 4 2 2" xfId="16683" xr:uid="{00000000-0005-0000-0000-00001C410000}"/>
    <cellStyle name="Note 9 2 4 2 3" xfId="16684" xr:uid="{00000000-0005-0000-0000-00001D410000}"/>
    <cellStyle name="Note 9 2 4 2 4" xfId="16685" xr:uid="{00000000-0005-0000-0000-00001E410000}"/>
    <cellStyle name="Note 9 2 4 3" xfId="16686" xr:uid="{00000000-0005-0000-0000-00001F410000}"/>
    <cellStyle name="Note 9 2 4 4" xfId="16687" xr:uid="{00000000-0005-0000-0000-000020410000}"/>
    <cellStyle name="Note 9 2 4 5" xfId="16688" xr:uid="{00000000-0005-0000-0000-000021410000}"/>
    <cellStyle name="Note 9 2 5" xfId="16689" xr:uid="{00000000-0005-0000-0000-000022410000}"/>
    <cellStyle name="Note 9 2 5 2" xfId="16690" xr:uid="{00000000-0005-0000-0000-000023410000}"/>
    <cellStyle name="Note 9 2 5 2 2" xfId="16691" xr:uid="{00000000-0005-0000-0000-000024410000}"/>
    <cellStyle name="Note 9 2 5 2 3" xfId="16692" xr:uid="{00000000-0005-0000-0000-000025410000}"/>
    <cellStyle name="Note 9 2 5 2 4" xfId="16693" xr:uid="{00000000-0005-0000-0000-000026410000}"/>
    <cellStyle name="Note 9 2 5 3" xfId="16694" xr:uid="{00000000-0005-0000-0000-000027410000}"/>
    <cellStyle name="Note 9 2 5 4" xfId="16695" xr:uid="{00000000-0005-0000-0000-000028410000}"/>
    <cellStyle name="Note 9 2 5 5" xfId="16696" xr:uid="{00000000-0005-0000-0000-000029410000}"/>
    <cellStyle name="Note 9 2 6" xfId="16697" xr:uid="{00000000-0005-0000-0000-00002A410000}"/>
    <cellStyle name="Note 9 2 6 2" xfId="16698" xr:uid="{00000000-0005-0000-0000-00002B410000}"/>
    <cellStyle name="Note 9 2 6 2 2" xfId="16699" xr:uid="{00000000-0005-0000-0000-00002C410000}"/>
    <cellStyle name="Note 9 2 6 2 3" xfId="16700" xr:uid="{00000000-0005-0000-0000-00002D410000}"/>
    <cellStyle name="Note 9 2 6 2 4" xfId="16701" xr:uid="{00000000-0005-0000-0000-00002E410000}"/>
    <cellStyle name="Note 9 2 6 3" xfId="16702" xr:uid="{00000000-0005-0000-0000-00002F410000}"/>
    <cellStyle name="Note 9 2 6 4" xfId="16703" xr:uid="{00000000-0005-0000-0000-000030410000}"/>
    <cellStyle name="Note 9 2 6 5" xfId="16704" xr:uid="{00000000-0005-0000-0000-000031410000}"/>
    <cellStyle name="Note 9 2 7" xfId="16705" xr:uid="{00000000-0005-0000-0000-000032410000}"/>
    <cellStyle name="Note 9 2 7 2" xfId="16706" xr:uid="{00000000-0005-0000-0000-000033410000}"/>
    <cellStyle name="Note 9 2 7 2 2" xfId="16707" xr:uid="{00000000-0005-0000-0000-000034410000}"/>
    <cellStyle name="Note 9 2 7 2 3" xfId="16708" xr:uid="{00000000-0005-0000-0000-000035410000}"/>
    <cellStyle name="Note 9 2 7 2 4" xfId="16709" xr:uid="{00000000-0005-0000-0000-000036410000}"/>
    <cellStyle name="Note 9 2 7 3" xfId="16710" xr:uid="{00000000-0005-0000-0000-000037410000}"/>
    <cellStyle name="Note 9 2 7 4" xfId="16711" xr:uid="{00000000-0005-0000-0000-000038410000}"/>
    <cellStyle name="Note 9 2 7 5" xfId="16712" xr:uid="{00000000-0005-0000-0000-000039410000}"/>
    <cellStyle name="Note 9 2 8" xfId="16713" xr:uid="{00000000-0005-0000-0000-00003A410000}"/>
    <cellStyle name="Note 9 2 8 2" xfId="16714" xr:uid="{00000000-0005-0000-0000-00003B410000}"/>
    <cellStyle name="Note 9 2 8 2 2" xfId="16715" xr:uid="{00000000-0005-0000-0000-00003C410000}"/>
    <cellStyle name="Note 9 2 8 2 3" xfId="16716" xr:uid="{00000000-0005-0000-0000-00003D410000}"/>
    <cellStyle name="Note 9 2 8 2 4" xfId="16717" xr:uid="{00000000-0005-0000-0000-00003E410000}"/>
    <cellStyle name="Note 9 2 8 3" xfId="16718" xr:uid="{00000000-0005-0000-0000-00003F410000}"/>
    <cellStyle name="Note 9 2 8 4" xfId="16719" xr:uid="{00000000-0005-0000-0000-000040410000}"/>
    <cellStyle name="Note 9 2 8 5" xfId="16720" xr:uid="{00000000-0005-0000-0000-000041410000}"/>
    <cellStyle name="Note 9 2 9" xfId="16721" xr:uid="{00000000-0005-0000-0000-000042410000}"/>
    <cellStyle name="Note 9 2 9 2" xfId="16722" xr:uid="{00000000-0005-0000-0000-000043410000}"/>
    <cellStyle name="Note 9 2 9 2 2" xfId="16723" xr:uid="{00000000-0005-0000-0000-000044410000}"/>
    <cellStyle name="Note 9 2 9 2 3" xfId="16724" xr:uid="{00000000-0005-0000-0000-000045410000}"/>
    <cellStyle name="Note 9 2 9 2 4" xfId="16725" xr:uid="{00000000-0005-0000-0000-000046410000}"/>
    <cellStyle name="Note 9 2 9 3" xfId="16726" xr:uid="{00000000-0005-0000-0000-000047410000}"/>
    <cellStyle name="Note 9 2 9 4" xfId="16727" xr:uid="{00000000-0005-0000-0000-000048410000}"/>
    <cellStyle name="Note 9 2 9 5" xfId="16728" xr:uid="{00000000-0005-0000-0000-000049410000}"/>
    <cellStyle name="Note 9 3" xfId="16729" xr:uid="{00000000-0005-0000-0000-00004A410000}"/>
    <cellStyle name="Note 9 3 2" xfId="16730" xr:uid="{00000000-0005-0000-0000-00004B410000}"/>
    <cellStyle name="Note 9 3 2 2" xfId="16731" xr:uid="{00000000-0005-0000-0000-00004C410000}"/>
    <cellStyle name="Note 9 3 2 3" xfId="16732" xr:uid="{00000000-0005-0000-0000-00004D410000}"/>
    <cellStyle name="Note 9 3 2 4" xfId="16733" xr:uid="{00000000-0005-0000-0000-00004E410000}"/>
    <cellStyle name="Note 9 3 3" xfId="16734" xr:uid="{00000000-0005-0000-0000-00004F410000}"/>
    <cellStyle name="Note 9 3 3 2" xfId="16735" xr:uid="{00000000-0005-0000-0000-000050410000}"/>
    <cellStyle name="Note 9 3 4" xfId="16736" xr:uid="{00000000-0005-0000-0000-000051410000}"/>
    <cellStyle name="Note 9 3 5" xfId="16737" xr:uid="{00000000-0005-0000-0000-000052410000}"/>
    <cellStyle name="Note 9 3 6" xfId="16738" xr:uid="{00000000-0005-0000-0000-000053410000}"/>
    <cellStyle name="Note 9 4" xfId="16739" xr:uid="{00000000-0005-0000-0000-000054410000}"/>
    <cellStyle name="Note 9 4 2" xfId="16740" xr:uid="{00000000-0005-0000-0000-000055410000}"/>
    <cellStyle name="Note 9 4 2 2" xfId="16741" xr:uid="{00000000-0005-0000-0000-000056410000}"/>
    <cellStyle name="Note 9 4 2 3" xfId="16742" xr:uid="{00000000-0005-0000-0000-000057410000}"/>
    <cellStyle name="Note 9 4 2 4" xfId="16743" xr:uid="{00000000-0005-0000-0000-000058410000}"/>
    <cellStyle name="Note 9 4 3" xfId="16744" xr:uid="{00000000-0005-0000-0000-000059410000}"/>
    <cellStyle name="Note 9 4 4" xfId="16745" xr:uid="{00000000-0005-0000-0000-00005A410000}"/>
    <cellStyle name="Note 9 4 5" xfId="16746" xr:uid="{00000000-0005-0000-0000-00005B410000}"/>
    <cellStyle name="Note 9 5" xfId="16747" xr:uid="{00000000-0005-0000-0000-00005C410000}"/>
    <cellStyle name="Note 9 5 2" xfId="16748" xr:uid="{00000000-0005-0000-0000-00005D410000}"/>
    <cellStyle name="Note 9 5 2 2" xfId="16749" xr:uid="{00000000-0005-0000-0000-00005E410000}"/>
    <cellStyle name="Note 9 5 2 3" xfId="16750" xr:uid="{00000000-0005-0000-0000-00005F410000}"/>
    <cellStyle name="Note 9 5 2 4" xfId="16751" xr:uid="{00000000-0005-0000-0000-000060410000}"/>
    <cellStyle name="Note 9 5 3" xfId="16752" xr:uid="{00000000-0005-0000-0000-000061410000}"/>
    <cellStyle name="Note 9 5 4" xfId="16753" xr:uid="{00000000-0005-0000-0000-000062410000}"/>
    <cellStyle name="Note 9 5 5" xfId="16754" xr:uid="{00000000-0005-0000-0000-000063410000}"/>
    <cellStyle name="Note 9 6" xfId="16755" xr:uid="{00000000-0005-0000-0000-000064410000}"/>
    <cellStyle name="Note 9 6 2" xfId="16756" xr:uid="{00000000-0005-0000-0000-000065410000}"/>
    <cellStyle name="Note 9 6 2 2" xfId="16757" xr:uid="{00000000-0005-0000-0000-000066410000}"/>
    <cellStyle name="Note 9 6 2 3" xfId="16758" xr:uid="{00000000-0005-0000-0000-000067410000}"/>
    <cellStyle name="Note 9 6 2 4" xfId="16759" xr:uid="{00000000-0005-0000-0000-000068410000}"/>
    <cellStyle name="Note 9 6 3" xfId="16760" xr:uid="{00000000-0005-0000-0000-000069410000}"/>
    <cellStyle name="Note 9 6 4" xfId="16761" xr:uid="{00000000-0005-0000-0000-00006A410000}"/>
    <cellStyle name="Note 9 6 5" xfId="16762" xr:uid="{00000000-0005-0000-0000-00006B410000}"/>
    <cellStyle name="Note 9 7" xfId="16763" xr:uid="{00000000-0005-0000-0000-00006C410000}"/>
    <cellStyle name="Note 9 7 2" xfId="16764" xr:uid="{00000000-0005-0000-0000-00006D410000}"/>
    <cellStyle name="Note 9 7 2 2" xfId="16765" xr:uid="{00000000-0005-0000-0000-00006E410000}"/>
    <cellStyle name="Note 9 7 2 3" xfId="16766" xr:uid="{00000000-0005-0000-0000-00006F410000}"/>
    <cellStyle name="Note 9 7 2 4" xfId="16767" xr:uid="{00000000-0005-0000-0000-000070410000}"/>
    <cellStyle name="Note 9 7 3" xfId="16768" xr:uid="{00000000-0005-0000-0000-000071410000}"/>
    <cellStyle name="Note 9 7 4" xfId="16769" xr:uid="{00000000-0005-0000-0000-000072410000}"/>
    <cellStyle name="Note 9 7 5" xfId="16770" xr:uid="{00000000-0005-0000-0000-000073410000}"/>
    <cellStyle name="Note 9 8" xfId="16771" xr:uid="{00000000-0005-0000-0000-000074410000}"/>
    <cellStyle name="Note 9 8 2" xfId="16772" xr:uid="{00000000-0005-0000-0000-000075410000}"/>
    <cellStyle name="Note 9 8 2 2" xfId="16773" xr:uid="{00000000-0005-0000-0000-000076410000}"/>
    <cellStyle name="Note 9 8 2 3" xfId="16774" xr:uid="{00000000-0005-0000-0000-000077410000}"/>
    <cellStyle name="Note 9 8 2 4" xfId="16775" xr:uid="{00000000-0005-0000-0000-000078410000}"/>
    <cellStyle name="Note 9 8 3" xfId="16776" xr:uid="{00000000-0005-0000-0000-000079410000}"/>
    <cellStyle name="Note 9 8 4" xfId="16777" xr:uid="{00000000-0005-0000-0000-00007A410000}"/>
    <cellStyle name="Note 9 8 5" xfId="16778" xr:uid="{00000000-0005-0000-0000-00007B410000}"/>
    <cellStyle name="Note 9 9" xfId="16779" xr:uid="{00000000-0005-0000-0000-00007C410000}"/>
    <cellStyle name="Note 9 9 2" xfId="16780" xr:uid="{00000000-0005-0000-0000-00007D410000}"/>
    <cellStyle name="Note 9 9 2 2" xfId="16781" xr:uid="{00000000-0005-0000-0000-00007E410000}"/>
    <cellStyle name="Note 9 9 2 3" xfId="16782" xr:uid="{00000000-0005-0000-0000-00007F410000}"/>
    <cellStyle name="Note 9 9 2 4" xfId="16783" xr:uid="{00000000-0005-0000-0000-000080410000}"/>
    <cellStyle name="Note 9 9 3" xfId="16784" xr:uid="{00000000-0005-0000-0000-000081410000}"/>
    <cellStyle name="Note 9 9 4" xfId="16785" xr:uid="{00000000-0005-0000-0000-000082410000}"/>
    <cellStyle name="Note 9 9 5" xfId="16786" xr:uid="{00000000-0005-0000-0000-000083410000}"/>
    <cellStyle name="Output 10" xfId="16787" xr:uid="{00000000-0005-0000-0000-000084410000}"/>
    <cellStyle name="Output 10 10" xfId="16788" xr:uid="{00000000-0005-0000-0000-000085410000}"/>
    <cellStyle name="Output 10 10 2" xfId="16789" xr:uid="{00000000-0005-0000-0000-000086410000}"/>
    <cellStyle name="Output 10 10 2 2" xfId="16790" xr:uid="{00000000-0005-0000-0000-000087410000}"/>
    <cellStyle name="Output 10 10 2 3" xfId="16791" xr:uid="{00000000-0005-0000-0000-000088410000}"/>
    <cellStyle name="Output 10 10 2 4" xfId="16792" xr:uid="{00000000-0005-0000-0000-000089410000}"/>
    <cellStyle name="Output 10 10 3" xfId="16793" xr:uid="{00000000-0005-0000-0000-00008A410000}"/>
    <cellStyle name="Output 10 10 4" xfId="16794" xr:uid="{00000000-0005-0000-0000-00008B410000}"/>
    <cellStyle name="Output 10 10 5" xfId="16795" xr:uid="{00000000-0005-0000-0000-00008C410000}"/>
    <cellStyle name="Output 10 11" xfId="16796" xr:uid="{00000000-0005-0000-0000-00008D410000}"/>
    <cellStyle name="Output 10 11 2" xfId="16797" xr:uid="{00000000-0005-0000-0000-00008E410000}"/>
    <cellStyle name="Output 10 11 3" xfId="16798" xr:uid="{00000000-0005-0000-0000-00008F410000}"/>
    <cellStyle name="Output 10 11 4" xfId="16799" xr:uid="{00000000-0005-0000-0000-000090410000}"/>
    <cellStyle name="Output 10 12" xfId="16800" xr:uid="{00000000-0005-0000-0000-000091410000}"/>
    <cellStyle name="Output 10 12 2" xfId="16801" xr:uid="{00000000-0005-0000-0000-000092410000}"/>
    <cellStyle name="Output 10 12 3" xfId="16802" xr:uid="{00000000-0005-0000-0000-000093410000}"/>
    <cellStyle name="Output 10 12 4" xfId="16803" xr:uid="{00000000-0005-0000-0000-000094410000}"/>
    <cellStyle name="Output 10 13" xfId="16804" xr:uid="{00000000-0005-0000-0000-000095410000}"/>
    <cellStyle name="Output 10 2" xfId="16805" xr:uid="{00000000-0005-0000-0000-000096410000}"/>
    <cellStyle name="Output 10 2 2" xfId="16806" xr:uid="{00000000-0005-0000-0000-000097410000}"/>
    <cellStyle name="Output 10 2 2 2" xfId="16807" xr:uid="{00000000-0005-0000-0000-000098410000}"/>
    <cellStyle name="Output 10 2 2 3" xfId="16808" xr:uid="{00000000-0005-0000-0000-000099410000}"/>
    <cellStyle name="Output 10 2 2 4" xfId="16809" xr:uid="{00000000-0005-0000-0000-00009A410000}"/>
    <cellStyle name="Output 10 2 3" xfId="16810" xr:uid="{00000000-0005-0000-0000-00009B410000}"/>
    <cellStyle name="Output 10 2 3 2" xfId="16811" xr:uid="{00000000-0005-0000-0000-00009C410000}"/>
    <cellStyle name="Output 10 2 4" xfId="16812" xr:uid="{00000000-0005-0000-0000-00009D410000}"/>
    <cellStyle name="Output 10 2 5" xfId="16813" xr:uid="{00000000-0005-0000-0000-00009E410000}"/>
    <cellStyle name="Output 10 2 6" xfId="16814" xr:uid="{00000000-0005-0000-0000-00009F410000}"/>
    <cellStyle name="Output 10 3" xfId="16815" xr:uid="{00000000-0005-0000-0000-0000A0410000}"/>
    <cellStyle name="Output 10 3 2" xfId="16816" xr:uid="{00000000-0005-0000-0000-0000A1410000}"/>
    <cellStyle name="Output 10 3 2 2" xfId="16817" xr:uid="{00000000-0005-0000-0000-0000A2410000}"/>
    <cellStyle name="Output 10 3 2 3" xfId="16818" xr:uid="{00000000-0005-0000-0000-0000A3410000}"/>
    <cellStyle name="Output 10 3 2 4" xfId="16819" xr:uid="{00000000-0005-0000-0000-0000A4410000}"/>
    <cellStyle name="Output 10 3 3" xfId="16820" xr:uid="{00000000-0005-0000-0000-0000A5410000}"/>
    <cellStyle name="Output 10 3 4" xfId="16821" xr:uid="{00000000-0005-0000-0000-0000A6410000}"/>
    <cellStyle name="Output 10 3 5" xfId="16822" xr:uid="{00000000-0005-0000-0000-0000A7410000}"/>
    <cellStyle name="Output 10 4" xfId="16823" xr:uid="{00000000-0005-0000-0000-0000A8410000}"/>
    <cellStyle name="Output 10 4 2" xfId="16824" xr:uid="{00000000-0005-0000-0000-0000A9410000}"/>
    <cellStyle name="Output 10 4 2 2" xfId="16825" xr:uid="{00000000-0005-0000-0000-0000AA410000}"/>
    <cellStyle name="Output 10 4 2 3" xfId="16826" xr:uid="{00000000-0005-0000-0000-0000AB410000}"/>
    <cellStyle name="Output 10 4 2 4" xfId="16827" xr:uid="{00000000-0005-0000-0000-0000AC410000}"/>
    <cellStyle name="Output 10 4 3" xfId="16828" xr:uid="{00000000-0005-0000-0000-0000AD410000}"/>
    <cellStyle name="Output 10 4 4" xfId="16829" xr:uid="{00000000-0005-0000-0000-0000AE410000}"/>
    <cellStyle name="Output 10 4 5" xfId="16830" xr:uid="{00000000-0005-0000-0000-0000AF410000}"/>
    <cellStyle name="Output 10 5" xfId="16831" xr:uid="{00000000-0005-0000-0000-0000B0410000}"/>
    <cellStyle name="Output 10 5 2" xfId="16832" xr:uid="{00000000-0005-0000-0000-0000B1410000}"/>
    <cellStyle name="Output 10 5 2 2" xfId="16833" xr:uid="{00000000-0005-0000-0000-0000B2410000}"/>
    <cellStyle name="Output 10 5 2 3" xfId="16834" xr:uid="{00000000-0005-0000-0000-0000B3410000}"/>
    <cellStyle name="Output 10 5 2 4" xfId="16835" xr:uid="{00000000-0005-0000-0000-0000B4410000}"/>
    <cellStyle name="Output 10 5 3" xfId="16836" xr:uid="{00000000-0005-0000-0000-0000B5410000}"/>
    <cellStyle name="Output 10 5 4" xfId="16837" xr:uid="{00000000-0005-0000-0000-0000B6410000}"/>
    <cellStyle name="Output 10 5 5" xfId="16838" xr:uid="{00000000-0005-0000-0000-0000B7410000}"/>
    <cellStyle name="Output 10 6" xfId="16839" xr:uid="{00000000-0005-0000-0000-0000B8410000}"/>
    <cellStyle name="Output 10 6 2" xfId="16840" xr:uid="{00000000-0005-0000-0000-0000B9410000}"/>
    <cellStyle name="Output 10 6 2 2" xfId="16841" xr:uid="{00000000-0005-0000-0000-0000BA410000}"/>
    <cellStyle name="Output 10 6 2 3" xfId="16842" xr:uid="{00000000-0005-0000-0000-0000BB410000}"/>
    <cellStyle name="Output 10 6 2 4" xfId="16843" xr:uid="{00000000-0005-0000-0000-0000BC410000}"/>
    <cellStyle name="Output 10 6 3" xfId="16844" xr:uid="{00000000-0005-0000-0000-0000BD410000}"/>
    <cellStyle name="Output 10 6 4" xfId="16845" xr:uid="{00000000-0005-0000-0000-0000BE410000}"/>
    <cellStyle name="Output 10 6 5" xfId="16846" xr:uid="{00000000-0005-0000-0000-0000BF410000}"/>
    <cellStyle name="Output 10 7" xfId="16847" xr:uid="{00000000-0005-0000-0000-0000C0410000}"/>
    <cellStyle name="Output 10 7 2" xfId="16848" xr:uid="{00000000-0005-0000-0000-0000C1410000}"/>
    <cellStyle name="Output 10 7 2 2" xfId="16849" xr:uid="{00000000-0005-0000-0000-0000C2410000}"/>
    <cellStyle name="Output 10 7 2 3" xfId="16850" xr:uid="{00000000-0005-0000-0000-0000C3410000}"/>
    <cellStyle name="Output 10 7 2 4" xfId="16851" xr:uid="{00000000-0005-0000-0000-0000C4410000}"/>
    <cellStyle name="Output 10 7 3" xfId="16852" xr:uid="{00000000-0005-0000-0000-0000C5410000}"/>
    <cellStyle name="Output 10 7 4" xfId="16853" xr:uid="{00000000-0005-0000-0000-0000C6410000}"/>
    <cellStyle name="Output 10 7 5" xfId="16854" xr:uid="{00000000-0005-0000-0000-0000C7410000}"/>
    <cellStyle name="Output 10 8" xfId="16855" xr:uid="{00000000-0005-0000-0000-0000C8410000}"/>
    <cellStyle name="Output 10 8 2" xfId="16856" xr:uid="{00000000-0005-0000-0000-0000C9410000}"/>
    <cellStyle name="Output 10 8 2 2" xfId="16857" xr:uid="{00000000-0005-0000-0000-0000CA410000}"/>
    <cellStyle name="Output 10 8 2 3" xfId="16858" xr:uid="{00000000-0005-0000-0000-0000CB410000}"/>
    <cellStyle name="Output 10 8 2 4" xfId="16859" xr:uid="{00000000-0005-0000-0000-0000CC410000}"/>
    <cellStyle name="Output 10 8 3" xfId="16860" xr:uid="{00000000-0005-0000-0000-0000CD410000}"/>
    <cellStyle name="Output 10 8 4" xfId="16861" xr:uid="{00000000-0005-0000-0000-0000CE410000}"/>
    <cellStyle name="Output 10 8 5" xfId="16862" xr:uid="{00000000-0005-0000-0000-0000CF410000}"/>
    <cellStyle name="Output 10 9" xfId="16863" xr:uid="{00000000-0005-0000-0000-0000D0410000}"/>
    <cellStyle name="Output 10 9 2" xfId="16864" xr:uid="{00000000-0005-0000-0000-0000D1410000}"/>
    <cellStyle name="Output 10 9 2 2" xfId="16865" xr:uid="{00000000-0005-0000-0000-0000D2410000}"/>
    <cellStyle name="Output 10 9 2 3" xfId="16866" xr:uid="{00000000-0005-0000-0000-0000D3410000}"/>
    <cellStyle name="Output 10 9 2 4" xfId="16867" xr:uid="{00000000-0005-0000-0000-0000D4410000}"/>
    <cellStyle name="Output 10 9 3" xfId="16868" xr:uid="{00000000-0005-0000-0000-0000D5410000}"/>
    <cellStyle name="Output 10 9 4" xfId="16869" xr:uid="{00000000-0005-0000-0000-0000D6410000}"/>
    <cellStyle name="Output 10 9 5" xfId="16870" xr:uid="{00000000-0005-0000-0000-0000D7410000}"/>
    <cellStyle name="Output 2" xfId="16871" xr:uid="{00000000-0005-0000-0000-0000D8410000}"/>
    <cellStyle name="Output 2 10" xfId="16872" xr:uid="{00000000-0005-0000-0000-0000D9410000}"/>
    <cellStyle name="Output 2 10 2" xfId="16873" xr:uid="{00000000-0005-0000-0000-0000DA410000}"/>
    <cellStyle name="Output 2 10 2 2" xfId="16874" xr:uid="{00000000-0005-0000-0000-0000DB410000}"/>
    <cellStyle name="Output 2 10 2 3" xfId="16875" xr:uid="{00000000-0005-0000-0000-0000DC410000}"/>
    <cellStyle name="Output 2 10 2 4" xfId="16876" xr:uid="{00000000-0005-0000-0000-0000DD410000}"/>
    <cellStyle name="Output 2 10 3" xfId="16877" xr:uid="{00000000-0005-0000-0000-0000DE410000}"/>
    <cellStyle name="Output 2 10 4" xfId="16878" xr:uid="{00000000-0005-0000-0000-0000DF410000}"/>
    <cellStyle name="Output 2 10 5" xfId="16879" xr:uid="{00000000-0005-0000-0000-0000E0410000}"/>
    <cellStyle name="Output 2 11" xfId="16880" xr:uid="{00000000-0005-0000-0000-0000E1410000}"/>
    <cellStyle name="Output 2 11 2" xfId="16881" xr:uid="{00000000-0005-0000-0000-0000E2410000}"/>
    <cellStyle name="Output 2 11 2 2" xfId="16882" xr:uid="{00000000-0005-0000-0000-0000E3410000}"/>
    <cellStyle name="Output 2 11 2 3" xfId="16883" xr:uid="{00000000-0005-0000-0000-0000E4410000}"/>
    <cellStyle name="Output 2 11 2 4" xfId="16884" xr:uid="{00000000-0005-0000-0000-0000E5410000}"/>
    <cellStyle name="Output 2 11 3" xfId="16885" xr:uid="{00000000-0005-0000-0000-0000E6410000}"/>
    <cellStyle name="Output 2 11 4" xfId="16886" xr:uid="{00000000-0005-0000-0000-0000E7410000}"/>
    <cellStyle name="Output 2 11 5" xfId="16887" xr:uid="{00000000-0005-0000-0000-0000E8410000}"/>
    <cellStyle name="Output 2 12" xfId="16888" xr:uid="{00000000-0005-0000-0000-0000E9410000}"/>
    <cellStyle name="Output 2 12 2" xfId="16889" xr:uid="{00000000-0005-0000-0000-0000EA410000}"/>
    <cellStyle name="Output 2 12 3" xfId="16890" xr:uid="{00000000-0005-0000-0000-0000EB410000}"/>
    <cellStyle name="Output 2 12 4" xfId="16891" xr:uid="{00000000-0005-0000-0000-0000EC410000}"/>
    <cellStyle name="Output 2 13" xfId="16892" xr:uid="{00000000-0005-0000-0000-0000ED410000}"/>
    <cellStyle name="Output 2 13 2" xfId="16893" xr:uid="{00000000-0005-0000-0000-0000EE410000}"/>
    <cellStyle name="Output 2 13 3" xfId="16894" xr:uid="{00000000-0005-0000-0000-0000EF410000}"/>
    <cellStyle name="Output 2 13 4" xfId="16895" xr:uid="{00000000-0005-0000-0000-0000F0410000}"/>
    <cellStyle name="Output 2 14" xfId="16896" xr:uid="{00000000-0005-0000-0000-0000F1410000}"/>
    <cellStyle name="Output 2 2" xfId="16897" xr:uid="{00000000-0005-0000-0000-0000F2410000}"/>
    <cellStyle name="Output 2 2 10" xfId="16898" xr:uid="{00000000-0005-0000-0000-0000F3410000}"/>
    <cellStyle name="Output 2 2 10 2" xfId="16899" xr:uid="{00000000-0005-0000-0000-0000F4410000}"/>
    <cellStyle name="Output 2 2 10 2 2" xfId="16900" xr:uid="{00000000-0005-0000-0000-0000F5410000}"/>
    <cellStyle name="Output 2 2 10 2 3" xfId="16901" xr:uid="{00000000-0005-0000-0000-0000F6410000}"/>
    <cellStyle name="Output 2 2 10 2 4" xfId="16902" xr:uid="{00000000-0005-0000-0000-0000F7410000}"/>
    <cellStyle name="Output 2 2 10 3" xfId="16903" xr:uid="{00000000-0005-0000-0000-0000F8410000}"/>
    <cellStyle name="Output 2 2 10 4" xfId="16904" xr:uid="{00000000-0005-0000-0000-0000F9410000}"/>
    <cellStyle name="Output 2 2 10 5" xfId="16905" xr:uid="{00000000-0005-0000-0000-0000FA410000}"/>
    <cellStyle name="Output 2 2 11" xfId="16906" xr:uid="{00000000-0005-0000-0000-0000FB410000}"/>
    <cellStyle name="Output 2 2 11 2" xfId="16907" xr:uid="{00000000-0005-0000-0000-0000FC410000}"/>
    <cellStyle name="Output 2 2 11 3" xfId="16908" xr:uid="{00000000-0005-0000-0000-0000FD410000}"/>
    <cellStyle name="Output 2 2 11 4" xfId="16909" xr:uid="{00000000-0005-0000-0000-0000FE410000}"/>
    <cellStyle name="Output 2 2 12" xfId="16910" xr:uid="{00000000-0005-0000-0000-0000FF410000}"/>
    <cellStyle name="Output 2 2 12 2" xfId="16911" xr:uid="{00000000-0005-0000-0000-000000420000}"/>
    <cellStyle name="Output 2 2 12 3" xfId="16912" xr:uid="{00000000-0005-0000-0000-000001420000}"/>
    <cellStyle name="Output 2 2 12 4" xfId="16913" xr:uid="{00000000-0005-0000-0000-000002420000}"/>
    <cellStyle name="Output 2 2 13" xfId="16914" xr:uid="{00000000-0005-0000-0000-000003420000}"/>
    <cellStyle name="Output 2 2 2" xfId="16915" xr:uid="{00000000-0005-0000-0000-000004420000}"/>
    <cellStyle name="Output 2 2 2 2" xfId="16916" xr:uid="{00000000-0005-0000-0000-000005420000}"/>
    <cellStyle name="Output 2 2 2 2 2" xfId="16917" xr:uid="{00000000-0005-0000-0000-000006420000}"/>
    <cellStyle name="Output 2 2 2 2 3" xfId="16918" xr:uid="{00000000-0005-0000-0000-000007420000}"/>
    <cellStyle name="Output 2 2 2 2 4" xfId="16919" xr:uid="{00000000-0005-0000-0000-000008420000}"/>
    <cellStyle name="Output 2 2 2 3" xfId="16920" xr:uid="{00000000-0005-0000-0000-000009420000}"/>
    <cellStyle name="Output 2 2 2 3 2" xfId="16921" xr:uid="{00000000-0005-0000-0000-00000A420000}"/>
    <cellStyle name="Output 2 2 2 4" xfId="16922" xr:uid="{00000000-0005-0000-0000-00000B420000}"/>
    <cellStyle name="Output 2 2 2 5" xfId="16923" xr:uid="{00000000-0005-0000-0000-00000C420000}"/>
    <cellStyle name="Output 2 2 2 6" xfId="16924" xr:uid="{00000000-0005-0000-0000-00000D420000}"/>
    <cellStyle name="Output 2 2 3" xfId="16925" xr:uid="{00000000-0005-0000-0000-00000E420000}"/>
    <cellStyle name="Output 2 2 3 2" xfId="16926" xr:uid="{00000000-0005-0000-0000-00000F420000}"/>
    <cellStyle name="Output 2 2 3 2 2" xfId="16927" xr:uid="{00000000-0005-0000-0000-000010420000}"/>
    <cellStyle name="Output 2 2 3 2 3" xfId="16928" xr:uid="{00000000-0005-0000-0000-000011420000}"/>
    <cellStyle name="Output 2 2 3 2 4" xfId="16929" xr:uid="{00000000-0005-0000-0000-000012420000}"/>
    <cellStyle name="Output 2 2 3 3" xfId="16930" xr:uid="{00000000-0005-0000-0000-000013420000}"/>
    <cellStyle name="Output 2 2 3 4" xfId="16931" xr:uid="{00000000-0005-0000-0000-000014420000}"/>
    <cellStyle name="Output 2 2 3 5" xfId="16932" xr:uid="{00000000-0005-0000-0000-000015420000}"/>
    <cellStyle name="Output 2 2 4" xfId="16933" xr:uid="{00000000-0005-0000-0000-000016420000}"/>
    <cellStyle name="Output 2 2 4 2" xfId="16934" xr:uid="{00000000-0005-0000-0000-000017420000}"/>
    <cellStyle name="Output 2 2 4 2 2" xfId="16935" xr:uid="{00000000-0005-0000-0000-000018420000}"/>
    <cellStyle name="Output 2 2 4 2 3" xfId="16936" xr:uid="{00000000-0005-0000-0000-000019420000}"/>
    <cellStyle name="Output 2 2 4 2 4" xfId="16937" xr:uid="{00000000-0005-0000-0000-00001A420000}"/>
    <cellStyle name="Output 2 2 4 3" xfId="16938" xr:uid="{00000000-0005-0000-0000-00001B420000}"/>
    <cellStyle name="Output 2 2 4 4" xfId="16939" xr:uid="{00000000-0005-0000-0000-00001C420000}"/>
    <cellStyle name="Output 2 2 4 5" xfId="16940" xr:uid="{00000000-0005-0000-0000-00001D420000}"/>
    <cellStyle name="Output 2 2 5" xfId="16941" xr:uid="{00000000-0005-0000-0000-00001E420000}"/>
    <cellStyle name="Output 2 2 5 2" xfId="16942" xr:uid="{00000000-0005-0000-0000-00001F420000}"/>
    <cellStyle name="Output 2 2 5 2 2" xfId="16943" xr:uid="{00000000-0005-0000-0000-000020420000}"/>
    <cellStyle name="Output 2 2 5 2 3" xfId="16944" xr:uid="{00000000-0005-0000-0000-000021420000}"/>
    <cellStyle name="Output 2 2 5 2 4" xfId="16945" xr:uid="{00000000-0005-0000-0000-000022420000}"/>
    <cellStyle name="Output 2 2 5 3" xfId="16946" xr:uid="{00000000-0005-0000-0000-000023420000}"/>
    <cellStyle name="Output 2 2 5 4" xfId="16947" xr:uid="{00000000-0005-0000-0000-000024420000}"/>
    <cellStyle name="Output 2 2 5 5" xfId="16948" xr:uid="{00000000-0005-0000-0000-000025420000}"/>
    <cellStyle name="Output 2 2 6" xfId="16949" xr:uid="{00000000-0005-0000-0000-000026420000}"/>
    <cellStyle name="Output 2 2 6 2" xfId="16950" xr:uid="{00000000-0005-0000-0000-000027420000}"/>
    <cellStyle name="Output 2 2 6 2 2" xfId="16951" xr:uid="{00000000-0005-0000-0000-000028420000}"/>
    <cellStyle name="Output 2 2 6 2 3" xfId="16952" xr:uid="{00000000-0005-0000-0000-000029420000}"/>
    <cellStyle name="Output 2 2 6 2 4" xfId="16953" xr:uid="{00000000-0005-0000-0000-00002A420000}"/>
    <cellStyle name="Output 2 2 6 3" xfId="16954" xr:uid="{00000000-0005-0000-0000-00002B420000}"/>
    <cellStyle name="Output 2 2 6 4" xfId="16955" xr:uid="{00000000-0005-0000-0000-00002C420000}"/>
    <cellStyle name="Output 2 2 6 5" xfId="16956" xr:uid="{00000000-0005-0000-0000-00002D420000}"/>
    <cellStyle name="Output 2 2 7" xfId="16957" xr:uid="{00000000-0005-0000-0000-00002E420000}"/>
    <cellStyle name="Output 2 2 7 2" xfId="16958" xr:uid="{00000000-0005-0000-0000-00002F420000}"/>
    <cellStyle name="Output 2 2 7 2 2" xfId="16959" xr:uid="{00000000-0005-0000-0000-000030420000}"/>
    <cellStyle name="Output 2 2 7 2 3" xfId="16960" xr:uid="{00000000-0005-0000-0000-000031420000}"/>
    <cellStyle name="Output 2 2 7 2 4" xfId="16961" xr:uid="{00000000-0005-0000-0000-000032420000}"/>
    <cellStyle name="Output 2 2 7 3" xfId="16962" xr:uid="{00000000-0005-0000-0000-000033420000}"/>
    <cellStyle name="Output 2 2 7 4" xfId="16963" xr:uid="{00000000-0005-0000-0000-000034420000}"/>
    <cellStyle name="Output 2 2 7 5" xfId="16964" xr:uid="{00000000-0005-0000-0000-000035420000}"/>
    <cellStyle name="Output 2 2 8" xfId="16965" xr:uid="{00000000-0005-0000-0000-000036420000}"/>
    <cellStyle name="Output 2 2 8 2" xfId="16966" xr:uid="{00000000-0005-0000-0000-000037420000}"/>
    <cellStyle name="Output 2 2 8 2 2" xfId="16967" xr:uid="{00000000-0005-0000-0000-000038420000}"/>
    <cellStyle name="Output 2 2 8 2 3" xfId="16968" xr:uid="{00000000-0005-0000-0000-000039420000}"/>
    <cellStyle name="Output 2 2 8 2 4" xfId="16969" xr:uid="{00000000-0005-0000-0000-00003A420000}"/>
    <cellStyle name="Output 2 2 8 3" xfId="16970" xr:uid="{00000000-0005-0000-0000-00003B420000}"/>
    <cellStyle name="Output 2 2 8 4" xfId="16971" xr:uid="{00000000-0005-0000-0000-00003C420000}"/>
    <cellStyle name="Output 2 2 8 5" xfId="16972" xr:uid="{00000000-0005-0000-0000-00003D420000}"/>
    <cellStyle name="Output 2 2 9" xfId="16973" xr:uid="{00000000-0005-0000-0000-00003E420000}"/>
    <cellStyle name="Output 2 2 9 2" xfId="16974" xr:uid="{00000000-0005-0000-0000-00003F420000}"/>
    <cellStyle name="Output 2 2 9 2 2" xfId="16975" xr:uid="{00000000-0005-0000-0000-000040420000}"/>
    <cellStyle name="Output 2 2 9 2 3" xfId="16976" xr:uid="{00000000-0005-0000-0000-000041420000}"/>
    <cellStyle name="Output 2 2 9 2 4" xfId="16977" xr:uid="{00000000-0005-0000-0000-000042420000}"/>
    <cellStyle name="Output 2 2 9 3" xfId="16978" xr:uid="{00000000-0005-0000-0000-000043420000}"/>
    <cellStyle name="Output 2 2 9 4" xfId="16979" xr:uid="{00000000-0005-0000-0000-000044420000}"/>
    <cellStyle name="Output 2 2 9 5" xfId="16980" xr:uid="{00000000-0005-0000-0000-000045420000}"/>
    <cellStyle name="Output 2 3" xfId="16981" xr:uid="{00000000-0005-0000-0000-000046420000}"/>
    <cellStyle name="Output 2 3 2" xfId="16982" xr:uid="{00000000-0005-0000-0000-000047420000}"/>
    <cellStyle name="Output 2 3 2 2" xfId="16983" xr:uid="{00000000-0005-0000-0000-000048420000}"/>
    <cellStyle name="Output 2 3 2 3" xfId="16984" xr:uid="{00000000-0005-0000-0000-000049420000}"/>
    <cellStyle name="Output 2 3 2 4" xfId="16985" xr:uid="{00000000-0005-0000-0000-00004A420000}"/>
    <cellStyle name="Output 2 3 3" xfId="16986" xr:uid="{00000000-0005-0000-0000-00004B420000}"/>
    <cellStyle name="Output 2 3 3 2" xfId="16987" xr:uid="{00000000-0005-0000-0000-00004C420000}"/>
    <cellStyle name="Output 2 3 4" xfId="16988" xr:uid="{00000000-0005-0000-0000-00004D420000}"/>
    <cellStyle name="Output 2 3 5" xfId="16989" xr:uid="{00000000-0005-0000-0000-00004E420000}"/>
    <cellStyle name="Output 2 3 6" xfId="16990" xr:uid="{00000000-0005-0000-0000-00004F420000}"/>
    <cellStyle name="Output 2 4" xfId="16991" xr:uid="{00000000-0005-0000-0000-000050420000}"/>
    <cellStyle name="Output 2 4 2" xfId="16992" xr:uid="{00000000-0005-0000-0000-000051420000}"/>
    <cellStyle name="Output 2 4 2 2" xfId="16993" xr:uid="{00000000-0005-0000-0000-000052420000}"/>
    <cellStyle name="Output 2 4 2 3" xfId="16994" xr:uid="{00000000-0005-0000-0000-000053420000}"/>
    <cellStyle name="Output 2 4 2 4" xfId="16995" xr:uid="{00000000-0005-0000-0000-000054420000}"/>
    <cellStyle name="Output 2 4 3" xfId="16996" xr:uid="{00000000-0005-0000-0000-000055420000}"/>
    <cellStyle name="Output 2 4 4" xfId="16997" xr:uid="{00000000-0005-0000-0000-000056420000}"/>
    <cellStyle name="Output 2 4 5" xfId="16998" xr:uid="{00000000-0005-0000-0000-000057420000}"/>
    <cellStyle name="Output 2 5" xfId="16999" xr:uid="{00000000-0005-0000-0000-000058420000}"/>
    <cellStyle name="Output 2 5 2" xfId="17000" xr:uid="{00000000-0005-0000-0000-000059420000}"/>
    <cellStyle name="Output 2 5 2 2" xfId="17001" xr:uid="{00000000-0005-0000-0000-00005A420000}"/>
    <cellStyle name="Output 2 5 2 3" xfId="17002" xr:uid="{00000000-0005-0000-0000-00005B420000}"/>
    <cellStyle name="Output 2 5 2 4" xfId="17003" xr:uid="{00000000-0005-0000-0000-00005C420000}"/>
    <cellStyle name="Output 2 5 3" xfId="17004" xr:uid="{00000000-0005-0000-0000-00005D420000}"/>
    <cellStyle name="Output 2 5 4" xfId="17005" xr:uid="{00000000-0005-0000-0000-00005E420000}"/>
    <cellStyle name="Output 2 5 5" xfId="17006" xr:uid="{00000000-0005-0000-0000-00005F420000}"/>
    <cellStyle name="Output 2 6" xfId="17007" xr:uid="{00000000-0005-0000-0000-000060420000}"/>
    <cellStyle name="Output 2 6 2" xfId="17008" xr:uid="{00000000-0005-0000-0000-000061420000}"/>
    <cellStyle name="Output 2 6 2 2" xfId="17009" xr:uid="{00000000-0005-0000-0000-000062420000}"/>
    <cellStyle name="Output 2 6 2 3" xfId="17010" xr:uid="{00000000-0005-0000-0000-000063420000}"/>
    <cellStyle name="Output 2 6 2 4" xfId="17011" xr:uid="{00000000-0005-0000-0000-000064420000}"/>
    <cellStyle name="Output 2 6 3" xfId="17012" xr:uid="{00000000-0005-0000-0000-000065420000}"/>
    <cellStyle name="Output 2 6 4" xfId="17013" xr:uid="{00000000-0005-0000-0000-000066420000}"/>
    <cellStyle name="Output 2 6 5" xfId="17014" xr:uid="{00000000-0005-0000-0000-000067420000}"/>
    <cellStyle name="Output 2 7" xfId="17015" xr:uid="{00000000-0005-0000-0000-000068420000}"/>
    <cellStyle name="Output 2 7 2" xfId="17016" xr:uid="{00000000-0005-0000-0000-000069420000}"/>
    <cellStyle name="Output 2 7 2 2" xfId="17017" xr:uid="{00000000-0005-0000-0000-00006A420000}"/>
    <cellStyle name="Output 2 7 2 3" xfId="17018" xr:uid="{00000000-0005-0000-0000-00006B420000}"/>
    <cellStyle name="Output 2 7 2 4" xfId="17019" xr:uid="{00000000-0005-0000-0000-00006C420000}"/>
    <cellStyle name="Output 2 7 3" xfId="17020" xr:uid="{00000000-0005-0000-0000-00006D420000}"/>
    <cellStyle name="Output 2 7 4" xfId="17021" xr:uid="{00000000-0005-0000-0000-00006E420000}"/>
    <cellStyle name="Output 2 7 5" xfId="17022" xr:uid="{00000000-0005-0000-0000-00006F420000}"/>
    <cellStyle name="Output 2 8" xfId="17023" xr:uid="{00000000-0005-0000-0000-000070420000}"/>
    <cellStyle name="Output 2 8 2" xfId="17024" xr:uid="{00000000-0005-0000-0000-000071420000}"/>
    <cellStyle name="Output 2 8 2 2" xfId="17025" xr:uid="{00000000-0005-0000-0000-000072420000}"/>
    <cellStyle name="Output 2 8 2 3" xfId="17026" xr:uid="{00000000-0005-0000-0000-000073420000}"/>
    <cellStyle name="Output 2 8 2 4" xfId="17027" xr:uid="{00000000-0005-0000-0000-000074420000}"/>
    <cellStyle name="Output 2 8 3" xfId="17028" xr:uid="{00000000-0005-0000-0000-000075420000}"/>
    <cellStyle name="Output 2 8 4" xfId="17029" xr:uid="{00000000-0005-0000-0000-000076420000}"/>
    <cellStyle name="Output 2 8 5" xfId="17030" xr:uid="{00000000-0005-0000-0000-000077420000}"/>
    <cellStyle name="Output 2 9" xfId="17031" xr:uid="{00000000-0005-0000-0000-000078420000}"/>
    <cellStyle name="Output 2 9 2" xfId="17032" xr:uid="{00000000-0005-0000-0000-000079420000}"/>
    <cellStyle name="Output 2 9 2 2" xfId="17033" xr:uid="{00000000-0005-0000-0000-00007A420000}"/>
    <cellStyle name="Output 2 9 2 3" xfId="17034" xr:uid="{00000000-0005-0000-0000-00007B420000}"/>
    <cellStyle name="Output 2 9 2 4" xfId="17035" xr:uid="{00000000-0005-0000-0000-00007C420000}"/>
    <cellStyle name="Output 2 9 3" xfId="17036" xr:uid="{00000000-0005-0000-0000-00007D420000}"/>
    <cellStyle name="Output 2 9 4" xfId="17037" xr:uid="{00000000-0005-0000-0000-00007E420000}"/>
    <cellStyle name="Output 2 9 5" xfId="17038" xr:uid="{00000000-0005-0000-0000-00007F420000}"/>
    <cellStyle name="Output 3" xfId="17039" xr:uid="{00000000-0005-0000-0000-000080420000}"/>
    <cellStyle name="Output 3 10" xfId="17040" xr:uid="{00000000-0005-0000-0000-000081420000}"/>
    <cellStyle name="Output 3 10 2" xfId="17041" xr:uid="{00000000-0005-0000-0000-000082420000}"/>
    <cellStyle name="Output 3 10 2 2" xfId="17042" xr:uid="{00000000-0005-0000-0000-000083420000}"/>
    <cellStyle name="Output 3 10 2 3" xfId="17043" xr:uid="{00000000-0005-0000-0000-000084420000}"/>
    <cellStyle name="Output 3 10 2 4" xfId="17044" xr:uid="{00000000-0005-0000-0000-000085420000}"/>
    <cellStyle name="Output 3 10 3" xfId="17045" xr:uid="{00000000-0005-0000-0000-000086420000}"/>
    <cellStyle name="Output 3 10 4" xfId="17046" xr:uid="{00000000-0005-0000-0000-000087420000}"/>
    <cellStyle name="Output 3 10 5" xfId="17047" xr:uid="{00000000-0005-0000-0000-000088420000}"/>
    <cellStyle name="Output 3 11" xfId="17048" xr:uid="{00000000-0005-0000-0000-000089420000}"/>
    <cellStyle name="Output 3 11 2" xfId="17049" xr:uid="{00000000-0005-0000-0000-00008A420000}"/>
    <cellStyle name="Output 3 11 2 2" xfId="17050" xr:uid="{00000000-0005-0000-0000-00008B420000}"/>
    <cellStyle name="Output 3 11 2 3" xfId="17051" xr:uid="{00000000-0005-0000-0000-00008C420000}"/>
    <cellStyle name="Output 3 11 2 4" xfId="17052" xr:uid="{00000000-0005-0000-0000-00008D420000}"/>
    <cellStyle name="Output 3 11 3" xfId="17053" xr:uid="{00000000-0005-0000-0000-00008E420000}"/>
    <cellStyle name="Output 3 11 4" xfId="17054" xr:uid="{00000000-0005-0000-0000-00008F420000}"/>
    <cellStyle name="Output 3 11 5" xfId="17055" xr:uid="{00000000-0005-0000-0000-000090420000}"/>
    <cellStyle name="Output 3 12" xfId="17056" xr:uid="{00000000-0005-0000-0000-000091420000}"/>
    <cellStyle name="Output 3 12 2" xfId="17057" xr:uid="{00000000-0005-0000-0000-000092420000}"/>
    <cellStyle name="Output 3 12 3" xfId="17058" xr:uid="{00000000-0005-0000-0000-000093420000}"/>
    <cellStyle name="Output 3 12 4" xfId="17059" xr:uid="{00000000-0005-0000-0000-000094420000}"/>
    <cellStyle name="Output 3 13" xfId="17060" xr:uid="{00000000-0005-0000-0000-000095420000}"/>
    <cellStyle name="Output 3 13 2" xfId="17061" xr:uid="{00000000-0005-0000-0000-000096420000}"/>
    <cellStyle name="Output 3 13 3" xfId="17062" xr:uid="{00000000-0005-0000-0000-000097420000}"/>
    <cellStyle name="Output 3 13 4" xfId="17063" xr:uid="{00000000-0005-0000-0000-000098420000}"/>
    <cellStyle name="Output 3 14" xfId="17064" xr:uid="{00000000-0005-0000-0000-000099420000}"/>
    <cellStyle name="Output 3 2" xfId="17065" xr:uid="{00000000-0005-0000-0000-00009A420000}"/>
    <cellStyle name="Output 3 2 10" xfId="17066" xr:uid="{00000000-0005-0000-0000-00009B420000}"/>
    <cellStyle name="Output 3 2 10 2" xfId="17067" xr:uid="{00000000-0005-0000-0000-00009C420000}"/>
    <cellStyle name="Output 3 2 10 2 2" xfId="17068" xr:uid="{00000000-0005-0000-0000-00009D420000}"/>
    <cellStyle name="Output 3 2 10 2 3" xfId="17069" xr:uid="{00000000-0005-0000-0000-00009E420000}"/>
    <cellStyle name="Output 3 2 10 2 4" xfId="17070" xr:uid="{00000000-0005-0000-0000-00009F420000}"/>
    <cellStyle name="Output 3 2 10 3" xfId="17071" xr:uid="{00000000-0005-0000-0000-0000A0420000}"/>
    <cellStyle name="Output 3 2 10 4" xfId="17072" xr:uid="{00000000-0005-0000-0000-0000A1420000}"/>
    <cellStyle name="Output 3 2 10 5" xfId="17073" xr:uid="{00000000-0005-0000-0000-0000A2420000}"/>
    <cellStyle name="Output 3 2 11" xfId="17074" xr:uid="{00000000-0005-0000-0000-0000A3420000}"/>
    <cellStyle name="Output 3 2 11 2" xfId="17075" xr:uid="{00000000-0005-0000-0000-0000A4420000}"/>
    <cellStyle name="Output 3 2 11 3" xfId="17076" xr:uid="{00000000-0005-0000-0000-0000A5420000}"/>
    <cellStyle name="Output 3 2 11 4" xfId="17077" xr:uid="{00000000-0005-0000-0000-0000A6420000}"/>
    <cellStyle name="Output 3 2 12" xfId="17078" xr:uid="{00000000-0005-0000-0000-0000A7420000}"/>
    <cellStyle name="Output 3 2 12 2" xfId="17079" xr:uid="{00000000-0005-0000-0000-0000A8420000}"/>
    <cellStyle name="Output 3 2 12 3" xfId="17080" xr:uid="{00000000-0005-0000-0000-0000A9420000}"/>
    <cellStyle name="Output 3 2 12 4" xfId="17081" xr:uid="{00000000-0005-0000-0000-0000AA420000}"/>
    <cellStyle name="Output 3 2 13" xfId="17082" xr:uid="{00000000-0005-0000-0000-0000AB420000}"/>
    <cellStyle name="Output 3 2 2" xfId="17083" xr:uid="{00000000-0005-0000-0000-0000AC420000}"/>
    <cellStyle name="Output 3 2 2 2" xfId="17084" xr:uid="{00000000-0005-0000-0000-0000AD420000}"/>
    <cellStyle name="Output 3 2 2 2 2" xfId="17085" xr:uid="{00000000-0005-0000-0000-0000AE420000}"/>
    <cellStyle name="Output 3 2 2 2 3" xfId="17086" xr:uid="{00000000-0005-0000-0000-0000AF420000}"/>
    <cellStyle name="Output 3 2 2 2 4" xfId="17087" xr:uid="{00000000-0005-0000-0000-0000B0420000}"/>
    <cellStyle name="Output 3 2 2 3" xfId="17088" xr:uid="{00000000-0005-0000-0000-0000B1420000}"/>
    <cellStyle name="Output 3 2 2 3 2" xfId="17089" xr:uid="{00000000-0005-0000-0000-0000B2420000}"/>
    <cellStyle name="Output 3 2 2 4" xfId="17090" xr:uid="{00000000-0005-0000-0000-0000B3420000}"/>
    <cellStyle name="Output 3 2 2 5" xfId="17091" xr:uid="{00000000-0005-0000-0000-0000B4420000}"/>
    <cellStyle name="Output 3 2 2 6" xfId="17092" xr:uid="{00000000-0005-0000-0000-0000B5420000}"/>
    <cellStyle name="Output 3 2 3" xfId="17093" xr:uid="{00000000-0005-0000-0000-0000B6420000}"/>
    <cellStyle name="Output 3 2 3 2" xfId="17094" xr:uid="{00000000-0005-0000-0000-0000B7420000}"/>
    <cellStyle name="Output 3 2 3 2 2" xfId="17095" xr:uid="{00000000-0005-0000-0000-0000B8420000}"/>
    <cellStyle name="Output 3 2 3 2 3" xfId="17096" xr:uid="{00000000-0005-0000-0000-0000B9420000}"/>
    <cellStyle name="Output 3 2 3 2 4" xfId="17097" xr:uid="{00000000-0005-0000-0000-0000BA420000}"/>
    <cellStyle name="Output 3 2 3 3" xfId="17098" xr:uid="{00000000-0005-0000-0000-0000BB420000}"/>
    <cellStyle name="Output 3 2 3 4" xfId="17099" xr:uid="{00000000-0005-0000-0000-0000BC420000}"/>
    <cellStyle name="Output 3 2 3 5" xfId="17100" xr:uid="{00000000-0005-0000-0000-0000BD420000}"/>
    <cellStyle name="Output 3 2 4" xfId="17101" xr:uid="{00000000-0005-0000-0000-0000BE420000}"/>
    <cellStyle name="Output 3 2 4 2" xfId="17102" xr:uid="{00000000-0005-0000-0000-0000BF420000}"/>
    <cellStyle name="Output 3 2 4 2 2" xfId="17103" xr:uid="{00000000-0005-0000-0000-0000C0420000}"/>
    <cellStyle name="Output 3 2 4 2 3" xfId="17104" xr:uid="{00000000-0005-0000-0000-0000C1420000}"/>
    <cellStyle name="Output 3 2 4 2 4" xfId="17105" xr:uid="{00000000-0005-0000-0000-0000C2420000}"/>
    <cellStyle name="Output 3 2 4 3" xfId="17106" xr:uid="{00000000-0005-0000-0000-0000C3420000}"/>
    <cellStyle name="Output 3 2 4 4" xfId="17107" xr:uid="{00000000-0005-0000-0000-0000C4420000}"/>
    <cellStyle name="Output 3 2 4 5" xfId="17108" xr:uid="{00000000-0005-0000-0000-0000C5420000}"/>
    <cellStyle name="Output 3 2 5" xfId="17109" xr:uid="{00000000-0005-0000-0000-0000C6420000}"/>
    <cellStyle name="Output 3 2 5 2" xfId="17110" xr:uid="{00000000-0005-0000-0000-0000C7420000}"/>
    <cellStyle name="Output 3 2 5 2 2" xfId="17111" xr:uid="{00000000-0005-0000-0000-0000C8420000}"/>
    <cellStyle name="Output 3 2 5 2 3" xfId="17112" xr:uid="{00000000-0005-0000-0000-0000C9420000}"/>
    <cellStyle name="Output 3 2 5 2 4" xfId="17113" xr:uid="{00000000-0005-0000-0000-0000CA420000}"/>
    <cellStyle name="Output 3 2 5 3" xfId="17114" xr:uid="{00000000-0005-0000-0000-0000CB420000}"/>
    <cellStyle name="Output 3 2 5 4" xfId="17115" xr:uid="{00000000-0005-0000-0000-0000CC420000}"/>
    <cellStyle name="Output 3 2 5 5" xfId="17116" xr:uid="{00000000-0005-0000-0000-0000CD420000}"/>
    <cellStyle name="Output 3 2 6" xfId="17117" xr:uid="{00000000-0005-0000-0000-0000CE420000}"/>
    <cellStyle name="Output 3 2 6 2" xfId="17118" xr:uid="{00000000-0005-0000-0000-0000CF420000}"/>
    <cellStyle name="Output 3 2 6 2 2" xfId="17119" xr:uid="{00000000-0005-0000-0000-0000D0420000}"/>
    <cellStyle name="Output 3 2 6 2 3" xfId="17120" xr:uid="{00000000-0005-0000-0000-0000D1420000}"/>
    <cellStyle name="Output 3 2 6 2 4" xfId="17121" xr:uid="{00000000-0005-0000-0000-0000D2420000}"/>
    <cellStyle name="Output 3 2 6 3" xfId="17122" xr:uid="{00000000-0005-0000-0000-0000D3420000}"/>
    <cellStyle name="Output 3 2 6 4" xfId="17123" xr:uid="{00000000-0005-0000-0000-0000D4420000}"/>
    <cellStyle name="Output 3 2 6 5" xfId="17124" xr:uid="{00000000-0005-0000-0000-0000D5420000}"/>
    <cellStyle name="Output 3 2 7" xfId="17125" xr:uid="{00000000-0005-0000-0000-0000D6420000}"/>
    <cellStyle name="Output 3 2 7 2" xfId="17126" xr:uid="{00000000-0005-0000-0000-0000D7420000}"/>
    <cellStyle name="Output 3 2 7 2 2" xfId="17127" xr:uid="{00000000-0005-0000-0000-0000D8420000}"/>
    <cellStyle name="Output 3 2 7 2 3" xfId="17128" xr:uid="{00000000-0005-0000-0000-0000D9420000}"/>
    <cellStyle name="Output 3 2 7 2 4" xfId="17129" xr:uid="{00000000-0005-0000-0000-0000DA420000}"/>
    <cellStyle name="Output 3 2 7 3" xfId="17130" xr:uid="{00000000-0005-0000-0000-0000DB420000}"/>
    <cellStyle name="Output 3 2 7 4" xfId="17131" xr:uid="{00000000-0005-0000-0000-0000DC420000}"/>
    <cellStyle name="Output 3 2 7 5" xfId="17132" xr:uid="{00000000-0005-0000-0000-0000DD420000}"/>
    <cellStyle name="Output 3 2 8" xfId="17133" xr:uid="{00000000-0005-0000-0000-0000DE420000}"/>
    <cellStyle name="Output 3 2 8 2" xfId="17134" xr:uid="{00000000-0005-0000-0000-0000DF420000}"/>
    <cellStyle name="Output 3 2 8 2 2" xfId="17135" xr:uid="{00000000-0005-0000-0000-0000E0420000}"/>
    <cellStyle name="Output 3 2 8 2 3" xfId="17136" xr:uid="{00000000-0005-0000-0000-0000E1420000}"/>
    <cellStyle name="Output 3 2 8 2 4" xfId="17137" xr:uid="{00000000-0005-0000-0000-0000E2420000}"/>
    <cellStyle name="Output 3 2 8 3" xfId="17138" xr:uid="{00000000-0005-0000-0000-0000E3420000}"/>
    <cellStyle name="Output 3 2 8 4" xfId="17139" xr:uid="{00000000-0005-0000-0000-0000E4420000}"/>
    <cellStyle name="Output 3 2 8 5" xfId="17140" xr:uid="{00000000-0005-0000-0000-0000E5420000}"/>
    <cellStyle name="Output 3 2 9" xfId="17141" xr:uid="{00000000-0005-0000-0000-0000E6420000}"/>
    <cellStyle name="Output 3 2 9 2" xfId="17142" xr:uid="{00000000-0005-0000-0000-0000E7420000}"/>
    <cellStyle name="Output 3 2 9 2 2" xfId="17143" xr:uid="{00000000-0005-0000-0000-0000E8420000}"/>
    <cellStyle name="Output 3 2 9 2 3" xfId="17144" xr:uid="{00000000-0005-0000-0000-0000E9420000}"/>
    <cellStyle name="Output 3 2 9 2 4" xfId="17145" xr:uid="{00000000-0005-0000-0000-0000EA420000}"/>
    <cellStyle name="Output 3 2 9 3" xfId="17146" xr:uid="{00000000-0005-0000-0000-0000EB420000}"/>
    <cellStyle name="Output 3 2 9 4" xfId="17147" xr:uid="{00000000-0005-0000-0000-0000EC420000}"/>
    <cellStyle name="Output 3 2 9 5" xfId="17148" xr:uid="{00000000-0005-0000-0000-0000ED420000}"/>
    <cellStyle name="Output 3 3" xfId="17149" xr:uid="{00000000-0005-0000-0000-0000EE420000}"/>
    <cellStyle name="Output 3 3 2" xfId="17150" xr:uid="{00000000-0005-0000-0000-0000EF420000}"/>
    <cellStyle name="Output 3 3 2 2" xfId="17151" xr:uid="{00000000-0005-0000-0000-0000F0420000}"/>
    <cellStyle name="Output 3 3 2 3" xfId="17152" xr:uid="{00000000-0005-0000-0000-0000F1420000}"/>
    <cellStyle name="Output 3 3 2 4" xfId="17153" xr:uid="{00000000-0005-0000-0000-0000F2420000}"/>
    <cellStyle name="Output 3 3 3" xfId="17154" xr:uid="{00000000-0005-0000-0000-0000F3420000}"/>
    <cellStyle name="Output 3 3 3 2" xfId="17155" xr:uid="{00000000-0005-0000-0000-0000F4420000}"/>
    <cellStyle name="Output 3 3 4" xfId="17156" xr:uid="{00000000-0005-0000-0000-0000F5420000}"/>
    <cellStyle name="Output 3 3 5" xfId="17157" xr:uid="{00000000-0005-0000-0000-0000F6420000}"/>
    <cellStyle name="Output 3 3 6" xfId="17158" xr:uid="{00000000-0005-0000-0000-0000F7420000}"/>
    <cellStyle name="Output 3 4" xfId="17159" xr:uid="{00000000-0005-0000-0000-0000F8420000}"/>
    <cellStyle name="Output 3 4 2" xfId="17160" xr:uid="{00000000-0005-0000-0000-0000F9420000}"/>
    <cellStyle name="Output 3 4 2 2" xfId="17161" xr:uid="{00000000-0005-0000-0000-0000FA420000}"/>
    <cellStyle name="Output 3 4 2 3" xfId="17162" xr:uid="{00000000-0005-0000-0000-0000FB420000}"/>
    <cellStyle name="Output 3 4 2 4" xfId="17163" xr:uid="{00000000-0005-0000-0000-0000FC420000}"/>
    <cellStyle name="Output 3 4 3" xfId="17164" xr:uid="{00000000-0005-0000-0000-0000FD420000}"/>
    <cellStyle name="Output 3 4 4" xfId="17165" xr:uid="{00000000-0005-0000-0000-0000FE420000}"/>
    <cellStyle name="Output 3 4 5" xfId="17166" xr:uid="{00000000-0005-0000-0000-0000FF420000}"/>
    <cellStyle name="Output 3 5" xfId="17167" xr:uid="{00000000-0005-0000-0000-000000430000}"/>
    <cellStyle name="Output 3 5 2" xfId="17168" xr:uid="{00000000-0005-0000-0000-000001430000}"/>
    <cellStyle name="Output 3 5 2 2" xfId="17169" xr:uid="{00000000-0005-0000-0000-000002430000}"/>
    <cellStyle name="Output 3 5 2 3" xfId="17170" xr:uid="{00000000-0005-0000-0000-000003430000}"/>
    <cellStyle name="Output 3 5 2 4" xfId="17171" xr:uid="{00000000-0005-0000-0000-000004430000}"/>
    <cellStyle name="Output 3 5 3" xfId="17172" xr:uid="{00000000-0005-0000-0000-000005430000}"/>
    <cellStyle name="Output 3 5 4" xfId="17173" xr:uid="{00000000-0005-0000-0000-000006430000}"/>
    <cellStyle name="Output 3 5 5" xfId="17174" xr:uid="{00000000-0005-0000-0000-000007430000}"/>
    <cellStyle name="Output 3 6" xfId="17175" xr:uid="{00000000-0005-0000-0000-000008430000}"/>
    <cellStyle name="Output 3 6 2" xfId="17176" xr:uid="{00000000-0005-0000-0000-000009430000}"/>
    <cellStyle name="Output 3 6 2 2" xfId="17177" xr:uid="{00000000-0005-0000-0000-00000A430000}"/>
    <cellStyle name="Output 3 6 2 3" xfId="17178" xr:uid="{00000000-0005-0000-0000-00000B430000}"/>
    <cellStyle name="Output 3 6 2 4" xfId="17179" xr:uid="{00000000-0005-0000-0000-00000C430000}"/>
    <cellStyle name="Output 3 6 3" xfId="17180" xr:uid="{00000000-0005-0000-0000-00000D430000}"/>
    <cellStyle name="Output 3 6 4" xfId="17181" xr:uid="{00000000-0005-0000-0000-00000E430000}"/>
    <cellStyle name="Output 3 6 5" xfId="17182" xr:uid="{00000000-0005-0000-0000-00000F430000}"/>
    <cellStyle name="Output 3 7" xfId="17183" xr:uid="{00000000-0005-0000-0000-000010430000}"/>
    <cellStyle name="Output 3 7 2" xfId="17184" xr:uid="{00000000-0005-0000-0000-000011430000}"/>
    <cellStyle name="Output 3 7 2 2" xfId="17185" xr:uid="{00000000-0005-0000-0000-000012430000}"/>
    <cellStyle name="Output 3 7 2 3" xfId="17186" xr:uid="{00000000-0005-0000-0000-000013430000}"/>
    <cellStyle name="Output 3 7 2 4" xfId="17187" xr:uid="{00000000-0005-0000-0000-000014430000}"/>
    <cellStyle name="Output 3 7 3" xfId="17188" xr:uid="{00000000-0005-0000-0000-000015430000}"/>
    <cellStyle name="Output 3 7 4" xfId="17189" xr:uid="{00000000-0005-0000-0000-000016430000}"/>
    <cellStyle name="Output 3 7 5" xfId="17190" xr:uid="{00000000-0005-0000-0000-000017430000}"/>
    <cellStyle name="Output 3 8" xfId="17191" xr:uid="{00000000-0005-0000-0000-000018430000}"/>
    <cellStyle name="Output 3 8 2" xfId="17192" xr:uid="{00000000-0005-0000-0000-000019430000}"/>
    <cellStyle name="Output 3 8 2 2" xfId="17193" xr:uid="{00000000-0005-0000-0000-00001A430000}"/>
    <cellStyle name="Output 3 8 2 3" xfId="17194" xr:uid="{00000000-0005-0000-0000-00001B430000}"/>
    <cellStyle name="Output 3 8 2 4" xfId="17195" xr:uid="{00000000-0005-0000-0000-00001C430000}"/>
    <cellStyle name="Output 3 8 3" xfId="17196" xr:uid="{00000000-0005-0000-0000-00001D430000}"/>
    <cellStyle name="Output 3 8 4" xfId="17197" xr:uid="{00000000-0005-0000-0000-00001E430000}"/>
    <cellStyle name="Output 3 8 5" xfId="17198" xr:uid="{00000000-0005-0000-0000-00001F430000}"/>
    <cellStyle name="Output 3 9" xfId="17199" xr:uid="{00000000-0005-0000-0000-000020430000}"/>
    <cellStyle name="Output 3 9 2" xfId="17200" xr:uid="{00000000-0005-0000-0000-000021430000}"/>
    <cellStyle name="Output 3 9 2 2" xfId="17201" xr:uid="{00000000-0005-0000-0000-000022430000}"/>
    <cellStyle name="Output 3 9 2 3" xfId="17202" xr:uid="{00000000-0005-0000-0000-000023430000}"/>
    <cellStyle name="Output 3 9 2 4" xfId="17203" xr:uid="{00000000-0005-0000-0000-000024430000}"/>
    <cellStyle name="Output 3 9 3" xfId="17204" xr:uid="{00000000-0005-0000-0000-000025430000}"/>
    <cellStyle name="Output 3 9 4" xfId="17205" xr:uid="{00000000-0005-0000-0000-000026430000}"/>
    <cellStyle name="Output 3 9 5" xfId="17206" xr:uid="{00000000-0005-0000-0000-000027430000}"/>
    <cellStyle name="Output 4" xfId="17207" xr:uid="{00000000-0005-0000-0000-000028430000}"/>
    <cellStyle name="Output 4 10" xfId="17208" xr:uid="{00000000-0005-0000-0000-000029430000}"/>
    <cellStyle name="Output 4 10 2" xfId="17209" xr:uid="{00000000-0005-0000-0000-00002A430000}"/>
    <cellStyle name="Output 4 10 2 2" xfId="17210" xr:uid="{00000000-0005-0000-0000-00002B430000}"/>
    <cellStyle name="Output 4 10 2 3" xfId="17211" xr:uid="{00000000-0005-0000-0000-00002C430000}"/>
    <cellStyle name="Output 4 10 2 4" xfId="17212" xr:uid="{00000000-0005-0000-0000-00002D430000}"/>
    <cellStyle name="Output 4 10 3" xfId="17213" xr:uid="{00000000-0005-0000-0000-00002E430000}"/>
    <cellStyle name="Output 4 10 4" xfId="17214" xr:uid="{00000000-0005-0000-0000-00002F430000}"/>
    <cellStyle name="Output 4 10 5" xfId="17215" xr:uid="{00000000-0005-0000-0000-000030430000}"/>
    <cellStyle name="Output 4 11" xfId="17216" xr:uid="{00000000-0005-0000-0000-000031430000}"/>
    <cellStyle name="Output 4 11 2" xfId="17217" xr:uid="{00000000-0005-0000-0000-000032430000}"/>
    <cellStyle name="Output 4 11 2 2" xfId="17218" xr:uid="{00000000-0005-0000-0000-000033430000}"/>
    <cellStyle name="Output 4 11 2 3" xfId="17219" xr:uid="{00000000-0005-0000-0000-000034430000}"/>
    <cellStyle name="Output 4 11 2 4" xfId="17220" xr:uid="{00000000-0005-0000-0000-000035430000}"/>
    <cellStyle name="Output 4 11 3" xfId="17221" xr:uid="{00000000-0005-0000-0000-000036430000}"/>
    <cellStyle name="Output 4 11 4" xfId="17222" xr:uid="{00000000-0005-0000-0000-000037430000}"/>
    <cellStyle name="Output 4 11 5" xfId="17223" xr:uid="{00000000-0005-0000-0000-000038430000}"/>
    <cellStyle name="Output 4 12" xfId="17224" xr:uid="{00000000-0005-0000-0000-000039430000}"/>
    <cellStyle name="Output 4 12 2" xfId="17225" xr:uid="{00000000-0005-0000-0000-00003A430000}"/>
    <cellStyle name="Output 4 12 3" xfId="17226" xr:uid="{00000000-0005-0000-0000-00003B430000}"/>
    <cellStyle name="Output 4 12 4" xfId="17227" xr:uid="{00000000-0005-0000-0000-00003C430000}"/>
    <cellStyle name="Output 4 13" xfId="17228" xr:uid="{00000000-0005-0000-0000-00003D430000}"/>
    <cellStyle name="Output 4 13 2" xfId="17229" xr:uid="{00000000-0005-0000-0000-00003E430000}"/>
    <cellStyle name="Output 4 13 3" xfId="17230" xr:uid="{00000000-0005-0000-0000-00003F430000}"/>
    <cellStyle name="Output 4 13 4" xfId="17231" xr:uid="{00000000-0005-0000-0000-000040430000}"/>
    <cellStyle name="Output 4 14" xfId="17232" xr:uid="{00000000-0005-0000-0000-000041430000}"/>
    <cellStyle name="Output 4 2" xfId="17233" xr:uid="{00000000-0005-0000-0000-000042430000}"/>
    <cellStyle name="Output 4 2 10" xfId="17234" xr:uid="{00000000-0005-0000-0000-000043430000}"/>
    <cellStyle name="Output 4 2 10 2" xfId="17235" xr:uid="{00000000-0005-0000-0000-000044430000}"/>
    <cellStyle name="Output 4 2 10 2 2" xfId="17236" xr:uid="{00000000-0005-0000-0000-000045430000}"/>
    <cellStyle name="Output 4 2 10 2 3" xfId="17237" xr:uid="{00000000-0005-0000-0000-000046430000}"/>
    <cellStyle name="Output 4 2 10 2 4" xfId="17238" xr:uid="{00000000-0005-0000-0000-000047430000}"/>
    <cellStyle name="Output 4 2 10 3" xfId="17239" xr:uid="{00000000-0005-0000-0000-000048430000}"/>
    <cellStyle name="Output 4 2 10 4" xfId="17240" xr:uid="{00000000-0005-0000-0000-000049430000}"/>
    <cellStyle name="Output 4 2 10 5" xfId="17241" xr:uid="{00000000-0005-0000-0000-00004A430000}"/>
    <cellStyle name="Output 4 2 11" xfId="17242" xr:uid="{00000000-0005-0000-0000-00004B430000}"/>
    <cellStyle name="Output 4 2 11 2" xfId="17243" xr:uid="{00000000-0005-0000-0000-00004C430000}"/>
    <cellStyle name="Output 4 2 11 3" xfId="17244" xr:uid="{00000000-0005-0000-0000-00004D430000}"/>
    <cellStyle name="Output 4 2 11 4" xfId="17245" xr:uid="{00000000-0005-0000-0000-00004E430000}"/>
    <cellStyle name="Output 4 2 12" xfId="17246" xr:uid="{00000000-0005-0000-0000-00004F430000}"/>
    <cellStyle name="Output 4 2 12 2" xfId="17247" xr:uid="{00000000-0005-0000-0000-000050430000}"/>
    <cellStyle name="Output 4 2 12 3" xfId="17248" xr:uid="{00000000-0005-0000-0000-000051430000}"/>
    <cellStyle name="Output 4 2 12 4" xfId="17249" xr:uid="{00000000-0005-0000-0000-000052430000}"/>
    <cellStyle name="Output 4 2 13" xfId="17250" xr:uid="{00000000-0005-0000-0000-000053430000}"/>
    <cellStyle name="Output 4 2 2" xfId="17251" xr:uid="{00000000-0005-0000-0000-000054430000}"/>
    <cellStyle name="Output 4 2 2 2" xfId="17252" xr:uid="{00000000-0005-0000-0000-000055430000}"/>
    <cellStyle name="Output 4 2 2 2 2" xfId="17253" xr:uid="{00000000-0005-0000-0000-000056430000}"/>
    <cellStyle name="Output 4 2 2 2 3" xfId="17254" xr:uid="{00000000-0005-0000-0000-000057430000}"/>
    <cellStyle name="Output 4 2 2 2 4" xfId="17255" xr:uid="{00000000-0005-0000-0000-000058430000}"/>
    <cellStyle name="Output 4 2 2 3" xfId="17256" xr:uid="{00000000-0005-0000-0000-000059430000}"/>
    <cellStyle name="Output 4 2 2 3 2" xfId="17257" xr:uid="{00000000-0005-0000-0000-00005A430000}"/>
    <cellStyle name="Output 4 2 2 4" xfId="17258" xr:uid="{00000000-0005-0000-0000-00005B430000}"/>
    <cellStyle name="Output 4 2 2 5" xfId="17259" xr:uid="{00000000-0005-0000-0000-00005C430000}"/>
    <cellStyle name="Output 4 2 2 6" xfId="17260" xr:uid="{00000000-0005-0000-0000-00005D430000}"/>
    <cellStyle name="Output 4 2 3" xfId="17261" xr:uid="{00000000-0005-0000-0000-00005E430000}"/>
    <cellStyle name="Output 4 2 3 2" xfId="17262" xr:uid="{00000000-0005-0000-0000-00005F430000}"/>
    <cellStyle name="Output 4 2 3 2 2" xfId="17263" xr:uid="{00000000-0005-0000-0000-000060430000}"/>
    <cellStyle name="Output 4 2 3 2 3" xfId="17264" xr:uid="{00000000-0005-0000-0000-000061430000}"/>
    <cellStyle name="Output 4 2 3 2 4" xfId="17265" xr:uid="{00000000-0005-0000-0000-000062430000}"/>
    <cellStyle name="Output 4 2 3 3" xfId="17266" xr:uid="{00000000-0005-0000-0000-000063430000}"/>
    <cellStyle name="Output 4 2 3 4" xfId="17267" xr:uid="{00000000-0005-0000-0000-000064430000}"/>
    <cellStyle name="Output 4 2 3 5" xfId="17268" xr:uid="{00000000-0005-0000-0000-000065430000}"/>
    <cellStyle name="Output 4 2 4" xfId="17269" xr:uid="{00000000-0005-0000-0000-000066430000}"/>
    <cellStyle name="Output 4 2 4 2" xfId="17270" xr:uid="{00000000-0005-0000-0000-000067430000}"/>
    <cellStyle name="Output 4 2 4 2 2" xfId="17271" xr:uid="{00000000-0005-0000-0000-000068430000}"/>
    <cellStyle name="Output 4 2 4 2 3" xfId="17272" xr:uid="{00000000-0005-0000-0000-000069430000}"/>
    <cellStyle name="Output 4 2 4 2 4" xfId="17273" xr:uid="{00000000-0005-0000-0000-00006A430000}"/>
    <cellStyle name="Output 4 2 4 3" xfId="17274" xr:uid="{00000000-0005-0000-0000-00006B430000}"/>
    <cellStyle name="Output 4 2 4 4" xfId="17275" xr:uid="{00000000-0005-0000-0000-00006C430000}"/>
    <cellStyle name="Output 4 2 4 5" xfId="17276" xr:uid="{00000000-0005-0000-0000-00006D430000}"/>
    <cellStyle name="Output 4 2 5" xfId="17277" xr:uid="{00000000-0005-0000-0000-00006E430000}"/>
    <cellStyle name="Output 4 2 5 2" xfId="17278" xr:uid="{00000000-0005-0000-0000-00006F430000}"/>
    <cellStyle name="Output 4 2 5 2 2" xfId="17279" xr:uid="{00000000-0005-0000-0000-000070430000}"/>
    <cellStyle name="Output 4 2 5 2 3" xfId="17280" xr:uid="{00000000-0005-0000-0000-000071430000}"/>
    <cellStyle name="Output 4 2 5 2 4" xfId="17281" xr:uid="{00000000-0005-0000-0000-000072430000}"/>
    <cellStyle name="Output 4 2 5 3" xfId="17282" xr:uid="{00000000-0005-0000-0000-000073430000}"/>
    <cellStyle name="Output 4 2 5 4" xfId="17283" xr:uid="{00000000-0005-0000-0000-000074430000}"/>
    <cellStyle name="Output 4 2 5 5" xfId="17284" xr:uid="{00000000-0005-0000-0000-000075430000}"/>
    <cellStyle name="Output 4 2 6" xfId="17285" xr:uid="{00000000-0005-0000-0000-000076430000}"/>
    <cellStyle name="Output 4 2 6 2" xfId="17286" xr:uid="{00000000-0005-0000-0000-000077430000}"/>
    <cellStyle name="Output 4 2 6 2 2" xfId="17287" xr:uid="{00000000-0005-0000-0000-000078430000}"/>
    <cellStyle name="Output 4 2 6 2 3" xfId="17288" xr:uid="{00000000-0005-0000-0000-000079430000}"/>
    <cellStyle name="Output 4 2 6 2 4" xfId="17289" xr:uid="{00000000-0005-0000-0000-00007A430000}"/>
    <cellStyle name="Output 4 2 6 3" xfId="17290" xr:uid="{00000000-0005-0000-0000-00007B430000}"/>
    <cellStyle name="Output 4 2 6 4" xfId="17291" xr:uid="{00000000-0005-0000-0000-00007C430000}"/>
    <cellStyle name="Output 4 2 6 5" xfId="17292" xr:uid="{00000000-0005-0000-0000-00007D430000}"/>
    <cellStyle name="Output 4 2 7" xfId="17293" xr:uid="{00000000-0005-0000-0000-00007E430000}"/>
    <cellStyle name="Output 4 2 7 2" xfId="17294" xr:uid="{00000000-0005-0000-0000-00007F430000}"/>
    <cellStyle name="Output 4 2 7 2 2" xfId="17295" xr:uid="{00000000-0005-0000-0000-000080430000}"/>
    <cellStyle name="Output 4 2 7 2 3" xfId="17296" xr:uid="{00000000-0005-0000-0000-000081430000}"/>
    <cellStyle name="Output 4 2 7 2 4" xfId="17297" xr:uid="{00000000-0005-0000-0000-000082430000}"/>
    <cellStyle name="Output 4 2 7 3" xfId="17298" xr:uid="{00000000-0005-0000-0000-000083430000}"/>
    <cellStyle name="Output 4 2 7 4" xfId="17299" xr:uid="{00000000-0005-0000-0000-000084430000}"/>
    <cellStyle name="Output 4 2 7 5" xfId="17300" xr:uid="{00000000-0005-0000-0000-000085430000}"/>
    <cellStyle name="Output 4 2 8" xfId="17301" xr:uid="{00000000-0005-0000-0000-000086430000}"/>
    <cellStyle name="Output 4 2 8 2" xfId="17302" xr:uid="{00000000-0005-0000-0000-000087430000}"/>
    <cellStyle name="Output 4 2 8 2 2" xfId="17303" xr:uid="{00000000-0005-0000-0000-000088430000}"/>
    <cellStyle name="Output 4 2 8 2 3" xfId="17304" xr:uid="{00000000-0005-0000-0000-000089430000}"/>
    <cellStyle name="Output 4 2 8 2 4" xfId="17305" xr:uid="{00000000-0005-0000-0000-00008A430000}"/>
    <cellStyle name="Output 4 2 8 3" xfId="17306" xr:uid="{00000000-0005-0000-0000-00008B430000}"/>
    <cellStyle name="Output 4 2 8 4" xfId="17307" xr:uid="{00000000-0005-0000-0000-00008C430000}"/>
    <cellStyle name="Output 4 2 8 5" xfId="17308" xr:uid="{00000000-0005-0000-0000-00008D430000}"/>
    <cellStyle name="Output 4 2 9" xfId="17309" xr:uid="{00000000-0005-0000-0000-00008E430000}"/>
    <cellStyle name="Output 4 2 9 2" xfId="17310" xr:uid="{00000000-0005-0000-0000-00008F430000}"/>
    <cellStyle name="Output 4 2 9 2 2" xfId="17311" xr:uid="{00000000-0005-0000-0000-000090430000}"/>
    <cellStyle name="Output 4 2 9 2 3" xfId="17312" xr:uid="{00000000-0005-0000-0000-000091430000}"/>
    <cellStyle name="Output 4 2 9 2 4" xfId="17313" xr:uid="{00000000-0005-0000-0000-000092430000}"/>
    <cellStyle name="Output 4 2 9 3" xfId="17314" xr:uid="{00000000-0005-0000-0000-000093430000}"/>
    <cellStyle name="Output 4 2 9 4" xfId="17315" xr:uid="{00000000-0005-0000-0000-000094430000}"/>
    <cellStyle name="Output 4 2 9 5" xfId="17316" xr:uid="{00000000-0005-0000-0000-000095430000}"/>
    <cellStyle name="Output 4 3" xfId="17317" xr:uid="{00000000-0005-0000-0000-000096430000}"/>
    <cellStyle name="Output 4 3 2" xfId="17318" xr:uid="{00000000-0005-0000-0000-000097430000}"/>
    <cellStyle name="Output 4 3 2 2" xfId="17319" xr:uid="{00000000-0005-0000-0000-000098430000}"/>
    <cellStyle name="Output 4 3 2 3" xfId="17320" xr:uid="{00000000-0005-0000-0000-000099430000}"/>
    <cellStyle name="Output 4 3 2 4" xfId="17321" xr:uid="{00000000-0005-0000-0000-00009A430000}"/>
    <cellStyle name="Output 4 3 3" xfId="17322" xr:uid="{00000000-0005-0000-0000-00009B430000}"/>
    <cellStyle name="Output 4 3 3 2" xfId="17323" xr:uid="{00000000-0005-0000-0000-00009C430000}"/>
    <cellStyle name="Output 4 3 4" xfId="17324" xr:uid="{00000000-0005-0000-0000-00009D430000}"/>
    <cellStyle name="Output 4 3 5" xfId="17325" xr:uid="{00000000-0005-0000-0000-00009E430000}"/>
    <cellStyle name="Output 4 3 6" xfId="17326" xr:uid="{00000000-0005-0000-0000-00009F430000}"/>
    <cellStyle name="Output 4 4" xfId="17327" xr:uid="{00000000-0005-0000-0000-0000A0430000}"/>
    <cellStyle name="Output 4 4 2" xfId="17328" xr:uid="{00000000-0005-0000-0000-0000A1430000}"/>
    <cellStyle name="Output 4 4 2 2" xfId="17329" xr:uid="{00000000-0005-0000-0000-0000A2430000}"/>
    <cellStyle name="Output 4 4 2 3" xfId="17330" xr:uid="{00000000-0005-0000-0000-0000A3430000}"/>
    <cellStyle name="Output 4 4 2 4" xfId="17331" xr:uid="{00000000-0005-0000-0000-0000A4430000}"/>
    <cellStyle name="Output 4 4 3" xfId="17332" xr:uid="{00000000-0005-0000-0000-0000A5430000}"/>
    <cellStyle name="Output 4 4 4" xfId="17333" xr:uid="{00000000-0005-0000-0000-0000A6430000}"/>
    <cellStyle name="Output 4 4 5" xfId="17334" xr:uid="{00000000-0005-0000-0000-0000A7430000}"/>
    <cellStyle name="Output 4 5" xfId="17335" xr:uid="{00000000-0005-0000-0000-0000A8430000}"/>
    <cellStyle name="Output 4 5 2" xfId="17336" xr:uid="{00000000-0005-0000-0000-0000A9430000}"/>
    <cellStyle name="Output 4 5 2 2" xfId="17337" xr:uid="{00000000-0005-0000-0000-0000AA430000}"/>
    <cellStyle name="Output 4 5 2 3" xfId="17338" xr:uid="{00000000-0005-0000-0000-0000AB430000}"/>
    <cellStyle name="Output 4 5 2 4" xfId="17339" xr:uid="{00000000-0005-0000-0000-0000AC430000}"/>
    <cellStyle name="Output 4 5 3" xfId="17340" xr:uid="{00000000-0005-0000-0000-0000AD430000}"/>
    <cellStyle name="Output 4 5 4" xfId="17341" xr:uid="{00000000-0005-0000-0000-0000AE430000}"/>
    <cellStyle name="Output 4 5 5" xfId="17342" xr:uid="{00000000-0005-0000-0000-0000AF430000}"/>
    <cellStyle name="Output 4 6" xfId="17343" xr:uid="{00000000-0005-0000-0000-0000B0430000}"/>
    <cellStyle name="Output 4 6 2" xfId="17344" xr:uid="{00000000-0005-0000-0000-0000B1430000}"/>
    <cellStyle name="Output 4 6 2 2" xfId="17345" xr:uid="{00000000-0005-0000-0000-0000B2430000}"/>
    <cellStyle name="Output 4 6 2 3" xfId="17346" xr:uid="{00000000-0005-0000-0000-0000B3430000}"/>
    <cellStyle name="Output 4 6 2 4" xfId="17347" xr:uid="{00000000-0005-0000-0000-0000B4430000}"/>
    <cellStyle name="Output 4 6 3" xfId="17348" xr:uid="{00000000-0005-0000-0000-0000B5430000}"/>
    <cellStyle name="Output 4 6 4" xfId="17349" xr:uid="{00000000-0005-0000-0000-0000B6430000}"/>
    <cellStyle name="Output 4 6 5" xfId="17350" xr:uid="{00000000-0005-0000-0000-0000B7430000}"/>
    <cellStyle name="Output 4 7" xfId="17351" xr:uid="{00000000-0005-0000-0000-0000B8430000}"/>
    <cellStyle name="Output 4 7 2" xfId="17352" xr:uid="{00000000-0005-0000-0000-0000B9430000}"/>
    <cellStyle name="Output 4 7 2 2" xfId="17353" xr:uid="{00000000-0005-0000-0000-0000BA430000}"/>
    <cellStyle name="Output 4 7 2 3" xfId="17354" xr:uid="{00000000-0005-0000-0000-0000BB430000}"/>
    <cellStyle name="Output 4 7 2 4" xfId="17355" xr:uid="{00000000-0005-0000-0000-0000BC430000}"/>
    <cellStyle name="Output 4 7 3" xfId="17356" xr:uid="{00000000-0005-0000-0000-0000BD430000}"/>
    <cellStyle name="Output 4 7 4" xfId="17357" xr:uid="{00000000-0005-0000-0000-0000BE430000}"/>
    <cellStyle name="Output 4 7 5" xfId="17358" xr:uid="{00000000-0005-0000-0000-0000BF430000}"/>
    <cellStyle name="Output 4 8" xfId="17359" xr:uid="{00000000-0005-0000-0000-0000C0430000}"/>
    <cellStyle name="Output 4 8 2" xfId="17360" xr:uid="{00000000-0005-0000-0000-0000C1430000}"/>
    <cellStyle name="Output 4 8 2 2" xfId="17361" xr:uid="{00000000-0005-0000-0000-0000C2430000}"/>
    <cellStyle name="Output 4 8 2 3" xfId="17362" xr:uid="{00000000-0005-0000-0000-0000C3430000}"/>
    <cellStyle name="Output 4 8 2 4" xfId="17363" xr:uid="{00000000-0005-0000-0000-0000C4430000}"/>
    <cellStyle name="Output 4 8 3" xfId="17364" xr:uid="{00000000-0005-0000-0000-0000C5430000}"/>
    <cellStyle name="Output 4 8 4" xfId="17365" xr:uid="{00000000-0005-0000-0000-0000C6430000}"/>
    <cellStyle name="Output 4 8 5" xfId="17366" xr:uid="{00000000-0005-0000-0000-0000C7430000}"/>
    <cellStyle name="Output 4 9" xfId="17367" xr:uid="{00000000-0005-0000-0000-0000C8430000}"/>
    <cellStyle name="Output 4 9 2" xfId="17368" xr:uid="{00000000-0005-0000-0000-0000C9430000}"/>
    <cellStyle name="Output 4 9 2 2" xfId="17369" xr:uid="{00000000-0005-0000-0000-0000CA430000}"/>
    <cellStyle name="Output 4 9 2 3" xfId="17370" xr:uid="{00000000-0005-0000-0000-0000CB430000}"/>
    <cellStyle name="Output 4 9 2 4" xfId="17371" xr:uid="{00000000-0005-0000-0000-0000CC430000}"/>
    <cellStyle name="Output 4 9 3" xfId="17372" xr:uid="{00000000-0005-0000-0000-0000CD430000}"/>
    <cellStyle name="Output 4 9 4" xfId="17373" xr:uid="{00000000-0005-0000-0000-0000CE430000}"/>
    <cellStyle name="Output 4 9 5" xfId="17374" xr:uid="{00000000-0005-0000-0000-0000CF430000}"/>
    <cellStyle name="Output 5" xfId="17375" xr:uid="{00000000-0005-0000-0000-0000D0430000}"/>
    <cellStyle name="Output 5 10" xfId="17376" xr:uid="{00000000-0005-0000-0000-0000D1430000}"/>
    <cellStyle name="Output 5 10 2" xfId="17377" xr:uid="{00000000-0005-0000-0000-0000D2430000}"/>
    <cellStyle name="Output 5 10 2 2" xfId="17378" xr:uid="{00000000-0005-0000-0000-0000D3430000}"/>
    <cellStyle name="Output 5 10 2 3" xfId="17379" xr:uid="{00000000-0005-0000-0000-0000D4430000}"/>
    <cellStyle name="Output 5 10 2 4" xfId="17380" xr:uid="{00000000-0005-0000-0000-0000D5430000}"/>
    <cellStyle name="Output 5 10 3" xfId="17381" xr:uid="{00000000-0005-0000-0000-0000D6430000}"/>
    <cellStyle name="Output 5 10 4" xfId="17382" xr:uid="{00000000-0005-0000-0000-0000D7430000}"/>
    <cellStyle name="Output 5 10 5" xfId="17383" xr:uid="{00000000-0005-0000-0000-0000D8430000}"/>
    <cellStyle name="Output 5 11" xfId="17384" xr:uid="{00000000-0005-0000-0000-0000D9430000}"/>
    <cellStyle name="Output 5 11 2" xfId="17385" xr:uid="{00000000-0005-0000-0000-0000DA430000}"/>
    <cellStyle name="Output 5 11 2 2" xfId="17386" xr:uid="{00000000-0005-0000-0000-0000DB430000}"/>
    <cellStyle name="Output 5 11 2 3" xfId="17387" xr:uid="{00000000-0005-0000-0000-0000DC430000}"/>
    <cellStyle name="Output 5 11 2 4" xfId="17388" xr:uid="{00000000-0005-0000-0000-0000DD430000}"/>
    <cellStyle name="Output 5 11 3" xfId="17389" xr:uid="{00000000-0005-0000-0000-0000DE430000}"/>
    <cellStyle name="Output 5 11 4" xfId="17390" xr:uid="{00000000-0005-0000-0000-0000DF430000}"/>
    <cellStyle name="Output 5 11 5" xfId="17391" xr:uid="{00000000-0005-0000-0000-0000E0430000}"/>
    <cellStyle name="Output 5 12" xfId="17392" xr:uid="{00000000-0005-0000-0000-0000E1430000}"/>
    <cellStyle name="Output 5 12 2" xfId="17393" xr:uid="{00000000-0005-0000-0000-0000E2430000}"/>
    <cellStyle name="Output 5 12 3" xfId="17394" xr:uid="{00000000-0005-0000-0000-0000E3430000}"/>
    <cellStyle name="Output 5 12 4" xfId="17395" xr:uid="{00000000-0005-0000-0000-0000E4430000}"/>
    <cellStyle name="Output 5 13" xfId="17396" xr:uid="{00000000-0005-0000-0000-0000E5430000}"/>
    <cellStyle name="Output 5 13 2" xfId="17397" xr:uid="{00000000-0005-0000-0000-0000E6430000}"/>
    <cellStyle name="Output 5 13 3" xfId="17398" xr:uid="{00000000-0005-0000-0000-0000E7430000}"/>
    <cellStyle name="Output 5 13 4" xfId="17399" xr:uid="{00000000-0005-0000-0000-0000E8430000}"/>
    <cellStyle name="Output 5 14" xfId="17400" xr:uid="{00000000-0005-0000-0000-0000E9430000}"/>
    <cellStyle name="Output 5 2" xfId="17401" xr:uid="{00000000-0005-0000-0000-0000EA430000}"/>
    <cellStyle name="Output 5 2 10" xfId="17402" xr:uid="{00000000-0005-0000-0000-0000EB430000}"/>
    <cellStyle name="Output 5 2 10 2" xfId="17403" xr:uid="{00000000-0005-0000-0000-0000EC430000}"/>
    <cellStyle name="Output 5 2 10 2 2" xfId="17404" xr:uid="{00000000-0005-0000-0000-0000ED430000}"/>
    <cellStyle name="Output 5 2 10 2 3" xfId="17405" xr:uid="{00000000-0005-0000-0000-0000EE430000}"/>
    <cellStyle name="Output 5 2 10 2 4" xfId="17406" xr:uid="{00000000-0005-0000-0000-0000EF430000}"/>
    <cellStyle name="Output 5 2 10 3" xfId="17407" xr:uid="{00000000-0005-0000-0000-0000F0430000}"/>
    <cellStyle name="Output 5 2 10 4" xfId="17408" xr:uid="{00000000-0005-0000-0000-0000F1430000}"/>
    <cellStyle name="Output 5 2 10 5" xfId="17409" xr:uid="{00000000-0005-0000-0000-0000F2430000}"/>
    <cellStyle name="Output 5 2 11" xfId="17410" xr:uid="{00000000-0005-0000-0000-0000F3430000}"/>
    <cellStyle name="Output 5 2 11 2" xfId="17411" xr:uid="{00000000-0005-0000-0000-0000F4430000}"/>
    <cellStyle name="Output 5 2 11 3" xfId="17412" xr:uid="{00000000-0005-0000-0000-0000F5430000}"/>
    <cellStyle name="Output 5 2 11 4" xfId="17413" xr:uid="{00000000-0005-0000-0000-0000F6430000}"/>
    <cellStyle name="Output 5 2 12" xfId="17414" xr:uid="{00000000-0005-0000-0000-0000F7430000}"/>
    <cellStyle name="Output 5 2 12 2" xfId="17415" xr:uid="{00000000-0005-0000-0000-0000F8430000}"/>
    <cellStyle name="Output 5 2 12 3" xfId="17416" xr:uid="{00000000-0005-0000-0000-0000F9430000}"/>
    <cellStyle name="Output 5 2 12 4" xfId="17417" xr:uid="{00000000-0005-0000-0000-0000FA430000}"/>
    <cellStyle name="Output 5 2 13" xfId="17418" xr:uid="{00000000-0005-0000-0000-0000FB430000}"/>
    <cellStyle name="Output 5 2 2" xfId="17419" xr:uid="{00000000-0005-0000-0000-0000FC430000}"/>
    <cellStyle name="Output 5 2 2 2" xfId="17420" xr:uid="{00000000-0005-0000-0000-0000FD430000}"/>
    <cellStyle name="Output 5 2 2 2 2" xfId="17421" xr:uid="{00000000-0005-0000-0000-0000FE430000}"/>
    <cellStyle name="Output 5 2 2 2 3" xfId="17422" xr:uid="{00000000-0005-0000-0000-0000FF430000}"/>
    <cellStyle name="Output 5 2 2 2 4" xfId="17423" xr:uid="{00000000-0005-0000-0000-000000440000}"/>
    <cellStyle name="Output 5 2 2 3" xfId="17424" xr:uid="{00000000-0005-0000-0000-000001440000}"/>
    <cellStyle name="Output 5 2 2 3 2" xfId="17425" xr:uid="{00000000-0005-0000-0000-000002440000}"/>
    <cellStyle name="Output 5 2 2 4" xfId="17426" xr:uid="{00000000-0005-0000-0000-000003440000}"/>
    <cellStyle name="Output 5 2 2 5" xfId="17427" xr:uid="{00000000-0005-0000-0000-000004440000}"/>
    <cellStyle name="Output 5 2 2 6" xfId="17428" xr:uid="{00000000-0005-0000-0000-000005440000}"/>
    <cellStyle name="Output 5 2 3" xfId="17429" xr:uid="{00000000-0005-0000-0000-000006440000}"/>
    <cellStyle name="Output 5 2 3 2" xfId="17430" xr:uid="{00000000-0005-0000-0000-000007440000}"/>
    <cellStyle name="Output 5 2 3 2 2" xfId="17431" xr:uid="{00000000-0005-0000-0000-000008440000}"/>
    <cellStyle name="Output 5 2 3 2 3" xfId="17432" xr:uid="{00000000-0005-0000-0000-000009440000}"/>
    <cellStyle name="Output 5 2 3 2 4" xfId="17433" xr:uid="{00000000-0005-0000-0000-00000A440000}"/>
    <cellStyle name="Output 5 2 3 3" xfId="17434" xr:uid="{00000000-0005-0000-0000-00000B440000}"/>
    <cellStyle name="Output 5 2 3 4" xfId="17435" xr:uid="{00000000-0005-0000-0000-00000C440000}"/>
    <cellStyle name="Output 5 2 3 5" xfId="17436" xr:uid="{00000000-0005-0000-0000-00000D440000}"/>
    <cellStyle name="Output 5 2 4" xfId="17437" xr:uid="{00000000-0005-0000-0000-00000E440000}"/>
    <cellStyle name="Output 5 2 4 2" xfId="17438" xr:uid="{00000000-0005-0000-0000-00000F440000}"/>
    <cellStyle name="Output 5 2 4 2 2" xfId="17439" xr:uid="{00000000-0005-0000-0000-000010440000}"/>
    <cellStyle name="Output 5 2 4 2 3" xfId="17440" xr:uid="{00000000-0005-0000-0000-000011440000}"/>
    <cellStyle name="Output 5 2 4 2 4" xfId="17441" xr:uid="{00000000-0005-0000-0000-000012440000}"/>
    <cellStyle name="Output 5 2 4 3" xfId="17442" xr:uid="{00000000-0005-0000-0000-000013440000}"/>
    <cellStyle name="Output 5 2 4 4" xfId="17443" xr:uid="{00000000-0005-0000-0000-000014440000}"/>
    <cellStyle name="Output 5 2 4 5" xfId="17444" xr:uid="{00000000-0005-0000-0000-000015440000}"/>
    <cellStyle name="Output 5 2 5" xfId="17445" xr:uid="{00000000-0005-0000-0000-000016440000}"/>
    <cellStyle name="Output 5 2 5 2" xfId="17446" xr:uid="{00000000-0005-0000-0000-000017440000}"/>
    <cellStyle name="Output 5 2 5 2 2" xfId="17447" xr:uid="{00000000-0005-0000-0000-000018440000}"/>
    <cellStyle name="Output 5 2 5 2 3" xfId="17448" xr:uid="{00000000-0005-0000-0000-000019440000}"/>
    <cellStyle name="Output 5 2 5 2 4" xfId="17449" xr:uid="{00000000-0005-0000-0000-00001A440000}"/>
    <cellStyle name="Output 5 2 5 3" xfId="17450" xr:uid="{00000000-0005-0000-0000-00001B440000}"/>
    <cellStyle name="Output 5 2 5 4" xfId="17451" xr:uid="{00000000-0005-0000-0000-00001C440000}"/>
    <cellStyle name="Output 5 2 5 5" xfId="17452" xr:uid="{00000000-0005-0000-0000-00001D440000}"/>
    <cellStyle name="Output 5 2 6" xfId="17453" xr:uid="{00000000-0005-0000-0000-00001E440000}"/>
    <cellStyle name="Output 5 2 6 2" xfId="17454" xr:uid="{00000000-0005-0000-0000-00001F440000}"/>
    <cellStyle name="Output 5 2 6 2 2" xfId="17455" xr:uid="{00000000-0005-0000-0000-000020440000}"/>
    <cellStyle name="Output 5 2 6 2 3" xfId="17456" xr:uid="{00000000-0005-0000-0000-000021440000}"/>
    <cellStyle name="Output 5 2 6 2 4" xfId="17457" xr:uid="{00000000-0005-0000-0000-000022440000}"/>
    <cellStyle name="Output 5 2 6 3" xfId="17458" xr:uid="{00000000-0005-0000-0000-000023440000}"/>
    <cellStyle name="Output 5 2 6 4" xfId="17459" xr:uid="{00000000-0005-0000-0000-000024440000}"/>
    <cellStyle name="Output 5 2 6 5" xfId="17460" xr:uid="{00000000-0005-0000-0000-000025440000}"/>
    <cellStyle name="Output 5 2 7" xfId="17461" xr:uid="{00000000-0005-0000-0000-000026440000}"/>
    <cellStyle name="Output 5 2 7 2" xfId="17462" xr:uid="{00000000-0005-0000-0000-000027440000}"/>
    <cellStyle name="Output 5 2 7 2 2" xfId="17463" xr:uid="{00000000-0005-0000-0000-000028440000}"/>
    <cellStyle name="Output 5 2 7 2 3" xfId="17464" xr:uid="{00000000-0005-0000-0000-000029440000}"/>
    <cellStyle name="Output 5 2 7 2 4" xfId="17465" xr:uid="{00000000-0005-0000-0000-00002A440000}"/>
    <cellStyle name="Output 5 2 7 3" xfId="17466" xr:uid="{00000000-0005-0000-0000-00002B440000}"/>
    <cellStyle name="Output 5 2 7 4" xfId="17467" xr:uid="{00000000-0005-0000-0000-00002C440000}"/>
    <cellStyle name="Output 5 2 7 5" xfId="17468" xr:uid="{00000000-0005-0000-0000-00002D440000}"/>
    <cellStyle name="Output 5 2 8" xfId="17469" xr:uid="{00000000-0005-0000-0000-00002E440000}"/>
    <cellStyle name="Output 5 2 8 2" xfId="17470" xr:uid="{00000000-0005-0000-0000-00002F440000}"/>
    <cellStyle name="Output 5 2 8 2 2" xfId="17471" xr:uid="{00000000-0005-0000-0000-000030440000}"/>
    <cellStyle name="Output 5 2 8 2 3" xfId="17472" xr:uid="{00000000-0005-0000-0000-000031440000}"/>
    <cellStyle name="Output 5 2 8 2 4" xfId="17473" xr:uid="{00000000-0005-0000-0000-000032440000}"/>
    <cellStyle name="Output 5 2 8 3" xfId="17474" xr:uid="{00000000-0005-0000-0000-000033440000}"/>
    <cellStyle name="Output 5 2 8 4" xfId="17475" xr:uid="{00000000-0005-0000-0000-000034440000}"/>
    <cellStyle name="Output 5 2 8 5" xfId="17476" xr:uid="{00000000-0005-0000-0000-000035440000}"/>
    <cellStyle name="Output 5 2 9" xfId="17477" xr:uid="{00000000-0005-0000-0000-000036440000}"/>
    <cellStyle name="Output 5 2 9 2" xfId="17478" xr:uid="{00000000-0005-0000-0000-000037440000}"/>
    <cellStyle name="Output 5 2 9 2 2" xfId="17479" xr:uid="{00000000-0005-0000-0000-000038440000}"/>
    <cellStyle name="Output 5 2 9 2 3" xfId="17480" xr:uid="{00000000-0005-0000-0000-000039440000}"/>
    <cellStyle name="Output 5 2 9 2 4" xfId="17481" xr:uid="{00000000-0005-0000-0000-00003A440000}"/>
    <cellStyle name="Output 5 2 9 3" xfId="17482" xr:uid="{00000000-0005-0000-0000-00003B440000}"/>
    <cellStyle name="Output 5 2 9 4" xfId="17483" xr:uid="{00000000-0005-0000-0000-00003C440000}"/>
    <cellStyle name="Output 5 2 9 5" xfId="17484" xr:uid="{00000000-0005-0000-0000-00003D440000}"/>
    <cellStyle name="Output 5 3" xfId="17485" xr:uid="{00000000-0005-0000-0000-00003E440000}"/>
    <cellStyle name="Output 5 3 2" xfId="17486" xr:uid="{00000000-0005-0000-0000-00003F440000}"/>
    <cellStyle name="Output 5 3 2 2" xfId="17487" xr:uid="{00000000-0005-0000-0000-000040440000}"/>
    <cellStyle name="Output 5 3 2 3" xfId="17488" xr:uid="{00000000-0005-0000-0000-000041440000}"/>
    <cellStyle name="Output 5 3 2 4" xfId="17489" xr:uid="{00000000-0005-0000-0000-000042440000}"/>
    <cellStyle name="Output 5 3 3" xfId="17490" xr:uid="{00000000-0005-0000-0000-000043440000}"/>
    <cellStyle name="Output 5 3 3 2" xfId="17491" xr:uid="{00000000-0005-0000-0000-000044440000}"/>
    <cellStyle name="Output 5 3 4" xfId="17492" xr:uid="{00000000-0005-0000-0000-000045440000}"/>
    <cellStyle name="Output 5 3 5" xfId="17493" xr:uid="{00000000-0005-0000-0000-000046440000}"/>
    <cellStyle name="Output 5 3 6" xfId="17494" xr:uid="{00000000-0005-0000-0000-000047440000}"/>
    <cellStyle name="Output 5 4" xfId="17495" xr:uid="{00000000-0005-0000-0000-000048440000}"/>
    <cellStyle name="Output 5 4 2" xfId="17496" xr:uid="{00000000-0005-0000-0000-000049440000}"/>
    <cellStyle name="Output 5 4 2 2" xfId="17497" xr:uid="{00000000-0005-0000-0000-00004A440000}"/>
    <cellStyle name="Output 5 4 2 3" xfId="17498" xr:uid="{00000000-0005-0000-0000-00004B440000}"/>
    <cellStyle name="Output 5 4 2 4" xfId="17499" xr:uid="{00000000-0005-0000-0000-00004C440000}"/>
    <cellStyle name="Output 5 4 3" xfId="17500" xr:uid="{00000000-0005-0000-0000-00004D440000}"/>
    <cellStyle name="Output 5 4 4" xfId="17501" xr:uid="{00000000-0005-0000-0000-00004E440000}"/>
    <cellStyle name="Output 5 4 5" xfId="17502" xr:uid="{00000000-0005-0000-0000-00004F440000}"/>
    <cellStyle name="Output 5 5" xfId="17503" xr:uid="{00000000-0005-0000-0000-000050440000}"/>
    <cellStyle name="Output 5 5 2" xfId="17504" xr:uid="{00000000-0005-0000-0000-000051440000}"/>
    <cellStyle name="Output 5 5 2 2" xfId="17505" xr:uid="{00000000-0005-0000-0000-000052440000}"/>
    <cellStyle name="Output 5 5 2 3" xfId="17506" xr:uid="{00000000-0005-0000-0000-000053440000}"/>
    <cellStyle name="Output 5 5 2 4" xfId="17507" xr:uid="{00000000-0005-0000-0000-000054440000}"/>
    <cellStyle name="Output 5 5 3" xfId="17508" xr:uid="{00000000-0005-0000-0000-000055440000}"/>
    <cellStyle name="Output 5 5 4" xfId="17509" xr:uid="{00000000-0005-0000-0000-000056440000}"/>
    <cellStyle name="Output 5 5 5" xfId="17510" xr:uid="{00000000-0005-0000-0000-000057440000}"/>
    <cellStyle name="Output 5 6" xfId="17511" xr:uid="{00000000-0005-0000-0000-000058440000}"/>
    <cellStyle name="Output 5 6 2" xfId="17512" xr:uid="{00000000-0005-0000-0000-000059440000}"/>
    <cellStyle name="Output 5 6 2 2" xfId="17513" xr:uid="{00000000-0005-0000-0000-00005A440000}"/>
    <cellStyle name="Output 5 6 2 3" xfId="17514" xr:uid="{00000000-0005-0000-0000-00005B440000}"/>
    <cellStyle name="Output 5 6 2 4" xfId="17515" xr:uid="{00000000-0005-0000-0000-00005C440000}"/>
    <cellStyle name="Output 5 6 3" xfId="17516" xr:uid="{00000000-0005-0000-0000-00005D440000}"/>
    <cellStyle name="Output 5 6 4" xfId="17517" xr:uid="{00000000-0005-0000-0000-00005E440000}"/>
    <cellStyle name="Output 5 6 5" xfId="17518" xr:uid="{00000000-0005-0000-0000-00005F440000}"/>
    <cellStyle name="Output 5 7" xfId="17519" xr:uid="{00000000-0005-0000-0000-000060440000}"/>
    <cellStyle name="Output 5 7 2" xfId="17520" xr:uid="{00000000-0005-0000-0000-000061440000}"/>
    <cellStyle name="Output 5 7 2 2" xfId="17521" xr:uid="{00000000-0005-0000-0000-000062440000}"/>
    <cellStyle name="Output 5 7 2 3" xfId="17522" xr:uid="{00000000-0005-0000-0000-000063440000}"/>
    <cellStyle name="Output 5 7 2 4" xfId="17523" xr:uid="{00000000-0005-0000-0000-000064440000}"/>
    <cellStyle name="Output 5 7 3" xfId="17524" xr:uid="{00000000-0005-0000-0000-000065440000}"/>
    <cellStyle name="Output 5 7 4" xfId="17525" xr:uid="{00000000-0005-0000-0000-000066440000}"/>
    <cellStyle name="Output 5 7 5" xfId="17526" xr:uid="{00000000-0005-0000-0000-000067440000}"/>
    <cellStyle name="Output 5 8" xfId="17527" xr:uid="{00000000-0005-0000-0000-000068440000}"/>
    <cellStyle name="Output 5 8 2" xfId="17528" xr:uid="{00000000-0005-0000-0000-000069440000}"/>
    <cellStyle name="Output 5 8 2 2" xfId="17529" xr:uid="{00000000-0005-0000-0000-00006A440000}"/>
    <cellStyle name="Output 5 8 2 3" xfId="17530" xr:uid="{00000000-0005-0000-0000-00006B440000}"/>
    <cellStyle name="Output 5 8 2 4" xfId="17531" xr:uid="{00000000-0005-0000-0000-00006C440000}"/>
    <cellStyle name="Output 5 8 3" xfId="17532" xr:uid="{00000000-0005-0000-0000-00006D440000}"/>
    <cellStyle name="Output 5 8 4" xfId="17533" xr:uid="{00000000-0005-0000-0000-00006E440000}"/>
    <cellStyle name="Output 5 8 5" xfId="17534" xr:uid="{00000000-0005-0000-0000-00006F440000}"/>
    <cellStyle name="Output 5 9" xfId="17535" xr:uid="{00000000-0005-0000-0000-000070440000}"/>
    <cellStyle name="Output 5 9 2" xfId="17536" xr:uid="{00000000-0005-0000-0000-000071440000}"/>
    <cellStyle name="Output 5 9 2 2" xfId="17537" xr:uid="{00000000-0005-0000-0000-000072440000}"/>
    <cellStyle name="Output 5 9 2 3" xfId="17538" xr:uid="{00000000-0005-0000-0000-000073440000}"/>
    <cellStyle name="Output 5 9 2 4" xfId="17539" xr:uid="{00000000-0005-0000-0000-000074440000}"/>
    <cellStyle name="Output 5 9 3" xfId="17540" xr:uid="{00000000-0005-0000-0000-000075440000}"/>
    <cellStyle name="Output 5 9 4" xfId="17541" xr:uid="{00000000-0005-0000-0000-000076440000}"/>
    <cellStyle name="Output 5 9 5" xfId="17542" xr:uid="{00000000-0005-0000-0000-000077440000}"/>
    <cellStyle name="Output 6" xfId="17543" xr:uid="{00000000-0005-0000-0000-000078440000}"/>
    <cellStyle name="Output 6 10" xfId="17544" xr:uid="{00000000-0005-0000-0000-000079440000}"/>
    <cellStyle name="Output 6 10 2" xfId="17545" xr:uid="{00000000-0005-0000-0000-00007A440000}"/>
    <cellStyle name="Output 6 10 2 2" xfId="17546" xr:uid="{00000000-0005-0000-0000-00007B440000}"/>
    <cellStyle name="Output 6 10 2 3" xfId="17547" xr:uid="{00000000-0005-0000-0000-00007C440000}"/>
    <cellStyle name="Output 6 10 2 4" xfId="17548" xr:uid="{00000000-0005-0000-0000-00007D440000}"/>
    <cellStyle name="Output 6 10 3" xfId="17549" xr:uid="{00000000-0005-0000-0000-00007E440000}"/>
    <cellStyle name="Output 6 10 4" xfId="17550" xr:uid="{00000000-0005-0000-0000-00007F440000}"/>
    <cellStyle name="Output 6 10 5" xfId="17551" xr:uid="{00000000-0005-0000-0000-000080440000}"/>
    <cellStyle name="Output 6 11" xfId="17552" xr:uid="{00000000-0005-0000-0000-000081440000}"/>
    <cellStyle name="Output 6 11 2" xfId="17553" xr:uid="{00000000-0005-0000-0000-000082440000}"/>
    <cellStyle name="Output 6 11 2 2" xfId="17554" xr:uid="{00000000-0005-0000-0000-000083440000}"/>
    <cellStyle name="Output 6 11 2 3" xfId="17555" xr:uid="{00000000-0005-0000-0000-000084440000}"/>
    <cellStyle name="Output 6 11 2 4" xfId="17556" xr:uid="{00000000-0005-0000-0000-000085440000}"/>
    <cellStyle name="Output 6 11 3" xfId="17557" xr:uid="{00000000-0005-0000-0000-000086440000}"/>
    <cellStyle name="Output 6 11 4" xfId="17558" xr:uid="{00000000-0005-0000-0000-000087440000}"/>
    <cellStyle name="Output 6 11 5" xfId="17559" xr:uid="{00000000-0005-0000-0000-000088440000}"/>
    <cellStyle name="Output 6 12" xfId="17560" xr:uid="{00000000-0005-0000-0000-000089440000}"/>
    <cellStyle name="Output 6 12 2" xfId="17561" xr:uid="{00000000-0005-0000-0000-00008A440000}"/>
    <cellStyle name="Output 6 12 3" xfId="17562" xr:uid="{00000000-0005-0000-0000-00008B440000}"/>
    <cellStyle name="Output 6 12 4" xfId="17563" xr:uid="{00000000-0005-0000-0000-00008C440000}"/>
    <cellStyle name="Output 6 13" xfId="17564" xr:uid="{00000000-0005-0000-0000-00008D440000}"/>
    <cellStyle name="Output 6 13 2" xfId="17565" xr:uid="{00000000-0005-0000-0000-00008E440000}"/>
    <cellStyle name="Output 6 13 3" xfId="17566" xr:uid="{00000000-0005-0000-0000-00008F440000}"/>
    <cellStyle name="Output 6 13 4" xfId="17567" xr:uid="{00000000-0005-0000-0000-000090440000}"/>
    <cellStyle name="Output 6 14" xfId="17568" xr:uid="{00000000-0005-0000-0000-000091440000}"/>
    <cellStyle name="Output 6 2" xfId="17569" xr:uid="{00000000-0005-0000-0000-000092440000}"/>
    <cellStyle name="Output 6 2 10" xfId="17570" xr:uid="{00000000-0005-0000-0000-000093440000}"/>
    <cellStyle name="Output 6 2 10 2" xfId="17571" xr:uid="{00000000-0005-0000-0000-000094440000}"/>
    <cellStyle name="Output 6 2 10 2 2" xfId="17572" xr:uid="{00000000-0005-0000-0000-000095440000}"/>
    <cellStyle name="Output 6 2 10 2 3" xfId="17573" xr:uid="{00000000-0005-0000-0000-000096440000}"/>
    <cellStyle name="Output 6 2 10 2 4" xfId="17574" xr:uid="{00000000-0005-0000-0000-000097440000}"/>
    <cellStyle name="Output 6 2 10 3" xfId="17575" xr:uid="{00000000-0005-0000-0000-000098440000}"/>
    <cellStyle name="Output 6 2 10 4" xfId="17576" xr:uid="{00000000-0005-0000-0000-000099440000}"/>
    <cellStyle name="Output 6 2 10 5" xfId="17577" xr:uid="{00000000-0005-0000-0000-00009A440000}"/>
    <cellStyle name="Output 6 2 11" xfId="17578" xr:uid="{00000000-0005-0000-0000-00009B440000}"/>
    <cellStyle name="Output 6 2 11 2" xfId="17579" xr:uid="{00000000-0005-0000-0000-00009C440000}"/>
    <cellStyle name="Output 6 2 11 3" xfId="17580" xr:uid="{00000000-0005-0000-0000-00009D440000}"/>
    <cellStyle name="Output 6 2 11 4" xfId="17581" xr:uid="{00000000-0005-0000-0000-00009E440000}"/>
    <cellStyle name="Output 6 2 12" xfId="17582" xr:uid="{00000000-0005-0000-0000-00009F440000}"/>
    <cellStyle name="Output 6 2 12 2" xfId="17583" xr:uid="{00000000-0005-0000-0000-0000A0440000}"/>
    <cellStyle name="Output 6 2 12 3" xfId="17584" xr:uid="{00000000-0005-0000-0000-0000A1440000}"/>
    <cellStyle name="Output 6 2 12 4" xfId="17585" xr:uid="{00000000-0005-0000-0000-0000A2440000}"/>
    <cellStyle name="Output 6 2 13" xfId="17586" xr:uid="{00000000-0005-0000-0000-0000A3440000}"/>
    <cellStyle name="Output 6 2 2" xfId="17587" xr:uid="{00000000-0005-0000-0000-0000A4440000}"/>
    <cellStyle name="Output 6 2 2 2" xfId="17588" xr:uid="{00000000-0005-0000-0000-0000A5440000}"/>
    <cellStyle name="Output 6 2 2 2 2" xfId="17589" xr:uid="{00000000-0005-0000-0000-0000A6440000}"/>
    <cellStyle name="Output 6 2 2 2 3" xfId="17590" xr:uid="{00000000-0005-0000-0000-0000A7440000}"/>
    <cellStyle name="Output 6 2 2 2 4" xfId="17591" xr:uid="{00000000-0005-0000-0000-0000A8440000}"/>
    <cellStyle name="Output 6 2 2 3" xfId="17592" xr:uid="{00000000-0005-0000-0000-0000A9440000}"/>
    <cellStyle name="Output 6 2 2 3 2" xfId="17593" xr:uid="{00000000-0005-0000-0000-0000AA440000}"/>
    <cellStyle name="Output 6 2 2 4" xfId="17594" xr:uid="{00000000-0005-0000-0000-0000AB440000}"/>
    <cellStyle name="Output 6 2 2 5" xfId="17595" xr:uid="{00000000-0005-0000-0000-0000AC440000}"/>
    <cellStyle name="Output 6 2 2 6" xfId="17596" xr:uid="{00000000-0005-0000-0000-0000AD440000}"/>
    <cellStyle name="Output 6 2 3" xfId="17597" xr:uid="{00000000-0005-0000-0000-0000AE440000}"/>
    <cellStyle name="Output 6 2 3 2" xfId="17598" xr:uid="{00000000-0005-0000-0000-0000AF440000}"/>
    <cellStyle name="Output 6 2 3 2 2" xfId="17599" xr:uid="{00000000-0005-0000-0000-0000B0440000}"/>
    <cellStyle name="Output 6 2 3 2 3" xfId="17600" xr:uid="{00000000-0005-0000-0000-0000B1440000}"/>
    <cellStyle name="Output 6 2 3 2 4" xfId="17601" xr:uid="{00000000-0005-0000-0000-0000B2440000}"/>
    <cellStyle name="Output 6 2 3 3" xfId="17602" xr:uid="{00000000-0005-0000-0000-0000B3440000}"/>
    <cellStyle name="Output 6 2 3 4" xfId="17603" xr:uid="{00000000-0005-0000-0000-0000B4440000}"/>
    <cellStyle name="Output 6 2 3 5" xfId="17604" xr:uid="{00000000-0005-0000-0000-0000B5440000}"/>
    <cellStyle name="Output 6 2 4" xfId="17605" xr:uid="{00000000-0005-0000-0000-0000B6440000}"/>
    <cellStyle name="Output 6 2 4 2" xfId="17606" xr:uid="{00000000-0005-0000-0000-0000B7440000}"/>
    <cellStyle name="Output 6 2 4 2 2" xfId="17607" xr:uid="{00000000-0005-0000-0000-0000B8440000}"/>
    <cellStyle name="Output 6 2 4 2 3" xfId="17608" xr:uid="{00000000-0005-0000-0000-0000B9440000}"/>
    <cellStyle name="Output 6 2 4 2 4" xfId="17609" xr:uid="{00000000-0005-0000-0000-0000BA440000}"/>
    <cellStyle name="Output 6 2 4 3" xfId="17610" xr:uid="{00000000-0005-0000-0000-0000BB440000}"/>
    <cellStyle name="Output 6 2 4 4" xfId="17611" xr:uid="{00000000-0005-0000-0000-0000BC440000}"/>
    <cellStyle name="Output 6 2 4 5" xfId="17612" xr:uid="{00000000-0005-0000-0000-0000BD440000}"/>
    <cellStyle name="Output 6 2 5" xfId="17613" xr:uid="{00000000-0005-0000-0000-0000BE440000}"/>
    <cellStyle name="Output 6 2 5 2" xfId="17614" xr:uid="{00000000-0005-0000-0000-0000BF440000}"/>
    <cellStyle name="Output 6 2 5 2 2" xfId="17615" xr:uid="{00000000-0005-0000-0000-0000C0440000}"/>
    <cellStyle name="Output 6 2 5 2 3" xfId="17616" xr:uid="{00000000-0005-0000-0000-0000C1440000}"/>
    <cellStyle name="Output 6 2 5 2 4" xfId="17617" xr:uid="{00000000-0005-0000-0000-0000C2440000}"/>
    <cellStyle name="Output 6 2 5 3" xfId="17618" xr:uid="{00000000-0005-0000-0000-0000C3440000}"/>
    <cellStyle name="Output 6 2 5 4" xfId="17619" xr:uid="{00000000-0005-0000-0000-0000C4440000}"/>
    <cellStyle name="Output 6 2 5 5" xfId="17620" xr:uid="{00000000-0005-0000-0000-0000C5440000}"/>
    <cellStyle name="Output 6 2 6" xfId="17621" xr:uid="{00000000-0005-0000-0000-0000C6440000}"/>
    <cellStyle name="Output 6 2 6 2" xfId="17622" xr:uid="{00000000-0005-0000-0000-0000C7440000}"/>
    <cellStyle name="Output 6 2 6 2 2" xfId="17623" xr:uid="{00000000-0005-0000-0000-0000C8440000}"/>
    <cellStyle name="Output 6 2 6 2 3" xfId="17624" xr:uid="{00000000-0005-0000-0000-0000C9440000}"/>
    <cellStyle name="Output 6 2 6 2 4" xfId="17625" xr:uid="{00000000-0005-0000-0000-0000CA440000}"/>
    <cellStyle name="Output 6 2 6 3" xfId="17626" xr:uid="{00000000-0005-0000-0000-0000CB440000}"/>
    <cellStyle name="Output 6 2 6 4" xfId="17627" xr:uid="{00000000-0005-0000-0000-0000CC440000}"/>
    <cellStyle name="Output 6 2 6 5" xfId="17628" xr:uid="{00000000-0005-0000-0000-0000CD440000}"/>
    <cellStyle name="Output 6 2 7" xfId="17629" xr:uid="{00000000-0005-0000-0000-0000CE440000}"/>
    <cellStyle name="Output 6 2 7 2" xfId="17630" xr:uid="{00000000-0005-0000-0000-0000CF440000}"/>
    <cellStyle name="Output 6 2 7 2 2" xfId="17631" xr:uid="{00000000-0005-0000-0000-0000D0440000}"/>
    <cellStyle name="Output 6 2 7 2 3" xfId="17632" xr:uid="{00000000-0005-0000-0000-0000D1440000}"/>
    <cellStyle name="Output 6 2 7 2 4" xfId="17633" xr:uid="{00000000-0005-0000-0000-0000D2440000}"/>
    <cellStyle name="Output 6 2 7 3" xfId="17634" xr:uid="{00000000-0005-0000-0000-0000D3440000}"/>
    <cellStyle name="Output 6 2 7 4" xfId="17635" xr:uid="{00000000-0005-0000-0000-0000D4440000}"/>
    <cellStyle name="Output 6 2 7 5" xfId="17636" xr:uid="{00000000-0005-0000-0000-0000D5440000}"/>
    <cellStyle name="Output 6 2 8" xfId="17637" xr:uid="{00000000-0005-0000-0000-0000D6440000}"/>
    <cellStyle name="Output 6 2 8 2" xfId="17638" xr:uid="{00000000-0005-0000-0000-0000D7440000}"/>
    <cellStyle name="Output 6 2 8 2 2" xfId="17639" xr:uid="{00000000-0005-0000-0000-0000D8440000}"/>
    <cellStyle name="Output 6 2 8 2 3" xfId="17640" xr:uid="{00000000-0005-0000-0000-0000D9440000}"/>
    <cellStyle name="Output 6 2 8 2 4" xfId="17641" xr:uid="{00000000-0005-0000-0000-0000DA440000}"/>
    <cellStyle name="Output 6 2 8 3" xfId="17642" xr:uid="{00000000-0005-0000-0000-0000DB440000}"/>
    <cellStyle name="Output 6 2 8 4" xfId="17643" xr:uid="{00000000-0005-0000-0000-0000DC440000}"/>
    <cellStyle name="Output 6 2 8 5" xfId="17644" xr:uid="{00000000-0005-0000-0000-0000DD440000}"/>
    <cellStyle name="Output 6 2 9" xfId="17645" xr:uid="{00000000-0005-0000-0000-0000DE440000}"/>
    <cellStyle name="Output 6 2 9 2" xfId="17646" xr:uid="{00000000-0005-0000-0000-0000DF440000}"/>
    <cellStyle name="Output 6 2 9 2 2" xfId="17647" xr:uid="{00000000-0005-0000-0000-0000E0440000}"/>
    <cellStyle name="Output 6 2 9 2 3" xfId="17648" xr:uid="{00000000-0005-0000-0000-0000E1440000}"/>
    <cellStyle name="Output 6 2 9 2 4" xfId="17649" xr:uid="{00000000-0005-0000-0000-0000E2440000}"/>
    <cellStyle name="Output 6 2 9 3" xfId="17650" xr:uid="{00000000-0005-0000-0000-0000E3440000}"/>
    <cellStyle name="Output 6 2 9 4" xfId="17651" xr:uid="{00000000-0005-0000-0000-0000E4440000}"/>
    <cellStyle name="Output 6 2 9 5" xfId="17652" xr:uid="{00000000-0005-0000-0000-0000E5440000}"/>
    <cellStyle name="Output 6 3" xfId="17653" xr:uid="{00000000-0005-0000-0000-0000E6440000}"/>
    <cellStyle name="Output 6 3 2" xfId="17654" xr:uid="{00000000-0005-0000-0000-0000E7440000}"/>
    <cellStyle name="Output 6 3 2 2" xfId="17655" xr:uid="{00000000-0005-0000-0000-0000E8440000}"/>
    <cellStyle name="Output 6 3 2 3" xfId="17656" xr:uid="{00000000-0005-0000-0000-0000E9440000}"/>
    <cellStyle name="Output 6 3 2 4" xfId="17657" xr:uid="{00000000-0005-0000-0000-0000EA440000}"/>
    <cellStyle name="Output 6 3 3" xfId="17658" xr:uid="{00000000-0005-0000-0000-0000EB440000}"/>
    <cellStyle name="Output 6 3 3 2" xfId="17659" xr:uid="{00000000-0005-0000-0000-0000EC440000}"/>
    <cellStyle name="Output 6 3 4" xfId="17660" xr:uid="{00000000-0005-0000-0000-0000ED440000}"/>
    <cellStyle name="Output 6 3 5" xfId="17661" xr:uid="{00000000-0005-0000-0000-0000EE440000}"/>
    <cellStyle name="Output 6 3 6" xfId="17662" xr:uid="{00000000-0005-0000-0000-0000EF440000}"/>
    <cellStyle name="Output 6 4" xfId="17663" xr:uid="{00000000-0005-0000-0000-0000F0440000}"/>
    <cellStyle name="Output 6 4 2" xfId="17664" xr:uid="{00000000-0005-0000-0000-0000F1440000}"/>
    <cellStyle name="Output 6 4 2 2" xfId="17665" xr:uid="{00000000-0005-0000-0000-0000F2440000}"/>
    <cellStyle name="Output 6 4 2 3" xfId="17666" xr:uid="{00000000-0005-0000-0000-0000F3440000}"/>
    <cellStyle name="Output 6 4 2 4" xfId="17667" xr:uid="{00000000-0005-0000-0000-0000F4440000}"/>
    <cellStyle name="Output 6 4 3" xfId="17668" xr:uid="{00000000-0005-0000-0000-0000F5440000}"/>
    <cellStyle name="Output 6 4 4" xfId="17669" xr:uid="{00000000-0005-0000-0000-0000F6440000}"/>
    <cellStyle name="Output 6 4 5" xfId="17670" xr:uid="{00000000-0005-0000-0000-0000F7440000}"/>
    <cellStyle name="Output 6 5" xfId="17671" xr:uid="{00000000-0005-0000-0000-0000F8440000}"/>
    <cellStyle name="Output 6 5 2" xfId="17672" xr:uid="{00000000-0005-0000-0000-0000F9440000}"/>
    <cellStyle name="Output 6 5 2 2" xfId="17673" xr:uid="{00000000-0005-0000-0000-0000FA440000}"/>
    <cellStyle name="Output 6 5 2 3" xfId="17674" xr:uid="{00000000-0005-0000-0000-0000FB440000}"/>
    <cellStyle name="Output 6 5 2 4" xfId="17675" xr:uid="{00000000-0005-0000-0000-0000FC440000}"/>
    <cellStyle name="Output 6 5 3" xfId="17676" xr:uid="{00000000-0005-0000-0000-0000FD440000}"/>
    <cellStyle name="Output 6 5 4" xfId="17677" xr:uid="{00000000-0005-0000-0000-0000FE440000}"/>
    <cellStyle name="Output 6 5 5" xfId="17678" xr:uid="{00000000-0005-0000-0000-0000FF440000}"/>
    <cellStyle name="Output 6 6" xfId="17679" xr:uid="{00000000-0005-0000-0000-000000450000}"/>
    <cellStyle name="Output 6 6 2" xfId="17680" xr:uid="{00000000-0005-0000-0000-000001450000}"/>
    <cellStyle name="Output 6 6 2 2" xfId="17681" xr:uid="{00000000-0005-0000-0000-000002450000}"/>
    <cellStyle name="Output 6 6 2 3" xfId="17682" xr:uid="{00000000-0005-0000-0000-000003450000}"/>
    <cellStyle name="Output 6 6 2 4" xfId="17683" xr:uid="{00000000-0005-0000-0000-000004450000}"/>
    <cellStyle name="Output 6 6 3" xfId="17684" xr:uid="{00000000-0005-0000-0000-000005450000}"/>
    <cellStyle name="Output 6 6 4" xfId="17685" xr:uid="{00000000-0005-0000-0000-000006450000}"/>
    <cellStyle name="Output 6 6 5" xfId="17686" xr:uid="{00000000-0005-0000-0000-000007450000}"/>
    <cellStyle name="Output 6 7" xfId="17687" xr:uid="{00000000-0005-0000-0000-000008450000}"/>
    <cellStyle name="Output 6 7 2" xfId="17688" xr:uid="{00000000-0005-0000-0000-000009450000}"/>
    <cellStyle name="Output 6 7 2 2" xfId="17689" xr:uid="{00000000-0005-0000-0000-00000A450000}"/>
    <cellStyle name="Output 6 7 2 3" xfId="17690" xr:uid="{00000000-0005-0000-0000-00000B450000}"/>
    <cellStyle name="Output 6 7 2 4" xfId="17691" xr:uid="{00000000-0005-0000-0000-00000C450000}"/>
    <cellStyle name="Output 6 7 3" xfId="17692" xr:uid="{00000000-0005-0000-0000-00000D450000}"/>
    <cellStyle name="Output 6 7 4" xfId="17693" xr:uid="{00000000-0005-0000-0000-00000E450000}"/>
    <cellStyle name="Output 6 7 5" xfId="17694" xr:uid="{00000000-0005-0000-0000-00000F450000}"/>
    <cellStyle name="Output 6 8" xfId="17695" xr:uid="{00000000-0005-0000-0000-000010450000}"/>
    <cellStyle name="Output 6 8 2" xfId="17696" xr:uid="{00000000-0005-0000-0000-000011450000}"/>
    <cellStyle name="Output 6 8 2 2" xfId="17697" xr:uid="{00000000-0005-0000-0000-000012450000}"/>
    <cellStyle name="Output 6 8 2 3" xfId="17698" xr:uid="{00000000-0005-0000-0000-000013450000}"/>
    <cellStyle name="Output 6 8 2 4" xfId="17699" xr:uid="{00000000-0005-0000-0000-000014450000}"/>
    <cellStyle name="Output 6 8 3" xfId="17700" xr:uid="{00000000-0005-0000-0000-000015450000}"/>
    <cellStyle name="Output 6 8 4" xfId="17701" xr:uid="{00000000-0005-0000-0000-000016450000}"/>
    <cellStyle name="Output 6 8 5" xfId="17702" xr:uid="{00000000-0005-0000-0000-000017450000}"/>
    <cellStyle name="Output 6 9" xfId="17703" xr:uid="{00000000-0005-0000-0000-000018450000}"/>
    <cellStyle name="Output 6 9 2" xfId="17704" xr:uid="{00000000-0005-0000-0000-000019450000}"/>
    <cellStyle name="Output 6 9 2 2" xfId="17705" xr:uid="{00000000-0005-0000-0000-00001A450000}"/>
    <cellStyle name="Output 6 9 2 3" xfId="17706" xr:uid="{00000000-0005-0000-0000-00001B450000}"/>
    <cellStyle name="Output 6 9 2 4" xfId="17707" xr:uid="{00000000-0005-0000-0000-00001C450000}"/>
    <cellStyle name="Output 6 9 3" xfId="17708" xr:uid="{00000000-0005-0000-0000-00001D450000}"/>
    <cellStyle name="Output 6 9 4" xfId="17709" xr:uid="{00000000-0005-0000-0000-00001E450000}"/>
    <cellStyle name="Output 6 9 5" xfId="17710" xr:uid="{00000000-0005-0000-0000-00001F450000}"/>
    <cellStyle name="Output 7" xfId="17711" xr:uid="{00000000-0005-0000-0000-000020450000}"/>
    <cellStyle name="Output 7 10" xfId="17712" xr:uid="{00000000-0005-0000-0000-000021450000}"/>
    <cellStyle name="Output 7 10 2" xfId="17713" xr:uid="{00000000-0005-0000-0000-000022450000}"/>
    <cellStyle name="Output 7 10 2 2" xfId="17714" xr:uid="{00000000-0005-0000-0000-000023450000}"/>
    <cellStyle name="Output 7 10 2 3" xfId="17715" xr:uid="{00000000-0005-0000-0000-000024450000}"/>
    <cellStyle name="Output 7 10 2 4" xfId="17716" xr:uid="{00000000-0005-0000-0000-000025450000}"/>
    <cellStyle name="Output 7 10 3" xfId="17717" xr:uid="{00000000-0005-0000-0000-000026450000}"/>
    <cellStyle name="Output 7 10 4" xfId="17718" xr:uid="{00000000-0005-0000-0000-000027450000}"/>
    <cellStyle name="Output 7 10 5" xfId="17719" xr:uid="{00000000-0005-0000-0000-000028450000}"/>
    <cellStyle name="Output 7 11" xfId="17720" xr:uid="{00000000-0005-0000-0000-000029450000}"/>
    <cellStyle name="Output 7 11 2" xfId="17721" xr:uid="{00000000-0005-0000-0000-00002A450000}"/>
    <cellStyle name="Output 7 11 2 2" xfId="17722" xr:uid="{00000000-0005-0000-0000-00002B450000}"/>
    <cellStyle name="Output 7 11 2 3" xfId="17723" xr:uid="{00000000-0005-0000-0000-00002C450000}"/>
    <cellStyle name="Output 7 11 2 4" xfId="17724" xr:uid="{00000000-0005-0000-0000-00002D450000}"/>
    <cellStyle name="Output 7 11 3" xfId="17725" xr:uid="{00000000-0005-0000-0000-00002E450000}"/>
    <cellStyle name="Output 7 11 4" xfId="17726" xr:uid="{00000000-0005-0000-0000-00002F450000}"/>
    <cellStyle name="Output 7 11 5" xfId="17727" xr:uid="{00000000-0005-0000-0000-000030450000}"/>
    <cellStyle name="Output 7 12" xfId="17728" xr:uid="{00000000-0005-0000-0000-000031450000}"/>
    <cellStyle name="Output 7 12 2" xfId="17729" xr:uid="{00000000-0005-0000-0000-000032450000}"/>
    <cellStyle name="Output 7 12 3" xfId="17730" xr:uid="{00000000-0005-0000-0000-000033450000}"/>
    <cellStyle name="Output 7 12 4" xfId="17731" xr:uid="{00000000-0005-0000-0000-000034450000}"/>
    <cellStyle name="Output 7 13" xfId="17732" xr:uid="{00000000-0005-0000-0000-000035450000}"/>
    <cellStyle name="Output 7 13 2" xfId="17733" xr:uid="{00000000-0005-0000-0000-000036450000}"/>
    <cellStyle name="Output 7 13 3" xfId="17734" xr:uid="{00000000-0005-0000-0000-000037450000}"/>
    <cellStyle name="Output 7 13 4" xfId="17735" xr:uid="{00000000-0005-0000-0000-000038450000}"/>
    <cellStyle name="Output 7 14" xfId="17736" xr:uid="{00000000-0005-0000-0000-000039450000}"/>
    <cellStyle name="Output 7 2" xfId="17737" xr:uid="{00000000-0005-0000-0000-00003A450000}"/>
    <cellStyle name="Output 7 2 10" xfId="17738" xr:uid="{00000000-0005-0000-0000-00003B450000}"/>
    <cellStyle name="Output 7 2 10 2" xfId="17739" xr:uid="{00000000-0005-0000-0000-00003C450000}"/>
    <cellStyle name="Output 7 2 10 2 2" xfId="17740" xr:uid="{00000000-0005-0000-0000-00003D450000}"/>
    <cellStyle name="Output 7 2 10 2 3" xfId="17741" xr:uid="{00000000-0005-0000-0000-00003E450000}"/>
    <cellStyle name="Output 7 2 10 2 4" xfId="17742" xr:uid="{00000000-0005-0000-0000-00003F450000}"/>
    <cellStyle name="Output 7 2 10 3" xfId="17743" xr:uid="{00000000-0005-0000-0000-000040450000}"/>
    <cellStyle name="Output 7 2 10 4" xfId="17744" xr:uid="{00000000-0005-0000-0000-000041450000}"/>
    <cellStyle name="Output 7 2 10 5" xfId="17745" xr:uid="{00000000-0005-0000-0000-000042450000}"/>
    <cellStyle name="Output 7 2 11" xfId="17746" xr:uid="{00000000-0005-0000-0000-000043450000}"/>
    <cellStyle name="Output 7 2 11 2" xfId="17747" xr:uid="{00000000-0005-0000-0000-000044450000}"/>
    <cellStyle name="Output 7 2 11 3" xfId="17748" xr:uid="{00000000-0005-0000-0000-000045450000}"/>
    <cellStyle name="Output 7 2 11 4" xfId="17749" xr:uid="{00000000-0005-0000-0000-000046450000}"/>
    <cellStyle name="Output 7 2 12" xfId="17750" xr:uid="{00000000-0005-0000-0000-000047450000}"/>
    <cellStyle name="Output 7 2 12 2" xfId="17751" xr:uid="{00000000-0005-0000-0000-000048450000}"/>
    <cellStyle name="Output 7 2 12 3" xfId="17752" xr:uid="{00000000-0005-0000-0000-000049450000}"/>
    <cellStyle name="Output 7 2 12 4" xfId="17753" xr:uid="{00000000-0005-0000-0000-00004A450000}"/>
    <cellStyle name="Output 7 2 13" xfId="17754" xr:uid="{00000000-0005-0000-0000-00004B450000}"/>
    <cellStyle name="Output 7 2 2" xfId="17755" xr:uid="{00000000-0005-0000-0000-00004C450000}"/>
    <cellStyle name="Output 7 2 2 2" xfId="17756" xr:uid="{00000000-0005-0000-0000-00004D450000}"/>
    <cellStyle name="Output 7 2 2 2 2" xfId="17757" xr:uid="{00000000-0005-0000-0000-00004E450000}"/>
    <cellStyle name="Output 7 2 2 2 3" xfId="17758" xr:uid="{00000000-0005-0000-0000-00004F450000}"/>
    <cellStyle name="Output 7 2 2 2 4" xfId="17759" xr:uid="{00000000-0005-0000-0000-000050450000}"/>
    <cellStyle name="Output 7 2 2 3" xfId="17760" xr:uid="{00000000-0005-0000-0000-000051450000}"/>
    <cellStyle name="Output 7 2 2 3 2" xfId="17761" xr:uid="{00000000-0005-0000-0000-000052450000}"/>
    <cellStyle name="Output 7 2 2 4" xfId="17762" xr:uid="{00000000-0005-0000-0000-000053450000}"/>
    <cellStyle name="Output 7 2 2 5" xfId="17763" xr:uid="{00000000-0005-0000-0000-000054450000}"/>
    <cellStyle name="Output 7 2 2 6" xfId="17764" xr:uid="{00000000-0005-0000-0000-000055450000}"/>
    <cellStyle name="Output 7 2 3" xfId="17765" xr:uid="{00000000-0005-0000-0000-000056450000}"/>
    <cellStyle name="Output 7 2 3 2" xfId="17766" xr:uid="{00000000-0005-0000-0000-000057450000}"/>
    <cellStyle name="Output 7 2 3 2 2" xfId="17767" xr:uid="{00000000-0005-0000-0000-000058450000}"/>
    <cellStyle name="Output 7 2 3 2 3" xfId="17768" xr:uid="{00000000-0005-0000-0000-000059450000}"/>
    <cellStyle name="Output 7 2 3 2 4" xfId="17769" xr:uid="{00000000-0005-0000-0000-00005A450000}"/>
    <cellStyle name="Output 7 2 3 3" xfId="17770" xr:uid="{00000000-0005-0000-0000-00005B450000}"/>
    <cellStyle name="Output 7 2 3 4" xfId="17771" xr:uid="{00000000-0005-0000-0000-00005C450000}"/>
    <cellStyle name="Output 7 2 3 5" xfId="17772" xr:uid="{00000000-0005-0000-0000-00005D450000}"/>
    <cellStyle name="Output 7 2 4" xfId="17773" xr:uid="{00000000-0005-0000-0000-00005E450000}"/>
    <cellStyle name="Output 7 2 4 2" xfId="17774" xr:uid="{00000000-0005-0000-0000-00005F450000}"/>
    <cellStyle name="Output 7 2 4 2 2" xfId="17775" xr:uid="{00000000-0005-0000-0000-000060450000}"/>
    <cellStyle name="Output 7 2 4 2 3" xfId="17776" xr:uid="{00000000-0005-0000-0000-000061450000}"/>
    <cellStyle name="Output 7 2 4 2 4" xfId="17777" xr:uid="{00000000-0005-0000-0000-000062450000}"/>
    <cellStyle name="Output 7 2 4 3" xfId="17778" xr:uid="{00000000-0005-0000-0000-000063450000}"/>
    <cellStyle name="Output 7 2 4 4" xfId="17779" xr:uid="{00000000-0005-0000-0000-000064450000}"/>
    <cellStyle name="Output 7 2 4 5" xfId="17780" xr:uid="{00000000-0005-0000-0000-000065450000}"/>
    <cellStyle name="Output 7 2 5" xfId="17781" xr:uid="{00000000-0005-0000-0000-000066450000}"/>
    <cellStyle name="Output 7 2 5 2" xfId="17782" xr:uid="{00000000-0005-0000-0000-000067450000}"/>
    <cellStyle name="Output 7 2 5 2 2" xfId="17783" xr:uid="{00000000-0005-0000-0000-000068450000}"/>
    <cellStyle name="Output 7 2 5 2 3" xfId="17784" xr:uid="{00000000-0005-0000-0000-000069450000}"/>
    <cellStyle name="Output 7 2 5 2 4" xfId="17785" xr:uid="{00000000-0005-0000-0000-00006A450000}"/>
    <cellStyle name="Output 7 2 5 3" xfId="17786" xr:uid="{00000000-0005-0000-0000-00006B450000}"/>
    <cellStyle name="Output 7 2 5 4" xfId="17787" xr:uid="{00000000-0005-0000-0000-00006C450000}"/>
    <cellStyle name="Output 7 2 5 5" xfId="17788" xr:uid="{00000000-0005-0000-0000-00006D450000}"/>
    <cellStyle name="Output 7 2 6" xfId="17789" xr:uid="{00000000-0005-0000-0000-00006E450000}"/>
    <cellStyle name="Output 7 2 6 2" xfId="17790" xr:uid="{00000000-0005-0000-0000-00006F450000}"/>
    <cellStyle name="Output 7 2 6 2 2" xfId="17791" xr:uid="{00000000-0005-0000-0000-000070450000}"/>
    <cellStyle name="Output 7 2 6 2 3" xfId="17792" xr:uid="{00000000-0005-0000-0000-000071450000}"/>
    <cellStyle name="Output 7 2 6 2 4" xfId="17793" xr:uid="{00000000-0005-0000-0000-000072450000}"/>
    <cellStyle name="Output 7 2 6 3" xfId="17794" xr:uid="{00000000-0005-0000-0000-000073450000}"/>
    <cellStyle name="Output 7 2 6 4" xfId="17795" xr:uid="{00000000-0005-0000-0000-000074450000}"/>
    <cellStyle name="Output 7 2 6 5" xfId="17796" xr:uid="{00000000-0005-0000-0000-000075450000}"/>
    <cellStyle name="Output 7 2 7" xfId="17797" xr:uid="{00000000-0005-0000-0000-000076450000}"/>
    <cellStyle name="Output 7 2 7 2" xfId="17798" xr:uid="{00000000-0005-0000-0000-000077450000}"/>
    <cellStyle name="Output 7 2 7 2 2" xfId="17799" xr:uid="{00000000-0005-0000-0000-000078450000}"/>
    <cellStyle name="Output 7 2 7 2 3" xfId="17800" xr:uid="{00000000-0005-0000-0000-000079450000}"/>
    <cellStyle name="Output 7 2 7 2 4" xfId="17801" xr:uid="{00000000-0005-0000-0000-00007A450000}"/>
    <cellStyle name="Output 7 2 7 3" xfId="17802" xr:uid="{00000000-0005-0000-0000-00007B450000}"/>
    <cellStyle name="Output 7 2 7 4" xfId="17803" xr:uid="{00000000-0005-0000-0000-00007C450000}"/>
    <cellStyle name="Output 7 2 7 5" xfId="17804" xr:uid="{00000000-0005-0000-0000-00007D450000}"/>
    <cellStyle name="Output 7 2 8" xfId="17805" xr:uid="{00000000-0005-0000-0000-00007E450000}"/>
    <cellStyle name="Output 7 2 8 2" xfId="17806" xr:uid="{00000000-0005-0000-0000-00007F450000}"/>
    <cellStyle name="Output 7 2 8 2 2" xfId="17807" xr:uid="{00000000-0005-0000-0000-000080450000}"/>
    <cellStyle name="Output 7 2 8 2 3" xfId="17808" xr:uid="{00000000-0005-0000-0000-000081450000}"/>
    <cellStyle name="Output 7 2 8 2 4" xfId="17809" xr:uid="{00000000-0005-0000-0000-000082450000}"/>
    <cellStyle name="Output 7 2 8 3" xfId="17810" xr:uid="{00000000-0005-0000-0000-000083450000}"/>
    <cellStyle name="Output 7 2 8 4" xfId="17811" xr:uid="{00000000-0005-0000-0000-000084450000}"/>
    <cellStyle name="Output 7 2 8 5" xfId="17812" xr:uid="{00000000-0005-0000-0000-000085450000}"/>
    <cellStyle name="Output 7 2 9" xfId="17813" xr:uid="{00000000-0005-0000-0000-000086450000}"/>
    <cellStyle name="Output 7 2 9 2" xfId="17814" xr:uid="{00000000-0005-0000-0000-000087450000}"/>
    <cellStyle name="Output 7 2 9 2 2" xfId="17815" xr:uid="{00000000-0005-0000-0000-000088450000}"/>
    <cellStyle name="Output 7 2 9 2 3" xfId="17816" xr:uid="{00000000-0005-0000-0000-000089450000}"/>
    <cellStyle name="Output 7 2 9 2 4" xfId="17817" xr:uid="{00000000-0005-0000-0000-00008A450000}"/>
    <cellStyle name="Output 7 2 9 3" xfId="17818" xr:uid="{00000000-0005-0000-0000-00008B450000}"/>
    <cellStyle name="Output 7 2 9 4" xfId="17819" xr:uid="{00000000-0005-0000-0000-00008C450000}"/>
    <cellStyle name="Output 7 2 9 5" xfId="17820" xr:uid="{00000000-0005-0000-0000-00008D450000}"/>
    <cellStyle name="Output 7 3" xfId="17821" xr:uid="{00000000-0005-0000-0000-00008E450000}"/>
    <cellStyle name="Output 7 3 2" xfId="17822" xr:uid="{00000000-0005-0000-0000-00008F450000}"/>
    <cellStyle name="Output 7 3 2 2" xfId="17823" xr:uid="{00000000-0005-0000-0000-000090450000}"/>
    <cellStyle name="Output 7 3 2 3" xfId="17824" xr:uid="{00000000-0005-0000-0000-000091450000}"/>
    <cellStyle name="Output 7 3 2 4" xfId="17825" xr:uid="{00000000-0005-0000-0000-000092450000}"/>
    <cellStyle name="Output 7 3 3" xfId="17826" xr:uid="{00000000-0005-0000-0000-000093450000}"/>
    <cellStyle name="Output 7 3 3 2" xfId="17827" xr:uid="{00000000-0005-0000-0000-000094450000}"/>
    <cellStyle name="Output 7 3 4" xfId="17828" xr:uid="{00000000-0005-0000-0000-000095450000}"/>
    <cellStyle name="Output 7 3 5" xfId="17829" xr:uid="{00000000-0005-0000-0000-000096450000}"/>
    <cellStyle name="Output 7 3 6" xfId="17830" xr:uid="{00000000-0005-0000-0000-000097450000}"/>
    <cellStyle name="Output 7 4" xfId="17831" xr:uid="{00000000-0005-0000-0000-000098450000}"/>
    <cellStyle name="Output 7 4 2" xfId="17832" xr:uid="{00000000-0005-0000-0000-000099450000}"/>
    <cellStyle name="Output 7 4 2 2" xfId="17833" xr:uid="{00000000-0005-0000-0000-00009A450000}"/>
    <cellStyle name="Output 7 4 2 3" xfId="17834" xr:uid="{00000000-0005-0000-0000-00009B450000}"/>
    <cellStyle name="Output 7 4 2 4" xfId="17835" xr:uid="{00000000-0005-0000-0000-00009C450000}"/>
    <cellStyle name="Output 7 4 3" xfId="17836" xr:uid="{00000000-0005-0000-0000-00009D450000}"/>
    <cellStyle name="Output 7 4 4" xfId="17837" xr:uid="{00000000-0005-0000-0000-00009E450000}"/>
    <cellStyle name="Output 7 4 5" xfId="17838" xr:uid="{00000000-0005-0000-0000-00009F450000}"/>
    <cellStyle name="Output 7 5" xfId="17839" xr:uid="{00000000-0005-0000-0000-0000A0450000}"/>
    <cellStyle name="Output 7 5 2" xfId="17840" xr:uid="{00000000-0005-0000-0000-0000A1450000}"/>
    <cellStyle name="Output 7 5 2 2" xfId="17841" xr:uid="{00000000-0005-0000-0000-0000A2450000}"/>
    <cellStyle name="Output 7 5 2 3" xfId="17842" xr:uid="{00000000-0005-0000-0000-0000A3450000}"/>
    <cellStyle name="Output 7 5 2 4" xfId="17843" xr:uid="{00000000-0005-0000-0000-0000A4450000}"/>
    <cellStyle name="Output 7 5 3" xfId="17844" xr:uid="{00000000-0005-0000-0000-0000A5450000}"/>
    <cellStyle name="Output 7 5 4" xfId="17845" xr:uid="{00000000-0005-0000-0000-0000A6450000}"/>
    <cellStyle name="Output 7 5 5" xfId="17846" xr:uid="{00000000-0005-0000-0000-0000A7450000}"/>
    <cellStyle name="Output 7 6" xfId="17847" xr:uid="{00000000-0005-0000-0000-0000A8450000}"/>
    <cellStyle name="Output 7 6 2" xfId="17848" xr:uid="{00000000-0005-0000-0000-0000A9450000}"/>
    <cellStyle name="Output 7 6 2 2" xfId="17849" xr:uid="{00000000-0005-0000-0000-0000AA450000}"/>
    <cellStyle name="Output 7 6 2 3" xfId="17850" xr:uid="{00000000-0005-0000-0000-0000AB450000}"/>
    <cellStyle name="Output 7 6 2 4" xfId="17851" xr:uid="{00000000-0005-0000-0000-0000AC450000}"/>
    <cellStyle name="Output 7 6 3" xfId="17852" xr:uid="{00000000-0005-0000-0000-0000AD450000}"/>
    <cellStyle name="Output 7 6 4" xfId="17853" xr:uid="{00000000-0005-0000-0000-0000AE450000}"/>
    <cellStyle name="Output 7 6 5" xfId="17854" xr:uid="{00000000-0005-0000-0000-0000AF450000}"/>
    <cellStyle name="Output 7 7" xfId="17855" xr:uid="{00000000-0005-0000-0000-0000B0450000}"/>
    <cellStyle name="Output 7 7 2" xfId="17856" xr:uid="{00000000-0005-0000-0000-0000B1450000}"/>
    <cellStyle name="Output 7 7 2 2" xfId="17857" xr:uid="{00000000-0005-0000-0000-0000B2450000}"/>
    <cellStyle name="Output 7 7 2 3" xfId="17858" xr:uid="{00000000-0005-0000-0000-0000B3450000}"/>
    <cellStyle name="Output 7 7 2 4" xfId="17859" xr:uid="{00000000-0005-0000-0000-0000B4450000}"/>
    <cellStyle name="Output 7 7 3" xfId="17860" xr:uid="{00000000-0005-0000-0000-0000B5450000}"/>
    <cellStyle name="Output 7 7 4" xfId="17861" xr:uid="{00000000-0005-0000-0000-0000B6450000}"/>
    <cellStyle name="Output 7 7 5" xfId="17862" xr:uid="{00000000-0005-0000-0000-0000B7450000}"/>
    <cellStyle name="Output 7 8" xfId="17863" xr:uid="{00000000-0005-0000-0000-0000B8450000}"/>
    <cellStyle name="Output 7 8 2" xfId="17864" xr:uid="{00000000-0005-0000-0000-0000B9450000}"/>
    <cellStyle name="Output 7 8 2 2" xfId="17865" xr:uid="{00000000-0005-0000-0000-0000BA450000}"/>
    <cellStyle name="Output 7 8 2 3" xfId="17866" xr:uid="{00000000-0005-0000-0000-0000BB450000}"/>
    <cellStyle name="Output 7 8 2 4" xfId="17867" xr:uid="{00000000-0005-0000-0000-0000BC450000}"/>
    <cellStyle name="Output 7 8 3" xfId="17868" xr:uid="{00000000-0005-0000-0000-0000BD450000}"/>
    <cellStyle name="Output 7 8 4" xfId="17869" xr:uid="{00000000-0005-0000-0000-0000BE450000}"/>
    <cellStyle name="Output 7 8 5" xfId="17870" xr:uid="{00000000-0005-0000-0000-0000BF450000}"/>
    <cellStyle name="Output 7 9" xfId="17871" xr:uid="{00000000-0005-0000-0000-0000C0450000}"/>
    <cellStyle name="Output 7 9 2" xfId="17872" xr:uid="{00000000-0005-0000-0000-0000C1450000}"/>
    <cellStyle name="Output 7 9 2 2" xfId="17873" xr:uid="{00000000-0005-0000-0000-0000C2450000}"/>
    <cellStyle name="Output 7 9 2 3" xfId="17874" xr:uid="{00000000-0005-0000-0000-0000C3450000}"/>
    <cellStyle name="Output 7 9 2 4" xfId="17875" xr:uid="{00000000-0005-0000-0000-0000C4450000}"/>
    <cellStyle name="Output 7 9 3" xfId="17876" xr:uid="{00000000-0005-0000-0000-0000C5450000}"/>
    <cellStyle name="Output 7 9 4" xfId="17877" xr:uid="{00000000-0005-0000-0000-0000C6450000}"/>
    <cellStyle name="Output 7 9 5" xfId="17878" xr:uid="{00000000-0005-0000-0000-0000C7450000}"/>
    <cellStyle name="Output 8" xfId="17879" xr:uid="{00000000-0005-0000-0000-0000C8450000}"/>
    <cellStyle name="Output 8 10" xfId="17880" xr:uid="{00000000-0005-0000-0000-0000C9450000}"/>
    <cellStyle name="Output 8 10 2" xfId="17881" xr:uid="{00000000-0005-0000-0000-0000CA450000}"/>
    <cellStyle name="Output 8 10 2 2" xfId="17882" xr:uid="{00000000-0005-0000-0000-0000CB450000}"/>
    <cellStyle name="Output 8 10 2 3" xfId="17883" xr:uid="{00000000-0005-0000-0000-0000CC450000}"/>
    <cellStyle name="Output 8 10 2 4" xfId="17884" xr:uid="{00000000-0005-0000-0000-0000CD450000}"/>
    <cellStyle name="Output 8 10 3" xfId="17885" xr:uid="{00000000-0005-0000-0000-0000CE450000}"/>
    <cellStyle name="Output 8 10 4" xfId="17886" xr:uid="{00000000-0005-0000-0000-0000CF450000}"/>
    <cellStyle name="Output 8 10 5" xfId="17887" xr:uid="{00000000-0005-0000-0000-0000D0450000}"/>
    <cellStyle name="Output 8 11" xfId="17888" xr:uid="{00000000-0005-0000-0000-0000D1450000}"/>
    <cellStyle name="Output 8 11 2" xfId="17889" xr:uid="{00000000-0005-0000-0000-0000D2450000}"/>
    <cellStyle name="Output 8 11 2 2" xfId="17890" xr:uid="{00000000-0005-0000-0000-0000D3450000}"/>
    <cellStyle name="Output 8 11 2 3" xfId="17891" xr:uid="{00000000-0005-0000-0000-0000D4450000}"/>
    <cellStyle name="Output 8 11 2 4" xfId="17892" xr:uid="{00000000-0005-0000-0000-0000D5450000}"/>
    <cellStyle name="Output 8 11 3" xfId="17893" xr:uid="{00000000-0005-0000-0000-0000D6450000}"/>
    <cellStyle name="Output 8 11 4" xfId="17894" xr:uid="{00000000-0005-0000-0000-0000D7450000}"/>
    <cellStyle name="Output 8 11 5" xfId="17895" xr:uid="{00000000-0005-0000-0000-0000D8450000}"/>
    <cellStyle name="Output 8 12" xfId="17896" xr:uid="{00000000-0005-0000-0000-0000D9450000}"/>
    <cellStyle name="Output 8 12 2" xfId="17897" xr:uid="{00000000-0005-0000-0000-0000DA450000}"/>
    <cellStyle name="Output 8 12 3" xfId="17898" xr:uid="{00000000-0005-0000-0000-0000DB450000}"/>
    <cellStyle name="Output 8 12 4" xfId="17899" xr:uid="{00000000-0005-0000-0000-0000DC450000}"/>
    <cellStyle name="Output 8 13" xfId="17900" xr:uid="{00000000-0005-0000-0000-0000DD450000}"/>
    <cellStyle name="Output 8 13 2" xfId="17901" xr:uid="{00000000-0005-0000-0000-0000DE450000}"/>
    <cellStyle name="Output 8 13 3" xfId="17902" xr:uid="{00000000-0005-0000-0000-0000DF450000}"/>
    <cellStyle name="Output 8 13 4" xfId="17903" xr:uid="{00000000-0005-0000-0000-0000E0450000}"/>
    <cellStyle name="Output 8 14" xfId="17904" xr:uid="{00000000-0005-0000-0000-0000E1450000}"/>
    <cellStyle name="Output 8 2" xfId="17905" xr:uid="{00000000-0005-0000-0000-0000E2450000}"/>
    <cellStyle name="Output 8 2 10" xfId="17906" xr:uid="{00000000-0005-0000-0000-0000E3450000}"/>
    <cellStyle name="Output 8 2 10 2" xfId="17907" xr:uid="{00000000-0005-0000-0000-0000E4450000}"/>
    <cellStyle name="Output 8 2 10 2 2" xfId="17908" xr:uid="{00000000-0005-0000-0000-0000E5450000}"/>
    <cellStyle name="Output 8 2 10 2 3" xfId="17909" xr:uid="{00000000-0005-0000-0000-0000E6450000}"/>
    <cellStyle name="Output 8 2 10 2 4" xfId="17910" xr:uid="{00000000-0005-0000-0000-0000E7450000}"/>
    <cellStyle name="Output 8 2 10 3" xfId="17911" xr:uid="{00000000-0005-0000-0000-0000E8450000}"/>
    <cellStyle name="Output 8 2 10 4" xfId="17912" xr:uid="{00000000-0005-0000-0000-0000E9450000}"/>
    <cellStyle name="Output 8 2 10 5" xfId="17913" xr:uid="{00000000-0005-0000-0000-0000EA450000}"/>
    <cellStyle name="Output 8 2 11" xfId="17914" xr:uid="{00000000-0005-0000-0000-0000EB450000}"/>
    <cellStyle name="Output 8 2 11 2" xfId="17915" xr:uid="{00000000-0005-0000-0000-0000EC450000}"/>
    <cellStyle name="Output 8 2 11 3" xfId="17916" xr:uid="{00000000-0005-0000-0000-0000ED450000}"/>
    <cellStyle name="Output 8 2 11 4" xfId="17917" xr:uid="{00000000-0005-0000-0000-0000EE450000}"/>
    <cellStyle name="Output 8 2 12" xfId="17918" xr:uid="{00000000-0005-0000-0000-0000EF450000}"/>
    <cellStyle name="Output 8 2 12 2" xfId="17919" xr:uid="{00000000-0005-0000-0000-0000F0450000}"/>
    <cellStyle name="Output 8 2 12 3" xfId="17920" xr:uid="{00000000-0005-0000-0000-0000F1450000}"/>
    <cellStyle name="Output 8 2 12 4" xfId="17921" xr:uid="{00000000-0005-0000-0000-0000F2450000}"/>
    <cellStyle name="Output 8 2 13" xfId="17922" xr:uid="{00000000-0005-0000-0000-0000F3450000}"/>
    <cellStyle name="Output 8 2 2" xfId="17923" xr:uid="{00000000-0005-0000-0000-0000F4450000}"/>
    <cellStyle name="Output 8 2 2 2" xfId="17924" xr:uid="{00000000-0005-0000-0000-0000F5450000}"/>
    <cellStyle name="Output 8 2 2 2 2" xfId="17925" xr:uid="{00000000-0005-0000-0000-0000F6450000}"/>
    <cellStyle name="Output 8 2 2 2 3" xfId="17926" xr:uid="{00000000-0005-0000-0000-0000F7450000}"/>
    <cellStyle name="Output 8 2 2 2 4" xfId="17927" xr:uid="{00000000-0005-0000-0000-0000F8450000}"/>
    <cellStyle name="Output 8 2 2 3" xfId="17928" xr:uid="{00000000-0005-0000-0000-0000F9450000}"/>
    <cellStyle name="Output 8 2 2 3 2" xfId="17929" xr:uid="{00000000-0005-0000-0000-0000FA450000}"/>
    <cellStyle name="Output 8 2 2 4" xfId="17930" xr:uid="{00000000-0005-0000-0000-0000FB450000}"/>
    <cellStyle name="Output 8 2 2 5" xfId="17931" xr:uid="{00000000-0005-0000-0000-0000FC450000}"/>
    <cellStyle name="Output 8 2 2 6" xfId="17932" xr:uid="{00000000-0005-0000-0000-0000FD450000}"/>
    <cellStyle name="Output 8 2 3" xfId="17933" xr:uid="{00000000-0005-0000-0000-0000FE450000}"/>
    <cellStyle name="Output 8 2 3 2" xfId="17934" xr:uid="{00000000-0005-0000-0000-0000FF450000}"/>
    <cellStyle name="Output 8 2 3 2 2" xfId="17935" xr:uid="{00000000-0005-0000-0000-000000460000}"/>
    <cellStyle name="Output 8 2 3 2 3" xfId="17936" xr:uid="{00000000-0005-0000-0000-000001460000}"/>
    <cellStyle name="Output 8 2 3 2 4" xfId="17937" xr:uid="{00000000-0005-0000-0000-000002460000}"/>
    <cellStyle name="Output 8 2 3 3" xfId="17938" xr:uid="{00000000-0005-0000-0000-000003460000}"/>
    <cellStyle name="Output 8 2 3 4" xfId="17939" xr:uid="{00000000-0005-0000-0000-000004460000}"/>
    <cellStyle name="Output 8 2 3 5" xfId="17940" xr:uid="{00000000-0005-0000-0000-000005460000}"/>
    <cellStyle name="Output 8 2 4" xfId="17941" xr:uid="{00000000-0005-0000-0000-000006460000}"/>
    <cellStyle name="Output 8 2 4 2" xfId="17942" xr:uid="{00000000-0005-0000-0000-000007460000}"/>
    <cellStyle name="Output 8 2 4 2 2" xfId="17943" xr:uid="{00000000-0005-0000-0000-000008460000}"/>
    <cellStyle name="Output 8 2 4 2 3" xfId="17944" xr:uid="{00000000-0005-0000-0000-000009460000}"/>
    <cellStyle name="Output 8 2 4 2 4" xfId="17945" xr:uid="{00000000-0005-0000-0000-00000A460000}"/>
    <cellStyle name="Output 8 2 4 3" xfId="17946" xr:uid="{00000000-0005-0000-0000-00000B460000}"/>
    <cellStyle name="Output 8 2 4 4" xfId="17947" xr:uid="{00000000-0005-0000-0000-00000C460000}"/>
    <cellStyle name="Output 8 2 4 5" xfId="17948" xr:uid="{00000000-0005-0000-0000-00000D460000}"/>
    <cellStyle name="Output 8 2 5" xfId="17949" xr:uid="{00000000-0005-0000-0000-00000E460000}"/>
    <cellStyle name="Output 8 2 5 2" xfId="17950" xr:uid="{00000000-0005-0000-0000-00000F460000}"/>
    <cellStyle name="Output 8 2 5 2 2" xfId="17951" xr:uid="{00000000-0005-0000-0000-000010460000}"/>
    <cellStyle name="Output 8 2 5 2 3" xfId="17952" xr:uid="{00000000-0005-0000-0000-000011460000}"/>
    <cellStyle name="Output 8 2 5 2 4" xfId="17953" xr:uid="{00000000-0005-0000-0000-000012460000}"/>
    <cellStyle name="Output 8 2 5 3" xfId="17954" xr:uid="{00000000-0005-0000-0000-000013460000}"/>
    <cellStyle name="Output 8 2 5 4" xfId="17955" xr:uid="{00000000-0005-0000-0000-000014460000}"/>
    <cellStyle name="Output 8 2 5 5" xfId="17956" xr:uid="{00000000-0005-0000-0000-000015460000}"/>
    <cellStyle name="Output 8 2 6" xfId="17957" xr:uid="{00000000-0005-0000-0000-000016460000}"/>
    <cellStyle name="Output 8 2 6 2" xfId="17958" xr:uid="{00000000-0005-0000-0000-000017460000}"/>
    <cellStyle name="Output 8 2 6 2 2" xfId="17959" xr:uid="{00000000-0005-0000-0000-000018460000}"/>
    <cellStyle name="Output 8 2 6 2 3" xfId="17960" xr:uid="{00000000-0005-0000-0000-000019460000}"/>
    <cellStyle name="Output 8 2 6 2 4" xfId="17961" xr:uid="{00000000-0005-0000-0000-00001A460000}"/>
    <cellStyle name="Output 8 2 6 3" xfId="17962" xr:uid="{00000000-0005-0000-0000-00001B460000}"/>
    <cellStyle name="Output 8 2 6 4" xfId="17963" xr:uid="{00000000-0005-0000-0000-00001C460000}"/>
    <cellStyle name="Output 8 2 6 5" xfId="17964" xr:uid="{00000000-0005-0000-0000-00001D460000}"/>
    <cellStyle name="Output 8 2 7" xfId="17965" xr:uid="{00000000-0005-0000-0000-00001E460000}"/>
    <cellStyle name="Output 8 2 7 2" xfId="17966" xr:uid="{00000000-0005-0000-0000-00001F460000}"/>
    <cellStyle name="Output 8 2 7 2 2" xfId="17967" xr:uid="{00000000-0005-0000-0000-000020460000}"/>
    <cellStyle name="Output 8 2 7 2 3" xfId="17968" xr:uid="{00000000-0005-0000-0000-000021460000}"/>
    <cellStyle name="Output 8 2 7 2 4" xfId="17969" xr:uid="{00000000-0005-0000-0000-000022460000}"/>
    <cellStyle name="Output 8 2 7 3" xfId="17970" xr:uid="{00000000-0005-0000-0000-000023460000}"/>
    <cellStyle name="Output 8 2 7 4" xfId="17971" xr:uid="{00000000-0005-0000-0000-000024460000}"/>
    <cellStyle name="Output 8 2 7 5" xfId="17972" xr:uid="{00000000-0005-0000-0000-000025460000}"/>
    <cellStyle name="Output 8 2 8" xfId="17973" xr:uid="{00000000-0005-0000-0000-000026460000}"/>
    <cellStyle name="Output 8 2 8 2" xfId="17974" xr:uid="{00000000-0005-0000-0000-000027460000}"/>
    <cellStyle name="Output 8 2 8 2 2" xfId="17975" xr:uid="{00000000-0005-0000-0000-000028460000}"/>
    <cellStyle name="Output 8 2 8 2 3" xfId="17976" xr:uid="{00000000-0005-0000-0000-000029460000}"/>
    <cellStyle name="Output 8 2 8 2 4" xfId="17977" xr:uid="{00000000-0005-0000-0000-00002A460000}"/>
    <cellStyle name="Output 8 2 8 3" xfId="17978" xr:uid="{00000000-0005-0000-0000-00002B460000}"/>
    <cellStyle name="Output 8 2 8 4" xfId="17979" xr:uid="{00000000-0005-0000-0000-00002C460000}"/>
    <cellStyle name="Output 8 2 8 5" xfId="17980" xr:uid="{00000000-0005-0000-0000-00002D460000}"/>
    <cellStyle name="Output 8 2 9" xfId="17981" xr:uid="{00000000-0005-0000-0000-00002E460000}"/>
    <cellStyle name="Output 8 2 9 2" xfId="17982" xr:uid="{00000000-0005-0000-0000-00002F460000}"/>
    <cellStyle name="Output 8 2 9 2 2" xfId="17983" xr:uid="{00000000-0005-0000-0000-000030460000}"/>
    <cellStyle name="Output 8 2 9 2 3" xfId="17984" xr:uid="{00000000-0005-0000-0000-000031460000}"/>
    <cellStyle name="Output 8 2 9 2 4" xfId="17985" xr:uid="{00000000-0005-0000-0000-000032460000}"/>
    <cellStyle name="Output 8 2 9 3" xfId="17986" xr:uid="{00000000-0005-0000-0000-000033460000}"/>
    <cellStyle name="Output 8 2 9 4" xfId="17987" xr:uid="{00000000-0005-0000-0000-000034460000}"/>
    <cellStyle name="Output 8 2 9 5" xfId="17988" xr:uid="{00000000-0005-0000-0000-000035460000}"/>
    <cellStyle name="Output 8 3" xfId="17989" xr:uid="{00000000-0005-0000-0000-000036460000}"/>
    <cellStyle name="Output 8 3 2" xfId="17990" xr:uid="{00000000-0005-0000-0000-000037460000}"/>
    <cellStyle name="Output 8 3 2 2" xfId="17991" xr:uid="{00000000-0005-0000-0000-000038460000}"/>
    <cellStyle name="Output 8 3 2 3" xfId="17992" xr:uid="{00000000-0005-0000-0000-000039460000}"/>
    <cellStyle name="Output 8 3 2 4" xfId="17993" xr:uid="{00000000-0005-0000-0000-00003A460000}"/>
    <cellStyle name="Output 8 3 3" xfId="17994" xr:uid="{00000000-0005-0000-0000-00003B460000}"/>
    <cellStyle name="Output 8 3 3 2" xfId="17995" xr:uid="{00000000-0005-0000-0000-00003C460000}"/>
    <cellStyle name="Output 8 3 4" xfId="17996" xr:uid="{00000000-0005-0000-0000-00003D460000}"/>
    <cellStyle name="Output 8 3 5" xfId="17997" xr:uid="{00000000-0005-0000-0000-00003E460000}"/>
    <cellStyle name="Output 8 3 6" xfId="17998" xr:uid="{00000000-0005-0000-0000-00003F460000}"/>
    <cellStyle name="Output 8 4" xfId="17999" xr:uid="{00000000-0005-0000-0000-000040460000}"/>
    <cellStyle name="Output 8 4 2" xfId="18000" xr:uid="{00000000-0005-0000-0000-000041460000}"/>
    <cellStyle name="Output 8 4 2 2" xfId="18001" xr:uid="{00000000-0005-0000-0000-000042460000}"/>
    <cellStyle name="Output 8 4 2 3" xfId="18002" xr:uid="{00000000-0005-0000-0000-000043460000}"/>
    <cellStyle name="Output 8 4 2 4" xfId="18003" xr:uid="{00000000-0005-0000-0000-000044460000}"/>
    <cellStyle name="Output 8 4 3" xfId="18004" xr:uid="{00000000-0005-0000-0000-000045460000}"/>
    <cellStyle name="Output 8 4 4" xfId="18005" xr:uid="{00000000-0005-0000-0000-000046460000}"/>
    <cellStyle name="Output 8 4 5" xfId="18006" xr:uid="{00000000-0005-0000-0000-000047460000}"/>
    <cellStyle name="Output 8 5" xfId="18007" xr:uid="{00000000-0005-0000-0000-000048460000}"/>
    <cellStyle name="Output 8 5 2" xfId="18008" xr:uid="{00000000-0005-0000-0000-000049460000}"/>
    <cellStyle name="Output 8 5 2 2" xfId="18009" xr:uid="{00000000-0005-0000-0000-00004A460000}"/>
    <cellStyle name="Output 8 5 2 3" xfId="18010" xr:uid="{00000000-0005-0000-0000-00004B460000}"/>
    <cellStyle name="Output 8 5 2 4" xfId="18011" xr:uid="{00000000-0005-0000-0000-00004C460000}"/>
    <cellStyle name="Output 8 5 3" xfId="18012" xr:uid="{00000000-0005-0000-0000-00004D460000}"/>
    <cellStyle name="Output 8 5 4" xfId="18013" xr:uid="{00000000-0005-0000-0000-00004E460000}"/>
    <cellStyle name="Output 8 5 5" xfId="18014" xr:uid="{00000000-0005-0000-0000-00004F460000}"/>
    <cellStyle name="Output 8 6" xfId="18015" xr:uid="{00000000-0005-0000-0000-000050460000}"/>
    <cellStyle name="Output 8 6 2" xfId="18016" xr:uid="{00000000-0005-0000-0000-000051460000}"/>
    <cellStyle name="Output 8 6 2 2" xfId="18017" xr:uid="{00000000-0005-0000-0000-000052460000}"/>
    <cellStyle name="Output 8 6 2 3" xfId="18018" xr:uid="{00000000-0005-0000-0000-000053460000}"/>
    <cellStyle name="Output 8 6 2 4" xfId="18019" xr:uid="{00000000-0005-0000-0000-000054460000}"/>
    <cellStyle name="Output 8 6 3" xfId="18020" xr:uid="{00000000-0005-0000-0000-000055460000}"/>
    <cellStyle name="Output 8 6 4" xfId="18021" xr:uid="{00000000-0005-0000-0000-000056460000}"/>
    <cellStyle name="Output 8 6 5" xfId="18022" xr:uid="{00000000-0005-0000-0000-000057460000}"/>
    <cellStyle name="Output 8 7" xfId="18023" xr:uid="{00000000-0005-0000-0000-000058460000}"/>
    <cellStyle name="Output 8 7 2" xfId="18024" xr:uid="{00000000-0005-0000-0000-000059460000}"/>
    <cellStyle name="Output 8 7 2 2" xfId="18025" xr:uid="{00000000-0005-0000-0000-00005A460000}"/>
    <cellStyle name="Output 8 7 2 3" xfId="18026" xr:uid="{00000000-0005-0000-0000-00005B460000}"/>
    <cellStyle name="Output 8 7 2 4" xfId="18027" xr:uid="{00000000-0005-0000-0000-00005C460000}"/>
    <cellStyle name="Output 8 7 3" xfId="18028" xr:uid="{00000000-0005-0000-0000-00005D460000}"/>
    <cellStyle name="Output 8 7 4" xfId="18029" xr:uid="{00000000-0005-0000-0000-00005E460000}"/>
    <cellStyle name="Output 8 7 5" xfId="18030" xr:uid="{00000000-0005-0000-0000-00005F460000}"/>
    <cellStyle name="Output 8 8" xfId="18031" xr:uid="{00000000-0005-0000-0000-000060460000}"/>
    <cellStyle name="Output 8 8 2" xfId="18032" xr:uid="{00000000-0005-0000-0000-000061460000}"/>
    <cellStyle name="Output 8 8 2 2" xfId="18033" xr:uid="{00000000-0005-0000-0000-000062460000}"/>
    <cellStyle name="Output 8 8 2 3" xfId="18034" xr:uid="{00000000-0005-0000-0000-000063460000}"/>
    <cellStyle name="Output 8 8 2 4" xfId="18035" xr:uid="{00000000-0005-0000-0000-000064460000}"/>
    <cellStyle name="Output 8 8 3" xfId="18036" xr:uid="{00000000-0005-0000-0000-000065460000}"/>
    <cellStyle name="Output 8 8 4" xfId="18037" xr:uid="{00000000-0005-0000-0000-000066460000}"/>
    <cellStyle name="Output 8 8 5" xfId="18038" xr:uid="{00000000-0005-0000-0000-000067460000}"/>
    <cellStyle name="Output 8 9" xfId="18039" xr:uid="{00000000-0005-0000-0000-000068460000}"/>
    <cellStyle name="Output 8 9 2" xfId="18040" xr:uid="{00000000-0005-0000-0000-000069460000}"/>
    <cellStyle name="Output 8 9 2 2" xfId="18041" xr:uid="{00000000-0005-0000-0000-00006A460000}"/>
    <cellStyle name="Output 8 9 2 3" xfId="18042" xr:uid="{00000000-0005-0000-0000-00006B460000}"/>
    <cellStyle name="Output 8 9 2 4" xfId="18043" xr:uid="{00000000-0005-0000-0000-00006C460000}"/>
    <cellStyle name="Output 8 9 3" xfId="18044" xr:uid="{00000000-0005-0000-0000-00006D460000}"/>
    <cellStyle name="Output 8 9 4" xfId="18045" xr:uid="{00000000-0005-0000-0000-00006E460000}"/>
    <cellStyle name="Output 8 9 5" xfId="18046" xr:uid="{00000000-0005-0000-0000-00006F460000}"/>
    <cellStyle name="Output 9" xfId="18047" xr:uid="{00000000-0005-0000-0000-000070460000}"/>
    <cellStyle name="Output 9 10" xfId="18048" xr:uid="{00000000-0005-0000-0000-000071460000}"/>
    <cellStyle name="Output 9 10 2" xfId="18049" xr:uid="{00000000-0005-0000-0000-000072460000}"/>
    <cellStyle name="Output 9 10 2 2" xfId="18050" xr:uid="{00000000-0005-0000-0000-000073460000}"/>
    <cellStyle name="Output 9 10 2 3" xfId="18051" xr:uid="{00000000-0005-0000-0000-000074460000}"/>
    <cellStyle name="Output 9 10 2 4" xfId="18052" xr:uid="{00000000-0005-0000-0000-000075460000}"/>
    <cellStyle name="Output 9 10 3" xfId="18053" xr:uid="{00000000-0005-0000-0000-000076460000}"/>
    <cellStyle name="Output 9 10 4" xfId="18054" xr:uid="{00000000-0005-0000-0000-000077460000}"/>
    <cellStyle name="Output 9 10 5" xfId="18055" xr:uid="{00000000-0005-0000-0000-000078460000}"/>
    <cellStyle name="Output 9 11" xfId="18056" xr:uid="{00000000-0005-0000-0000-000079460000}"/>
    <cellStyle name="Output 9 11 2" xfId="18057" xr:uid="{00000000-0005-0000-0000-00007A460000}"/>
    <cellStyle name="Output 9 11 2 2" xfId="18058" xr:uid="{00000000-0005-0000-0000-00007B460000}"/>
    <cellStyle name="Output 9 11 2 3" xfId="18059" xr:uid="{00000000-0005-0000-0000-00007C460000}"/>
    <cellStyle name="Output 9 11 2 4" xfId="18060" xr:uid="{00000000-0005-0000-0000-00007D460000}"/>
    <cellStyle name="Output 9 11 3" xfId="18061" xr:uid="{00000000-0005-0000-0000-00007E460000}"/>
    <cellStyle name="Output 9 11 4" xfId="18062" xr:uid="{00000000-0005-0000-0000-00007F460000}"/>
    <cellStyle name="Output 9 11 5" xfId="18063" xr:uid="{00000000-0005-0000-0000-000080460000}"/>
    <cellStyle name="Output 9 12" xfId="18064" xr:uid="{00000000-0005-0000-0000-000081460000}"/>
    <cellStyle name="Output 9 12 2" xfId="18065" xr:uid="{00000000-0005-0000-0000-000082460000}"/>
    <cellStyle name="Output 9 12 3" xfId="18066" xr:uid="{00000000-0005-0000-0000-000083460000}"/>
    <cellStyle name="Output 9 12 4" xfId="18067" xr:uid="{00000000-0005-0000-0000-000084460000}"/>
    <cellStyle name="Output 9 13" xfId="18068" xr:uid="{00000000-0005-0000-0000-000085460000}"/>
    <cellStyle name="Output 9 13 2" xfId="18069" xr:uid="{00000000-0005-0000-0000-000086460000}"/>
    <cellStyle name="Output 9 13 3" xfId="18070" xr:uid="{00000000-0005-0000-0000-000087460000}"/>
    <cellStyle name="Output 9 13 4" xfId="18071" xr:uid="{00000000-0005-0000-0000-000088460000}"/>
    <cellStyle name="Output 9 14" xfId="18072" xr:uid="{00000000-0005-0000-0000-000089460000}"/>
    <cellStyle name="Output 9 2" xfId="18073" xr:uid="{00000000-0005-0000-0000-00008A460000}"/>
    <cellStyle name="Output 9 2 10" xfId="18074" xr:uid="{00000000-0005-0000-0000-00008B460000}"/>
    <cellStyle name="Output 9 2 10 2" xfId="18075" xr:uid="{00000000-0005-0000-0000-00008C460000}"/>
    <cellStyle name="Output 9 2 10 2 2" xfId="18076" xr:uid="{00000000-0005-0000-0000-00008D460000}"/>
    <cellStyle name="Output 9 2 10 2 3" xfId="18077" xr:uid="{00000000-0005-0000-0000-00008E460000}"/>
    <cellStyle name="Output 9 2 10 2 4" xfId="18078" xr:uid="{00000000-0005-0000-0000-00008F460000}"/>
    <cellStyle name="Output 9 2 10 3" xfId="18079" xr:uid="{00000000-0005-0000-0000-000090460000}"/>
    <cellStyle name="Output 9 2 10 4" xfId="18080" xr:uid="{00000000-0005-0000-0000-000091460000}"/>
    <cellStyle name="Output 9 2 10 5" xfId="18081" xr:uid="{00000000-0005-0000-0000-000092460000}"/>
    <cellStyle name="Output 9 2 11" xfId="18082" xr:uid="{00000000-0005-0000-0000-000093460000}"/>
    <cellStyle name="Output 9 2 11 2" xfId="18083" xr:uid="{00000000-0005-0000-0000-000094460000}"/>
    <cellStyle name="Output 9 2 11 3" xfId="18084" xr:uid="{00000000-0005-0000-0000-000095460000}"/>
    <cellStyle name="Output 9 2 11 4" xfId="18085" xr:uid="{00000000-0005-0000-0000-000096460000}"/>
    <cellStyle name="Output 9 2 12" xfId="18086" xr:uid="{00000000-0005-0000-0000-000097460000}"/>
    <cellStyle name="Output 9 2 12 2" xfId="18087" xr:uid="{00000000-0005-0000-0000-000098460000}"/>
    <cellStyle name="Output 9 2 12 3" xfId="18088" xr:uid="{00000000-0005-0000-0000-000099460000}"/>
    <cellStyle name="Output 9 2 12 4" xfId="18089" xr:uid="{00000000-0005-0000-0000-00009A460000}"/>
    <cellStyle name="Output 9 2 13" xfId="18090" xr:uid="{00000000-0005-0000-0000-00009B460000}"/>
    <cellStyle name="Output 9 2 2" xfId="18091" xr:uid="{00000000-0005-0000-0000-00009C460000}"/>
    <cellStyle name="Output 9 2 2 2" xfId="18092" xr:uid="{00000000-0005-0000-0000-00009D460000}"/>
    <cellStyle name="Output 9 2 2 2 2" xfId="18093" xr:uid="{00000000-0005-0000-0000-00009E460000}"/>
    <cellStyle name="Output 9 2 2 2 3" xfId="18094" xr:uid="{00000000-0005-0000-0000-00009F460000}"/>
    <cellStyle name="Output 9 2 2 2 4" xfId="18095" xr:uid="{00000000-0005-0000-0000-0000A0460000}"/>
    <cellStyle name="Output 9 2 2 3" xfId="18096" xr:uid="{00000000-0005-0000-0000-0000A1460000}"/>
    <cellStyle name="Output 9 2 2 3 2" xfId="18097" xr:uid="{00000000-0005-0000-0000-0000A2460000}"/>
    <cellStyle name="Output 9 2 2 4" xfId="18098" xr:uid="{00000000-0005-0000-0000-0000A3460000}"/>
    <cellStyle name="Output 9 2 2 5" xfId="18099" xr:uid="{00000000-0005-0000-0000-0000A4460000}"/>
    <cellStyle name="Output 9 2 2 6" xfId="18100" xr:uid="{00000000-0005-0000-0000-0000A5460000}"/>
    <cellStyle name="Output 9 2 3" xfId="18101" xr:uid="{00000000-0005-0000-0000-0000A6460000}"/>
    <cellStyle name="Output 9 2 3 2" xfId="18102" xr:uid="{00000000-0005-0000-0000-0000A7460000}"/>
    <cellStyle name="Output 9 2 3 2 2" xfId="18103" xr:uid="{00000000-0005-0000-0000-0000A8460000}"/>
    <cellStyle name="Output 9 2 3 2 3" xfId="18104" xr:uid="{00000000-0005-0000-0000-0000A9460000}"/>
    <cellStyle name="Output 9 2 3 2 4" xfId="18105" xr:uid="{00000000-0005-0000-0000-0000AA460000}"/>
    <cellStyle name="Output 9 2 3 3" xfId="18106" xr:uid="{00000000-0005-0000-0000-0000AB460000}"/>
    <cellStyle name="Output 9 2 3 4" xfId="18107" xr:uid="{00000000-0005-0000-0000-0000AC460000}"/>
    <cellStyle name="Output 9 2 3 5" xfId="18108" xr:uid="{00000000-0005-0000-0000-0000AD460000}"/>
    <cellStyle name="Output 9 2 4" xfId="18109" xr:uid="{00000000-0005-0000-0000-0000AE460000}"/>
    <cellStyle name="Output 9 2 4 2" xfId="18110" xr:uid="{00000000-0005-0000-0000-0000AF460000}"/>
    <cellStyle name="Output 9 2 4 2 2" xfId="18111" xr:uid="{00000000-0005-0000-0000-0000B0460000}"/>
    <cellStyle name="Output 9 2 4 2 3" xfId="18112" xr:uid="{00000000-0005-0000-0000-0000B1460000}"/>
    <cellStyle name="Output 9 2 4 2 4" xfId="18113" xr:uid="{00000000-0005-0000-0000-0000B2460000}"/>
    <cellStyle name="Output 9 2 4 3" xfId="18114" xr:uid="{00000000-0005-0000-0000-0000B3460000}"/>
    <cellStyle name="Output 9 2 4 4" xfId="18115" xr:uid="{00000000-0005-0000-0000-0000B4460000}"/>
    <cellStyle name="Output 9 2 4 5" xfId="18116" xr:uid="{00000000-0005-0000-0000-0000B5460000}"/>
    <cellStyle name="Output 9 2 5" xfId="18117" xr:uid="{00000000-0005-0000-0000-0000B6460000}"/>
    <cellStyle name="Output 9 2 5 2" xfId="18118" xr:uid="{00000000-0005-0000-0000-0000B7460000}"/>
    <cellStyle name="Output 9 2 5 2 2" xfId="18119" xr:uid="{00000000-0005-0000-0000-0000B8460000}"/>
    <cellStyle name="Output 9 2 5 2 3" xfId="18120" xr:uid="{00000000-0005-0000-0000-0000B9460000}"/>
    <cellStyle name="Output 9 2 5 2 4" xfId="18121" xr:uid="{00000000-0005-0000-0000-0000BA460000}"/>
    <cellStyle name="Output 9 2 5 3" xfId="18122" xr:uid="{00000000-0005-0000-0000-0000BB460000}"/>
    <cellStyle name="Output 9 2 5 4" xfId="18123" xr:uid="{00000000-0005-0000-0000-0000BC460000}"/>
    <cellStyle name="Output 9 2 5 5" xfId="18124" xr:uid="{00000000-0005-0000-0000-0000BD460000}"/>
    <cellStyle name="Output 9 2 6" xfId="18125" xr:uid="{00000000-0005-0000-0000-0000BE460000}"/>
    <cellStyle name="Output 9 2 6 2" xfId="18126" xr:uid="{00000000-0005-0000-0000-0000BF460000}"/>
    <cellStyle name="Output 9 2 6 2 2" xfId="18127" xr:uid="{00000000-0005-0000-0000-0000C0460000}"/>
    <cellStyle name="Output 9 2 6 2 3" xfId="18128" xr:uid="{00000000-0005-0000-0000-0000C1460000}"/>
    <cellStyle name="Output 9 2 6 2 4" xfId="18129" xr:uid="{00000000-0005-0000-0000-0000C2460000}"/>
    <cellStyle name="Output 9 2 6 3" xfId="18130" xr:uid="{00000000-0005-0000-0000-0000C3460000}"/>
    <cellStyle name="Output 9 2 6 4" xfId="18131" xr:uid="{00000000-0005-0000-0000-0000C4460000}"/>
    <cellStyle name="Output 9 2 6 5" xfId="18132" xr:uid="{00000000-0005-0000-0000-0000C5460000}"/>
    <cellStyle name="Output 9 2 7" xfId="18133" xr:uid="{00000000-0005-0000-0000-0000C6460000}"/>
    <cellStyle name="Output 9 2 7 2" xfId="18134" xr:uid="{00000000-0005-0000-0000-0000C7460000}"/>
    <cellStyle name="Output 9 2 7 2 2" xfId="18135" xr:uid="{00000000-0005-0000-0000-0000C8460000}"/>
    <cellStyle name="Output 9 2 7 2 3" xfId="18136" xr:uid="{00000000-0005-0000-0000-0000C9460000}"/>
    <cellStyle name="Output 9 2 7 2 4" xfId="18137" xr:uid="{00000000-0005-0000-0000-0000CA460000}"/>
    <cellStyle name="Output 9 2 7 3" xfId="18138" xr:uid="{00000000-0005-0000-0000-0000CB460000}"/>
    <cellStyle name="Output 9 2 7 4" xfId="18139" xr:uid="{00000000-0005-0000-0000-0000CC460000}"/>
    <cellStyle name="Output 9 2 7 5" xfId="18140" xr:uid="{00000000-0005-0000-0000-0000CD460000}"/>
    <cellStyle name="Output 9 2 8" xfId="18141" xr:uid="{00000000-0005-0000-0000-0000CE460000}"/>
    <cellStyle name="Output 9 2 8 2" xfId="18142" xr:uid="{00000000-0005-0000-0000-0000CF460000}"/>
    <cellStyle name="Output 9 2 8 2 2" xfId="18143" xr:uid="{00000000-0005-0000-0000-0000D0460000}"/>
    <cellStyle name="Output 9 2 8 2 3" xfId="18144" xr:uid="{00000000-0005-0000-0000-0000D1460000}"/>
    <cellStyle name="Output 9 2 8 2 4" xfId="18145" xr:uid="{00000000-0005-0000-0000-0000D2460000}"/>
    <cellStyle name="Output 9 2 8 3" xfId="18146" xr:uid="{00000000-0005-0000-0000-0000D3460000}"/>
    <cellStyle name="Output 9 2 8 4" xfId="18147" xr:uid="{00000000-0005-0000-0000-0000D4460000}"/>
    <cellStyle name="Output 9 2 8 5" xfId="18148" xr:uid="{00000000-0005-0000-0000-0000D5460000}"/>
    <cellStyle name="Output 9 2 9" xfId="18149" xr:uid="{00000000-0005-0000-0000-0000D6460000}"/>
    <cellStyle name="Output 9 2 9 2" xfId="18150" xr:uid="{00000000-0005-0000-0000-0000D7460000}"/>
    <cellStyle name="Output 9 2 9 2 2" xfId="18151" xr:uid="{00000000-0005-0000-0000-0000D8460000}"/>
    <cellStyle name="Output 9 2 9 2 3" xfId="18152" xr:uid="{00000000-0005-0000-0000-0000D9460000}"/>
    <cellStyle name="Output 9 2 9 2 4" xfId="18153" xr:uid="{00000000-0005-0000-0000-0000DA460000}"/>
    <cellStyle name="Output 9 2 9 3" xfId="18154" xr:uid="{00000000-0005-0000-0000-0000DB460000}"/>
    <cellStyle name="Output 9 2 9 4" xfId="18155" xr:uid="{00000000-0005-0000-0000-0000DC460000}"/>
    <cellStyle name="Output 9 2 9 5" xfId="18156" xr:uid="{00000000-0005-0000-0000-0000DD460000}"/>
    <cellStyle name="Output 9 3" xfId="18157" xr:uid="{00000000-0005-0000-0000-0000DE460000}"/>
    <cellStyle name="Output 9 3 2" xfId="18158" xr:uid="{00000000-0005-0000-0000-0000DF460000}"/>
    <cellStyle name="Output 9 3 2 2" xfId="18159" xr:uid="{00000000-0005-0000-0000-0000E0460000}"/>
    <cellStyle name="Output 9 3 2 3" xfId="18160" xr:uid="{00000000-0005-0000-0000-0000E1460000}"/>
    <cellStyle name="Output 9 3 2 4" xfId="18161" xr:uid="{00000000-0005-0000-0000-0000E2460000}"/>
    <cellStyle name="Output 9 3 3" xfId="18162" xr:uid="{00000000-0005-0000-0000-0000E3460000}"/>
    <cellStyle name="Output 9 3 3 2" xfId="18163" xr:uid="{00000000-0005-0000-0000-0000E4460000}"/>
    <cellStyle name="Output 9 3 4" xfId="18164" xr:uid="{00000000-0005-0000-0000-0000E5460000}"/>
    <cellStyle name="Output 9 3 5" xfId="18165" xr:uid="{00000000-0005-0000-0000-0000E6460000}"/>
    <cellStyle name="Output 9 3 6" xfId="18166" xr:uid="{00000000-0005-0000-0000-0000E7460000}"/>
    <cellStyle name="Output 9 4" xfId="18167" xr:uid="{00000000-0005-0000-0000-0000E8460000}"/>
    <cellStyle name="Output 9 4 2" xfId="18168" xr:uid="{00000000-0005-0000-0000-0000E9460000}"/>
    <cellStyle name="Output 9 4 2 2" xfId="18169" xr:uid="{00000000-0005-0000-0000-0000EA460000}"/>
    <cellStyle name="Output 9 4 2 3" xfId="18170" xr:uid="{00000000-0005-0000-0000-0000EB460000}"/>
    <cellStyle name="Output 9 4 2 4" xfId="18171" xr:uid="{00000000-0005-0000-0000-0000EC460000}"/>
    <cellStyle name="Output 9 4 3" xfId="18172" xr:uid="{00000000-0005-0000-0000-0000ED460000}"/>
    <cellStyle name="Output 9 4 4" xfId="18173" xr:uid="{00000000-0005-0000-0000-0000EE460000}"/>
    <cellStyle name="Output 9 4 5" xfId="18174" xr:uid="{00000000-0005-0000-0000-0000EF460000}"/>
    <cellStyle name="Output 9 5" xfId="18175" xr:uid="{00000000-0005-0000-0000-0000F0460000}"/>
    <cellStyle name="Output 9 5 2" xfId="18176" xr:uid="{00000000-0005-0000-0000-0000F1460000}"/>
    <cellStyle name="Output 9 5 2 2" xfId="18177" xr:uid="{00000000-0005-0000-0000-0000F2460000}"/>
    <cellStyle name="Output 9 5 2 3" xfId="18178" xr:uid="{00000000-0005-0000-0000-0000F3460000}"/>
    <cellStyle name="Output 9 5 2 4" xfId="18179" xr:uid="{00000000-0005-0000-0000-0000F4460000}"/>
    <cellStyle name="Output 9 5 3" xfId="18180" xr:uid="{00000000-0005-0000-0000-0000F5460000}"/>
    <cellStyle name="Output 9 5 4" xfId="18181" xr:uid="{00000000-0005-0000-0000-0000F6460000}"/>
    <cellStyle name="Output 9 5 5" xfId="18182" xr:uid="{00000000-0005-0000-0000-0000F7460000}"/>
    <cellStyle name="Output 9 6" xfId="18183" xr:uid="{00000000-0005-0000-0000-0000F8460000}"/>
    <cellStyle name="Output 9 6 2" xfId="18184" xr:uid="{00000000-0005-0000-0000-0000F9460000}"/>
    <cellStyle name="Output 9 6 2 2" xfId="18185" xr:uid="{00000000-0005-0000-0000-0000FA460000}"/>
    <cellStyle name="Output 9 6 2 3" xfId="18186" xr:uid="{00000000-0005-0000-0000-0000FB460000}"/>
    <cellStyle name="Output 9 6 2 4" xfId="18187" xr:uid="{00000000-0005-0000-0000-0000FC460000}"/>
    <cellStyle name="Output 9 6 3" xfId="18188" xr:uid="{00000000-0005-0000-0000-0000FD460000}"/>
    <cellStyle name="Output 9 6 4" xfId="18189" xr:uid="{00000000-0005-0000-0000-0000FE460000}"/>
    <cellStyle name="Output 9 6 5" xfId="18190" xr:uid="{00000000-0005-0000-0000-0000FF460000}"/>
    <cellStyle name="Output 9 7" xfId="18191" xr:uid="{00000000-0005-0000-0000-000000470000}"/>
    <cellStyle name="Output 9 7 2" xfId="18192" xr:uid="{00000000-0005-0000-0000-000001470000}"/>
    <cellStyle name="Output 9 7 2 2" xfId="18193" xr:uid="{00000000-0005-0000-0000-000002470000}"/>
    <cellStyle name="Output 9 7 2 3" xfId="18194" xr:uid="{00000000-0005-0000-0000-000003470000}"/>
    <cellStyle name="Output 9 7 2 4" xfId="18195" xr:uid="{00000000-0005-0000-0000-000004470000}"/>
    <cellStyle name="Output 9 7 3" xfId="18196" xr:uid="{00000000-0005-0000-0000-000005470000}"/>
    <cellStyle name="Output 9 7 4" xfId="18197" xr:uid="{00000000-0005-0000-0000-000006470000}"/>
    <cellStyle name="Output 9 7 5" xfId="18198" xr:uid="{00000000-0005-0000-0000-000007470000}"/>
    <cellStyle name="Output 9 8" xfId="18199" xr:uid="{00000000-0005-0000-0000-000008470000}"/>
    <cellStyle name="Output 9 8 2" xfId="18200" xr:uid="{00000000-0005-0000-0000-000009470000}"/>
    <cellStyle name="Output 9 8 2 2" xfId="18201" xr:uid="{00000000-0005-0000-0000-00000A470000}"/>
    <cellStyle name="Output 9 8 2 3" xfId="18202" xr:uid="{00000000-0005-0000-0000-00000B470000}"/>
    <cellStyle name="Output 9 8 2 4" xfId="18203" xr:uid="{00000000-0005-0000-0000-00000C470000}"/>
    <cellStyle name="Output 9 8 3" xfId="18204" xr:uid="{00000000-0005-0000-0000-00000D470000}"/>
    <cellStyle name="Output 9 8 4" xfId="18205" xr:uid="{00000000-0005-0000-0000-00000E470000}"/>
    <cellStyle name="Output 9 8 5" xfId="18206" xr:uid="{00000000-0005-0000-0000-00000F470000}"/>
    <cellStyle name="Output 9 9" xfId="18207" xr:uid="{00000000-0005-0000-0000-000010470000}"/>
    <cellStyle name="Output 9 9 2" xfId="18208" xr:uid="{00000000-0005-0000-0000-000011470000}"/>
    <cellStyle name="Output 9 9 2 2" xfId="18209" xr:uid="{00000000-0005-0000-0000-000012470000}"/>
    <cellStyle name="Output 9 9 2 3" xfId="18210" xr:uid="{00000000-0005-0000-0000-000013470000}"/>
    <cellStyle name="Output 9 9 2 4" xfId="18211" xr:uid="{00000000-0005-0000-0000-000014470000}"/>
    <cellStyle name="Output 9 9 3" xfId="18212" xr:uid="{00000000-0005-0000-0000-000015470000}"/>
    <cellStyle name="Output 9 9 4" xfId="18213" xr:uid="{00000000-0005-0000-0000-000016470000}"/>
    <cellStyle name="Output 9 9 5" xfId="18214" xr:uid="{00000000-0005-0000-0000-000017470000}"/>
    <cellStyle name="Percent 2" xfId="88" xr:uid="{00000000-0005-0000-0000-000019470000}"/>
    <cellStyle name="Percent 2 2" xfId="89" xr:uid="{00000000-0005-0000-0000-00001A470000}"/>
    <cellStyle name="Percent 2 2 2" xfId="90" xr:uid="{00000000-0005-0000-0000-00001B470000}"/>
    <cellStyle name="Percent 2 3" xfId="18215" xr:uid="{00000000-0005-0000-0000-00001C470000}"/>
    <cellStyle name="Percent 3" xfId="91" xr:uid="{00000000-0005-0000-0000-00001D470000}"/>
    <cellStyle name="Percent 3 2" xfId="18216" xr:uid="{00000000-0005-0000-0000-00001E470000}"/>
    <cellStyle name="Percent 4" xfId="92" xr:uid="{00000000-0005-0000-0000-00001F470000}"/>
    <cellStyle name="Percent 4 2" xfId="18217" xr:uid="{00000000-0005-0000-0000-000020470000}"/>
    <cellStyle name="Percent 4 2 2" xfId="18218" xr:uid="{00000000-0005-0000-0000-000021470000}"/>
    <cellStyle name="Percent 4 2 3" xfId="18219" xr:uid="{00000000-0005-0000-0000-000022470000}"/>
    <cellStyle name="Percent 4 3" xfId="18220" xr:uid="{00000000-0005-0000-0000-000023470000}"/>
    <cellStyle name="Percent 4 4" xfId="18221" xr:uid="{00000000-0005-0000-0000-000024470000}"/>
    <cellStyle name="Percent 4 6" xfId="18222" xr:uid="{00000000-0005-0000-0000-000025470000}"/>
    <cellStyle name="Percent 5" xfId="18223" xr:uid="{00000000-0005-0000-0000-000026470000}"/>
    <cellStyle name="Percent 6" xfId="18224" xr:uid="{00000000-0005-0000-0000-000027470000}"/>
    <cellStyle name="Percent 6 2" xfId="18225" xr:uid="{00000000-0005-0000-0000-000028470000}"/>
    <cellStyle name="Percent 7" xfId="18226" xr:uid="{00000000-0005-0000-0000-000029470000}"/>
    <cellStyle name="Percent 8" xfId="18227" xr:uid="{00000000-0005-0000-0000-00002A470000}"/>
    <cellStyle name="Standard_04_2000" xfId="93" xr:uid="{00000000-0005-0000-0000-00002B470000}"/>
    <cellStyle name="Style 1" xfId="94" xr:uid="{00000000-0005-0000-0000-00002C470000}"/>
    <cellStyle name="Style 1 2" xfId="18228" xr:uid="{00000000-0005-0000-0000-00002D470000}"/>
    <cellStyle name="Title 10" xfId="18229" xr:uid="{00000000-0005-0000-0000-00002E470000}"/>
    <cellStyle name="Title 10 2" xfId="18230" xr:uid="{00000000-0005-0000-0000-00002F470000}"/>
    <cellStyle name="Title 2" xfId="18231" xr:uid="{00000000-0005-0000-0000-000030470000}"/>
    <cellStyle name="Title 2 2" xfId="18232" xr:uid="{00000000-0005-0000-0000-000031470000}"/>
    <cellStyle name="Title 2 2 2" xfId="18233" xr:uid="{00000000-0005-0000-0000-000032470000}"/>
    <cellStyle name="Title 2 3" xfId="18234" xr:uid="{00000000-0005-0000-0000-000033470000}"/>
    <cellStyle name="Title 3" xfId="18235" xr:uid="{00000000-0005-0000-0000-000034470000}"/>
    <cellStyle name="Title 3 2" xfId="18236" xr:uid="{00000000-0005-0000-0000-000035470000}"/>
    <cellStyle name="Title 3 2 2" xfId="18237" xr:uid="{00000000-0005-0000-0000-000036470000}"/>
    <cellStyle name="Title 3 3" xfId="18238" xr:uid="{00000000-0005-0000-0000-000037470000}"/>
    <cellStyle name="Title 4" xfId="18239" xr:uid="{00000000-0005-0000-0000-000038470000}"/>
    <cellStyle name="Title 4 2" xfId="18240" xr:uid="{00000000-0005-0000-0000-000039470000}"/>
    <cellStyle name="Title 4 2 2" xfId="18241" xr:uid="{00000000-0005-0000-0000-00003A470000}"/>
    <cellStyle name="Title 4 3" xfId="18242" xr:uid="{00000000-0005-0000-0000-00003B470000}"/>
    <cellStyle name="Title 5" xfId="18243" xr:uid="{00000000-0005-0000-0000-00003C470000}"/>
    <cellStyle name="Title 5 2" xfId="18244" xr:uid="{00000000-0005-0000-0000-00003D470000}"/>
    <cellStyle name="Title 5 2 2" xfId="18245" xr:uid="{00000000-0005-0000-0000-00003E470000}"/>
    <cellStyle name="Title 5 3" xfId="18246" xr:uid="{00000000-0005-0000-0000-00003F470000}"/>
    <cellStyle name="Title 6" xfId="18247" xr:uid="{00000000-0005-0000-0000-000040470000}"/>
    <cellStyle name="Title 6 2" xfId="18248" xr:uid="{00000000-0005-0000-0000-000041470000}"/>
    <cellStyle name="Title 6 2 2" xfId="18249" xr:uid="{00000000-0005-0000-0000-000042470000}"/>
    <cellStyle name="Title 6 3" xfId="18250" xr:uid="{00000000-0005-0000-0000-000043470000}"/>
    <cellStyle name="Title 7" xfId="18251" xr:uid="{00000000-0005-0000-0000-000044470000}"/>
    <cellStyle name="Title 7 2" xfId="18252" xr:uid="{00000000-0005-0000-0000-000045470000}"/>
    <cellStyle name="Title 7 2 2" xfId="18253" xr:uid="{00000000-0005-0000-0000-000046470000}"/>
    <cellStyle name="Title 7 3" xfId="18254" xr:uid="{00000000-0005-0000-0000-000047470000}"/>
    <cellStyle name="Title 8" xfId="18255" xr:uid="{00000000-0005-0000-0000-000048470000}"/>
    <cellStyle name="Title 8 2" xfId="18256" xr:uid="{00000000-0005-0000-0000-000049470000}"/>
    <cellStyle name="Title 8 2 2" xfId="18257" xr:uid="{00000000-0005-0000-0000-00004A470000}"/>
    <cellStyle name="Title 8 3" xfId="18258" xr:uid="{00000000-0005-0000-0000-00004B470000}"/>
    <cellStyle name="Title 9" xfId="18259" xr:uid="{00000000-0005-0000-0000-00004C470000}"/>
    <cellStyle name="Title 9 2" xfId="18260" xr:uid="{00000000-0005-0000-0000-00004D470000}"/>
    <cellStyle name="Title 9 2 2" xfId="18261" xr:uid="{00000000-0005-0000-0000-00004E470000}"/>
    <cellStyle name="Title 9 3" xfId="18262" xr:uid="{00000000-0005-0000-0000-00004F470000}"/>
    <cellStyle name="Total 10" xfId="18263" xr:uid="{00000000-0005-0000-0000-000050470000}"/>
    <cellStyle name="Total 10 10" xfId="18264" xr:uid="{00000000-0005-0000-0000-000051470000}"/>
    <cellStyle name="Total 10 100" xfId="18265" xr:uid="{00000000-0005-0000-0000-000052470000}"/>
    <cellStyle name="Total 10 101" xfId="18266" xr:uid="{00000000-0005-0000-0000-000053470000}"/>
    <cellStyle name="Total 10 102" xfId="18267" xr:uid="{00000000-0005-0000-0000-000054470000}"/>
    <cellStyle name="Total 10 103" xfId="18268" xr:uid="{00000000-0005-0000-0000-000055470000}"/>
    <cellStyle name="Total 10 104" xfId="18269" xr:uid="{00000000-0005-0000-0000-000056470000}"/>
    <cellStyle name="Total 10 105" xfId="18270" xr:uid="{00000000-0005-0000-0000-000057470000}"/>
    <cellStyle name="Total 10 106" xfId="18271" xr:uid="{00000000-0005-0000-0000-000058470000}"/>
    <cellStyle name="Total 10 107" xfId="18272" xr:uid="{00000000-0005-0000-0000-000059470000}"/>
    <cellStyle name="Total 10 108" xfId="18273" xr:uid="{00000000-0005-0000-0000-00005A470000}"/>
    <cellStyle name="Total 10 109" xfId="18274" xr:uid="{00000000-0005-0000-0000-00005B470000}"/>
    <cellStyle name="Total 10 11" xfId="18275" xr:uid="{00000000-0005-0000-0000-00005C470000}"/>
    <cellStyle name="Total 10 110" xfId="18276" xr:uid="{00000000-0005-0000-0000-00005D470000}"/>
    <cellStyle name="Total 10 111" xfId="18277" xr:uid="{00000000-0005-0000-0000-00005E470000}"/>
    <cellStyle name="Total 10 112" xfId="18278" xr:uid="{00000000-0005-0000-0000-00005F470000}"/>
    <cellStyle name="Total 10 113" xfId="18279" xr:uid="{00000000-0005-0000-0000-000060470000}"/>
    <cellStyle name="Total 10 114" xfId="18280" xr:uid="{00000000-0005-0000-0000-000061470000}"/>
    <cellStyle name="Total 10 115" xfId="18281" xr:uid="{00000000-0005-0000-0000-000062470000}"/>
    <cellStyle name="Total 10 116" xfId="18282" xr:uid="{00000000-0005-0000-0000-000063470000}"/>
    <cellStyle name="Total 10 117" xfId="18283" xr:uid="{00000000-0005-0000-0000-000064470000}"/>
    <cellStyle name="Total 10 118" xfId="18284" xr:uid="{00000000-0005-0000-0000-000065470000}"/>
    <cellStyle name="Total 10 119" xfId="18285" xr:uid="{00000000-0005-0000-0000-000066470000}"/>
    <cellStyle name="Total 10 12" xfId="18286" xr:uid="{00000000-0005-0000-0000-000067470000}"/>
    <cellStyle name="Total 10 120" xfId="18287" xr:uid="{00000000-0005-0000-0000-000068470000}"/>
    <cellStyle name="Total 10 121" xfId="18288" xr:uid="{00000000-0005-0000-0000-000069470000}"/>
    <cellStyle name="Total 10 122" xfId="18289" xr:uid="{00000000-0005-0000-0000-00006A470000}"/>
    <cellStyle name="Total 10 123" xfId="18290" xr:uid="{00000000-0005-0000-0000-00006B470000}"/>
    <cellStyle name="Total 10 13" xfId="18291" xr:uid="{00000000-0005-0000-0000-00006C470000}"/>
    <cellStyle name="Total 10 14" xfId="18292" xr:uid="{00000000-0005-0000-0000-00006D470000}"/>
    <cellStyle name="Total 10 15" xfId="18293" xr:uid="{00000000-0005-0000-0000-00006E470000}"/>
    <cellStyle name="Total 10 16" xfId="18294" xr:uid="{00000000-0005-0000-0000-00006F470000}"/>
    <cellStyle name="Total 10 17" xfId="18295" xr:uid="{00000000-0005-0000-0000-000070470000}"/>
    <cellStyle name="Total 10 18" xfId="18296" xr:uid="{00000000-0005-0000-0000-000071470000}"/>
    <cellStyle name="Total 10 19" xfId="18297" xr:uid="{00000000-0005-0000-0000-000072470000}"/>
    <cellStyle name="Total 10 2" xfId="18298" xr:uid="{00000000-0005-0000-0000-000073470000}"/>
    <cellStyle name="Total 10 20" xfId="18299" xr:uid="{00000000-0005-0000-0000-000074470000}"/>
    <cellStyle name="Total 10 21" xfId="18300" xr:uid="{00000000-0005-0000-0000-000075470000}"/>
    <cellStyle name="Total 10 22" xfId="18301" xr:uid="{00000000-0005-0000-0000-000076470000}"/>
    <cellStyle name="Total 10 23" xfId="18302" xr:uid="{00000000-0005-0000-0000-000077470000}"/>
    <cellStyle name="Total 10 24" xfId="18303" xr:uid="{00000000-0005-0000-0000-000078470000}"/>
    <cellStyle name="Total 10 25" xfId="18304" xr:uid="{00000000-0005-0000-0000-000079470000}"/>
    <cellStyle name="Total 10 26" xfId="18305" xr:uid="{00000000-0005-0000-0000-00007A470000}"/>
    <cellStyle name="Total 10 27" xfId="18306" xr:uid="{00000000-0005-0000-0000-00007B470000}"/>
    <cellStyle name="Total 10 28" xfId="18307" xr:uid="{00000000-0005-0000-0000-00007C470000}"/>
    <cellStyle name="Total 10 29" xfId="18308" xr:uid="{00000000-0005-0000-0000-00007D470000}"/>
    <cellStyle name="Total 10 3" xfId="18309" xr:uid="{00000000-0005-0000-0000-00007E470000}"/>
    <cellStyle name="Total 10 30" xfId="18310" xr:uid="{00000000-0005-0000-0000-00007F470000}"/>
    <cellStyle name="Total 10 31" xfId="18311" xr:uid="{00000000-0005-0000-0000-000080470000}"/>
    <cellStyle name="Total 10 32" xfId="18312" xr:uid="{00000000-0005-0000-0000-000081470000}"/>
    <cellStyle name="Total 10 33" xfId="18313" xr:uid="{00000000-0005-0000-0000-000082470000}"/>
    <cellStyle name="Total 10 34" xfId="18314" xr:uid="{00000000-0005-0000-0000-000083470000}"/>
    <cellStyle name="Total 10 35" xfId="18315" xr:uid="{00000000-0005-0000-0000-000084470000}"/>
    <cellStyle name="Total 10 36" xfId="18316" xr:uid="{00000000-0005-0000-0000-000085470000}"/>
    <cellStyle name="Total 10 37" xfId="18317" xr:uid="{00000000-0005-0000-0000-000086470000}"/>
    <cellStyle name="Total 10 38" xfId="18318" xr:uid="{00000000-0005-0000-0000-000087470000}"/>
    <cellStyle name="Total 10 39" xfId="18319" xr:uid="{00000000-0005-0000-0000-000088470000}"/>
    <cellStyle name="Total 10 4" xfId="18320" xr:uid="{00000000-0005-0000-0000-000089470000}"/>
    <cellStyle name="Total 10 40" xfId="18321" xr:uid="{00000000-0005-0000-0000-00008A470000}"/>
    <cellStyle name="Total 10 41" xfId="18322" xr:uid="{00000000-0005-0000-0000-00008B470000}"/>
    <cellStyle name="Total 10 42" xfId="18323" xr:uid="{00000000-0005-0000-0000-00008C470000}"/>
    <cellStyle name="Total 10 43" xfId="18324" xr:uid="{00000000-0005-0000-0000-00008D470000}"/>
    <cellStyle name="Total 10 44" xfId="18325" xr:uid="{00000000-0005-0000-0000-00008E470000}"/>
    <cellStyle name="Total 10 45" xfId="18326" xr:uid="{00000000-0005-0000-0000-00008F470000}"/>
    <cellStyle name="Total 10 46" xfId="18327" xr:uid="{00000000-0005-0000-0000-000090470000}"/>
    <cellStyle name="Total 10 47" xfId="18328" xr:uid="{00000000-0005-0000-0000-000091470000}"/>
    <cellStyle name="Total 10 48" xfId="18329" xr:uid="{00000000-0005-0000-0000-000092470000}"/>
    <cellStyle name="Total 10 49" xfId="18330" xr:uid="{00000000-0005-0000-0000-000093470000}"/>
    <cellStyle name="Total 10 5" xfId="18331" xr:uid="{00000000-0005-0000-0000-000094470000}"/>
    <cellStyle name="Total 10 50" xfId="18332" xr:uid="{00000000-0005-0000-0000-000095470000}"/>
    <cellStyle name="Total 10 51" xfId="18333" xr:uid="{00000000-0005-0000-0000-000096470000}"/>
    <cellStyle name="Total 10 52" xfId="18334" xr:uid="{00000000-0005-0000-0000-000097470000}"/>
    <cellStyle name="Total 10 53" xfId="18335" xr:uid="{00000000-0005-0000-0000-000098470000}"/>
    <cellStyle name="Total 10 54" xfId="18336" xr:uid="{00000000-0005-0000-0000-000099470000}"/>
    <cellStyle name="Total 10 55" xfId="18337" xr:uid="{00000000-0005-0000-0000-00009A470000}"/>
    <cellStyle name="Total 10 56" xfId="18338" xr:uid="{00000000-0005-0000-0000-00009B470000}"/>
    <cellStyle name="Total 10 57" xfId="18339" xr:uid="{00000000-0005-0000-0000-00009C470000}"/>
    <cellStyle name="Total 10 58" xfId="18340" xr:uid="{00000000-0005-0000-0000-00009D470000}"/>
    <cellStyle name="Total 10 59" xfId="18341" xr:uid="{00000000-0005-0000-0000-00009E470000}"/>
    <cellStyle name="Total 10 6" xfId="18342" xr:uid="{00000000-0005-0000-0000-00009F470000}"/>
    <cellStyle name="Total 10 60" xfId="18343" xr:uid="{00000000-0005-0000-0000-0000A0470000}"/>
    <cellStyle name="Total 10 61" xfId="18344" xr:uid="{00000000-0005-0000-0000-0000A1470000}"/>
    <cellStyle name="Total 10 62" xfId="18345" xr:uid="{00000000-0005-0000-0000-0000A2470000}"/>
    <cellStyle name="Total 10 63" xfId="18346" xr:uid="{00000000-0005-0000-0000-0000A3470000}"/>
    <cellStyle name="Total 10 64" xfId="18347" xr:uid="{00000000-0005-0000-0000-0000A4470000}"/>
    <cellStyle name="Total 10 65" xfId="18348" xr:uid="{00000000-0005-0000-0000-0000A5470000}"/>
    <cellStyle name="Total 10 66" xfId="18349" xr:uid="{00000000-0005-0000-0000-0000A6470000}"/>
    <cellStyle name="Total 10 67" xfId="18350" xr:uid="{00000000-0005-0000-0000-0000A7470000}"/>
    <cellStyle name="Total 10 68" xfId="18351" xr:uid="{00000000-0005-0000-0000-0000A8470000}"/>
    <cellStyle name="Total 10 69" xfId="18352" xr:uid="{00000000-0005-0000-0000-0000A9470000}"/>
    <cellStyle name="Total 10 7" xfId="18353" xr:uid="{00000000-0005-0000-0000-0000AA470000}"/>
    <cellStyle name="Total 10 70" xfId="18354" xr:uid="{00000000-0005-0000-0000-0000AB470000}"/>
    <cellStyle name="Total 10 71" xfId="18355" xr:uid="{00000000-0005-0000-0000-0000AC470000}"/>
    <cellStyle name="Total 10 72" xfId="18356" xr:uid="{00000000-0005-0000-0000-0000AD470000}"/>
    <cellStyle name="Total 10 73" xfId="18357" xr:uid="{00000000-0005-0000-0000-0000AE470000}"/>
    <cellStyle name="Total 10 74" xfId="18358" xr:uid="{00000000-0005-0000-0000-0000AF470000}"/>
    <cellStyle name="Total 10 75" xfId="18359" xr:uid="{00000000-0005-0000-0000-0000B0470000}"/>
    <cellStyle name="Total 10 76" xfId="18360" xr:uid="{00000000-0005-0000-0000-0000B1470000}"/>
    <cellStyle name="Total 10 77" xfId="18361" xr:uid="{00000000-0005-0000-0000-0000B2470000}"/>
    <cellStyle name="Total 10 78" xfId="18362" xr:uid="{00000000-0005-0000-0000-0000B3470000}"/>
    <cellStyle name="Total 10 79" xfId="18363" xr:uid="{00000000-0005-0000-0000-0000B4470000}"/>
    <cellStyle name="Total 10 8" xfId="18364" xr:uid="{00000000-0005-0000-0000-0000B5470000}"/>
    <cellStyle name="Total 10 80" xfId="18365" xr:uid="{00000000-0005-0000-0000-0000B6470000}"/>
    <cellStyle name="Total 10 81" xfId="18366" xr:uid="{00000000-0005-0000-0000-0000B7470000}"/>
    <cellStyle name="Total 10 82" xfId="18367" xr:uid="{00000000-0005-0000-0000-0000B8470000}"/>
    <cellStyle name="Total 10 83" xfId="18368" xr:uid="{00000000-0005-0000-0000-0000B9470000}"/>
    <cellStyle name="Total 10 84" xfId="18369" xr:uid="{00000000-0005-0000-0000-0000BA470000}"/>
    <cellStyle name="Total 10 85" xfId="18370" xr:uid="{00000000-0005-0000-0000-0000BB470000}"/>
    <cellStyle name="Total 10 86" xfId="18371" xr:uid="{00000000-0005-0000-0000-0000BC470000}"/>
    <cellStyle name="Total 10 87" xfId="18372" xr:uid="{00000000-0005-0000-0000-0000BD470000}"/>
    <cellStyle name="Total 10 88" xfId="18373" xr:uid="{00000000-0005-0000-0000-0000BE470000}"/>
    <cellStyle name="Total 10 89" xfId="18374" xr:uid="{00000000-0005-0000-0000-0000BF470000}"/>
    <cellStyle name="Total 10 9" xfId="18375" xr:uid="{00000000-0005-0000-0000-0000C0470000}"/>
    <cellStyle name="Total 10 90" xfId="18376" xr:uid="{00000000-0005-0000-0000-0000C1470000}"/>
    <cellStyle name="Total 10 91" xfId="18377" xr:uid="{00000000-0005-0000-0000-0000C2470000}"/>
    <cellStyle name="Total 10 92" xfId="18378" xr:uid="{00000000-0005-0000-0000-0000C3470000}"/>
    <cellStyle name="Total 10 93" xfId="18379" xr:uid="{00000000-0005-0000-0000-0000C4470000}"/>
    <cellStyle name="Total 10 94" xfId="18380" xr:uid="{00000000-0005-0000-0000-0000C5470000}"/>
    <cellStyle name="Total 10 95" xfId="18381" xr:uid="{00000000-0005-0000-0000-0000C6470000}"/>
    <cellStyle name="Total 10 96" xfId="18382" xr:uid="{00000000-0005-0000-0000-0000C7470000}"/>
    <cellStyle name="Total 10 97" xfId="18383" xr:uid="{00000000-0005-0000-0000-0000C8470000}"/>
    <cellStyle name="Total 10 98" xfId="18384" xr:uid="{00000000-0005-0000-0000-0000C9470000}"/>
    <cellStyle name="Total 10 99" xfId="18385" xr:uid="{00000000-0005-0000-0000-0000CA470000}"/>
    <cellStyle name="Total 100" xfId="18386" xr:uid="{00000000-0005-0000-0000-0000CB470000}"/>
    <cellStyle name="Total 100 2" xfId="18387" xr:uid="{00000000-0005-0000-0000-0000CC470000}"/>
    <cellStyle name="Total 101" xfId="18388" xr:uid="{00000000-0005-0000-0000-0000CD470000}"/>
    <cellStyle name="Total 101 2" xfId="18389" xr:uid="{00000000-0005-0000-0000-0000CE470000}"/>
    <cellStyle name="Total 102" xfId="18390" xr:uid="{00000000-0005-0000-0000-0000CF470000}"/>
    <cellStyle name="Total 102 2" xfId="18391" xr:uid="{00000000-0005-0000-0000-0000D0470000}"/>
    <cellStyle name="Total 103" xfId="18392" xr:uid="{00000000-0005-0000-0000-0000D1470000}"/>
    <cellStyle name="Total 103 2" xfId="18393" xr:uid="{00000000-0005-0000-0000-0000D2470000}"/>
    <cellStyle name="Total 104" xfId="18394" xr:uid="{00000000-0005-0000-0000-0000D3470000}"/>
    <cellStyle name="Total 104 2" xfId="18395" xr:uid="{00000000-0005-0000-0000-0000D4470000}"/>
    <cellStyle name="Total 105" xfId="18396" xr:uid="{00000000-0005-0000-0000-0000D5470000}"/>
    <cellStyle name="Total 105 2" xfId="18397" xr:uid="{00000000-0005-0000-0000-0000D6470000}"/>
    <cellStyle name="Total 106" xfId="18398" xr:uid="{00000000-0005-0000-0000-0000D7470000}"/>
    <cellStyle name="Total 106 2" xfId="18399" xr:uid="{00000000-0005-0000-0000-0000D8470000}"/>
    <cellStyle name="Total 107" xfId="18400" xr:uid="{00000000-0005-0000-0000-0000D9470000}"/>
    <cellStyle name="Total 107 2" xfId="18401" xr:uid="{00000000-0005-0000-0000-0000DA470000}"/>
    <cellStyle name="Total 108" xfId="18402" xr:uid="{00000000-0005-0000-0000-0000DB470000}"/>
    <cellStyle name="Total 108 2" xfId="18403" xr:uid="{00000000-0005-0000-0000-0000DC470000}"/>
    <cellStyle name="Total 109" xfId="18404" xr:uid="{00000000-0005-0000-0000-0000DD470000}"/>
    <cellStyle name="Total 109 2" xfId="18405" xr:uid="{00000000-0005-0000-0000-0000DE470000}"/>
    <cellStyle name="Total 11" xfId="18406" xr:uid="{00000000-0005-0000-0000-0000DF470000}"/>
    <cellStyle name="Total 11 2" xfId="18407" xr:uid="{00000000-0005-0000-0000-0000E0470000}"/>
    <cellStyle name="Total 11 3" xfId="18408" xr:uid="{00000000-0005-0000-0000-0000E1470000}"/>
    <cellStyle name="Total 11 4" xfId="18409" xr:uid="{00000000-0005-0000-0000-0000E2470000}"/>
    <cellStyle name="Total 11 5" xfId="18410" xr:uid="{00000000-0005-0000-0000-0000E3470000}"/>
    <cellStyle name="Total 110" xfId="18411" xr:uid="{00000000-0005-0000-0000-0000E4470000}"/>
    <cellStyle name="Total 110 2" xfId="18412" xr:uid="{00000000-0005-0000-0000-0000E5470000}"/>
    <cellStyle name="Total 111" xfId="18413" xr:uid="{00000000-0005-0000-0000-0000E6470000}"/>
    <cellStyle name="Total 111 2" xfId="18414" xr:uid="{00000000-0005-0000-0000-0000E7470000}"/>
    <cellStyle name="Total 112" xfId="18415" xr:uid="{00000000-0005-0000-0000-0000E8470000}"/>
    <cellStyle name="Total 112 2" xfId="18416" xr:uid="{00000000-0005-0000-0000-0000E9470000}"/>
    <cellStyle name="Total 113" xfId="18417" xr:uid="{00000000-0005-0000-0000-0000EA470000}"/>
    <cellStyle name="Total 113 2" xfId="18418" xr:uid="{00000000-0005-0000-0000-0000EB470000}"/>
    <cellStyle name="Total 114" xfId="18419" xr:uid="{00000000-0005-0000-0000-0000EC470000}"/>
    <cellStyle name="Total 114 2" xfId="18420" xr:uid="{00000000-0005-0000-0000-0000ED470000}"/>
    <cellStyle name="Total 115" xfId="18421" xr:uid="{00000000-0005-0000-0000-0000EE470000}"/>
    <cellStyle name="Total 115 2" xfId="18422" xr:uid="{00000000-0005-0000-0000-0000EF470000}"/>
    <cellStyle name="Total 116" xfId="18423" xr:uid="{00000000-0005-0000-0000-0000F0470000}"/>
    <cellStyle name="Total 116 2" xfId="18424" xr:uid="{00000000-0005-0000-0000-0000F1470000}"/>
    <cellStyle name="Total 117" xfId="18425" xr:uid="{00000000-0005-0000-0000-0000F2470000}"/>
    <cellStyle name="Total 117 2" xfId="18426" xr:uid="{00000000-0005-0000-0000-0000F3470000}"/>
    <cellStyle name="Total 118" xfId="18427" xr:uid="{00000000-0005-0000-0000-0000F4470000}"/>
    <cellStyle name="Total 118 2" xfId="18428" xr:uid="{00000000-0005-0000-0000-0000F5470000}"/>
    <cellStyle name="Total 119" xfId="18429" xr:uid="{00000000-0005-0000-0000-0000F6470000}"/>
    <cellStyle name="Total 119 2" xfId="18430" xr:uid="{00000000-0005-0000-0000-0000F7470000}"/>
    <cellStyle name="Total 12" xfId="18431" xr:uid="{00000000-0005-0000-0000-0000F8470000}"/>
    <cellStyle name="Total 12 2" xfId="18432" xr:uid="{00000000-0005-0000-0000-0000F9470000}"/>
    <cellStyle name="Total 12 3" xfId="18433" xr:uid="{00000000-0005-0000-0000-0000FA470000}"/>
    <cellStyle name="Total 12 4" xfId="18434" xr:uid="{00000000-0005-0000-0000-0000FB470000}"/>
    <cellStyle name="Total 12 5" xfId="18435" xr:uid="{00000000-0005-0000-0000-0000FC470000}"/>
    <cellStyle name="Total 120" xfId="18436" xr:uid="{00000000-0005-0000-0000-0000FD470000}"/>
    <cellStyle name="Total 120 2" xfId="18437" xr:uid="{00000000-0005-0000-0000-0000FE470000}"/>
    <cellStyle name="Total 121" xfId="18438" xr:uid="{00000000-0005-0000-0000-0000FF470000}"/>
    <cellStyle name="Total 121 2" xfId="18439" xr:uid="{00000000-0005-0000-0000-000000480000}"/>
    <cellStyle name="Total 122" xfId="18440" xr:uid="{00000000-0005-0000-0000-000001480000}"/>
    <cellStyle name="Total 123" xfId="18441" xr:uid="{00000000-0005-0000-0000-000002480000}"/>
    <cellStyle name="Total 124" xfId="18442" xr:uid="{00000000-0005-0000-0000-000003480000}"/>
    <cellStyle name="Total 125" xfId="18443" xr:uid="{00000000-0005-0000-0000-000004480000}"/>
    <cellStyle name="Total 126" xfId="18444" xr:uid="{00000000-0005-0000-0000-000005480000}"/>
    <cellStyle name="Total 127" xfId="18445" xr:uid="{00000000-0005-0000-0000-000006480000}"/>
    <cellStyle name="Total 128" xfId="18446" xr:uid="{00000000-0005-0000-0000-000007480000}"/>
    <cellStyle name="Total 129" xfId="18447" xr:uid="{00000000-0005-0000-0000-000008480000}"/>
    <cellStyle name="Total 13" xfId="18448" xr:uid="{00000000-0005-0000-0000-000009480000}"/>
    <cellStyle name="Total 13 2" xfId="18449" xr:uid="{00000000-0005-0000-0000-00000A480000}"/>
    <cellStyle name="Total 13 3" xfId="18450" xr:uid="{00000000-0005-0000-0000-00000B480000}"/>
    <cellStyle name="Total 13 4" xfId="18451" xr:uid="{00000000-0005-0000-0000-00000C480000}"/>
    <cellStyle name="Total 13 5" xfId="18452" xr:uid="{00000000-0005-0000-0000-00000D480000}"/>
    <cellStyle name="Total 130" xfId="18453" xr:uid="{00000000-0005-0000-0000-00000E480000}"/>
    <cellStyle name="Total 131" xfId="18454" xr:uid="{00000000-0005-0000-0000-00000F480000}"/>
    <cellStyle name="Total 132" xfId="18455" xr:uid="{00000000-0005-0000-0000-000010480000}"/>
    <cellStyle name="Total 133" xfId="18456" xr:uid="{00000000-0005-0000-0000-000011480000}"/>
    <cellStyle name="Total 134" xfId="18457" xr:uid="{00000000-0005-0000-0000-000012480000}"/>
    <cellStyle name="Total 135" xfId="18458" xr:uid="{00000000-0005-0000-0000-000013480000}"/>
    <cellStyle name="Total 136" xfId="18459" xr:uid="{00000000-0005-0000-0000-000014480000}"/>
    <cellStyle name="Total 137" xfId="18460" xr:uid="{00000000-0005-0000-0000-000015480000}"/>
    <cellStyle name="Total 138" xfId="18461" xr:uid="{00000000-0005-0000-0000-000016480000}"/>
    <cellStyle name="Total 139" xfId="18462" xr:uid="{00000000-0005-0000-0000-000017480000}"/>
    <cellStyle name="Total 14" xfId="18463" xr:uid="{00000000-0005-0000-0000-000018480000}"/>
    <cellStyle name="Total 14 2" xfId="18464" xr:uid="{00000000-0005-0000-0000-000019480000}"/>
    <cellStyle name="Total 14 3" xfId="18465" xr:uid="{00000000-0005-0000-0000-00001A480000}"/>
    <cellStyle name="Total 14 4" xfId="18466" xr:uid="{00000000-0005-0000-0000-00001B480000}"/>
    <cellStyle name="Total 14 5" xfId="18467" xr:uid="{00000000-0005-0000-0000-00001C480000}"/>
    <cellStyle name="Total 15" xfId="18468" xr:uid="{00000000-0005-0000-0000-00001D480000}"/>
    <cellStyle name="Total 15 2" xfId="18469" xr:uid="{00000000-0005-0000-0000-00001E480000}"/>
    <cellStyle name="Total 15 3" xfId="18470" xr:uid="{00000000-0005-0000-0000-00001F480000}"/>
    <cellStyle name="Total 15 4" xfId="18471" xr:uid="{00000000-0005-0000-0000-000020480000}"/>
    <cellStyle name="Total 15 5" xfId="18472" xr:uid="{00000000-0005-0000-0000-000021480000}"/>
    <cellStyle name="Total 16" xfId="18473" xr:uid="{00000000-0005-0000-0000-000022480000}"/>
    <cellStyle name="Total 16 2" xfId="18474" xr:uid="{00000000-0005-0000-0000-000023480000}"/>
    <cellStyle name="Total 16 3" xfId="18475" xr:uid="{00000000-0005-0000-0000-000024480000}"/>
    <cellStyle name="Total 16 4" xfId="18476" xr:uid="{00000000-0005-0000-0000-000025480000}"/>
    <cellStyle name="Total 16 5" xfId="18477" xr:uid="{00000000-0005-0000-0000-000026480000}"/>
    <cellStyle name="Total 17" xfId="18478" xr:uid="{00000000-0005-0000-0000-000027480000}"/>
    <cellStyle name="Total 17 2" xfId="18479" xr:uid="{00000000-0005-0000-0000-000028480000}"/>
    <cellStyle name="Total 17 3" xfId="18480" xr:uid="{00000000-0005-0000-0000-000029480000}"/>
    <cellStyle name="Total 17 4" xfId="18481" xr:uid="{00000000-0005-0000-0000-00002A480000}"/>
    <cellStyle name="Total 17 5" xfId="18482" xr:uid="{00000000-0005-0000-0000-00002B480000}"/>
    <cellStyle name="Total 18" xfId="18483" xr:uid="{00000000-0005-0000-0000-00002C480000}"/>
    <cellStyle name="Total 18 2" xfId="18484" xr:uid="{00000000-0005-0000-0000-00002D480000}"/>
    <cellStyle name="Total 18 3" xfId="18485" xr:uid="{00000000-0005-0000-0000-00002E480000}"/>
    <cellStyle name="Total 18 4" xfId="18486" xr:uid="{00000000-0005-0000-0000-00002F480000}"/>
    <cellStyle name="Total 18 5" xfId="18487" xr:uid="{00000000-0005-0000-0000-000030480000}"/>
    <cellStyle name="Total 19" xfId="18488" xr:uid="{00000000-0005-0000-0000-000031480000}"/>
    <cellStyle name="Total 19 10" xfId="18489" xr:uid="{00000000-0005-0000-0000-000032480000}"/>
    <cellStyle name="Total 19 10 2" xfId="18490" xr:uid="{00000000-0005-0000-0000-000033480000}"/>
    <cellStyle name="Total 19 11" xfId="18491" xr:uid="{00000000-0005-0000-0000-000034480000}"/>
    <cellStyle name="Total 19 11 2" xfId="18492" xr:uid="{00000000-0005-0000-0000-000035480000}"/>
    <cellStyle name="Total 19 12" xfId="18493" xr:uid="{00000000-0005-0000-0000-000036480000}"/>
    <cellStyle name="Total 19 13" xfId="18494" xr:uid="{00000000-0005-0000-0000-000037480000}"/>
    <cellStyle name="Total 19 14" xfId="18495" xr:uid="{00000000-0005-0000-0000-000038480000}"/>
    <cellStyle name="Total 19 2" xfId="18496" xr:uid="{00000000-0005-0000-0000-000039480000}"/>
    <cellStyle name="Total 19 2 2" xfId="18497" xr:uid="{00000000-0005-0000-0000-00003A480000}"/>
    <cellStyle name="Total 19 2 3" xfId="18498" xr:uid="{00000000-0005-0000-0000-00003B480000}"/>
    <cellStyle name="Total 19 2 4" xfId="18499" xr:uid="{00000000-0005-0000-0000-00003C480000}"/>
    <cellStyle name="Total 19 2 5" xfId="18500" xr:uid="{00000000-0005-0000-0000-00003D480000}"/>
    <cellStyle name="Total 19 2 6" xfId="18501" xr:uid="{00000000-0005-0000-0000-00003E480000}"/>
    <cellStyle name="Total 19 2 7" xfId="18502" xr:uid="{00000000-0005-0000-0000-00003F480000}"/>
    <cellStyle name="Total 19 2 8" xfId="18503" xr:uid="{00000000-0005-0000-0000-000040480000}"/>
    <cellStyle name="Total 19 3" xfId="18504" xr:uid="{00000000-0005-0000-0000-000041480000}"/>
    <cellStyle name="Total 19 3 2" xfId="18505" xr:uid="{00000000-0005-0000-0000-000042480000}"/>
    <cellStyle name="Total 19 3 3" xfId="18506" xr:uid="{00000000-0005-0000-0000-000043480000}"/>
    <cellStyle name="Total 19 3 4" xfId="18507" xr:uid="{00000000-0005-0000-0000-000044480000}"/>
    <cellStyle name="Total 19 3 5" xfId="18508" xr:uid="{00000000-0005-0000-0000-000045480000}"/>
    <cellStyle name="Total 19 3 6" xfId="18509" xr:uid="{00000000-0005-0000-0000-000046480000}"/>
    <cellStyle name="Total 19 3 7" xfId="18510" xr:uid="{00000000-0005-0000-0000-000047480000}"/>
    <cellStyle name="Total 19 3 8" xfId="18511" xr:uid="{00000000-0005-0000-0000-000048480000}"/>
    <cellStyle name="Total 19 4" xfId="18512" xr:uid="{00000000-0005-0000-0000-000049480000}"/>
    <cellStyle name="Total 19 4 2" xfId="18513" xr:uid="{00000000-0005-0000-0000-00004A480000}"/>
    <cellStyle name="Total 19 4 3" xfId="18514" xr:uid="{00000000-0005-0000-0000-00004B480000}"/>
    <cellStyle name="Total 19 4 4" xfId="18515" xr:uid="{00000000-0005-0000-0000-00004C480000}"/>
    <cellStyle name="Total 19 4 5" xfId="18516" xr:uid="{00000000-0005-0000-0000-00004D480000}"/>
    <cellStyle name="Total 19 4 6" xfId="18517" xr:uid="{00000000-0005-0000-0000-00004E480000}"/>
    <cellStyle name="Total 19 4 7" xfId="18518" xr:uid="{00000000-0005-0000-0000-00004F480000}"/>
    <cellStyle name="Total 19 4 8" xfId="18519" xr:uid="{00000000-0005-0000-0000-000050480000}"/>
    <cellStyle name="Total 19 5" xfId="18520" xr:uid="{00000000-0005-0000-0000-000051480000}"/>
    <cellStyle name="Total 19 5 2" xfId="18521" xr:uid="{00000000-0005-0000-0000-000052480000}"/>
    <cellStyle name="Total 19 5 3" xfId="18522" xr:uid="{00000000-0005-0000-0000-000053480000}"/>
    <cellStyle name="Total 19 5 4" xfId="18523" xr:uid="{00000000-0005-0000-0000-000054480000}"/>
    <cellStyle name="Total 19 5 5" xfId="18524" xr:uid="{00000000-0005-0000-0000-000055480000}"/>
    <cellStyle name="Total 19 5 6" xfId="18525" xr:uid="{00000000-0005-0000-0000-000056480000}"/>
    <cellStyle name="Total 19 5 7" xfId="18526" xr:uid="{00000000-0005-0000-0000-000057480000}"/>
    <cellStyle name="Total 19 5 8" xfId="18527" xr:uid="{00000000-0005-0000-0000-000058480000}"/>
    <cellStyle name="Total 19 6" xfId="18528" xr:uid="{00000000-0005-0000-0000-000059480000}"/>
    <cellStyle name="Total 19 6 2" xfId="18529" xr:uid="{00000000-0005-0000-0000-00005A480000}"/>
    <cellStyle name="Total 19 6 3" xfId="18530" xr:uid="{00000000-0005-0000-0000-00005B480000}"/>
    <cellStyle name="Total 19 6 4" xfId="18531" xr:uid="{00000000-0005-0000-0000-00005C480000}"/>
    <cellStyle name="Total 19 6 5" xfId="18532" xr:uid="{00000000-0005-0000-0000-00005D480000}"/>
    <cellStyle name="Total 19 6 6" xfId="18533" xr:uid="{00000000-0005-0000-0000-00005E480000}"/>
    <cellStyle name="Total 19 6 7" xfId="18534" xr:uid="{00000000-0005-0000-0000-00005F480000}"/>
    <cellStyle name="Total 19 6 8" xfId="18535" xr:uid="{00000000-0005-0000-0000-000060480000}"/>
    <cellStyle name="Total 19 7" xfId="18536" xr:uid="{00000000-0005-0000-0000-000061480000}"/>
    <cellStyle name="Total 19 7 2" xfId="18537" xr:uid="{00000000-0005-0000-0000-000062480000}"/>
    <cellStyle name="Total 19 7 3" xfId="18538" xr:uid="{00000000-0005-0000-0000-000063480000}"/>
    <cellStyle name="Total 19 7 4" xfId="18539" xr:uid="{00000000-0005-0000-0000-000064480000}"/>
    <cellStyle name="Total 19 7 5" xfId="18540" xr:uid="{00000000-0005-0000-0000-000065480000}"/>
    <cellStyle name="Total 19 7 6" xfId="18541" xr:uid="{00000000-0005-0000-0000-000066480000}"/>
    <cellStyle name="Total 19 7 7" xfId="18542" xr:uid="{00000000-0005-0000-0000-000067480000}"/>
    <cellStyle name="Total 19 7 8" xfId="18543" xr:uid="{00000000-0005-0000-0000-000068480000}"/>
    <cellStyle name="Total 19 8" xfId="18544" xr:uid="{00000000-0005-0000-0000-000069480000}"/>
    <cellStyle name="Total 19 8 2" xfId="18545" xr:uid="{00000000-0005-0000-0000-00006A480000}"/>
    <cellStyle name="Total 19 8 3" xfId="18546" xr:uid="{00000000-0005-0000-0000-00006B480000}"/>
    <cellStyle name="Total 19 8 4" xfId="18547" xr:uid="{00000000-0005-0000-0000-00006C480000}"/>
    <cellStyle name="Total 19 8 5" xfId="18548" xr:uid="{00000000-0005-0000-0000-00006D480000}"/>
    <cellStyle name="Total 19 8 6" xfId="18549" xr:uid="{00000000-0005-0000-0000-00006E480000}"/>
    <cellStyle name="Total 19 8 7" xfId="18550" xr:uid="{00000000-0005-0000-0000-00006F480000}"/>
    <cellStyle name="Total 19 8 8" xfId="18551" xr:uid="{00000000-0005-0000-0000-000070480000}"/>
    <cellStyle name="Total 19 9" xfId="18552" xr:uid="{00000000-0005-0000-0000-000071480000}"/>
    <cellStyle name="Total 19 9 2" xfId="18553" xr:uid="{00000000-0005-0000-0000-000072480000}"/>
    <cellStyle name="Total 19 9 3" xfId="18554" xr:uid="{00000000-0005-0000-0000-000073480000}"/>
    <cellStyle name="Total 19 9 4" xfId="18555" xr:uid="{00000000-0005-0000-0000-000074480000}"/>
    <cellStyle name="Total 19 9 5" xfId="18556" xr:uid="{00000000-0005-0000-0000-000075480000}"/>
    <cellStyle name="Total 19 9 6" xfId="18557" xr:uid="{00000000-0005-0000-0000-000076480000}"/>
    <cellStyle name="Total 19 9 7" xfId="18558" xr:uid="{00000000-0005-0000-0000-000077480000}"/>
    <cellStyle name="Total 19 9 8" xfId="18559" xr:uid="{00000000-0005-0000-0000-000078480000}"/>
    <cellStyle name="Total 2" xfId="18560" xr:uid="{00000000-0005-0000-0000-000079480000}"/>
    <cellStyle name="Total 2 10" xfId="18561" xr:uid="{00000000-0005-0000-0000-00007A480000}"/>
    <cellStyle name="Total 2 100" xfId="18562" xr:uid="{00000000-0005-0000-0000-00007B480000}"/>
    <cellStyle name="Total 2 101" xfId="18563" xr:uid="{00000000-0005-0000-0000-00007C480000}"/>
    <cellStyle name="Total 2 102" xfId="18564" xr:uid="{00000000-0005-0000-0000-00007D480000}"/>
    <cellStyle name="Total 2 103" xfId="18565" xr:uid="{00000000-0005-0000-0000-00007E480000}"/>
    <cellStyle name="Total 2 104" xfId="18566" xr:uid="{00000000-0005-0000-0000-00007F480000}"/>
    <cellStyle name="Total 2 105" xfId="18567" xr:uid="{00000000-0005-0000-0000-000080480000}"/>
    <cellStyle name="Total 2 106" xfId="18568" xr:uid="{00000000-0005-0000-0000-000081480000}"/>
    <cellStyle name="Total 2 107" xfId="18569" xr:uid="{00000000-0005-0000-0000-000082480000}"/>
    <cellStyle name="Total 2 108" xfId="18570" xr:uid="{00000000-0005-0000-0000-000083480000}"/>
    <cellStyle name="Total 2 109" xfId="18571" xr:uid="{00000000-0005-0000-0000-000084480000}"/>
    <cellStyle name="Total 2 11" xfId="18572" xr:uid="{00000000-0005-0000-0000-000085480000}"/>
    <cellStyle name="Total 2 110" xfId="18573" xr:uid="{00000000-0005-0000-0000-000086480000}"/>
    <cellStyle name="Total 2 111" xfId="18574" xr:uid="{00000000-0005-0000-0000-000087480000}"/>
    <cellStyle name="Total 2 112" xfId="18575" xr:uid="{00000000-0005-0000-0000-000088480000}"/>
    <cellStyle name="Total 2 113" xfId="18576" xr:uid="{00000000-0005-0000-0000-000089480000}"/>
    <cellStyle name="Total 2 114" xfId="18577" xr:uid="{00000000-0005-0000-0000-00008A480000}"/>
    <cellStyle name="Total 2 115" xfId="18578" xr:uid="{00000000-0005-0000-0000-00008B480000}"/>
    <cellStyle name="Total 2 116" xfId="18579" xr:uid="{00000000-0005-0000-0000-00008C480000}"/>
    <cellStyle name="Total 2 117" xfId="18580" xr:uid="{00000000-0005-0000-0000-00008D480000}"/>
    <cellStyle name="Total 2 118" xfId="18581" xr:uid="{00000000-0005-0000-0000-00008E480000}"/>
    <cellStyle name="Total 2 119" xfId="18582" xr:uid="{00000000-0005-0000-0000-00008F480000}"/>
    <cellStyle name="Total 2 119 2" xfId="18583" xr:uid="{00000000-0005-0000-0000-000090480000}"/>
    <cellStyle name="Total 2 12" xfId="18584" xr:uid="{00000000-0005-0000-0000-000091480000}"/>
    <cellStyle name="Total 2 120" xfId="18585" xr:uid="{00000000-0005-0000-0000-000092480000}"/>
    <cellStyle name="Total 2 120 2" xfId="18586" xr:uid="{00000000-0005-0000-0000-000093480000}"/>
    <cellStyle name="Total 2 121" xfId="18587" xr:uid="{00000000-0005-0000-0000-000094480000}"/>
    <cellStyle name="Total 2 122" xfId="18588" xr:uid="{00000000-0005-0000-0000-000095480000}"/>
    <cellStyle name="Total 2 123" xfId="18589" xr:uid="{00000000-0005-0000-0000-000096480000}"/>
    <cellStyle name="Total 2 123 2" xfId="18590" xr:uid="{00000000-0005-0000-0000-000097480000}"/>
    <cellStyle name="Total 2 124" xfId="18591" xr:uid="{00000000-0005-0000-0000-000098480000}"/>
    <cellStyle name="Total 2 124 2" xfId="18592" xr:uid="{00000000-0005-0000-0000-000099480000}"/>
    <cellStyle name="Total 2 125" xfId="18593" xr:uid="{00000000-0005-0000-0000-00009A480000}"/>
    <cellStyle name="Total 2 126" xfId="18594" xr:uid="{00000000-0005-0000-0000-00009B480000}"/>
    <cellStyle name="Total 2 13" xfId="18595" xr:uid="{00000000-0005-0000-0000-00009C480000}"/>
    <cellStyle name="Total 2 14" xfId="18596" xr:uid="{00000000-0005-0000-0000-00009D480000}"/>
    <cellStyle name="Total 2 15" xfId="18597" xr:uid="{00000000-0005-0000-0000-00009E480000}"/>
    <cellStyle name="Total 2 16" xfId="18598" xr:uid="{00000000-0005-0000-0000-00009F480000}"/>
    <cellStyle name="Total 2 17" xfId="18599" xr:uid="{00000000-0005-0000-0000-0000A0480000}"/>
    <cellStyle name="Total 2 18" xfId="18600" xr:uid="{00000000-0005-0000-0000-0000A1480000}"/>
    <cellStyle name="Total 2 19" xfId="18601" xr:uid="{00000000-0005-0000-0000-0000A2480000}"/>
    <cellStyle name="Total 2 2" xfId="18602" xr:uid="{00000000-0005-0000-0000-0000A3480000}"/>
    <cellStyle name="Total 2 2 2" xfId="18603" xr:uid="{00000000-0005-0000-0000-0000A4480000}"/>
    <cellStyle name="Total 2 20" xfId="18604" xr:uid="{00000000-0005-0000-0000-0000A5480000}"/>
    <cellStyle name="Total 2 21" xfId="18605" xr:uid="{00000000-0005-0000-0000-0000A6480000}"/>
    <cellStyle name="Total 2 22" xfId="18606" xr:uid="{00000000-0005-0000-0000-0000A7480000}"/>
    <cellStyle name="Total 2 23" xfId="18607" xr:uid="{00000000-0005-0000-0000-0000A8480000}"/>
    <cellStyle name="Total 2 24" xfId="18608" xr:uid="{00000000-0005-0000-0000-0000A9480000}"/>
    <cellStyle name="Total 2 25" xfId="18609" xr:uid="{00000000-0005-0000-0000-0000AA480000}"/>
    <cellStyle name="Total 2 26" xfId="18610" xr:uid="{00000000-0005-0000-0000-0000AB480000}"/>
    <cellStyle name="Total 2 27" xfId="18611" xr:uid="{00000000-0005-0000-0000-0000AC480000}"/>
    <cellStyle name="Total 2 28" xfId="18612" xr:uid="{00000000-0005-0000-0000-0000AD480000}"/>
    <cellStyle name="Total 2 29" xfId="18613" xr:uid="{00000000-0005-0000-0000-0000AE480000}"/>
    <cellStyle name="Total 2 3" xfId="18614" xr:uid="{00000000-0005-0000-0000-0000AF480000}"/>
    <cellStyle name="Total 2 30" xfId="18615" xr:uid="{00000000-0005-0000-0000-0000B0480000}"/>
    <cellStyle name="Total 2 31" xfId="18616" xr:uid="{00000000-0005-0000-0000-0000B1480000}"/>
    <cellStyle name="Total 2 32" xfId="18617" xr:uid="{00000000-0005-0000-0000-0000B2480000}"/>
    <cellStyle name="Total 2 33" xfId="18618" xr:uid="{00000000-0005-0000-0000-0000B3480000}"/>
    <cellStyle name="Total 2 34" xfId="18619" xr:uid="{00000000-0005-0000-0000-0000B4480000}"/>
    <cellStyle name="Total 2 35" xfId="18620" xr:uid="{00000000-0005-0000-0000-0000B5480000}"/>
    <cellStyle name="Total 2 36" xfId="18621" xr:uid="{00000000-0005-0000-0000-0000B6480000}"/>
    <cellStyle name="Total 2 37" xfId="18622" xr:uid="{00000000-0005-0000-0000-0000B7480000}"/>
    <cellStyle name="Total 2 38" xfId="18623" xr:uid="{00000000-0005-0000-0000-0000B8480000}"/>
    <cellStyle name="Total 2 39" xfId="18624" xr:uid="{00000000-0005-0000-0000-0000B9480000}"/>
    <cellStyle name="Total 2 4" xfId="18625" xr:uid="{00000000-0005-0000-0000-0000BA480000}"/>
    <cellStyle name="Total 2 40" xfId="18626" xr:uid="{00000000-0005-0000-0000-0000BB480000}"/>
    <cellStyle name="Total 2 41" xfId="18627" xr:uid="{00000000-0005-0000-0000-0000BC480000}"/>
    <cellStyle name="Total 2 42" xfId="18628" xr:uid="{00000000-0005-0000-0000-0000BD480000}"/>
    <cellStyle name="Total 2 43" xfId="18629" xr:uid="{00000000-0005-0000-0000-0000BE480000}"/>
    <cellStyle name="Total 2 44" xfId="18630" xr:uid="{00000000-0005-0000-0000-0000BF480000}"/>
    <cellStyle name="Total 2 45" xfId="18631" xr:uid="{00000000-0005-0000-0000-0000C0480000}"/>
    <cellStyle name="Total 2 45 2" xfId="18632" xr:uid="{00000000-0005-0000-0000-0000C1480000}"/>
    <cellStyle name="Total 2 45 3" xfId="18633" xr:uid="{00000000-0005-0000-0000-0000C2480000}"/>
    <cellStyle name="Total 2 45 4" xfId="18634" xr:uid="{00000000-0005-0000-0000-0000C3480000}"/>
    <cellStyle name="Total 2 45 5" xfId="18635" xr:uid="{00000000-0005-0000-0000-0000C4480000}"/>
    <cellStyle name="Total 2 45 6" xfId="18636" xr:uid="{00000000-0005-0000-0000-0000C5480000}"/>
    <cellStyle name="Total 2 45 7" xfId="18637" xr:uid="{00000000-0005-0000-0000-0000C6480000}"/>
    <cellStyle name="Total 2 45 8" xfId="18638" xr:uid="{00000000-0005-0000-0000-0000C7480000}"/>
    <cellStyle name="Total 2 46" xfId="18639" xr:uid="{00000000-0005-0000-0000-0000C8480000}"/>
    <cellStyle name="Total 2 46 2" xfId="18640" xr:uid="{00000000-0005-0000-0000-0000C9480000}"/>
    <cellStyle name="Total 2 46 3" xfId="18641" xr:uid="{00000000-0005-0000-0000-0000CA480000}"/>
    <cellStyle name="Total 2 46 4" xfId="18642" xr:uid="{00000000-0005-0000-0000-0000CB480000}"/>
    <cellStyle name="Total 2 46 5" xfId="18643" xr:uid="{00000000-0005-0000-0000-0000CC480000}"/>
    <cellStyle name="Total 2 46 6" xfId="18644" xr:uid="{00000000-0005-0000-0000-0000CD480000}"/>
    <cellStyle name="Total 2 46 7" xfId="18645" xr:uid="{00000000-0005-0000-0000-0000CE480000}"/>
    <cellStyle name="Total 2 46 8" xfId="18646" xr:uid="{00000000-0005-0000-0000-0000CF480000}"/>
    <cellStyle name="Total 2 47" xfId="18647" xr:uid="{00000000-0005-0000-0000-0000D0480000}"/>
    <cellStyle name="Total 2 47 2" xfId="18648" xr:uid="{00000000-0005-0000-0000-0000D1480000}"/>
    <cellStyle name="Total 2 47 3" xfId="18649" xr:uid="{00000000-0005-0000-0000-0000D2480000}"/>
    <cellStyle name="Total 2 47 4" xfId="18650" xr:uid="{00000000-0005-0000-0000-0000D3480000}"/>
    <cellStyle name="Total 2 47 5" xfId="18651" xr:uid="{00000000-0005-0000-0000-0000D4480000}"/>
    <cellStyle name="Total 2 47 6" xfId="18652" xr:uid="{00000000-0005-0000-0000-0000D5480000}"/>
    <cellStyle name="Total 2 47 7" xfId="18653" xr:uid="{00000000-0005-0000-0000-0000D6480000}"/>
    <cellStyle name="Total 2 47 8" xfId="18654" xr:uid="{00000000-0005-0000-0000-0000D7480000}"/>
    <cellStyle name="Total 2 48" xfId="18655" xr:uid="{00000000-0005-0000-0000-0000D8480000}"/>
    <cellStyle name="Total 2 48 2" xfId="18656" xr:uid="{00000000-0005-0000-0000-0000D9480000}"/>
    <cellStyle name="Total 2 48 3" xfId="18657" xr:uid="{00000000-0005-0000-0000-0000DA480000}"/>
    <cellStyle name="Total 2 48 4" xfId="18658" xr:uid="{00000000-0005-0000-0000-0000DB480000}"/>
    <cellStyle name="Total 2 48 5" xfId="18659" xr:uid="{00000000-0005-0000-0000-0000DC480000}"/>
    <cellStyle name="Total 2 48 6" xfId="18660" xr:uid="{00000000-0005-0000-0000-0000DD480000}"/>
    <cellStyle name="Total 2 48 7" xfId="18661" xr:uid="{00000000-0005-0000-0000-0000DE480000}"/>
    <cellStyle name="Total 2 48 8" xfId="18662" xr:uid="{00000000-0005-0000-0000-0000DF480000}"/>
    <cellStyle name="Total 2 49" xfId="18663" xr:uid="{00000000-0005-0000-0000-0000E0480000}"/>
    <cellStyle name="Total 2 49 2" xfId="18664" xr:uid="{00000000-0005-0000-0000-0000E1480000}"/>
    <cellStyle name="Total 2 49 3" xfId="18665" xr:uid="{00000000-0005-0000-0000-0000E2480000}"/>
    <cellStyle name="Total 2 49 4" xfId="18666" xr:uid="{00000000-0005-0000-0000-0000E3480000}"/>
    <cellStyle name="Total 2 49 5" xfId="18667" xr:uid="{00000000-0005-0000-0000-0000E4480000}"/>
    <cellStyle name="Total 2 49 6" xfId="18668" xr:uid="{00000000-0005-0000-0000-0000E5480000}"/>
    <cellStyle name="Total 2 49 7" xfId="18669" xr:uid="{00000000-0005-0000-0000-0000E6480000}"/>
    <cellStyle name="Total 2 49 8" xfId="18670" xr:uid="{00000000-0005-0000-0000-0000E7480000}"/>
    <cellStyle name="Total 2 5" xfId="18671" xr:uid="{00000000-0005-0000-0000-0000E8480000}"/>
    <cellStyle name="Total 2 50" xfId="18672" xr:uid="{00000000-0005-0000-0000-0000E9480000}"/>
    <cellStyle name="Total 2 51" xfId="18673" xr:uid="{00000000-0005-0000-0000-0000EA480000}"/>
    <cellStyle name="Total 2 52" xfId="18674" xr:uid="{00000000-0005-0000-0000-0000EB480000}"/>
    <cellStyle name="Total 2 53" xfId="18675" xr:uid="{00000000-0005-0000-0000-0000EC480000}"/>
    <cellStyle name="Total 2 54" xfId="18676" xr:uid="{00000000-0005-0000-0000-0000ED480000}"/>
    <cellStyle name="Total 2 55" xfId="18677" xr:uid="{00000000-0005-0000-0000-0000EE480000}"/>
    <cellStyle name="Total 2 56" xfId="18678" xr:uid="{00000000-0005-0000-0000-0000EF480000}"/>
    <cellStyle name="Total 2 57" xfId="18679" xr:uid="{00000000-0005-0000-0000-0000F0480000}"/>
    <cellStyle name="Total 2 58" xfId="18680" xr:uid="{00000000-0005-0000-0000-0000F1480000}"/>
    <cellStyle name="Total 2 59" xfId="18681" xr:uid="{00000000-0005-0000-0000-0000F2480000}"/>
    <cellStyle name="Total 2 6" xfId="18682" xr:uid="{00000000-0005-0000-0000-0000F3480000}"/>
    <cellStyle name="Total 2 60" xfId="18683" xr:uid="{00000000-0005-0000-0000-0000F4480000}"/>
    <cellStyle name="Total 2 61" xfId="18684" xr:uid="{00000000-0005-0000-0000-0000F5480000}"/>
    <cellStyle name="Total 2 62" xfId="18685" xr:uid="{00000000-0005-0000-0000-0000F6480000}"/>
    <cellStyle name="Total 2 63" xfId="18686" xr:uid="{00000000-0005-0000-0000-0000F7480000}"/>
    <cellStyle name="Total 2 63 2" xfId="18687" xr:uid="{00000000-0005-0000-0000-0000F8480000}"/>
    <cellStyle name="Total 2 63 3" xfId="18688" xr:uid="{00000000-0005-0000-0000-0000F9480000}"/>
    <cellStyle name="Total 2 63 4" xfId="18689" xr:uid="{00000000-0005-0000-0000-0000FA480000}"/>
    <cellStyle name="Total 2 63 5" xfId="18690" xr:uid="{00000000-0005-0000-0000-0000FB480000}"/>
    <cellStyle name="Total 2 63 6" xfId="18691" xr:uid="{00000000-0005-0000-0000-0000FC480000}"/>
    <cellStyle name="Total 2 63 7" xfId="18692" xr:uid="{00000000-0005-0000-0000-0000FD480000}"/>
    <cellStyle name="Total 2 63 8" xfId="18693" xr:uid="{00000000-0005-0000-0000-0000FE480000}"/>
    <cellStyle name="Total 2 64" xfId="18694" xr:uid="{00000000-0005-0000-0000-0000FF480000}"/>
    <cellStyle name="Total 2 64 2" xfId="18695" xr:uid="{00000000-0005-0000-0000-000000490000}"/>
    <cellStyle name="Total 2 64 3" xfId="18696" xr:uid="{00000000-0005-0000-0000-000001490000}"/>
    <cellStyle name="Total 2 64 4" xfId="18697" xr:uid="{00000000-0005-0000-0000-000002490000}"/>
    <cellStyle name="Total 2 64 5" xfId="18698" xr:uid="{00000000-0005-0000-0000-000003490000}"/>
    <cellStyle name="Total 2 64 6" xfId="18699" xr:uid="{00000000-0005-0000-0000-000004490000}"/>
    <cellStyle name="Total 2 64 7" xfId="18700" xr:uid="{00000000-0005-0000-0000-000005490000}"/>
    <cellStyle name="Total 2 64 8" xfId="18701" xr:uid="{00000000-0005-0000-0000-000006490000}"/>
    <cellStyle name="Total 2 65" xfId="18702" xr:uid="{00000000-0005-0000-0000-000007490000}"/>
    <cellStyle name="Total 2 65 2" xfId="18703" xr:uid="{00000000-0005-0000-0000-000008490000}"/>
    <cellStyle name="Total 2 65 3" xfId="18704" xr:uid="{00000000-0005-0000-0000-000009490000}"/>
    <cellStyle name="Total 2 65 4" xfId="18705" xr:uid="{00000000-0005-0000-0000-00000A490000}"/>
    <cellStyle name="Total 2 65 5" xfId="18706" xr:uid="{00000000-0005-0000-0000-00000B490000}"/>
    <cellStyle name="Total 2 65 6" xfId="18707" xr:uid="{00000000-0005-0000-0000-00000C490000}"/>
    <cellStyle name="Total 2 65 7" xfId="18708" xr:uid="{00000000-0005-0000-0000-00000D490000}"/>
    <cellStyle name="Total 2 65 8" xfId="18709" xr:uid="{00000000-0005-0000-0000-00000E490000}"/>
    <cellStyle name="Total 2 66" xfId="18710" xr:uid="{00000000-0005-0000-0000-00000F490000}"/>
    <cellStyle name="Total 2 67" xfId="18711" xr:uid="{00000000-0005-0000-0000-000010490000}"/>
    <cellStyle name="Total 2 68" xfId="18712" xr:uid="{00000000-0005-0000-0000-000011490000}"/>
    <cellStyle name="Total 2 69" xfId="18713" xr:uid="{00000000-0005-0000-0000-000012490000}"/>
    <cellStyle name="Total 2 7" xfId="18714" xr:uid="{00000000-0005-0000-0000-000013490000}"/>
    <cellStyle name="Total 2 70" xfId="18715" xr:uid="{00000000-0005-0000-0000-000014490000}"/>
    <cellStyle name="Total 2 71" xfId="18716" xr:uid="{00000000-0005-0000-0000-000015490000}"/>
    <cellStyle name="Total 2 72" xfId="18717" xr:uid="{00000000-0005-0000-0000-000016490000}"/>
    <cellStyle name="Total 2 73" xfId="18718" xr:uid="{00000000-0005-0000-0000-000017490000}"/>
    <cellStyle name="Total 2 74" xfId="18719" xr:uid="{00000000-0005-0000-0000-000018490000}"/>
    <cellStyle name="Total 2 75" xfId="18720" xr:uid="{00000000-0005-0000-0000-000019490000}"/>
    <cellStyle name="Total 2 76" xfId="18721" xr:uid="{00000000-0005-0000-0000-00001A490000}"/>
    <cellStyle name="Total 2 77" xfId="18722" xr:uid="{00000000-0005-0000-0000-00001B490000}"/>
    <cellStyle name="Total 2 78" xfId="18723" xr:uid="{00000000-0005-0000-0000-00001C490000}"/>
    <cellStyle name="Total 2 79" xfId="18724" xr:uid="{00000000-0005-0000-0000-00001D490000}"/>
    <cellStyle name="Total 2 8" xfId="18725" xr:uid="{00000000-0005-0000-0000-00001E490000}"/>
    <cellStyle name="Total 2 80" xfId="18726" xr:uid="{00000000-0005-0000-0000-00001F490000}"/>
    <cellStyle name="Total 2 81" xfId="18727" xr:uid="{00000000-0005-0000-0000-000020490000}"/>
    <cellStyle name="Total 2 82" xfId="18728" xr:uid="{00000000-0005-0000-0000-000021490000}"/>
    <cellStyle name="Total 2 83" xfId="18729" xr:uid="{00000000-0005-0000-0000-000022490000}"/>
    <cellStyle name="Total 2 84" xfId="18730" xr:uid="{00000000-0005-0000-0000-000023490000}"/>
    <cellStyle name="Total 2 85" xfId="18731" xr:uid="{00000000-0005-0000-0000-000024490000}"/>
    <cellStyle name="Total 2 86" xfId="18732" xr:uid="{00000000-0005-0000-0000-000025490000}"/>
    <cellStyle name="Total 2 87" xfId="18733" xr:uid="{00000000-0005-0000-0000-000026490000}"/>
    <cellStyle name="Total 2 88" xfId="18734" xr:uid="{00000000-0005-0000-0000-000027490000}"/>
    <cellStyle name="Total 2 89" xfId="18735" xr:uid="{00000000-0005-0000-0000-000028490000}"/>
    <cellStyle name="Total 2 9" xfId="18736" xr:uid="{00000000-0005-0000-0000-000029490000}"/>
    <cellStyle name="Total 2 90" xfId="18737" xr:uid="{00000000-0005-0000-0000-00002A490000}"/>
    <cellStyle name="Total 2 91" xfId="18738" xr:uid="{00000000-0005-0000-0000-00002B490000}"/>
    <cellStyle name="Total 2 92" xfId="18739" xr:uid="{00000000-0005-0000-0000-00002C490000}"/>
    <cellStyle name="Total 2 93" xfId="18740" xr:uid="{00000000-0005-0000-0000-00002D490000}"/>
    <cellStyle name="Total 2 94" xfId="18741" xr:uid="{00000000-0005-0000-0000-00002E490000}"/>
    <cellStyle name="Total 2 95" xfId="18742" xr:uid="{00000000-0005-0000-0000-00002F490000}"/>
    <cellStyle name="Total 2 96" xfId="18743" xr:uid="{00000000-0005-0000-0000-000030490000}"/>
    <cellStyle name="Total 2 97" xfId="18744" xr:uid="{00000000-0005-0000-0000-000031490000}"/>
    <cellStyle name="Total 2 98" xfId="18745" xr:uid="{00000000-0005-0000-0000-000032490000}"/>
    <cellStyle name="Total 2 99" xfId="18746" xr:uid="{00000000-0005-0000-0000-000033490000}"/>
    <cellStyle name="Total 20" xfId="18747" xr:uid="{00000000-0005-0000-0000-000034490000}"/>
    <cellStyle name="Total 20 2" xfId="18748" xr:uid="{00000000-0005-0000-0000-000035490000}"/>
    <cellStyle name="Total 20 3" xfId="18749" xr:uid="{00000000-0005-0000-0000-000036490000}"/>
    <cellStyle name="Total 20 4" xfId="18750" xr:uid="{00000000-0005-0000-0000-000037490000}"/>
    <cellStyle name="Total 20 5" xfId="18751" xr:uid="{00000000-0005-0000-0000-000038490000}"/>
    <cellStyle name="Total 21" xfId="18752" xr:uid="{00000000-0005-0000-0000-000039490000}"/>
    <cellStyle name="Total 21 2" xfId="18753" xr:uid="{00000000-0005-0000-0000-00003A490000}"/>
    <cellStyle name="Total 21 3" xfId="18754" xr:uid="{00000000-0005-0000-0000-00003B490000}"/>
    <cellStyle name="Total 21 4" xfId="18755" xr:uid="{00000000-0005-0000-0000-00003C490000}"/>
    <cellStyle name="Total 21 5" xfId="18756" xr:uid="{00000000-0005-0000-0000-00003D490000}"/>
    <cellStyle name="Total 22" xfId="18757" xr:uid="{00000000-0005-0000-0000-00003E490000}"/>
    <cellStyle name="Total 22 2" xfId="18758" xr:uid="{00000000-0005-0000-0000-00003F490000}"/>
    <cellStyle name="Total 22 3" xfId="18759" xr:uid="{00000000-0005-0000-0000-000040490000}"/>
    <cellStyle name="Total 22 4" xfId="18760" xr:uid="{00000000-0005-0000-0000-000041490000}"/>
    <cellStyle name="Total 22 5" xfId="18761" xr:uid="{00000000-0005-0000-0000-000042490000}"/>
    <cellStyle name="Total 23" xfId="18762" xr:uid="{00000000-0005-0000-0000-000043490000}"/>
    <cellStyle name="Total 23 2" xfId="18763" xr:uid="{00000000-0005-0000-0000-000044490000}"/>
    <cellStyle name="Total 23 3" xfId="18764" xr:uid="{00000000-0005-0000-0000-000045490000}"/>
    <cellStyle name="Total 23 4" xfId="18765" xr:uid="{00000000-0005-0000-0000-000046490000}"/>
    <cellStyle name="Total 23 5" xfId="18766" xr:uid="{00000000-0005-0000-0000-000047490000}"/>
    <cellStyle name="Total 24" xfId="18767" xr:uid="{00000000-0005-0000-0000-000048490000}"/>
    <cellStyle name="Total 25" xfId="18768" xr:uid="{00000000-0005-0000-0000-000049490000}"/>
    <cellStyle name="Total 26" xfId="18769" xr:uid="{00000000-0005-0000-0000-00004A490000}"/>
    <cellStyle name="Total 27" xfId="18770" xr:uid="{00000000-0005-0000-0000-00004B490000}"/>
    <cellStyle name="Total 28" xfId="18771" xr:uid="{00000000-0005-0000-0000-00004C490000}"/>
    <cellStyle name="Total 28 2" xfId="18772" xr:uid="{00000000-0005-0000-0000-00004D490000}"/>
    <cellStyle name="Total 29" xfId="18773" xr:uid="{00000000-0005-0000-0000-00004E490000}"/>
    <cellStyle name="Total 3" xfId="18774" xr:uid="{00000000-0005-0000-0000-00004F490000}"/>
    <cellStyle name="Total 3 10" xfId="18775" xr:uid="{00000000-0005-0000-0000-000050490000}"/>
    <cellStyle name="Total 3 100" xfId="18776" xr:uid="{00000000-0005-0000-0000-000051490000}"/>
    <cellStyle name="Total 3 101" xfId="18777" xr:uid="{00000000-0005-0000-0000-000052490000}"/>
    <cellStyle name="Total 3 102" xfId="18778" xr:uid="{00000000-0005-0000-0000-000053490000}"/>
    <cellStyle name="Total 3 103" xfId="18779" xr:uid="{00000000-0005-0000-0000-000054490000}"/>
    <cellStyle name="Total 3 104" xfId="18780" xr:uid="{00000000-0005-0000-0000-000055490000}"/>
    <cellStyle name="Total 3 105" xfId="18781" xr:uid="{00000000-0005-0000-0000-000056490000}"/>
    <cellStyle name="Total 3 106" xfId="18782" xr:uid="{00000000-0005-0000-0000-000057490000}"/>
    <cellStyle name="Total 3 107" xfId="18783" xr:uid="{00000000-0005-0000-0000-000058490000}"/>
    <cellStyle name="Total 3 108" xfId="18784" xr:uid="{00000000-0005-0000-0000-000059490000}"/>
    <cellStyle name="Total 3 109" xfId="18785" xr:uid="{00000000-0005-0000-0000-00005A490000}"/>
    <cellStyle name="Total 3 11" xfId="18786" xr:uid="{00000000-0005-0000-0000-00005B490000}"/>
    <cellStyle name="Total 3 110" xfId="18787" xr:uid="{00000000-0005-0000-0000-00005C490000}"/>
    <cellStyle name="Total 3 111" xfId="18788" xr:uid="{00000000-0005-0000-0000-00005D490000}"/>
    <cellStyle name="Total 3 112" xfId="18789" xr:uid="{00000000-0005-0000-0000-00005E490000}"/>
    <cellStyle name="Total 3 113" xfId="18790" xr:uid="{00000000-0005-0000-0000-00005F490000}"/>
    <cellStyle name="Total 3 114" xfId="18791" xr:uid="{00000000-0005-0000-0000-000060490000}"/>
    <cellStyle name="Total 3 115" xfId="18792" xr:uid="{00000000-0005-0000-0000-000061490000}"/>
    <cellStyle name="Total 3 116" xfId="18793" xr:uid="{00000000-0005-0000-0000-000062490000}"/>
    <cellStyle name="Total 3 117" xfId="18794" xr:uid="{00000000-0005-0000-0000-000063490000}"/>
    <cellStyle name="Total 3 118" xfId="18795" xr:uid="{00000000-0005-0000-0000-000064490000}"/>
    <cellStyle name="Total 3 119" xfId="18796" xr:uid="{00000000-0005-0000-0000-000065490000}"/>
    <cellStyle name="Total 3 119 2" xfId="18797" xr:uid="{00000000-0005-0000-0000-000066490000}"/>
    <cellStyle name="Total 3 12" xfId="18798" xr:uid="{00000000-0005-0000-0000-000067490000}"/>
    <cellStyle name="Total 3 120" xfId="18799" xr:uid="{00000000-0005-0000-0000-000068490000}"/>
    <cellStyle name="Total 3 120 2" xfId="18800" xr:uid="{00000000-0005-0000-0000-000069490000}"/>
    <cellStyle name="Total 3 121" xfId="18801" xr:uid="{00000000-0005-0000-0000-00006A490000}"/>
    <cellStyle name="Total 3 122" xfId="18802" xr:uid="{00000000-0005-0000-0000-00006B490000}"/>
    <cellStyle name="Total 3 123" xfId="18803" xr:uid="{00000000-0005-0000-0000-00006C490000}"/>
    <cellStyle name="Total 3 123 2" xfId="18804" xr:uid="{00000000-0005-0000-0000-00006D490000}"/>
    <cellStyle name="Total 3 124" xfId="18805" xr:uid="{00000000-0005-0000-0000-00006E490000}"/>
    <cellStyle name="Total 3 124 2" xfId="18806" xr:uid="{00000000-0005-0000-0000-00006F490000}"/>
    <cellStyle name="Total 3 125" xfId="18807" xr:uid="{00000000-0005-0000-0000-000070490000}"/>
    <cellStyle name="Total 3 126" xfId="18808" xr:uid="{00000000-0005-0000-0000-000071490000}"/>
    <cellStyle name="Total 3 13" xfId="18809" xr:uid="{00000000-0005-0000-0000-000072490000}"/>
    <cellStyle name="Total 3 14" xfId="18810" xr:uid="{00000000-0005-0000-0000-000073490000}"/>
    <cellStyle name="Total 3 15" xfId="18811" xr:uid="{00000000-0005-0000-0000-000074490000}"/>
    <cellStyle name="Total 3 16" xfId="18812" xr:uid="{00000000-0005-0000-0000-000075490000}"/>
    <cellStyle name="Total 3 17" xfId="18813" xr:uid="{00000000-0005-0000-0000-000076490000}"/>
    <cellStyle name="Total 3 18" xfId="18814" xr:uid="{00000000-0005-0000-0000-000077490000}"/>
    <cellStyle name="Total 3 19" xfId="18815" xr:uid="{00000000-0005-0000-0000-000078490000}"/>
    <cellStyle name="Total 3 2" xfId="18816" xr:uid="{00000000-0005-0000-0000-000079490000}"/>
    <cellStyle name="Total 3 2 2" xfId="18817" xr:uid="{00000000-0005-0000-0000-00007A490000}"/>
    <cellStyle name="Total 3 20" xfId="18818" xr:uid="{00000000-0005-0000-0000-00007B490000}"/>
    <cellStyle name="Total 3 21" xfId="18819" xr:uid="{00000000-0005-0000-0000-00007C490000}"/>
    <cellStyle name="Total 3 22" xfId="18820" xr:uid="{00000000-0005-0000-0000-00007D490000}"/>
    <cellStyle name="Total 3 23" xfId="18821" xr:uid="{00000000-0005-0000-0000-00007E490000}"/>
    <cellStyle name="Total 3 24" xfId="18822" xr:uid="{00000000-0005-0000-0000-00007F490000}"/>
    <cellStyle name="Total 3 25" xfId="18823" xr:uid="{00000000-0005-0000-0000-000080490000}"/>
    <cellStyle name="Total 3 26" xfId="18824" xr:uid="{00000000-0005-0000-0000-000081490000}"/>
    <cellStyle name="Total 3 27" xfId="18825" xr:uid="{00000000-0005-0000-0000-000082490000}"/>
    <cellStyle name="Total 3 28" xfId="18826" xr:uid="{00000000-0005-0000-0000-000083490000}"/>
    <cellStyle name="Total 3 29" xfId="18827" xr:uid="{00000000-0005-0000-0000-000084490000}"/>
    <cellStyle name="Total 3 3" xfId="18828" xr:uid="{00000000-0005-0000-0000-000085490000}"/>
    <cellStyle name="Total 3 30" xfId="18829" xr:uid="{00000000-0005-0000-0000-000086490000}"/>
    <cellStyle name="Total 3 31" xfId="18830" xr:uid="{00000000-0005-0000-0000-000087490000}"/>
    <cellStyle name="Total 3 32" xfId="18831" xr:uid="{00000000-0005-0000-0000-000088490000}"/>
    <cellStyle name="Total 3 33" xfId="18832" xr:uid="{00000000-0005-0000-0000-000089490000}"/>
    <cellStyle name="Total 3 34" xfId="18833" xr:uid="{00000000-0005-0000-0000-00008A490000}"/>
    <cellStyle name="Total 3 35" xfId="18834" xr:uid="{00000000-0005-0000-0000-00008B490000}"/>
    <cellStyle name="Total 3 36" xfId="18835" xr:uid="{00000000-0005-0000-0000-00008C490000}"/>
    <cellStyle name="Total 3 37" xfId="18836" xr:uid="{00000000-0005-0000-0000-00008D490000}"/>
    <cellStyle name="Total 3 38" xfId="18837" xr:uid="{00000000-0005-0000-0000-00008E490000}"/>
    <cellStyle name="Total 3 39" xfId="18838" xr:uid="{00000000-0005-0000-0000-00008F490000}"/>
    <cellStyle name="Total 3 4" xfId="18839" xr:uid="{00000000-0005-0000-0000-000090490000}"/>
    <cellStyle name="Total 3 40" xfId="18840" xr:uid="{00000000-0005-0000-0000-000091490000}"/>
    <cellStyle name="Total 3 41" xfId="18841" xr:uid="{00000000-0005-0000-0000-000092490000}"/>
    <cellStyle name="Total 3 42" xfId="18842" xr:uid="{00000000-0005-0000-0000-000093490000}"/>
    <cellStyle name="Total 3 43" xfId="18843" xr:uid="{00000000-0005-0000-0000-000094490000}"/>
    <cellStyle name="Total 3 44" xfId="18844" xr:uid="{00000000-0005-0000-0000-000095490000}"/>
    <cellStyle name="Total 3 45" xfId="18845" xr:uid="{00000000-0005-0000-0000-000096490000}"/>
    <cellStyle name="Total 3 45 2" xfId="18846" xr:uid="{00000000-0005-0000-0000-000097490000}"/>
    <cellStyle name="Total 3 45 3" xfId="18847" xr:uid="{00000000-0005-0000-0000-000098490000}"/>
    <cellStyle name="Total 3 45 4" xfId="18848" xr:uid="{00000000-0005-0000-0000-000099490000}"/>
    <cellStyle name="Total 3 45 5" xfId="18849" xr:uid="{00000000-0005-0000-0000-00009A490000}"/>
    <cellStyle name="Total 3 45 6" xfId="18850" xr:uid="{00000000-0005-0000-0000-00009B490000}"/>
    <cellStyle name="Total 3 45 7" xfId="18851" xr:uid="{00000000-0005-0000-0000-00009C490000}"/>
    <cellStyle name="Total 3 45 8" xfId="18852" xr:uid="{00000000-0005-0000-0000-00009D490000}"/>
    <cellStyle name="Total 3 46" xfId="18853" xr:uid="{00000000-0005-0000-0000-00009E490000}"/>
    <cellStyle name="Total 3 46 2" xfId="18854" xr:uid="{00000000-0005-0000-0000-00009F490000}"/>
    <cellStyle name="Total 3 46 3" xfId="18855" xr:uid="{00000000-0005-0000-0000-0000A0490000}"/>
    <cellStyle name="Total 3 46 4" xfId="18856" xr:uid="{00000000-0005-0000-0000-0000A1490000}"/>
    <cellStyle name="Total 3 46 5" xfId="18857" xr:uid="{00000000-0005-0000-0000-0000A2490000}"/>
    <cellStyle name="Total 3 46 6" xfId="18858" xr:uid="{00000000-0005-0000-0000-0000A3490000}"/>
    <cellStyle name="Total 3 46 7" xfId="18859" xr:uid="{00000000-0005-0000-0000-0000A4490000}"/>
    <cellStyle name="Total 3 46 8" xfId="18860" xr:uid="{00000000-0005-0000-0000-0000A5490000}"/>
    <cellStyle name="Total 3 47" xfId="18861" xr:uid="{00000000-0005-0000-0000-0000A6490000}"/>
    <cellStyle name="Total 3 47 2" xfId="18862" xr:uid="{00000000-0005-0000-0000-0000A7490000}"/>
    <cellStyle name="Total 3 47 3" xfId="18863" xr:uid="{00000000-0005-0000-0000-0000A8490000}"/>
    <cellStyle name="Total 3 47 4" xfId="18864" xr:uid="{00000000-0005-0000-0000-0000A9490000}"/>
    <cellStyle name="Total 3 47 5" xfId="18865" xr:uid="{00000000-0005-0000-0000-0000AA490000}"/>
    <cellStyle name="Total 3 47 6" xfId="18866" xr:uid="{00000000-0005-0000-0000-0000AB490000}"/>
    <cellStyle name="Total 3 47 7" xfId="18867" xr:uid="{00000000-0005-0000-0000-0000AC490000}"/>
    <cellStyle name="Total 3 47 8" xfId="18868" xr:uid="{00000000-0005-0000-0000-0000AD490000}"/>
    <cellStyle name="Total 3 48" xfId="18869" xr:uid="{00000000-0005-0000-0000-0000AE490000}"/>
    <cellStyle name="Total 3 48 2" xfId="18870" xr:uid="{00000000-0005-0000-0000-0000AF490000}"/>
    <cellStyle name="Total 3 48 3" xfId="18871" xr:uid="{00000000-0005-0000-0000-0000B0490000}"/>
    <cellStyle name="Total 3 48 4" xfId="18872" xr:uid="{00000000-0005-0000-0000-0000B1490000}"/>
    <cellStyle name="Total 3 48 5" xfId="18873" xr:uid="{00000000-0005-0000-0000-0000B2490000}"/>
    <cellStyle name="Total 3 48 6" xfId="18874" xr:uid="{00000000-0005-0000-0000-0000B3490000}"/>
    <cellStyle name="Total 3 48 7" xfId="18875" xr:uid="{00000000-0005-0000-0000-0000B4490000}"/>
    <cellStyle name="Total 3 48 8" xfId="18876" xr:uid="{00000000-0005-0000-0000-0000B5490000}"/>
    <cellStyle name="Total 3 49" xfId="18877" xr:uid="{00000000-0005-0000-0000-0000B6490000}"/>
    <cellStyle name="Total 3 49 2" xfId="18878" xr:uid="{00000000-0005-0000-0000-0000B7490000}"/>
    <cellStyle name="Total 3 49 3" xfId="18879" xr:uid="{00000000-0005-0000-0000-0000B8490000}"/>
    <cellStyle name="Total 3 49 4" xfId="18880" xr:uid="{00000000-0005-0000-0000-0000B9490000}"/>
    <cellStyle name="Total 3 49 5" xfId="18881" xr:uid="{00000000-0005-0000-0000-0000BA490000}"/>
    <cellStyle name="Total 3 49 6" xfId="18882" xr:uid="{00000000-0005-0000-0000-0000BB490000}"/>
    <cellStyle name="Total 3 49 7" xfId="18883" xr:uid="{00000000-0005-0000-0000-0000BC490000}"/>
    <cellStyle name="Total 3 49 8" xfId="18884" xr:uid="{00000000-0005-0000-0000-0000BD490000}"/>
    <cellStyle name="Total 3 5" xfId="18885" xr:uid="{00000000-0005-0000-0000-0000BE490000}"/>
    <cellStyle name="Total 3 50" xfId="18886" xr:uid="{00000000-0005-0000-0000-0000BF490000}"/>
    <cellStyle name="Total 3 51" xfId="18887" xr:uid="{00000000-0005-0000-0000-0000C0490000}"/>
    <cellStyle name="Total 3 52" xfId="18888" xr:uid="{00000000-0005-0000-0000-0000C1490000}"/>
    <cellStyle name="Total 3 53" xfId="18889" xr:uid="{00000000-0005-0000-0000-0000C2490000}"/>
    <cellStyle name="Total 3 54" xfId="18890" xr:uid="{00000000-0005-0000-0000-0000C3490000}"/>
    <cellStyle name="Total 3 55" xfId="18891" xr:uid="{00000000-0005-0000-0000-0000C4490000}"/>
    <cellStyle name="Total 3 56" xfId="18892" xr:uid="{00000000-0005-0000-0000-0000C5490000}"/>
    <cellStyle name="Total 3 57" xfId="18893" xr:uid="{00000000-0005-0000-0000-0000C6490000}"/>
    <cellStyle name="Total 3 58" xfId="18894" xr:uid="{00000000-0005-0000-0000-0000C7490000}"/>
    <cellStyle name="Total 3 59" xfId="18895" xr:uid="{00000000-0005-0000-0000-0000C8490000}"/>
    <cellStyle name="Total 3 6" xfId="18896" xr:uid="{00000000-0005-0000-0000-0000C9490000}"/>
    <cellStyle name="Total 3 60" xfId="18897" xr:uid="{00000000-0005-0000-0000-0000CA490000}"/>
    <cellStyle name="Total 3 61" xfId="18898" xr:uid="{00000000-0005-0000-0000-0000CB490000}"/>
    <cellStyle name="Total 3 62" xfId="18899" xr:uid="{00000000-0005-0000-0000-0000CC490000}"/>
    <cellStyle name="Total 3 63" xfId="18900" xr:uid="{00000000-0005-0000-0000-0000CD490000}"/>
    <cellStyle name="Total 3 63 2" xfId="18901" xr:uid="{00000000-0005-0000-0000-0000CE490000}"/>
    <cellStyle name="Total 3 63 3" xfId="18902" xr:uid="{00000000-0005-0000-0000-0000CF490000}"/>
    <cellStyle name="Total 3 63 4" xfId="18903" xr:uid="{00000000-0005-0000-0000-0000D0490000}"/>
    <cellStyle name="Total 3 63 5" xfId="18904" xr:uid="{00000000-0005-0000-0000-0000D1490000}"/>
    <cellStyle name="Total 3 63 6" xfId="18905" xr:uid="{00000000-0005-0000-0000-0000D2490000}"/>
    <cellStyle name="Total 3 63 7" xfId="18906" xr:uid="{00000000-0005-0000-0000-0000D3490000}"/>
    <cellStyle name="Total 3 63 8" xfId="18907" xr:uid="{00000000-0005-0000-0000-0000D4490000}"/>
    <cellStyle name="Total 3 64" xfId="18908" xr:uid="{00000000-0005-0000-0000-0000D5490000}"/>
    <cellStyle name="Total 3 64 2" xfId="18909" xr:uid="{00000000-0005-0000-0000-0000D6490000}"/>
    <cellStyle name="Total 3 64 3" xfId="18910" xr:uid="{00000000-0005-0000-0000-0000D7490000}"/>
    <cellStyle name="Total 3 64 4" xfId="18911" xr:uid="{00000000-0005-0000-0000-0000D8490000}"/>
    <cellStyle name="Total 3 64 5" xfId="18912" xr:uid="{00000000-0005-0000-0000-0000D9490000}"/>
    <cellStyle name="Total 3 64 6" xfId="18913" xr:uid="{00000000-0005-0000-0000-0000DA490000}"/>
    <cellStyle name="Total 3 64 7" xfId="18914" xr:uid="{00000000-0005-0000-0000-0000DB490000}"/>
    <cellStyle name="Total 3 64 8" xfId="18915" xr:uid="{00000000-0005-0000-0000-0000DC490000}"/>
    <cellStyle name="Total 3 65" xfId="18916" xr:uid="{00000000-0005-0000-0000-0000DD490000}"/>
    <cellStyle name="Total 3 65 2" xfId="18917" xr:uid="{00000000-0005-0000-0000-0000DE490000}"/>
    <cellStyle name="Total 3 65 3" xfId="18918" xr:uid="{00000000-0005-0000-0000-0000DF490000}"/>
    <cellStyle name="Total 3 65 4" xfId="18919" xr:uid="{00000000-0005-0000-0000-0000E0490000}"/>
    <cellStyle name="Total 3 65 5" xfId="18920" xr:uid="{00000000-0005-0000-0000-0000E1490000}"/>
    <cellStyle name="Total 3 65 6" xfId="18921" xr:uid="{00000000-0005-0000-0000-0000E2490000}"/>
    <cellStyle name="Total 3 65 7" xfId="18922" xr:uid="{00000000-0005-0000-0000-0000E3490000}"/>
    <cellStyle name="Total 3 65 8" xfId="18923" xr:uid="{00000000-0005-0000-0000-0000E4490000}"/>
    <cellStyle name="Total 3 66" xfId="18924" xr:uid="{00000000-0005-0000-0000-0000E5490000}"/>
    <cellStyle name="Total 3 67" xfId="18925" xr:uid="{00000000-0005-0000-0000-0000E6490000}"/>
    <cellStyle name="Total 3 68" xfId="18926" xr:uid="{00000000-0005-0000-0000-0000E7490000}"/>
    <cellStyle name="Total 3 69" xfId="18927" xr:uid="{00000000-0005-0000-0000-0000E8490000}"/>
    <cellStyle name="Total 3 7" xfId="18928" xr:uid="{00000000-0005-0000-0000-0000E9490000}"/>
    <cellStyle name="Total 3 70" xfId="18929" xr:uid="{00000000-0005-0000-0000-0000EA490000}"/>
    <cellStyle name="Total 3 71" xfId="18930" xr:uid="{00000000-0005-0000-0000-0000EB490000}"/>
    <cellStyle name="Total 3 72" xfId="18931" xr:uid="{00000000-0005-0000-0000-0000EC490000}"/>
    <cellStyle name="Total 3 73" xfId="18932" xr:uid="{00000000-0005-0000-0000-0000ED490000}"/>
    <cellStyle name="Total 3 74" xfId="18933" xr:uid="{00000000-0005-0000-0000-0000EE490000}"/>
    <cellStyle name="Total 3 75" xfId="18934" xr:uid="{00000000-0005-0000-0000-0000EF490000}"/>
    <cellStyle name="Total 3 76" xfId="18935" xr:uid="{00000000-0005-0000-0000-0000F0490000}"/>
    <cellStyle name="Total 3 77" xfId="18936" xr:uid="{00000000-0005-0000-0000-0000F1490000}"/>
    <cellStyle name="Total 3 78" xfId="18937" xr:uid="{00000000-0005-0000-0000-0000F2490000}"/>
    <cellStyle name="Total 3 79" xfId="18938" xr:uid="{00000000-0005-0000-0000-0000F3490000}"/>
    <cellStyle name="Total 3 8" xfId="18939" xr:uid="{00000000-0005-0000-0000-0000F4490000}"/>
    <cellStyle name="Total 3 80" xfId="18940" xr:uid="{00000000-0005-0000-0000-0000F5490000}"/>
    <cellStyle name="Total 3 81" xfId="18941" xr:uid="{00000000-0005-0000-0000-0000F6490000}"/>
    <cellStyle name="Total 3 82" xfId="18942" xr:uid="{00000000-0005-0000-0000-0000F7490000}"/>
    <cellStyle name="Total 3 83" xfId="18943" xr:uid="{00000000-0005-0000-0000-0000F8490000}"/>
    <cellStyle name="Total 3 84" xfId="18944" xr:uid="{00000000-0005-0000-0000-0000F9490000}"/>
    <cellStyle name="Total 3 85" xfId="18945" xr:uid="{00000000-0005-0000-0000-0000FA490000}"/>
    <cellStyle name="Total 3 86" xfId="18946" xr:uid="{00000000-0005-0000-0000-0000FB490000}"/>
    <cellStyle name="Total 3 87" xfId="18947" xr:uid="{00000000-0005-0000-0000-0000FC490000}"/>
    <cellStyle name="Total 3 88" xfId="18948" xr:uid="{00000000-0005-0000-0000-0000FD490000}"/>
    <cellStyle name="Total 3 89" xfId="18949" xr:uid="{00000000-0005-0000-0000-0000FE490000}"/>
    <cellStyle name="Total 3 9" xfId="18950" xr:uid="{00000000-0005-0000-0000-0000FF490000}"/>
    <cellStyle name="Total 3 90" xfId="18951" xr:uid="{00000000-0005-0000-0000-0000004A0000}"/>
    <cellStyle name="Total 3 91" xfId="18952" xr:uid="{00000000-0005-0000-0000-0000014A0000}"/>
    <cellStyle name="Total 3 92" xfId="18953" xr:uid="{00000000-0005-0000-0000-0000024A0000}"/>
    <cellStyle name="Total 3 93" xfId="18954" xr:uid="{00000000-0005-0000-0000-0000034A0000}"/>
    <cellStyle name="Total 3 94" xfId="18955" xr:uid="{00000000-0005-0000-0000-0000044A0000}"/>
    <cellStyle name="Total 3 95" xfId="18956" xr:uid="{00000000-0005-0000-0000-0000054A0000}"/>
    <cellStyle name="Total 3 96" xfId="18957" xr:uid="{00000000-0005-0000-0000-0000064A0000}"/>
    <cellStyle name="Total 3 97" xfId="18958" xr:uid="{00000000-0005-0000-0000-0000074A0000}"/>
    <cellStyle name="Total 3 98" xfId="18959" xr:uid="{00000000-0005-0000-0000-0000084A0000}"/>
    <cellStyle name="Total 3 99" xfId="18960" xr:uid="{00000000-0005-0000-0000-0000094A0000}"/>
    <cellStyle name="Total 30" xfId="18961" xr:uid="{00000000-0005-0000-0000-00000A4A0000}"/>
    <cellStyle name="Total 31" xfId="18962" xr:uid="{00000000-0005-0000-0000-00000B4A0000}"/>
    <cellStyle name="Total 32" xfId="18963" xr:uid="{00000000-0005-0000-0000-00000C4A0000}"/>
    <cellStyle name="Total 32 2" xfId="18964" xr:uid="{00000000-0005-0000-0000-00000D4A0000}"/>
    <cellStyle name="Total 33" xfId="18965" xr:uid="{00000000-0005-0000-0000-00000E4A0000}"/>
    <cellStyle name="Total 33 2" xfId="18966" xr:uid="{00000000-0005-0000-0000-00000F4A0000}"/>
    <cellStyle name="Total 34" xfId="18967" xr:uid="{00000000-0005-0000-0000-0000104A0000}"/>
    <cellStyle name="Total 35" xfId="18968" xr:uid="{00000000-0005-0000-0000-0000114A0000}"/>
    <cellStyle name="Total 36" xfId="18969" xr:uid="{00000000-0005-0000-0000-0000124A0000}"/>
    <cellStyle name="Total 37" xfId="18970" xr:uid="{00000000-0005-0000-0000-0000134A0000}"/>
    <cellStyle name="Total 37 2" xfId="18971" xr:uid="{00000000-0005-0000-0000-0000144A0000}"/>
    <cellStyle name="Total 38" xfId="18972" xr:uid="{00000000-0005-0000-0000-0000154A0000}"/>
    <cellStyle name="Total 38 2" xfId="18973" xr:uid="{00000000-0005-0000-0000-0000164A0000}"/>
    <cellStyle name="Total 39" xfId="18974" xr:uid="{00000000-0005-0000-0000-0000174A0000}"/>
    <cellStyle name="Total 39 2" xfId="18975" xr:uid="{00000000-0005-0000-0000-0000184A0000}"/>
    <cellStyle name="Total 4" xfId="18976" xr:uid="{00000000-0005-0000-0000-0000194A0000}"/>
    <cellStyle name="Total 4 10" xfId="18977" xr:uid="{00000000-0005-0000-0000-00001A4A0000}"/>
    <cellStyle name="Total 4 100" xfId="18978" xr:uid="{00000000-0005-0000-0000-00001B4A0000}"/>
    <cellStyle name="Total 4 101" xfId="18979" xr:uid="{00000000-0005-0000-0000-00001C4A0000}"/>
    <cellStyle name="Total 4 102" xfId="18980" xr:uid="{00000000-0005-0000-0000-00001D4A0000}"/>
    <cellStyle name="Total 4 103" xfId="18981" xr:uid="{00000000-0005-0000-0000-00001E4A0000}"/>
    <cellStyle name="Total 4 104" xfId="18982" xr:uid="{00000000-0005-0000-0000-00001F4A0000}"/>
    <cellStyle name="Total 4 105" xfId="18983" xr:uid="{00000000-0005-0000-0000-0000204A0000}"/>
    <cellStyle name="Total 4 106" xfId="18984" xr:uid="{00000000-0005-0000-0000-0000214A0000}"/>
    <cellStyle name="Total 4 107" xfId="18985" xr:uid="{00000000-0005-0000-0000-0000224A0000}"/>
    <cellStyle name="Total 4 108" xfId="18986" xr:uid="{00000000-0005-0000-0000-0000234A0000}"/>
    <cellStyle name="Total 4 109" xfId="18987" xr:uid="{00000000-0005-0000-0000-0000244A0000}"/>
    <cellStyle name="Total 4 11" xfId="18988" xr:uid="{00000000-0005-0000-0000-0000254A0000}"/>
    <cellStyle name="Total 4 110" xfId="18989" xr:uid="{00000000-0005-0000-0000-0000264A0000}"/>
    <cellStyle name="Total 4 111" xfId="18990" xr:uid="{00000000-0005-0000-0000-0000274A0000}"/>
    <cellStyle name="Total 4 112" xfId="18991" xr:uid="{00000000-0005-0000-0000-0000284A0000}"/>
    <cellStyle name="Total 4 113" xfId="18992" xr:uid="{00000000-0005-0000-0000-0000294A0000}"/>
    <cellStyle name="Total 4 114" xfId="18993" xr:uid="{00000000-0005-0000-0000-00002A4A0000}"/>
    <cellStyle name="Total 4 115" xfId="18994" xr:uid="{00000000-0005-0000-0000-00002B4A0000}"/>
    <cellStyle name="Total 4 116" xfId="18995" xr:uid="{00000000-0005-0000-0000-00002C4A0000}"/>
    <cellStyle name="Total 4 117" xfId="18996" xr:uid="{00000000-0005-0000-0000-00002D4A0000}"/>
    <cellStyle name="Total 4 118" xfId="18997" xr:uid="{00000000-0005-0000-0000-00002E4A0000}"/>
    <cellStyle name="Total 4 119" xfId="18998" xr:uid="{00000000-0005-0000-0000-00002F4A0000}"/>
    <cellStyle name="Total 4 12" xfId="18999" xr:uid="{00000000-0005-0000-0000-0000304A0000}"/>
    <cellStyle name="Total 4 120" xfId="19000" xr:uid="{00000000-0005-0000-0000-0000314A0000}"/>
    <cellStyle name="Total 4 121" xfId="19001" xr:uid="{00000000-0005-0000-0000-0000324A0000}"/>
    <cellStyle name="Total 4 122" xfId="19002" xr:uid="{00000000-0005-0000-0000-0000334A0000}"/>
    <cellStyle name="Total 4 123" xfId="19003" xr:uid="{00000000-0005-0000-0000-0000344A0000}"/>
    <cellStyle name="Total 4 124" xfId="19004" xr:uid="{00000000-0005-0000-0000-0000354A0000}"/>
    <cellStyle name="Total 4 125" xfId="19005" xr:uid="{00000000-0005-0000-0000-0000364A0000}"/>
    <cellStyle name="Total 4 126" xfId="19006" xr:uid="{00000000-0005-0000-0000-0000374A0000}"/>
    <cellStyle name="Total 4 13" xfId="19007" xr:uid="{00000000-0005-0000-0000-0000384A0000}"/>
    <cellStyle name="Total 4 14" xfId="19008" xr:uid="{00000000-0005-0000-0000-0000394A0000}"/>
    <cellStyle name="Total 4 15" xfId="19009" xr:uid="{00000000-0005-0000-0000-00003A4A0000}"/>
    <cellStyle name="Total 4 16" xfId="19010" xr:uid="{00000000-0005-0000-0000-00003B4A0000}"/>
    <cellStyle name="Total 4 17" xfId="19011" xr:uid="{00000000-0005-0000-0000-00003C4A0000}"/>
    <cellStyle name="Total 4 18" xfId="19012" xr:uid="{00000000-0005-0000-0000-00003D4A0000}"/>
    <cellStyle name="Total 4 19" xfId="19013" xr:uid="{00000000-0005-0000-0000-00003E4A0000}"/>
    <cellStyle name="Total 4 2" xfId="19014" xr:uid="{00000000-0005-0000-0000-00003F4A0000}"/>
    <cellStyle name="Total 4 2 2" xfId="19015" xr:uid="{00000000-0005-0000-0000-0000404A0000}"/>
    <cellStyle name="Total 4 20" xfId="19016" xr:uid="{00000000-0005-0000-0000-0000414A0000}"/>
    <cellStyle name="Total 4 21" xfId="19017" xr:uid="{00000000-0005-0000-0000-0000424A0000}"/>
    <cellStyle name="Total 4 22" xfId="19018" xr:uid="{00000000-0005-0000-0000-0000434A0000}"/>
    <cellStyle name="Total 4 23" xfId="19019" xr:uid="{00000000-0005-0000-0000-0000444A0000}"/>
    <cellStyle name="Total 4 24" xfId="19020" xr:uid="{00000000-0005-0000-0000-0000454A0000}"/>
    <cellStyle name="Total 4 25" xfId="19021" xr:uid="{00000000-0005-0000-0000-0000464A0000}"/>
    <cellStyle name="Total 4 26" xfId="19022" xr:uid="{00000000-0005-0000-0000-0000474A0000}"/>
    <cellStyle name="Total 4 27" xfId="19023" xr:uid="{00000000-0005-0000-0000-0000484A0000}"/>
    <cellStyle name="Total 4 28" xfId="19024" xr:uid="{00000000-0005-0000-0000-0000494A0000}"/>
    <cellStyle name="Total 4 29" xfId="19025" xr:uid="{00000000-0005-0000-0000-00004A4A0000}"/>
    <cellStyle name="Total 4 3" xfId="19026" xr:uid="{00000000-0005-0000-0000-00004B4A0000}"/>
    <cellStyle name="Total 4 30" xfId="19027" xr:uid="{00000000-0005-0000-0000-00004C4A0000}"/>
    <cellStyle name="Total 4 31" xfId="19028" xr:uid="{00000000-0005-0000-0000-00004D4A0000}"/>
    <cellStyle name="Total 4 32" xfId="19029" xr:uid="{00000000-0005-0000-0000-00004E4A0000}"/>
    <cellStyle name="Total 4 33" xfId="19030" xr:uid="{00000000-0005-0000-0000-00004F4A0000}"/>
    <cellStyle name="Total 4 34" xfId="19031" xr:uid="{00000000-0005-0000-0000-0000504A0000}"/>
    <cellStyle name="Total 4 35" xfId="19032" xr:uid="{00000000-0005-0000-0000-0000514A0000}"/>
    <cellStyle name="Total 4 36" xfId="19033" xr:uid="{00000000-0005-0000-0000-0000524A0000}"/>
    <cellStyle name="Total 4 37" xfId="19034" xr:uid="{00000000-0005-0000-0000-0000534A0000}"/>
    <cellStyle name="Total 4 38" xfId="19035" xr:uid="{00000000-0005-0000-0000-0000544A0000}"/>
    <cellStyle name="Total 4 39" xfId="19036" xr:uid="{00000000-0005-0000-0000-0000554A0000}"/>
    <cellStyle name="Total 4 4" xfId="19037" xr:uid="{00000000-0005-0000-0000-0000564A0000}"/>
    <cellStyle name="Total 4 40" xfId="19038" xr:uid="{00000000-0005-0000-0000-0000574A0000}"/>
    <cellStyle name="Total 4 41" xfId="19039" xr:uid="{00000000-0005-0000-0000-0000584A0000}"/>
    <cellStyle name="Total 4 42" xfId="19040" xr:uid="{00000000-0005-0000-0000-0000594A0000}"/>
    <cellStyle name="Total 4 43" xfId="19041" xr:uid="{00000000-0005-0000-0000-00005A4A0000}"/>
    <cellStyle name="Total 4 44" xfId="19042" xr:uid="{00000000-0005-0000-0000-00005B4A0000}"/>
    <cellStyle name="Total 4 45" xfId="19043" xr:uid="{00000000-0005-0000-0000-00005C4A0000}"/>
    <cellStyle name="Total 4 46" xfId="19044" xr:uid="{00000000-0005-0000-0000-00005D4A0000}"/>
    <cellStyle name="Total 4 47" xfId="19045" xr:uid="{00000000-0005-0000-0000-00005E4A0000}"/>
    <cellStyle name="Total 4 48" xfId="19046" xr:uid="{00000000-0005-0000-0000-00005F4A0000}"/>
    <cellStyle name="Total 4 49" xfId="19047" xr:uid="{00000000-0005-0000-0000-0000604A0000}"/>
    <cellStyle name="Total 4 5" xfId="19048" xr:uid="{00000000-0005-0000-0000-0000614A0000}"/>
    <cellStyle name="Total 4 50" xfId="19049" xr:uid="{00000000-0005-0000-0000-0000624A0000}"/>
    <cellStyle name="Total 4 51" xfId="19050" xr:uid="{00000000-0005-0000-0000-0000634A0000}"/>
    <cellStyle name="Total 4 52" xfId="19051" xr:uid="{00000000-0005-0000-0000-0000644A0000}"/>
    <cellStyle name="Total 4 53" xfId="19052" xr:uid="{00000000-0005-0000-0000-0000654A0000}"/>
    <cellStyle name="Total 4 54" xfId="19053" xr:uid="{00000000-0005-0000-0000-0000664A0000}"/>
    <cellStyle name="Total 4 55" xfId="19054" xr:uid="{00000000-0005-0000-0000-0000674A0000}"/>
    <cellStyle name="Total 4 56" xfId="19055" xr:uid="{00000000-0005-0000-0000-0000684A0000}"/>
    <cellStyle name="Total 4 57" xfId="19056" xr:uid="{00000000-0005-0000-0000-0000694A0000}"/>
    <cellStyle name="Total 4 58" xfId="19057" xr:uid="{00000000-0005-0000-0000-00006A4A0000}"/>
    <cellStyle name="Total 4 59" xfId="19058" xr:uid="{00000000-0005-0000-0000-00006B4A0000}"/>
    <cellStyle name="Total 4 6" xfId="19059" xr:uid="{00000000-0005-0000-0000-00006C4A0000}"/>
    <cellStyle name="Total 4 60" xfId="19060" xr:uid="{00000000-0005-0000-0000-00006D4A0000}"/>
    <cellStyle name="Total 4 61" xfId="19061" xr:uid="{00000000-0005-0000-0000-00006E4A0000}"/>
    <cellStyle name="Total 4 62" xfId="19062" xr:uid="{00000000-0005-0000-0000-00006F4A0000}"/>
    <cellStyle name="Total 4 63" xfId="19063" xr:uid="{00000000-0005-0000-0000-0000704A0000}"/>
    <cellStyle name="Total 4 64" xfId="19064" xr:uid="{00000000-0005-0000-0000-0000714A0000}"/>
    <cellStyle name="Total 4 65" xfId="19065" xr:uid="{00000000-0005-0000-0000-0000724A0000}"/>
    <cellStyle name="Total 4 66" xfId="19066" xr:uid="{00000000-0005-0000-0000-0000734A0000}"/>
    <cellStyle name="Total 4 67" xfId="19067" xr:uid="{00000000-0005-0000-0000-0000744A0000}"/>
    <cellStyle name="Total 4 68" xfId="19068" xr:uid="{00000000-0005-0000-0000-0000754A0000}"/>
    <cellStyle name="Total 4 69" xfId="19069" xr:uid="{00000000-0005-0000-0000-0000764A0000}"/>
    <cellStyle name="Total 4 7" xfId="19070" xr:uid="{00000000-0005-0000-0000-0000774A0000}"/>
    <cellStyle name="Total 4 70" xfId="19071" xr:uid="{00000000-0005-0000-0000-0000784A0000}"/>
    <cellStyle name="Total 4 71" xfId="19072" xr:uid="{00000000-0005-0000-0000-0000794A0000}"/>
    <cellStyle name="Total 4 72" xfId="19073" xr:uid="{00000000-0005-0000-0000-00007A4A0000}"/>
    <cellStyle name="Total 4 73" xfId="19074" xr:uid="{00000000-0005-0000-0000-00007B4A0000}"/>
    <cellStyle name="Total 4 74" xfId="19075" xr:uid="{00000000-0005-0000-0000-00007C4A0000}"/>
    <cellStyle name="Total 4 75" xfId="19076" xr:uid="{00000000-0005-0000-0000-00007D4A0000}"/>
    <cellStyle name="Total 4 76" xfId="19077" xr:uid="{00000000-0005-0000-0000-00007E4A0000}"/>
    <cellStyle name="Total 4 77" xfId="19078" xr:uid="{00000000-0005-0000-0000-00007F4A0000}"/>
    <cellStyle name="Total 4 78" xfId="19079" xr:uid="{00000000-0005-0000-0000-0000804A0000}"/>
    <cellStyle name="Total 4 79" xfId="19080" xr:uid="{00000000-0005-0000-0000-0000814A0000}"/>
    <cellStyle name="Total 4 8" xfId="19081" xr:uid="{00000000-0005-0000-0000-0000824A0000}"/>
    <cellStyle name="Total 4 80" xfId="19082" xr:uid="{00000000-0005-0000-0000-0000834A0000}"/>
    <cellStyle name="Total 4 81" xfId="19083" xr:uid="{00000000-0005-0000-0000-0000844A0000}"/>
    <cellStyle name="Total 4 82" xfId="19084" xr:uid="{00000000-0005-0000-0000-0000854A0000}"/>
    <cellStyle name="Total 4 83" xfId="19085" xr:uid="{00000000-0005-0000-0000-0000864A0000}"/>
    <cellStyle name="Total 4 84" xfId="19086" xr:uid="{00000000-0005-0000-0000-0000874A0000}"/>
    <cellStyle name="Total 4 85" xfId="19087" xr:uid="{00000000-0005-0000-0000-0000884A0000}"/>
    <cellStyle name="Total 4 86" xfId="19088" xr:uid="{00000000-0005-0000-0000-0000894A0000}"/>
    <cellStyle name="Total 4 87" xfId="19089" xr:uid="{00000000-0005-0000-0000-00008A4A0000}"/>
    <cellStyle name="Total 4 88" xfId="19090" xr:uid="{00000000-0005-0000-0000-00008B4A0000}"/>
    <cellStyle name="Total 4 89" xfId="19091" xr:uid="{00000000-0005-0000-0000-00008C4A0000}"/>
    <cellStyle name="Total 4 9" xfId="19092" xr:uid="{00000000-0005-0000-0000-00008D4A0000}"/>
    <cellStyle name="Total 4 90" xfId="19093" xr:uid="{00000000-0005-0000-0000-00008E4A0000}"/>
    <cellStyle name="Total 4 91" xfId="19094" xr:uid="{00000000-0005-0000-0000-00008F4A0000}"/>
    <cellStyle name="Total 4 92" xfId="19095" xr:uid="{00000000-0005-0000-0000-0000904A0000}"/>
    <cellStyle name="Total 4 93" xfId="19096" xr:uid="{00000000-0005-0000-0000-0000914A0000}"/>
    <cellStyle name="Total 4 94" xfId="19097" xr:uid="{00000000-0005-0000-0000-0000924A0000}"/>
    <cellStyle name="Total 4 95" xfId="19098" xr:uid="{00000000-0005-0000-0000-0000934A0000}"/>
    <cellStyle name="Total 4 96" xfId="19099" xr:uid="{00000000-0005-0000-0000-0000944A0000}"/>
    <cellStyle name="Total 4 97" xfId="19100" xr:uid="{00000000-0005-0000-0000-0000954A0000}"/>
    <cellStyle name="Total 4 98" xfId="19101" xr:uid="{00000000-0005-0000-0000-0000964A0000}"/>
    <cellStyle name="Total 4 99" xfId="19102" xr:uid="{00000000-0005-0000-0000-0000974A0000}"/>
    <cellStyle name="Total 40" xfId="19103" xr:uid="{00000000-0005-0000-0000-0000984A0000}"/>
    <cellStyle name="Total 41" xfId="19104" xr:uid="{00000000-0005-0000-0000-0000994A0000}"/>
    <cellStyle name="Total 42" xfId="19105" xr:uid="{00000000-0005-0000-0000-00009A4A0000}"/>
    <cellStyle name="Total 42 2" xfId="19106" xr:uid="{00000000-0005-0000-0000-00009B4A0000}"/>
    <cellStyle name="Total 43" xfId="19107" xr:uid="{00000000-0005-0000-0000-00009C4A0000}"/>
    <cellStyle name="Total 43 2" xfId="19108" xr:uid="{00000000-0005-0000-0000-00009D4A0000}"/>
    <cellStyle name="Total 44" xfId="19109" xr:uid="{00000000-0005-0000-0000-00009E4A0000}"/>
    <cellStyle name="Total 44 2" xfId="19110" xr:uid="{00000000-0005-0000-0000-00009F4A0000}"/>
    <cellStyle name="Total 45" xfId="19111" xr:uid="{00000000-0005-0000-0000-0000A04A0000}"/>
    <cellStyle name="Total 45 2" xfId="19112" xr:uid="{00000000-0005-0000-0000-0000A14A0000}"/>
    <cellStyle name="Total 46" xfId="19113" xr:uid="{00000000-0005-0000-0000-0000A24A0000}"/>
    <cellStyle name="Total 46 2" xfId="19114" xr:uid="{00000000-0005-0000-0000-0000A34A0000}"/>
    <cellStyle name="Total 47" xfId="19115" xr:uid="{00000000-0005-0000-0000-0000A44A0000}"/>
    <cellStyle name="Total 47 2" xfId="19116" xr:uid="{00000000-0005-0000-0000-0000A54A0000}"/>
    <cellStyle name="Total 48" xfId="19117" xr:uid="{00000000-0005-0000-0000-0000A64A0000}"/>
    <cellStyle name="Total 48 2" xfId="19118" xr:uid="{00000000-0005-0000-0000-0000A74A0000}"/>
    <cellStyle name="Total 49" xfId="19119" xr:uid="{00000000-0005-0000-0000-0000A84A0000}"/>
    <cellStyle name="Total 49 2" xfId="19120" xr:uid="{00000000-0005-0000-0000-0000A94A0000}"/>
    <cellStyle name="Total 5" xfId="19121" xr:uid="{00000000-0005-0000-0000-0000AA4A0000}"/>
    <cellStyle name="Total 5 10" xfId="19122" xr:uid="{00000000-0005-0000-0000-0000AB4A0000}"/>
    <cellStyle name="Total 5 100" xfId="19123" xr:uid="{00000000-0005-0000-0000-0000AC4A0000}"/>
    <cellStyle name="Total 5 101" xfId="19124" xr:uid="{00000000-0005-0000-0000-0000AD4A0000}"/>
    <cellStyle name="Total 5 102" xfId="19125" xr:uid="{00000000-0005-0000-0000-0000AE4A0000}"/>
    <cellStyle name="Total 5 103" xfId="19126" xr:uid="{00000000-0005-0000-0000-0000AF4A0000}"/>
    <cellStyle name="Total 5 104" xfId="19127" xr:uid="{00000000-0005-0000-0000-0000B04A0000}"/>
    <cellStyle name="Total 5 105" xfId="19128" xr:uid="{00000000-0005-0000-0000-0000B14A0000}"/>
    <cellStyle name="Total 5 106" xfId="19129" xr:uid="{00000000-0005-0000-0000-0000B24A0000}"/>
    <cellStyle name="Total 5 107" xfId="19130" xr:uid="{00000000-0005-0000-0000-0000B34A0000}"/>
    <cellStyle name="Total 5 108" xfId="19131" xr:uid="{00000000-0005-0000-0000-0000B44A0000}"/>
    <cellStyle name="Total 5 109" xfId="19132" xr:uid="{00000000-0005-0000-0000-0000B54A0000}"/>
    <cellStyle name="Total 5 11" xfId="19133" xr:uid="{00000000-0005-0000-0000-0000B64A0000}"/>
    <cellStyle name="Total 5 110" xfId="19134" xr:uid="{00000000-0005-0000-0000-0000B74A0000}"/>
    <cellStyle name="Total 5 111" xfId="19135" xr:uid="{00000000-0005-0000-0000-0000B84A0000}"/>
    <cellStyle name="Total 5 112" xfId="19136" xr:uid="{00000000-0005-0000-0000-0000B94A0000}"/>
    <cellStyle name="Total 5 113" xfId="19137" xr:uid="{00000000-0005-0000-0000-0000BA4A0000}"/>
    <cellStyle name="Total 5 114" xfId="19138" xr:uid="{00000000-0005-0000-0000-0000BB4A0000}"/>
    <cellStyle name="Total 5 115" xfId="19139" xr:uid="{00000000-0005-0000-0000-0000BC4A0000}"/>
    <cellStyle name="Total 5 116" xfId="19140" xr:uid="{00000000-0005-0000-0000-0000BD4A0000}"/>
    <cellStyle name="Total 5 117" xfId="19141" xr:uid="{00000000-0005-0000-0000-0000BE4A0000}"/>
    <cellStyle name="Total 5 118" xfId="19142" xr:uid="{00000000-0005-0000-0000-0000BF4A0000}"/>
    <cellStyle name="Total 5 119" xfId="19143" xr:uid="{00000000-0005-0000-0000-0000C04A0000}"/>
    <cellStyle name="Total 5 12" xfId="19144" xr:uid="{00000000-0005-0000-0000-0000C14A0000}"/>
    <cellStyle name="Total 5 120" xfId="19145" xr:uid="{00000000-0005-0000-0000-0000C24A0000}"/>
    <cellStyle name="Total 5 121" xfId="19146" xr:uid="{00000000-0005-0000-0000-0000C34A0000}"/>
    <cellStyle name="Total 5 122" xfId="19147" xr:uid="{00000000-0005-0000-0000-0000C44A0000}"/>
    <cellStyle name="Total 5 123" xfId="19148" xr:uid="{00000000-0005-0000-0000-0000C54A0000}"/>
    <cellStyle name="Total 5 124" xfId="19149" xr:uid="{00000000-0005-0000-0000-0000C64A0000}"/>
    <cellStyle name="Total 5 125" xfId="19150" xr:uid="{00000000-0005-0000-0000-0000C74A0000}"/>
    <cellStyle name="Total 5 126" xfId="19151" xr:uid="{00000000-0005-0000-0000-0000C84A0000}"/>
    <cellStyle name="Total 5 13" xfId="19152" xr:uid="{00000000-0005-0000-0000-0000C94A0000}"/>
    <cellStyle name="Total 5 14" xfId="19153" xr:uid="{00000000-0005-0000-0000-0000CA4A0000}"/>
    <cellStyle name="Total 5 15" xfId="19154" xr:uid="{00000000-0005-0000-0000-0000CB4A0000}"/>
    <cellStyle name="Total 5 16" xfId="19155" xr:uid="{00000000-0005-0000-0000-0000CC4A0000}"/>
    <cellStyle name="Total 5 17" xfId="19156" xr:uid="{00000000-0005-0000-0000-0000CD4A0000}"/>
    <cellStyle name="Total 5 18" xfId="19157" xr:uid="{00000000-0005-0000-0000-0000CE4A0000}"/>
    <cellStyle name="Total 5 19" xfId="19158" xr:uid="{00000000-0005-0000-0000-0000CF4A0000}"/>
    <cellStyle name="Total 5 2" xfId="19159" xr:uid="{00000000-0005-0000-0000-0000D04A0000}"/>
    <cellStyle name="Total 5 2 2" xfId="19160" xr:uid="{00000000-0005-0000-0000-0000D14A0000}"/>
    <cellStyle name="Total 5 20" xfId="19161" xr:uid="{00000000-0005-0000-0000-0000D24A0000}"/>
    <cellStyle name="Total 5 21" xfId="19162" xr:uid="{00000000-0005-0000-0000-0000D34A0000}"/>
    <cellStyle name="Total 5 22" xfId="19163" xr:uid="{00000000-0005-0000-0000-0000D44A0000}"/>
    <cellStyle name="Total 5 23" xfId="19164" xr:uid="{00000000-0005-0000-0000-0000D54A0000}"/>
    <cellStyle name="Total 5 24" xfId="19165" xr:uid="{00000000-0005-0000-0000-0000D64A0000}"/>
    <cellStyle name="Total 5 25" xfId="19166" xr:uid="{00000000-0005-0000-0000-0000D74A0000}"/>
    <cellStyle name="Total 5 26" xfId="19167" xr:uid="{00000000-0005-0000-0000-0000D84A0000}"/>
    <cellStyle name="Total 5 27" xfId="19168" xr:uid="{00000000-0005-0000-0000-0000D94A0000}"/>
    <cellStyle name="Total 5 28" xfId="19169" xr:uid="{00000000-0005-0000-0000-0000DA4A0000}"/>
    <cellStyle name="Total 5 29" xfId="19170" xr:uid="{00000000-0005-0000-0000-0000DB4A0000}"/>
    <cellStyle name="Total 5 3" xfId="19171" xr:uid="{00000000-0005-0000-0000-0000DC4A0000}"/>
    <cellStyle name="Total 5 30" xfId="19172" xr:uid="{00000000-0005-0000-0000-0000DD4A0000}"/>
    <cellStyle name="Total 5 31" xfId="19173" xr:uid="{00000000-0005-0000-0000-0000DE4A0000}"/>
    <cellStyle name="Total 5 32" xfId="19174" xr:uid="{00000000-0005-0000-0000-0000DF4A0000}"/>
    <cellStyle name="Total 5 33" xfId="19175" xr:uid="{00000000-0005-0000-0000-0000E04A0000}"/>
    <cellStyle name="Total 5 34" xfId="19176" xr:uid="{00000000-0005-0000-0000-0000E14A0000}"/>
    <cellStyle name="Total 5 35" xfId="19177" xr:uid="{00000000-0005-0000-0000-0000E24A0000}"/>
    <cellStyle name="Total 5 36" xfId="19178" xr:uid="{00000000-0005-0000-0000-0000E34A0000}"/>
    <cellStyle name="Total 5 37" xfId="19179" xr:uid="{00000000-0005-0000-0000-0000E44A0000}"/>
    <cellStyle name="Total 5 38" xfId="19180" xr:uid="{00000000-0005-0000-0000-0000E54A0000}"/>
    <cellStyle name="Total 5 39" xfId="19181" xr:uid="{00000000-0005-0000-0000-0000E64A0000}"/>
    <cellStyle name="Total 5 4" xfId="19182" xr:uid="{00000000-0005-0000-0000-0000E74A0000}"/>
    <cellStyle name="Total 5 40" xfId="19183" xr:uid="{00000000-0005-0000-0000-0000E84A0000}"/>
    <cellStyle name="Total 5 41" xfId="19184" xr:uid="{00000000-0005-0000-0000-0000E94A0000}"/>
    <cellStyle name="Total 5 42" xfId="19185" xr:uid="{00000000-0005-0000-0000-0000EA4A0000}"/>
    <cellStyle name="Total 5 43" xfId="19186" xr:uid="{00000000-0005-0000-0000-0000EB4A0000}"/>
    <cellStyle name="Total 5 44" xfId="19187" xr:uid="{00000000-0005-0000-0000-0000EC4A0000}"/>
    <cellStyle name="Total 5 45" xfId="19188" xr:uid="{00000000-0005-0000-0000-0000ED4A0000}"/>
    <cellStyle name="Total 5 46" xfId="19189" xr:uid="{00000000-0005-0000-0000-0000EE4A0000}"/>
    <cellStyle name="Total 5 47" xfId="19190" xr:uid="{00000000-0005-0000-0000-0000EF4A0000}"/>
    <cellStyle name="Total 5 48" xfId="19191" xr:uid="{00000000-0005-0000-0000-0000F04A0000}"/>
    <cellStyle name="Total 5 49" xfId="19192" xr:uid="{00000000-0005-0000-0000-0000F14A0000}"/>
    <cellStyle name="Total 5 5" xfId="19193" xr:uid="{00000000-0005-0000-0000-0000F24A0000}"/>
    <cellStyle name="Total 5 50" xfId="19194" xr:uid="{00000000-0005-0000-0000-0000F34A0000}"/>
    <cellStyle name="Total 5 51" xfId="19195" xr:uid="{00000000-0005-0000-0000-0000F44A0000}"/>
    <cellStyle name="Total 5 52" xfId="19196" xr:uid="{00000000-0005-0000-0000-0000F54A0000}"/>
    <cellStyle name="Total 5 53" xfId="19197" xr:uid="{00000000-0005-0000-0000-0000F64A0000}"/>
    <cellStyle name="Total 5 54" xfId="19198" xr:uid="{00000000-0005-0000-0000-0000F74A0000}"/>
    <cellStyle name="Total 5 55" xfId="19199" xr:uid="{00000000-0005-0000-0000-0000F84A0000}"/>
    <cellStyle name="Total 5 56" xfId="19200" xr:uid="{00000000-0005-0000-0000-0000F94A0000}"/>
    <cellStyle name="Total 5 57" xfId="19201" xr:uid="{00000000-0005-0000-0000-0000FA4A0000}"/>
    <cellStyle name="Total 5 58" xfId="19202" xr:uid="{00000000-0005-0000-0000-0000FB4A0000}"/>
    <cellStyle name="Total 5 59" xfId="19203" xr:uid="{00000000-0005-0000-0000-0000FC4A0000}"/>
    <cellStyle name="Total 5 6" xfId="19204" xr:uid="{00000000-0005-0000-0000-0000FD4A0000}"/>
    <cellStyle name="Total 5 60" xfId="19205" xr:uid="{00000000-0005-0000-0000-0000FE4A0000}"/>
    <cellStyle name="Total 5 61" xfId="19206" xr:uid="{00000000-0005-0000-0000-0000FF4A0000}"/>
    <cellStyle name="Total 5 62" xfId="19207" xr:uid="{00000000-0005-0000-0000-0000004B0000}"/>
    <cellStyle name="Total 5 63" xfId="19208" xr:uid="{00000000-0005-0000-0000-0000014B0000}"/>
    <cellStyle name="Total 5 64" xfId="19209" xr:uid="{00000000-0005-0000-0000-0000024B0000}"/>
    <cellStyle name="Total 5 65" xfId="19210" xr:uid="{00000000-0005-0000-0000-0000034B0000}"/>
    <cellStyle name="Total 5 66" xfId="19211" xr:uid="{00000000-0005-0000-0000-0000044B0000}"/>
    <cellStyle name="Total 5 67" xfId="19212" xr:uid="{00000000-0005-0000-0000-0000054B0000}"/>
    <cellStyle name="Total 5 68" xfId="19213" xr:uid="{00000000-0005-0000-0000-0000064B0000}"/>
    <cellStyle name="Total 5 69" xfId="19214" xr:uid="{00000000-0005-0000-0000-0000074B0000}"/>
    <cellStyle name="Total 5 7" xfId="19215" xr:uid="{00000000-0005-0000-0000-0000084B0000}"/>
    <cellStyle name="Total 5 70" xfId="19216" xr:uid="{00000000-0005-0000-0000-0000094B0000}"/>
    <cellStyle name="Total 5 71" xfId="19217" xr:uid="{00000000-0005-0000-0000-00000A4B0000}"/>
    <cellStyle name="Total 5 72" xfId="19218" xr:uid="{00000000-0005-0000-0000-00000B4B0000}"/>
    <cellStyle name="Total 5 73" xfId="19219" xr:uid="{00000000-0005-0000-0000-00000C4B0000}"/>
    <cellStyle name="Total 5 74" xfId="19220" xr:uid="{00000000-0005-0000-0000-00000D4B0000}"/>
    <cellStyle name="Total 5 75" xfId="19221" xr:uid="{00000000-0005-0000-0000-00000E4B0000}"/>
    <cellStyle name="Total 5 76" xfId="19222" xr:uid="{00000000-0005-0000-0000-00000F4B0000}"/>
    <cellStyle name="Total 5 77" xfId="19223" xr:uid="{00000000-0005-0000-0000-0000104B0000}"/>
    <cellStyle name="Total 5 78" xfId="19224" xr:uid="{00000000-0005-0000-0000-0000114B0000}"/>
    <cellStyle name="Total 5 79" xfId="19225" xr:uid="{00000000-0005-0000-0000-0000124B0000}"/>
    <cellStyle name="Total 5 8" xfId="19226" xr:uid="{00000000-0005-0000-0000-0000134B0000}"/>
    <cellStyle name="Total 5 80" xfId="19227" xr:uid="{00000000-0005-0000-0000-0000144B0000}"/>
    <cellStyle name="Total 5 81" xfId="19228" xr:uid="{00000000-0005-0000-0000-0000154B0000}"/>
    <cellStyle name="Total 5 82" xfId="19229" xr:uid="{00000000-0005-0000-0000-0000164B0000}"/>
    <cellStyle name="Total 5 83" xfId="19230" xr:uid="{00000000-0005-0000-0000-0000174B0000}"/>
    <cellStyle name="Total 5 84" xfId="19231" xr:uid="{00000000-0005-0000-0000-0000184B0000}"/>
    <cellStyle name="Total 5 85" xfId="19232" xr:uid="{00000000-0005-0000-0000-0000194B0000}"/>
    <cellStyle name="Total 5 86" xfId="19233" xr:uid="{00000000-0005-0000-0000-00001A4B0000}"/>
    <cellStyle name="Total 5 87" xfId="19234" xr:uid="{00000000-0005-0000-0000-00001B4B0000}"/>
    <cellStyle name="Total 5 88" xfId="19235" xr:uid="{00000000-0005-0000-0000-00001C4B0000}"/>
    <cellStyle name="Total 5 89" xfId="19236" xr:uid="{00000000-0005-0000-0000-00001D4B0000}"/>
    <cellStyle name="Total 5 9" xfId="19237" xr:uid="{00000000-0005-0000-0000-00001E4B0000}"/>
    <cellStyle name="Total 5 90" xfId="19238" xr:uid="{00000000-0005-0000-0000-00001F4B0000}"/>
    <cellStyle name="Total 5 91" xfId="19239" xr:uid="{00000000-0005-0000-0000-0000204B0000}"/>
    <cellStyle name="Total 5 92" xfId="19240" xr:uid="{00000000-0005-0000-0000-0000214B0000}"/>
    <cellStyle name="Total 5 93" xfId="19241" xr:uid="{00000000-0005-0000-0000-0000224B0000}"/>
    <cellStyle name="Total 5 94" xfId="19242" xr:uid="{00000000-0005-0000-0000-0000234B0000}"/>
    <cellStyle name="Total 5 95" xfId="19243" xr:uid="{00000000-0005-0000-0000-0000244B0000}"/>
    <cellStyle name="Total 5 96" xfId="19244" xr:uid="{00000000-0005-0000-0000-0000254B0000}"/>
    <cellStyle name="Total 5 97" xfId="19245" xr:uid="{00000000-0005-0000-0000-0000264B0000}"/>
    <cellStyle name="Total 5 98" xfId="19246" xr:uid="{00000000-0005-0000-0000-0000274B0000}"/>
    <cellStyle name="Total 5 99" xfId="19247" xr:uid="{00000000-0005-0000-0000-0000284B0000}"/>
    <cellStyle name="Total 50" xfId="19248" xr:uid="{00000000-0005-0000-0000-0000294B0000}"/>
    <cellStyle name="Total 50 2" xfId="19249" xr:uid="{00000000-0005-0000-0000-00002A4B0000}"/>
    <cellStyle name="Total 51" xfId="19250" xr:uid="{00000000-0005-0000-0000-00002B4B0000}"/>
    <cellStyle name="Total 51 2" xfId="19251" xr:uid="{00000000-0005-0000-0000-00002C4B0000}"/>
    <cellStyle name="Total 52" xfId="19252" xr:uid="{00000000-0005-0000-0000-00002D4B0000}"/>
    <cellStyle name="Total 52 2" xfId="19253" xr:uid="{00000000-0005-0000-0000-00002E4B0000}"/>
    <cellStyle name="Total 53" xfId="19254" xr:uid="{00000000-0005-0000-0000-00002F4B0000}"/>
    <cellStyle name="Total 53 2" xfId="19255" xr:uid="{00000000-0005-0000-0000-0000304B0000}"/>
    <cellStyle name="Total 54" xfId="19256" xr:uid="{00000000-0005-0000-0000-0000314B0000}"/>
    <cellStyle name="Total 54 2" xfId="19257" xr:uid="{00000000-0005-0000-0000-0000324B0000}"/>
    <cellStyle name="Total 55" xfId="19258" xr:uid="{00000000-0005-0000-0000-0000334B0000}"/>
    <cellStyle name="Total 55 2" xfId="19259" xr:uid="{00000000-0005-0000-0000-0000344B0000}"/>
    <cellStyle name="Total 56" xfId="19260" xr:uid="{00000000-0005-0000-0000-0000354B0000}"/>
    <cellStyle name="Total 56 2" xfId="19261" xr:uid="{00000000-0005-0000-0000-0000364B0000}"/>
    <cellStyle name="Total 57" xfId="19262" xr:uid="{00000000-0005-0000-0000-0000374B0000}"/>
    <cellStyle name="Total 57 2" xfId="19263" xr:uid="{00000000-0005-0000-0000-0000384B0000}"/>
    <cellStyle name="Total 58" xfId="19264" xr:uid="{00000000-0005-0000-0000-0000394B0000}"/>
    <cellStyle name="Total 58 2" xfId="19265" xr:uid="{00000000-0005-0000-0000-00003A4B0000}"/>
    <cellStyle name="Total 59" xfId="19266" xr:uid="{00000000-0005-0000-0000-00003B4B0000}"/>
    <cellStyle name="Total 59 2" xfId="19267" xr:uid="{00000000-0005-0000-0000-00003C4B0000}"/>
    <cellStyle name="Total 6" xfId="19268" xr:uid="{00000000-0005-0000-0000-00003D4B0000}"/>
    <cellStyle name="Total 6 10" xfId="19269" xr:uid="{00000000-0005-0000-0000-00003E4B0000}"/>
    <cellStyle name="Total 6 100" xfId="19270" xr:uid="{00000000-0005-0000-0000-00003F4B0000}"/>
    <cellStyle name="Total 6 101" xfId="19271" xr:uid="{00000000-0005-0000-0000-0000404B0000}"/>
    <cellStyle name="Total 6 102" xfId="19272" xr:uid="{00000000-0005-0000-0000-0000414B0000}"/>
    <cellStyle name="Total 6 103" xfId="19273" xr:uid="{00000000-0005-0000-0000-0000424B0000}"/>
    <cellStyle name="Total 6 104" xfId="19274" xr:uid="{00000000-0005-0000-0000-0000434B0000}"/>
    <cellStyle name="Total 6 105" xfId="19275" xr:uid="{00000000-0005-0000-0000-0000444B0000}"/>
    <cellStyle name="Total 6 106" xfId="19276" xr:uid="{00000000-0005-0000-0000-0000454B0000}"/>
    <cellStyle name="Total 6 107" xfId="19277" xr:uid="{00000000-0005-0000-0000-0000464B0000}"/>
    <cellStyle name="Total 6 108" xfId="19278" xr:uid="{00000000-0005-0000-0000-0000474B0000}"/>
    <cellStyle name="Total 6 109" xfId="19279" xr:uid="{00000000-0005-0000-0000-0000484B0000}"/>
    <cellStyle name="Total 6 11" xfId="19280" xr:uid="{00000000-0005-0000-0000-0000494B0000}"/>
    <cellStyle name="Total 6 110" xfId="19281" xr:uid="{00000000-0005-0000-0000-00004A4B0000}"/>
    <cellStyle name="Total 6 111" xfId="19282" xr:uid="{00000000-0005-0000-0000-00004B4B0000}"/>
    <cellStyle name="Total 6 112" xfId="19283" xr:uid="{00000000-0005-0000-0000-00004C4B0000}"/>
    <cellStyle name="Total 6 113" xfId="19284" xr:uid="{00000000-0005-0000-0000-00004D4B0000}"/>
    <cellStyle name="Total 6 114" xfId="19285" xr:uid="{00000000-0005-0000-0000-00004E4B0000}"/>
    <cellStyle name="Total 6 115" xfId="19286" xr:uid="{00000000-0005-0000-0000-00004F4B0000}"/>
    <cellStyle name="Total 6 116" xfId="19287" xr:uid="{00000000-0005-0000-0000-0000504B0000}"/>
    <cellStyle name="Total 6 117" xfId="19288" xr:uid="{00000000-0005-0000-0000-0000514B0000}"/>
    <cellStyle name="Total 6 118" xfId="19289" xr:uid="{00000000-0005-0000-0000-0000524B0000}"/>
    <cellStyle name="Total 6 119" xfId="19290" xr:uid="{00000000-0005-0000-0000-0000534B0000}"/>
    <cellStyle name="Total 6 12" xfId="19291" xr:uid="{00000000-0005-0000-0000-0000544B0000}"/>
    <cellStyle name="Total 6 120" xfId="19292" xr:uid="{00000000-0005-0000-0000-0000554B0000}"/>
    <cellStyle name="Total 6 121" xfId="19293" xr:uid="{00000000-0005-0000-0000-0000564B0000}"/>
    <cellStyle name="Total 6 122" xfId="19294" xr:uid="{00000000-0005-0000-0000-0000574B0000}"/>
    <cellStyle name="Total 6 123" xfId="19295" xr:uid="{00000000-0005-0000-0000-0000584B0000}"/>
    <cellStyle name="Total 6 124" xfId="19296" xr:uid="{00000000-0005-0000-0000-0000594B0000}"/>
    <cellStyle name="Total 6 125" xfId="19297" xr:uid="{00000000-0005-0000-0000-00005A4B0000}"/>
    <cellStyle name="Total 6 126" xfId="19298" xr:uid="{00000000-0005-0000-0000-00005B4B0000}"/>
    <cellStyle name="Total 6 13" xfId="19299" xr:uid="{00000000-0005-0000-0000-00005C4B0000}"/>
    <cellStyle name="Total 6 14" xfId="19300" xr:uid="{00000000-0005-0000-0000-00005D4B0000}"/>
    <cellStyle name="Total 6 15" xfId="19301" xr:uid="{00000000-0005-0000-0000-00005E4B0000}"/>
    <cellStyle name="Total 6 16" xfId="19302" xr:uid="{00000000-0005-0000-0000-00005F4B0000}"/>
    <cellStyle name="Total 6 17" xfId="19303" xr:uid="{00000000-0005-0000-0000-0000604B0000}"/>
    <cellStyle name="Total 6 18" xfId="19304" xr:uid="{00000000-0005-0000-0000-0000614B0000}"/>
    <cellStyle name="Total 6 19" xfId="19305" xr:uid="{00000000-0005-0000-0000-0000624B0000}"/>
    <cellStyle name="Total 6 2" xfId="19306" xr:uid="{00000000-0005-0000-0000-0000634B0000}"/>
    <cellStyle name="Total 6 2 2" xfId="19307" xr:uid="{00000000-0005-0000-0000-0000644B0000}"/>
    <cellStyle name="Total 6 20" xfId="19308" xr:uid="{00000000-0005-0000-0000-0000654B0000}"/>
    <cellStyle name="Total 6 21" xfId="19309" xr:uid="{00000000-0005-0000-0000-0000664B0000}"/>
    <cellStyle name="Total 6 22" xfId="19310" xr:uid="{00000000-0005-0000-0000-0000674B0000}"/>
    <cellStyle name="Total 6 23" xfId="19311" xr:uid="{00000000-0005-0000-0000-0000684B0000}"/>
    <cellStyle name="Total 6 24" xfId="19312" xr:uid="{00000000-0005-0000-0000-0000694B0000}"/>
    <cellStyle name="Total 6 25" xfId="19313" xr:uid="{00000000-0005-0000-0000-00006A4B0000}"/>
    <cellStyle name="Total 6 26" xfId="19314" xr:uid="{00000000-0005-0000-0000-00006B4B0000}"/>
    <cellStyle name="Total 6 27" xfId="19315" xr:uid="{00000000-0005-0000-0000-00006C4B0000}"/>
    <cellStyle name="Total 6 28" xfId="19316" xr:uid="{00000000-0005-0000-0000-00006D4B0000}"/>
    <cellStyle name="Total 6 29" xfId="19317" xr:uid="{00000000-0005-0000-0000-00006E4B0000}"/>
    <cellStyle name="Total 6 3" xfId="19318" xr:uid="{00000000-0005-0000-0000-00006F4B0000}"/>
    <cellStyle name="Total 6 30" xfId="19319" xr:uid="{00000000-0005-0000-0000-0000704B0000}"/>
    <cellStyle name="Total 6 31" xfId="19320" xr:uid="{00000000-0005-0000-0000-0000714B0000}"/>
    <cellStyle name="Total 6 32" xfId="19321" xr:uid="{00000000-0005-0000-0000-0000724B0000}"/>
    <cellStyle name="Total 6 33" xfId="19322" xr:uid="{00000000-0005-0000-0000-0000734B0000}"/>
    <cellStyle name="Total 6 34" xfId="19323" xr:uid="{00000000-0005-0000-0000-0000744B0000}"/>
    <cellStyle name="Total 6 35" xfId="19324" xr:uid="{00000000-0005-0000-0000-0000754B0000}"/>
    <cellStyle name="Total 6 36" xfId="19325" xr:uid="{00000000-0005-0000-0000-0000764B0000}"/>
    <cellStyle name="Total 6 37" xfId="19326" xr:uid="{00000000-0005-0000-0000-0000774B0000}"/>
    <cellStyle name="Total 6 38" xfId="19327" xr:uid="{00000000-0005-0000-0000-0000784B0000}"/>
    <cellStyle name="Total 6 39" xfId="19328" xr:uid="{00000000-0005-0000-0000-0000794B0000}"/>
    <cellStyle name="Total 6 4" xfId="19329" xr:uid="{00000000-0005-0000-0000-00007A4B0000}"/>
    <cellStyle name="Total 6 40" xfId="19330" xr:uid="{00000000-0005-0000-0000-00007B4B0000}"/>
    <cellStyle name="Total 6 41" xfId="19331" xr:uid="{00000000-0005-0000-0000-00007C4B0000}"/>
    <cellStyle name="Total 6 42" xfId="19332" xr:uid="{00000000-0005-0000-0000-00007D4B0000}"/>
    <cellStyle name="Total 6 43" xfId="19333" xr:uid="{00000000-0005-0000-0000-00007E4B0000}"/>
    <cellStyle name="Total 6 44" xfId="19334" xr:uid="{00000000-0005-0000-0000-00007F4B0000}"/>
    <cellStyle name="Total 6 45" xfId="19335" xr:uid="{00000000-0005-0000-0000-0000804B0000}"/>
    <cellStyle name="Total 6 46" xfId="19336" xr:uid="{00000000-0005-0000-0000-0000814B0000}"/>
    <cellStyle name="Total 6 47" xfId="19337" xr:uid="{00000000-0005-0000-0000-0000824B0000}"/>
    <cellStyle name="Total 6 48" xfId="19338" xr:uid="{00000000-0005-0000-0000-0000834B0000}"/>
    <cellStyle name="Total 6 49" xfId="19339" xr:uid="{00000000-0005-0000-0000-0000844B0000}"/>
    <cellStyle name="Total 6 5" xfId="19340" xr:uid="{00000000-0005-0000-0000-0000854B0000}"/>
    <cellStyle name="Total 6 50" xfId="19341" xr:uid="{00000000-0005-0000-0000-0000864B0000}"/>
    <cellStyle name="Total 6 51" xfId="19342" xr:uid="{00000000-0005-0000-0000-0000874B0000}"/>
    <cellStyle name="Total 6 52" xfId="19343" xr:uid="{00000000-0005-0000-0000-0000884B0000}"/>
    <cellStyle name="Total 6 53" xfId="19344" xr:uid="{00000000-0005-0000-0000-0000894B0000}"/>
    <cellStyle name="Total 6 54" xfId="19345" xr:uid="{00000000-0005-0000-0000-00008A4B0000}"/>
    <cellStyle name="Total 6 55" xfId="19346" xr:uid="{00000000-0005-0000-0000-00008B4B0000}"/>
    <cellStyle name="Total 6 56" xfId="19347" xr:uid="{00000000-0005-0000-0000-00008C4B0000}"/>
    <cellStyle name="Total 6 57" xfId="19348" xr:uid="{00000000-0005-0000-0000-00008D4B0000}"/>
    <cellStyle name="Total 6 58" xfId="19349" xr:uid="{00000000-0005-0000-0000-00008E4B0000}"/>
    <cellStyle name="Total 6 59" xfId="19350" xr:uid="{00000000-0005-0000-0000-00008F4B0000}"/>
    <cellStyle name="Total 6 6" xfId="19351" xr:uid="{00000000-0005-0000-0000-0000904B0000}"/>
    <cellStyle name="Total 6 60" xfId="19352" xr:uid="{00000000-0005-0000-0000-0000914B0000}"/>
    <cellStyle name="Total 6 61" xfId="19353" xr:uid="{00000000-0005-0000-0000-0000924B0000}"/>
    <cellStyle name="Total 6 62" xfId="19354" xr:uid="{00000000-0005-0000-0000-0000934B0000}"/>
    <cellStyle name="Total 6 63" xfId="19355" xr:uid="{00000000-0005-0000-0000-0000944B0000}"/>
    <cellStyle name="Total 6 64" xfId="19356" xr:uid="{00000000-0005-0000-0000-0000954B0000}"/>
    <cellStyle name="Total 6 65" xfId="19357" xr:uid="{00000000-0005-0000-0000-0000964B0000}"/>
    <cellStyle name="Total 6 66" xfId="19358" xr:uid="{00000000-0005-0000-0000-0000974B0000}"/>
    <cellStyle name="Total 6 67" xfId="19359" xr:uid="{00000000-0005-0000-0000-0000984B0000}"/>
    <cellStyle name="Total 6 68" xfId="19360" xr:uid="{00000000-0005-0000-0000-0000994B0000}"/>
    <cellStyle name="Total 6 69" xfId="19361" xr:uid="{00000000-0005-0000-0000-00009A4B0000}"/>
    <cellStyle name="Total 6 7" xfId="19362" xr:uid="{00000000-0005-0000-0000-00009B4B0000}"/>
    <cellStyle name="Total 6 70" xfId="19363" xr:uid="{00000000-0005-0000-0000-00009C4B0000}"/>
    <cellStyle name="Total 6 71" xfId="19364" xr:uid="{00000000-0005-0000-0000-00009D4B0000}"/>
    <cellStyle name="Total 6 72" xfId="19365" xr:uid="{00000000-0005-0000-0000-00009E4B0000}"/>
    <cellStyle name="Total 6 73" xfId="19366" xr:uid="{00000000-0005-0000-0000-00009F4B0000}"/>
    <cellStyle name="Total 6 74" xfId="19367" xr:uid="{00000000-0005-0000-0000-0000A04B0000}"/>
    <cellStyle name="Total 6 75" xfId="19368" xr:uid="{00000000-0005-0000-0000-0000A14B0000}"/>
    <cellStyle name="Total 6 76" xfId="19369" xr:uid="{00000000-0005-0000-0000-0000A24B0000}"/>
    <cellStyle name="Total 6 77" xfId="19370" xr:uid="{00000000-0005-0000-0000-0000A34B0000}"/>
    <cellStyle name="Total 6 78" xfId="19371" xr:uid="{00000000-0005-0000-0000-0000A44B0000}"/>
    <cellStyle name="Total 6 79" xfId="19372" xr:uid="{00000000-0005-0000-0000-0000A54B0000}"/>
    <cellStyle name="Total 6 8" xfId="19373" xr:uid="{00000000-0005-0000-0000-0000A64B0000}"/>
    <cellStyle name="Total 6 80" xfId="19374" xr:uid="{00000000-0005-0000-0000-0000A74B0000}"/>
    <cellStyle name="Total 6 81" xfId="19375" xr:uid="{00000000-0005-0000-0000-0000A84B0000}"/>
    <cellStyle name="Total 6 82" xfId="19376" xr:uid="{00000000-0005-0000-0000-0000A94B0000}"/>
    <cellStyle name="Total 6 83" xfId="19377" xr:uid="{00000000-0005-0000-0000-0000AA4B0000}"/>
    <cellStyle name="Total 6 84" xfId="19378" xr:uid="{00000000-0005-0000-0000-0000AB4B0000}"/>
    <cellStyle name="Total 6 85" xfId="19379" xr:uid="{00000000-0005-0000-0000-0000AC4B0000}"/>
    <cellStyle name="Total 6 86" xfId="19380" xr:uid="{00000000-0005-0000-0000-0000AD4B0000}"/>
    <cellStyle name="Total 6 87" xfId="19381" xr:uid="{00000000-0005-0000-0000-0000AE4B0000}"/>
    <cellStyle name="Total 6 88" xfId="19382" xr:uid="{00000000-0005-0000-0000-0000AF4B0000}"/>
    <cellStyle name="Total 6 89" xfId="19383" xr:uid="{00000000-0005-0000-0000-0000B04B0000}"/>
    <cellStyle name="Total 6 9" xfId="19384" xr:uid="{00000000-0005-0000-0000-0000B14B0000}"/>
    <cellStyle name="Total 6 90" xfId="19385" xr:uid="{00000000-0005-0000-0000-0000B24B0000}"/>
    <cellStyle name="Total 6 91" xfId="19386" xr:uid="{00000000-0005-0000-0000-0000B34B0000}"/>
    <cellStyle name="Total 6 92" xfId="19387" xr:uid="{00000000-0005-0000-0000-0000B44B0000}"/>
    <cellStyle name="Total 6 93" xfId="19388" xr:uid="{00000000-0005-0000-0000-0000B54B0000}"/>
    <cellStyle name="Total 6 94" xfId="19389" xr:uid="{00000000-0005-0000-0000-0000B64B0000}"/>
    <cellStyle name="Total 6 95" xfId="19390" xr:uid="{00000000-0005-0000-0000-0000B74B0000}"/>
    <cellStyle name="Total 6 96" xfId="19391" xr:uid="{00000000-0005-0000-0000-0000B84B0000}"/>
    <cellStyle name="Total 6 97" xfId="19392" xr:uid="{00000000-0005-0000-0000-0000B94B0000}"/>
    <cellStyle name="Total 6 98" xfId="19393" xr:uid="{00000000-0005-0000-0000-0000BA4B0000}"/>
    <cellStyle name="Total 6 99" xfId="19394" xr:uid="{00000000-0005-0000-0000-0000BB4B0000}"/>
    <cellStyle name="Total 60" xfId="19395" xr:uid="{00000000-0005-0000-0000-0000BC4B0000}"/>
    <cellStyle name="Total 60 2" xfId="19396" xr:uid="{00000000-0005-0000-0000-0000BD4B0000}"/>
    <cellStyle name="Total 61" xfId="19397" xr:uid="{00000000-0005-0000-0000-0000BE4B0000}"/>
    <cellStyle name="Total 61 2" xfId="19398" xr:uid="{00000000-0005-0000-0000-0000BF4B0000}"/>
    <cellStyle name="Total 62" xfId="19399" xr:uid="{00000000-0005-0000-0000-0000C04B0000}"/>
    <cellStyle name="Total 62 2" xfId="19400" xr:uid="{00000000-0005-0000-0000-0000C14B0000}"/>
    <cellStyle name="Total 63" xfId="19401" xr:uid="{00000000-0005-0000-0000-0000C24B0000}"/>
    <cellStyle name="Total 63 2" xfId="19402" xr:uid="{00000000-0005-0000-0000-0000C34B0000}"/>
    <cellStyle name="Total 64" xfId="19403" xr:uid="{00000000-0005-0000-0000-0000C44B0000}"/>
    <cellStyle name="Total 64 2" xfId="19404" xr:uid="{00000000-0005-0000-0000-0000C54B0000}"/>
    <cellStyle name="Total 65" xfId="19405" xr:uid="{00000000-0005-0000-0000-0000C64B0000}"/>
    <cellStyle name="Total 65 2" xfId="19406" xr:uid="{00000000-0005-0000-0000-0000C74B0000}"/>
    <cellStyle name="Total 66" xfId="19407" xr:uid="{00000000-0005-0000-0000-0000C84B0000}"/>
    <cellStyle name="Total 66 2" xfId="19408" xr:uid="{00000000-0005-0000-0000-0000C94B0000}"/>
    <cellStyle name="Total 67" xfId="19409" xr:uid="{00000000-0005-0000-0000-0000CA4B0000}"/>
    <cellStyle name="Total 67 2" xfId="19410" xr:uid="{00000000-0005-0000-0000-0000CB4B0000}"/>
    <cellStyle name="Total 68" xfId="19411" xr:uid="{00000000-0005-0000-0000-0000CC4B0000}"/>
    <cellStyle name="Total 68 2" xfId="19412" xr:uid="{00000000-0005-0000-0000-0000CD4B0000}"/>
    <cellStyle name="Total 69" xfId="19413" xr:uid="{00000000-0005-0000-0000-0000CE4B0000}"/>
    <cellStyle name="Total 69 2" xfId="19414" xr:uid="{00000000-0005-0000-0000-0000CF4B0000}"/>
    <cellStyle name="Total 7" xfId="19415" xr:uid="{00000000-0005-0000-0000-0000D04B0000}"/>
    <cellStyle name="Total 7 10" xfId="19416" xr:uid="{00000000-0005-0000-0000-0000D14B0000}"/>
    <cellStyle name="Total 7 100" xfId="19417" xr:uid="{00000000-0005-0000-0000-0000D24B0000}"/>
    <cellStyle name="Total 7 101" xfId="19418" xr:uid="{00000000-0005-0000-0000-0000D34B0000}"/>
    <cellStyle name="Total 7 102" xfId="19419" xr:uid="{00000000-0005-0000-0000-0000D44B0000}"/>
    <cellStyle name="Total 7 103" xfId="19420" xr:uid="{00000000-0005-0000-0000-0000D54B0000}"/>
    <cellStyle name="Total 7 104" xfId="19421" xr:uid="{00000000-0005-0000-0000-0000D64B0000}"/>
    <cellStyle name="Total 7 105" xfId="19422" xr:uid="{00000000-0005-0000-0000-0000D74B0000}"/>
    <cellStyle name="Total 7 106" xfId="19423" xr:uid="{00000000-0005-0000-0000-0000D84B0000}"/>
    <cellStyle name="Total 7 107" xfId="19424" xr:uid="{00000000-0005-0000-0000-0000D94B0000}"/>
    <cellStyle name="Total 7 108" xfId="19425" xr:uid="{00000000-0005-0000-0000-0000DA4B0000}"/>
    <cellStyle name="Total 7 109" xfId="19426" xr:uid="{00000000-0005-0000-0000-0000DB4B0000}"/>
    <cellStyle name="Total 7 11" xfId="19427" xr:uid="{00000000-0005-0000-0000-0000DC4B0000}"/>
    <cellStyle name="Total 7 110" xfId="19428" xr:uid="{00000000-0005-0000-0000-0000DD4B0000}"/>
    <cellStyle name="Total 7 111" xfId="19429" xr:uid="{00000000-0005-0000-0000-0000DE4B0000}"/>
    <cellStyle name="Total 7 112" xfId="19430" xr:uid="{00000000-0005-0000-0000-0000DF4B0000}"/>
    <cellStyle name="Total 7 113" xfId="19431" xr:uid="{00000000-0005-0000-0000-0000E04B0000}"/>
    <cellStyle name="Total 7 114" xfId="19432" xr:uid="{00000000-0005-0000-0000-0000E14B0000}"/>
    <cellStyle name="Total 7 115" xfId="19433" xr:uid="{00000000-0005-0000-0000-0000E24B0000}"/>
    <cellStyle name="Total 7 116" xfId="19434" xr:uid="{00000000-0005-0000-0000-0000E34B0000}"/>
    <cellStyle name="Total 7 117" xfId="19435" xr:uid="{00000000-0005-0000-0000-0000E44B0000}"/>
    <cellStyle name="Total 7 118" xfId="19436" xr:uid="{00000000-0005-0000-0000-0000E54B0000}"/>
    <cellStyle name="Total 7 119" xfId="19437" xr:uid="{00000000-0005-0000-0000-0000E64B0000}"/>
    <cellStyle name="Total 7 119 2" xfId="19438" xr:uid="{00000000-0005-0000-0000-0000E74B0000}"/>
    <cellStyle name="Total 7 12" xfId="19439" xr:uid="{00000000-0005-0000-0000-0000E84B0000}"/>
    <cellStyle name="Total 7 120" xfId="19440" xr:uid="{00000000-0005-0000-0000-0000E94B0000}"/>
    <cellStyle name="Total 7 120 2" xfId="19441" xr:uid="{00000000-0005-0000-0000-0000EA4B0000}"/>
    <cellStyle name="Total 7 121" xfId="19442" xr:uid="{00000000-0005-0000-0000-0000EB4B0000}"/>
    <cellStyle name="Total 7 122" xfId="19443" xr:uid="{00000000-0005-0000-0000-0000EC4B0000}"/>
    <cellStyle name="Total 7 123" xfId="19444" xr:uid="{00000000-0005-0000-0000-0000ED4B0000}"/>
    <cellStyle name="Total 7 124" xfId="19445" xr:uid="{00000000-0005-0000-0000-0000EE4B0000}"/>
    <cellStyle name="Total 7 13" xfId="19446" xr:uid="{00000000-0005-0000-0000-0000EF4B0000}"/>
    <cellStyle name="Total 7 14" xfId="19447" xr:uid="{00000000-0005-0000-0000-0000F04B0000}"/>
    <cellStyle name="Total 7 15" xfId="19448" xr:uid="{00000000-0005-0000-0000-0000F14B0000}"/>
    <cellStyle name="Total 7 16" xfId="19449" xr:uid="{00000000-0005-0000-0000-0000F24B0000}"/>
    <cellStyle name="Total 7 17" xfId="19450" xr:uid="{00000000-0005-0000-0000-0000F34B0000}"/>
    <cellStyle name="Total 7 18" xfId="19451" xr:uid="{00000000-0005-0000-0000-0000F44B0000}"/>
    <cellStyle name="Total 7 19" xfId="19452" xr:uid="{00000000-0005-0000-0000-0000F54B0000}"/>
    <cellStyle name="Total 7 2" xfId="19453" xr:uid="{00000000-0005-0000-0000-0000F64B0000}"/>
    <cellStyle name="Total 7 2 2" xfId="19454" xr:uid="{00000000-0005-0000-0000-0000F74B0000}"/>
    <cellStyle name="Total 7 20" xfId="19455" xr:uid="{00000000-0005-0000-0000-0000F84B0000}"/>
    <cellStyle name="Total 7 21" xfId="19456" xr:uid="{00000000-0005-0000-0000-0000F94B0000}"/>
    <cellStyle name="Total 7 22" xfId="19457" xr:uid="{00000000-0005-0000-0000-0000FA4B0000}"/>
    <cellStyle name="Total 7 23" xfId="19458" xr:uid="{00000000-0005-0000-0000-0000FB4B0000}"/>
    <cellStyle name="Total 7 24" xfId="19459" xr:uid="{00000000-0005-0000-0000-0000FC4B0000}"/>
    <cellStyle name="Total 7 25" xfId="19460" xr:uid="{00000000-0005-0000-0000-0000FD4B0000}"/>
    <cellStyle name="Total 7 26" xfId="19461" xr:uid="{00000000-0005-0000-0000-0000FE4B0000}"/>
    <cellStyle name="Total 7 27" xfId="19462" xr:uid="{00000000-0005-0000-0000-0000FF4B0000}"/>
    <cellStyle name="Total 7 28" xfId="19463" xr:uid="{00000000-0005-0000-0000-0000004C0000}"/>
    <cellStyle name="Total 7 29" xfId="19464" xr:uid="{00000000-0005-0000-0000-0000014C0000}"/>
    <cellStyle name="Total 7 3" xfId="19465" xr:uid="{00000000-0005-0000-0000-0000024C0000}"/>
    <cellStyle name="Total 7 30" xfId="19466" xr:uid="{00000000-0005-0000-0000-0000034C0000}"/>
    <cellStyle name="Total 7 31" xfId="19467" xr:uid="{00000000-0005-0000-0000-0000044C0000}"/>
    <cellStyle name="Total 7 32" xfId="19468" xr:uid="{00000000-0005-0000-0000-0000054C0000}"/>
    <cellStyle name="Total 7 33" xfId="19469" xr:uid="{00000000-0005-0000-0000-0000064C0000}"/>
    <cellStyle name="Total 7 34" xfId="19470" xr:uid="{00000000-0005-0000-0000-0000074C0000}"/>
    <cellStyle name="Total 7 35" xfId="19471" xr:uid="{00000000-0005-0000-0000-0000084C0000}"/>
    <cellStyle name="Total 7 36" xfId="19472" xr:uid="{00000000-0005-0000-0000-0000094C0000}"/>
    <cellStyle name="Total 7 37" xfId="19473" xr:uid="{00000000-0005-0000-0000-00000A4C0000}"/>
    <cellStyle name="Total 7 38" xfId="19474" xr:uid="{00000000-0005-0000-0000-00000B4C0000}"/>
    <cellStyle name="Total 7 39" xfId="19475" xr:uid="{00000000-0005-0000-0000-00000C4C0000}"/>
    <cellStyle name="Total 7 4" xfId="19476" xr:uid="{00000000-0005-0000-0000-00000D4C0000}"/>
    <cellStyle name="Total 7 40" xfId="19477" xr:uid="{00000000-0005-0000-0000-00000E4C0000}"/>
    <cellStyle name="Total 7 41" xfId="19478" xr:uid="{00000000-0005-0000-0000-00000F4C0000}"/>
    <cellStyle name="Total 7 42" xfId="19479" xr:uid="{00000000-0005-0000-0000-0000104C0000}"/>
    <cellStyle name="Total 7 43" xfId="19480" xr:uid="{00000000-0005-0000-0000-0000114C0000}"/>
    <cellStyle name="Total 7 44" xfId="19481" xr:uid="{00000000-0005-0000-0000-0000124C0000}"/>
    <cellStyle name="Total 7 45" xfId="19482" xr:uid="{00000000-0005-0000-0000-0000134C0000}"/>
    <cellStyle name="Total 7 45 2" xfId="19483" xr:uid="{00000000-0005-0000-0000-0000144C0000}"/>
    <cellStyle name="Total 7 45 3" xfId="19484" xr:uid="{00000000-0005-0000-0000-0000154C0000}"/>
    <cellStyle name="Total 7 45 4" xfId="19485" xr:uid="{00000000-0005-0000-0000-0000164C0000}"/>
    <cellStyle name="Total 7 45 5" xfId="19486" xr:uid="{00000000-0005-0000-0000-0000174C0000}"/>
    <cellStyle name="Total 7 45 6" xfId="19487" xr:uid="{00000000-0005-0000-0000-0000184C0000}"/>
    <cellStyle name="Total 7 45 7" xfId="19488" xr:uid="{00000000-0005-0000-0000-0000194C0000}"/>
    <cellStyle name="Total 7 45 8" xfId="19489" xr:uid="{00000000-0005-0000-0000-00001A4C0000}"/>
    <cellStyle name="Total 7 46" xfId="19490" xr:uid="{00000000-0005-0000-0000-00001B4C0000}"/>
    <cellStyle name="Total 7 46 2" xfId="19491" xr:uid="{00000000-0005-0000-0000-00001C4C0000}"/>
    <cellStyle name="Total 7 46 3" xfId="19492" xr:uid="{00000000-0005-0000-0000-00001D4C0000}"/>
    <cellStyle name="Total 7 46 4" xfId="19493" xr:uid="{00000000-0005-0000-0000-00001E4C0000}"/>
    <cellStyle name="Total 7 46 5" xfId="19494" xr:uid="{00000000-0005-0000-0000-00001F4C0000}"/>
    <cellStyle name="Total 7 46 6" xfId="19495" xr:uid="{00000000-0005-0000-0000-0000204C0000}"/>
    <cellStyle name="Total 7 46 7" xfId="19496" xr:uid="{00000000-0005-0000-0000-0000214C0000}"/>
    <cellStyle name="Total 7 46 8" xfId="19497" xr:uid="{00000000-0005-0000-0000-0000224C0000}"/>
    <cellStyle name="Total 7 47" xfId="19498" xr:uid="{00000000-0005-0000-0000-0000234C0000}"/>
    <cellStyle name="Total 7 47 2" xfId="19499" xr:uid="{00000000-0005-0000-0000-0000244C0000}"/>
    <cellStyle name="Total 7 47 3" xfId="19500" xr:uid="{00000000-0005-0000-0000-0000254C0000}"/>
    <cellStyle name="Total 7 47 4" xfId="19501" xr:uid="{00000000-0005-0000-0000-0000264C0000}"/>
    <cellStyle name="Total 7 47 5" xfId="19502" xr:uid="{00000000-0005-0000-0000-0000274C0000}"/>
    <cellStyle name="Total 7 47 6" xfId="19503" xr:uid="{00000000-0005-0000-0000-0000284C0000}"/>
    <cellStyle name="Total 7 47 7" xfId="19504" xr:uid="{00000000-0005-0000-0000-0000294C0000}"/>
    <cellStyle name="Total 7 47 8" xfId="19505" xr:uid="{00000000-0005-0000-0000-00002A4C0000}"/>
    <cellStyle name="Total 7 48" xfId="19506" xr:uid="{00000000-0005-0000-0000-00002B4C0000}"/>
    <cellStyle name="Total 7 48 2" xfId="19507" xr:uid="{00000000-0005-0000-0000-00002C4C0000}"/>
    <cellStyle name="Total 7 48 3" xfId="19508" xr:uid="{00000000-0005-0000-0000-00002D4C0000}"/>
    <cellStyle name="Total 7 48 4" xfId="19509" xr:uid="{00000000-0005-0000-0000-00002E4C0000}"/>
    <cellStyle name="Total 7 48 5" xfId="19510" xr:uid="{00000000-0005-0000-0000-00002F4C0000}"/>
    <cellStyle name="Total 7 48 6" xfId="19511" xr:uid="{00000000-0005-0000-0000-0000304C0000}"/>
    <cellStyle name="Total 7 48 7" xfId="19512" xr:uid="{00000000-0005-0000-0000-0000314C0000}"/>
    <cellStyle name="Total 7 48 8" xfId="19513" xr:uid="{00000000-0005-0000-0000-0000324C0000}"/>
    <cellStyle name="Total 7 49" xfId="19514" xr:uid="{00000000-0005-0000-0000-0000334C0000}"/>
    <cellStyle name="Total 7 49 2" xfId="19515" xr:uid="{00000000-0005-0000-0000-0000344C0000}"/>
    <cellStyle name="Total 7 49 3" xfId="19516" xr:uid="{00000000-0005-0000-0000-0000354C0000}"/>
    <cellStyle name="Total 7 49 4" xfId="19517" xr:uid="{00000000-0005-0000-0000-0000364C0000}"/>
    <cellStyle name="Total 7 49 5" xfId="19518" xr:uid="{00000000-0005-0000-0000-0000374C0000}"/>
    <cellStyle name="Total 7 49 6" xfId="19519" xr:uid="{00000000-0005-0000-0000-0000384C0000}"/>
    <cellStyle name="Total 7 49 7" xfId="19520" xr:uid="{00000000-0005-0000-0000-0000394C0000}"/>
    <cellStyle name="Total 7 49 8" xfId="19521" xr:uid="{00000000-0005-0000-0000-00003A4C0000}"/>
    <cellStyle name="Total 7 5" xfId="19522" xr:uid="{00000000-0005-0000-0000-00003B4C0000}"/>
    <cellStyle name="Total 7 50" xfId="19523" xr:uid="{00000000-0005-0000-0000-00003C4C0000}"/>
    <cellStyle name="Total 7 51" xfId="19524" xr:uid="{00000000-0005-0000-0000-00003D4C0000}"/>
    <cellStyle name="Total 7 52" xfId="19525" xr:uid="{00000000-0005-0000-0000-00003E4C0000}"/>
    <cellStyle name="Total 7 53" xfId="19526" xr:uid="{00000000-0005-0000-0000-00003F4C0000}"/>
    <cellStyle name="Total 7 54" xfId="19527" xr:uid="{00000000-0005-0000-0000-0000404C0000}"/>
    <cellStyle name="Total 7 55" xfId="19528" xr:uid="{00000000-0005-0000-0000-0000414C0000}"/>
    <cellStyle name="Total 7 56" xfId="19529" xr:uid="{00000000-0005-0000-0000-0000424C0000}"/>
    <cellStyle name="Total 7 57" xfId="19530" xr:uid="{00000000-0005-0000-0000-0000434C0000}"/>
    <cellStyle name="Total 7 58" xfId="19531" xr:uid="{00000000-0005-0000-0000-0000444C0000}"/>
    <cellStyle name="Total 7 59" xfId="19532" xr:uid="{00000000-0005-0000-0000-0000454C0000}"/>
    <cellStyle name="Total 7 6" xfId="19533" xr:uid="{00000000-0005-0000-0000-0000464C0000}"/>
    <cellStyle name="Total 7 60" xfId="19534" xr:uid="{00000000-0005-0000-0000-0000474C0000}"/>
    <cellStyle name="Total 7 61" xfId="19535" xr:uid="{00000000-0005-0000-0000-0000484C0000}"/>
    <cellStyle name="Total 7 62" xfId="19536" xr:uid="{00000000-0005-0000-0000-0000494C0000}"/>
    <cellStyle name="Total 7 63" xfId="19537" xr:uid="{00000000-0005-0000-0000-00004A4C0000}"/>
    <cellStyle name="Total 7 63 2" xfId="19538" xr:uid="{00000000-0005-0000-0000-00004B4C0000}"/>
    <cellStyle name="Total 7 63 3" xfId="19539" xr:uid="{00000000-0005-0000-0000-00004C4C0000}"/>
    <cellStyle name="Total 7 63 4" xfId="19540" xr:uid="{00000000-0005-0000-0000-00004D4C0000}"/>
    <cellStyle name="Total 7 63 5" xfId="19541" xr:uid="{00000000-0005-0000-0000-00004E4C0000}"/>
    <cellStyle name="Total 7 63 6" xfId="19542" xr:uid="{00000000-0005-0000-0000-00004F4C0000}"/>
    <cellStyle name="Total 7 63 7" xfId="19543" xr:uid="{00000000-0005-0000-0000-0000504C0000}"/>
    <cellStyle name="Total 7 63 8" xfId="19544" xr:uid="{00000000-0005-0000-0000-0000514C0000}"/>
    <cellStyle name="Total 7 64" xfId="19545" xr:uid="{00000000-0005-0000-0000-0000524C0000}"/>
    <cellStyle name="Total 7 64 2" xfId="19546" xr:uid="{00000000-0005-0000-0000-0000534C0000}"/>
    <cellStyle name="Total 7 64 3" xfId="19547" xr:uid="{00000000-0005-0000-0000-0000544C0000}"/>
    <cellStyle name="Total 7 64 4" xfId="19548" xr:uid="{00000000-0005-0000-0000-0000554C0000}"/>
    <cellStyle name="Total 7 64 5" xfId="19549" xr:uid="{00000000-0005-0000-0000-0000564C0000}"/>
    <cellStyle name="Total 7 64 6" xfId="19550" xr:uid="{00000000-0005-0000-0000-0000574C0000}"/>
    <cellStyle name="Total 7 64 7" xfId="19551" xr:uid="{00000000-0005-0000-0000-0000584C0000}"/>
    <cellStyle name="Total 7 64 8" xfId="19552" xr:uid="{00000000-0005-0000-0000-0000594C0000}"/>
    <cellStyle name="Total 7 65" xfId="19553" xr:uid="{00000000-0005-0000-0000-00005A4C0000}"/>
    <cellStyle name="Total 7 65 2" xfId="19554" xr:uid="{00000000-0005-0000-0000-00005B4C0000}"/>
    <cellStyle name="Total 7 65 3" xfId="19555" xr:uid="{00000000-0005-0000-0000-00005C4C0000}"/>
    <cellStyle name="Total 7 65 4" xfId="19556" xr:uid="{00000000-0005-0000-0000-00005D4C0000}"/>
    <cellStyle name="Total 7 65 5" xfId="19557" xr:uid="{00000000-0005-0000-0000-00005E4C0000}"/>
    <cellStyle name="Total 7 65 6" xfId="19558" xr:uid="{00000000-0005-0000-0000-00005F4C0000}"/>
    <cellStyle name="Total 7 65 7" xfId="19559" xr:uid="{00000000-0005-0000-0000-0000604C0000}"/>
    <cellStyle name="Total 7 65 8" xfId="19560" xr:uid="{00000000-0005-0000-0000-0000614C0000}"/>
    <cellStyle name="Total 7 66" xfId="19561" xr:uid="{00000000-0005-0000-0000-0000624C0000}"/>
    <cellStyle name="Total 7 67" xfId="19562" xr:uid="{00000000-0005-0000-0000-0000634C0000}"/>
    <cellStyle name="Total 7 68" xfId="19563" xr:uid="{00000000-0005-0000-0000-0000644C0000}"/>
    <cellStyle name="Total 7 69" xfId="19564" xr:uid="{00000000-0005-0000-0000-0000654C0000}"/>
    <cellStyle name="Total 7 7" xfId="19565" xr:uid="{00000000-0005-0000-0000-0000664C0000}"/>
    <cellStyle name="Total 7 70" xfId="19566" xr:uid="{00000000-0005-0000-0000-0000674C0000}"/>
    <cellStyle name="Total 7 71" xfId="19567" xr:uid="{00000000-0005-0000-0000-0000684C0000}"/>
    <cellStyle name="Total 7 72" xfId="19568" xr:uid="{00000000-0005-0000-0000-0000694C0000}"/>
    <cellStyle name="Total 7 73" xfId="19569" xr:uid="{00000000-0005-0000-0000-00006A4C0000}"/>
    <cellStyle name="Total 7 74" xfId="19570" xr:uid="{00000000-0005-0000-0000-00006B4C0000}"/>
    <cellStyle name="Total 7 75" xfId="19571" xr:uid="{00000000-0005-0000-0000-00006C4C0000}"/>
    <cellStyle name="Total 7 76" xfId="19572" xr:uid="{00000000-0005-0000-0000-00006D4C0000}"/>
    <cellStyle name="Total 7 77" xfId="19573" xr:uid="{00000000-0005-0000-0000-00006E4C0000}"/>
    <cellStyle name="Total 7 78" xfId="19574" xr:uid="{00000000-0005-0000-0000-00006F4C0000}"/>
    <cellStyle name="Total 7 79" xfId="19575" xr:uid="{00000000-0005-0000-0000-0000704C0000}"/>
    <cellStyle name="Total 7 8" xfId="19576" xr:uid="{00000000-0005-0000-0000-0000714C0000}"/>
    <cellStyle name="Total 7 80" xfId="19577" xr:uid="{00000000-0005-0000-0000-0000724C0000}"/>
    <cellStyle name="Total 7 81" xfId="19578" xr:uid="{00000000-0005-0000-0000-0000734C0000}"/>
    <cellStyle name="Total 7 82" xfId="19579" xr:uid="{00000000-0005-0000-0000-0000744C0000}"/>
    <cellStyle name="Total 7 83" xfId="19580" xr:uid="{00000000-0005-0000-0000-0000754C0000}"/>
    <cellStyle name="Total 7 84" xfId="19581" xr:uid="{00000000-0005-0000-0000-0000764C0000}"/>
    <cellStyle name="Total 7 85" xfId="19582" xr:uid="{00000000-0005-0000-0000-0000774C0000}"/>
    <cellStyle name="Total 7 86" xfId="19583" xr:uid="{00000000-0005-0000-0000-0000784C0000}"/>
    <cellStyle name="Total 7 87" xfId="19584" xr:uid="{00000000-0005-0000-0000-0000794C0000}"/>
    <cellStyle name="Total 7 88" xfId="19585" xr:uid="{00000000-0005-0000-0000-00007A4C0000}"/>
    <cellStyle name="Total 7 89" xfId="19586" xr:uid="{00000000-0005-0000-0000-00007B4C0000}"/>
    <cellStyle name="Total 7 9" xfId="19587" xr:uid="{00000000-0005-0000-0000-00007C4C0000}"/>
    <cellStyle name="Total 7 90" xfId="19588" xr:uid="{00000000-0005-0000-0000-00007D4C0000}"/>
    <cellStyle name="Total 7 91" xfId="19589" xr:uid="{00000000-0005-0000-0000-00007E4C0000}"/>
    <cellStyle name="Total 7 92" xfId="19590" xr:uid="{00000000-0005-0000-0000-00007F4C0000}"/>
    <cellStyle name="Total 7 93" xfId="19591" xr:uid="{00000000-0005-0000-0000-0000804C0000}"/>
    <cellStyle name="Total 7 94" xfId="19592" xr:uid="{00000000-0005-0000-0000-0000814C0000}"/>
    <cellStyle name="Total 7 95" xfId="19593" xr:uid="{00000000-0005-0000-0000-0000824C0000}"/>
    <cellStyle name="Total 7 96" xfId="19594" xr:uid="{00000000-0005-0000-0000-0000834C0000}"/>
    <cellStyle name="Total 7 97" xfId="19595" xr:uid="{00000000-0005-0000-0000-0000844C0000}"/>
    <cellStyle name="Total 7 98" xfId="19596" xr:uid="{00000000-0005-0000-0000-0000854C0000}"/>
    <cellStyle name="Total 7 99" xfId="19597" xr:uid="{00000000-0005-0000-0000-0000864C0000}"/>
    <cellStyle name="Total 70" xfId="19598" xr:uid="{00000000-0005-0000-0000-0000874C0000}"/>
    <cellStyle name="Total 70 2" xfId="19599" xr:uid="{00000000-0005-0000-0000-0000884C0000}"/>
    <cellStyle name="Total 71" xfId="19600" xr:uid="{00000000-0005-0000-0000-0000894C0000}"/>
    <cellStyle name="Total 71 2" xfId="19601" xr:uid="{00000000-0005-0000-0000-00008A4C0000}"/>
    <cellStyle name="Total 72" xfId="19602" xr:uid="{00000000-0005-0000-0000-00008B4C0000}"/>
    <cellStyle name="Total 72 2" xfId="19603" xr:uid="{00000000-0005-0000-0000-00008C4C0000}"/>
    <cellStyle name="Total 73" xfId="19604" xr:uid="{00000000-0005-0000-0000-00008D4C0000}"/>
    <cellStyle name="Total 73 2" xfId="19605" xr:uid="{00000000-0005-0000-0000-00008E4C0000}"/>
    <cellStyle name="Total 74" xfId="19606" xr:uid="{00000000-0005-0000-0000-00008F4C0000}"/>
    <cellStyle name="Total 74 2" xfId="19607" xr:uid="{00000000-0005-0000-0000-0000904C0000}"/>
    <cellStyle name="Total 75" xfId="19608" xr:uid="{00000000-0005-0000-0000-0000914C0000}"/>
    <cellStyle name="Total 75 2" xfId="19609" xr:uid="{00000000-0005-0000-0000-0000924C0000}"/>
    <cellStyle name="Total 76" xfId="19610" xr:uid="{00000000-0005-0000-0000-0000934C0000}"/>
    <cellStyle name="Total 76 2" xfId="19611" xr:uid="{00000000-0005-0000-0000-0000944C0000}"/>
    <cellStyle name="Total 77" xfId="19612" xr:uid="{00000000-0005-0000-0000-0000954C0000}"/>
    <cellStyle name="Total 77 2" xfId="19613" xr:uid="{00000000-0005-0000-0000-0000964C0000}"/>
    <cellStyle name="Total 78" xfId="19614" xr:uid="{00000000-0005-0000-0000-0000974C0000}"/>
    <cellStyle name="Total 78 2" xfId="19615" xr:uid="{00000000-0005-0000-0000-0000984C0000}"/>
    <cellStyle name="Total 79" xfId="19616" xr:uid="{00000000-0005-0000-0000-0000994C0000}"/>
    <cellStyle name="Total 79 2" xfId="19617" xr:uid="{00000000-0005-0000-0000-00009A4C0000}"/>
    <cellStyle name="Total 8" xfId="19618" xr:uid="{00000000-0005-0000-0000-00009B4C0000}"/>
    <cellStyle name="Total 8 10" xfId="19619" xr:uid="{00000000-0005-0000-0000-00009C4C0000}"/>
    <cellStyle name="Total 8 100" xfId="19620" xr:uid="{00000000-0005-0000-0000-00009D4C0000}"/>
    <cellStyle name="Total 8 101" xfId="19621" xr:uid="{00000000-0005-0000-0000-00009E4C0000}"/>
    <cellStyle name="Total 8 102" xfId="19622" xr:uid="{00000000-0005-0000-0000-00009F4C0000}"/>
    <cellStyle name="Total 8 103" xfId="19623" xr:uid="{00000000-0005-0000-0000-0000A04C0000}"/>
    <cellStyle name="Total 8 104" xfId="19624" xr:uid="{00000000-0005-0000-0000-0000A14C0000}"/>
    <cellStyle name="Total 8 105" xfId="19625" xr:uid="{00000000-0005-0000-0000-0000A24C0000}"/>
    <cellStyle name="Total 8 106" xfId="19626" xr:uid="{00000000-0005-0000-0000-0000A34C0000}"/>
    <cellStyle name="Total 8 107" xfId="19627" xr:uid="{00000000-0005-0000-0000-0000A44C0000}"/>
    <cellStyle name="Total 8 108" xfId="19628" xr:uid="{00000000-0005-0000-0000-0000A54C0000}"/>
    <cellStyle name="Total 8 109" xfId="19629" xr:uid="{00000000-0005-0000-0000-0000A64C0000}"/>
    <cellStyle name="Total 8 11" xfId="19630" xr:uid="{00000000-0005-0000-0000-0000A74C0000}"/>
    <cellStyle name="Total 8 110" xfId="19631" xr:uid="{00000000-0005-0000-0000-0000A84C0000}"/>
    <cellStyle name="Total 8 111" xfId="19632" xr:uid="{00000000-0005-0000-0000-0000A94C0000}"/>
    <cellStyle name="Total 8 112" xfId="19633" xr:uid="{00000000-0005-0000-0000-0000AA4C0000}"/>
    <cellStyle name="Total 8 113" xfId="19634" xr:uid="{00000000-0005-0000-0000-0000AB4C0000}"/>
    <cellStyle name="Total 8 114" xfId="19635" xr:uid="{00000000-0005-0000-0000-0000AC4C0000}"/>
    <cellStyle name="Total 8 115" xfId="19636" xr:uid="{00000000-0005-0000-0000-0000AD4C0000}"/>
    <cellStyle name="Total 8 116" xfId="19637" xr:uid="{00000000-0005-0000-0000-0000AE4C0000}"/>
    <cellStyle name="Total 8 117" xfId="19638" xr:uid="{00000000-0005-0000-0000-0000AF4C0000}"/>
    <cellStyle name="Total 8 118" xfId="19639" xr:uid="{00000000-0005-0000-0000-0000B04C0000}"/>
    <cellStyle name="Total 8 119" xfId="19640" xr:uid="{00000000-0005-0000-0000-0000B14C0000}"/>
    <cellStyle name="Total 8 119 2" xfId="19641" xr:uid="{00000000-0005-0000-0000-0000B24C0000}"/>
    <cellStyle name="Total 8 12" xfId="19642" xr:uid="{00000000-0005-0000-0000-0000B34C0000}"/>
    <cellStyle name="Total 8 120" xfId="19643" xr:uid="{00000000-0005-0000-0000-0000B44C0000}"/>
    <cellStyle name="Total 8 120 2" xfId="19644" xr:uid="{00000000-0005-0000-0000-0000B54C0000}"/>
    <cellStyle name="Total 8 121" xfId="19645" xr:uid="{00000000-0005-0000-0000-0000B64C0000}"/>
    <cellStyle name="Total 8 122" xfId="19646" xr:uid="{00000000-0005-0000-0000-0000B74C0000}"/>
    <cellStyle name="Total 8 123" xfId="19647" xr:uid="{00000000-0005-0000-0000-0000B84C0000}"/>
    <cellStyle name="Total 8 124" xfId="19648" xr:uid="{00000000-0005-0000-0000-0000B94C0000}"/>
    <cellStyle name="Total 8 13" xfId="19649" xr:uid="{00000000-0005-0000-0000-0000BA4C0000}"/>
    <cellStyle name="Total 8 14" xfId="19650" xr:uid="{00000000-0005-0000-0000-0000BB4C0000}"/>
    <cellStyle name="Total 8 15" xfId="19651" xr:uid="{00000000-0005-0000-0000-0000BC4C0000}"/>
    <cellStyle name="Total 8 16" xfId="19652" xr:uid="{00000000-0005-0000-0000-0000BD4C0000}"/>
    <cellStyle name="Total 8 17" xfId="19653" xr:uid="{00000000-0005-0000-0000-0000BE4C0000}"/>
    <cellStyle name="Total 8 18" xfId="19654" xr:uid="{00000000-0005-0000-0000-0000BF4C0000}"/>
    <cellStyle name="Total 8 19" xfId="19655" xr:uid="{00000000-0005-0000-0000-0000C04C0000}"/>
    <cellStyle name="Total 8 2" xfId="19656" xr:uid="{00000000-0005-0000-0000-0000C14C0000}"/>
    <cellStyle name="Total 8 2 2" xfId="19657" xr:uid="{00000000-0005-0000-0000-0000C24C0000}"/>
    <cellStyle name="Total 8 20" xfId="19658" xr:uid="{00000000-0005-0000-0000-0000C34C0000}"/>
    <cellStyle name="Total 8 21" xfId="19659" xr:uid="{00000000-0005-0000-0000-0000C44C0000}"/>
    <cellStyle name="Total 8 22" xfId="19660" xr:uid="{00000000-0005-0000-0000-0000C54C0000}"/>
    <cellStyle name="Total 8 23" xfId="19661" xr:uid="{00000000-0005-0000-0000-0000C64C0000}"/>
    <cellStyle name="Total 8 24" xfId="19662" xr:uid="{00000000-0005-0000-0000-0000C74C0000}"/>
    <cellStyle name="Total 8 25" xfId="19663" xr:uid="{00000000-0005-0000-0000-0000C84C0000}"/>
    <cellStyle name="Total 8 26" xfId="19664" xr:uid="{00000000-0005-0000-0000-0000C94C0000}"/>
    <cellStyle name="Total 8 27" xfId="19665" xr:uid="{00000000-0005-0000-0000-0000CA4C0000}"/>
    <cellStyle name="Total 8 28" xfId="19666" xr:uid="{00000000-0005-0000-0000-0000CB4C0000}"/>
    <cellStyle name="Total 8 29" xfId="19667" xr:uid="{00000000-0005-0000-0000-0000CC4C0000}"/>
    <cellStyle name="Total 8 3" xfId="19668" xr:uid="{00000000-0005-0000-0000-0000CD4C0000}"/>
    <cellStyle name="Total 8 30" xfId="19669" xr:uid="{00000000-0005-0000-0000-0000CE4C0000}"/>
    <cellStyle name="Total 8 31" xfId="19670" xr:uid="{00000000-0005-0000-0000-0000CF4C0000}"/>
    <cellStyle name="Total 8 32" xfId="19671" xr:uid="{00000000-0005-0000-0000-0000D04C0000}"/>
    <cellStyle name="Total 8 33" xfId="19672" xr:uid="{00000000-0005-0000-0000-0000D14C0000}"/>
    <cellStyle name="Total 8 34" xfId="19673" xr:uid="{00000000-0005-0000-0000-0000D24C0000}"/>
    <cellStyle name="Total 8 35" xfId="19674" xr:uid="{00000000-0005-0000-0000-0000D34C0000}"/>
    <cellStyle name="Total 8 36" xfId="19675" xr:uid="{00000000-0005-0000-0000-0000D44C0000}"/>
    <cellStyle name="Total 8 37" xfId="19676" xr:uid="{00000000-0005-0000-0000-0000D54C0000}"/>
    <cellStyle name="Total 8 38" xfId="19677" xr:uid="{00000000-0005-0000-0000-0000D64C0000}"/>
    <cellStyle name="Total 8 39" xfId="19678" xr:uid="{00000000-0005-0000-0000-0000D74C0000}"/>
    <cellStyle name="Total 8 4" xfId="19679" xr:uid="{00000000-0005-0000-0000-0000D84C0000}"/>
    <cellStyle name="Total 8 40" xfId="19680" xr:uid="{00000000-0005-0000-0000-0000D94C0000}"/>
    <cellStyle name="Total 8 41" xfId="19681" xr:uid="{00000000-0005-0000-0000-0000DA4C0000}"/>
    <cellStyle name="Total 8 42" xfId="19682" xr:uid="{00000000-0005-0000-0000-0000DB4C0000}"/>
    <cellStyle name="Total 8 43" xfId="19683" xr:uid="{00000000-0005-0000-0000-0000DC4C0000}"/>
    <cellStyle name="Total 8 44" xfId="19684" xr:uid="{00000000-0005-0000-0000-0000DD4C0000}"/>
    <cellStyle name="Total 8 45" xfId="19685" xr:uid="{00000000-0005-0000-0000-0000DE4C0000}"/>
    <cellStyle name="Total 8 45 2" xfId="19686" xr:uid="{00000000-0005-0000-0000-0000DF4C0000}"/>
    <cellStyle name="Total 8 45 3" xfId="19687" xr:uid="{00000000-0005-0000-0000-0000E04C0000}"/>
    <cellStyle name="Total 8 45 4" xfId="19688" xr:uid="{00000000-0005-0000-0000-0000E14C0000}"/>
    <cellStyle name="Total 8 45 5" xfId="19689" xr:uid="{00000000-0005-0000-0000-0000E24C0000}"/>
    <cellStyle name="Total 8 45 6" xfId="19690" xr:uid="{00000000-0005-0000-0000-0000E34C0000}"/>
    <cellStyle name="Total 8 45 7" xfId="19691" xr:uid="{00000000-0005-0000-0000-0000E44C0000}"/>
    <cellStyle name="Total 8 45 8" xfId="19692" xr:uid="{00000000-0005-0000-0000-0000E54C0000}"/>
    <cellStyle name="Total 8 46" xfId="19693" xr:uid="{00000000-0005-0000-0000-0000E64C0000}"/>
    <cellStyle name="Total 8 46 2" xfId="19694" xr:uid="{00000000-0005-0000-0000-0000E74C0000}"/>
    <cellStyle name="Total 8 46 3" xfId="19695" xr:uid="{00000000-0005-0000-0000-0000E84C0000}"/>
    <cellStyle name="Total 8 46 4" xfId="19696" xr:uid="{00000000-0005-0000-0000-0000E94C0000}"/>
    <cellStyle name="Total 8 46 5" xfId="19697" xr:uid="{00000000-0005-0000-0000-0000EA4C0000}"/>
    <cellStyle name="Total 8 46 6" xfId="19698" xr:uid="{00000000-0005-0000-0000-0000EB4C0000}"/>
    <cellStyle name="Total 8 46 7" xfId="19699" xr:uid="{00000000-0005-0000-0000-0000EC4C0000}"/>
    <cellStyle name="Total 8 46 8" xfId="19700" xr:uid="{00000000-0005-0000-0000-0000ED4C0000}"/>
    <cellStyle name="Total 8 47" xfId="19701" xr:uid="{00000000-0005-0000-0000-0000EE4C0000}"/>
    <cellStyle name="Total 8 47 2" xfId="19702" xr:uid="{00000000-0005-0000-0000-0000EF4C0000}"/>
    <cellStyle name="Total 8 47 3" xfId="19703" xr:uid="{00000000-0005-0000-0000-0000F04C0000}"/>
    <cellStyle name="Total 8 47 4" xfId="19704" xr:uid="{00000000-0005-0000-0000-0000F14C0000}"/>
    <cellStyle name="Total 8 47 5" xfId="19705" xr:uid="{00000000-0005-0000-0000-0000F24C0000}"/>
    <cellStyle name="Total 8 47 6" xfId="19706" xr:uid="{00000000-0005-0000-0000-0000F34C0000}"/>
    <cellStyle name="Total 8 47 7" xfId="19707" xr:uid="{00000000-0005-0000-0000-0000F44C0000}"/>
    <cellStyle name="Total 8 47 8" xfId="19708" xr:uid="{00000000-0005-0000-0000-0000F54C0000}"/>
    <cellStyle name="Total 8 48" xfId="19709" xr:uid="{00000000-0005-0000-0000-0000F64C0000}"/>
    <cellStyle name="Total 8 48 2" xfId="19710" xr:uid="{00000000-0005-0000-0000-0000F74C0000}"/>
    <cellStyle name="Total 8 48 3" xfId="19711" xr:uid="{00000000-0005-0000-0000-0000F84C0000}"/>
    <cellStyle name="Total 8 48 4" xfId="19712" xr:uid="{00000000-0005-0000-0000-0000F94C0000}"/>
    <cellStyle name="Total 8 48 5" xfId="19713" xr:uid="{00000000-0005-0000-0000-0000FA4C0000}"/>
    <cellStyle name="Total 8 48 6" xfId="19714" xr:uid="{00000000-0005-0000-0000-0000FB4C0000}"/>
    <cellStyle name="Total 8 48 7" xfId="19715" xr:uid="{00000000-0005-0000-0000-0000FC4C0000}"/>
    <cellStyle name="Total 8 48 8" xfId="19716" xr:uid="{00000000-0005-0000-0000-0000FD4C0000}"/>
    <cellStyle name="Total 8 49" xfId="19717" xr:uid="{00000000-0005-0000-0000-0000FE4C0000}"/>
    <cellStyle name="Total 8 49 2" xfId="19718" xr:uid="{00000000-0005-0000-0000-0000FF4C0000}"/>
    <cellStyle name="Total 8 49 3" xfId="19719" xr:uid="{00000000-0005-0000-0000-0000004D0000}"/>
    <cellStyle name="Total 8 49 4" xfId="19720" xr:uid="{00000000-0005-0000-0000-0000014D0000}"/>
    <cellStyle name="Total 8 49 5" xfId="19721" xr:uid="{00000000-0005-0000-0000-0000024D0000}"/>
    <cellStyle name="Total 8 49 6" xfId="19722" xr:uid="{00000000-0005-0000-0000-0000034D0000}"/>
    <cellStyle name="Total 8 49 7" xfId="19723" xr:uid="{00000000-0005-0000-0000-0000044D0000}"/>
    <cellStyle name="Total 8 49 8" xfId="19724" xr:uid="{00000000-0005-0000-0000-0000054D0000}"/>
    <cellStyle name="Total 8 5" xfId="19725" xr:uid="{00000000-0005-0000-0000-0000064D0000}"/>
    <cellStyle name="Total 8 50" xfId="19726" xr:uid="{00000000-0005-0000-0000-0000074D0000}"/>
    <cellStyle name="Total 8 51" xfId="19727" xr:uid="{00000000-0005-0000-0000-0000084D0000}"/>
    <cellStyle name="Total 8 52" xfId="19728" xr:uid="{00000000-0005-0000-0000-0000094D0000}"/>
    <cellStyle name="Total 8 53" xfId="19729" xr:uid="{00000000-0005-0000-0000-00000A4D0000}"/>
    <cellStyle name="Total 8 54" xfId="19730" xr:uid="{00000000-0005-0000-0000-00000B4D0000}"/>
    <cellStyle name="Total 8 55" xfId="19731" xr:uid="{00000000-0005-0000-0000-00000C4D0000}"/>
    <cellStyle name="Total 8 56" xfId="19732" xr:uid="{00000000-0005-0000-0000-00000D4D0000}"/>
    <cellStyle name="Total 8 57" xfId="19733" xr:uid="{00000000-0005-0000-0000-00000E4D0000}"/>
    <cellStyle name="Total 8 58" xfId="19734" xr:uid="{00000000-0005-0000-0000-00000F4D0000}"/>
    <cellStyle name="Total 8 59" xfId="19735" xr:uid="{00000000-0005-0000-0000-0000104D0000}"/>
    <cellStyle name="Total 8 6" xfId="19736" xr:uid="{00000000-0005-0000-0000-0000114D0000}"/>
    <cellStyle name="Total 8 60" xfId="19737" xr:uid="{00000000-0005-0000-0000-0000124D0000}"/>
    <cellStyle name="Total 8 61" xfId="19738" xr:uid="{00000000-0005-0000-0000-0000134D0000}"/>
    <cellStyle name="Total 8 62" xfId="19739" xr:uid="{00000000-0005-0000-0000-0000144D0000}"/>
    <cellStyle name="Total 8 63" xfId="19740" xr:uid="{00000000-0005-0000-0000-0000154D0000}"/>
    <cellStyle name="Total 8 63 2" xfId="19741" xr:uid="{00000000-0005-0000-0000-0000164D0000}"/>
    <cellStyle name="Total 8 63 3" xfId="19742" xr:uid="{00000000-0005-0000-0000-0000174D0000}"/>
    <cellStyle name="Total 8 63 4" xfId="19743" xr:uid="{00000000-0005-0000-0000-0000184D0000}"/>
    <cellStyle name="Total 8 63 5" xfId="19744" xr:uid="{00000000-0005-0000-0000-0000194D0000}"/>
    <cellStyle name="Total 8 63 6" xfId="19745" xr:uid="{00000000-0005-0000-0000-00001A4D0000}"/>
    <cellStyle name="Total 8 63 7" xfId="19746" xr:uid="{00000000-0005-0000-0000-00001B4D0000}"/>
    <cellStyle name="Total 8 63 8" xfId="19747" xr:uid="{00000000-0005-0000-0000-00001C4D0000}"/>
    <cellStyle name="Total 8 64" xfId="19748" xr:uid="{00000000-0005-0000-0000-00001D4D0000}"/>
    <cellStyle name="Total 8 64 2" xfId="19749" xr:uid="{00000000-0005-0000-0000-00001E4D0000}"/>
    <cellStyle name="Total 8 64 3" xfId="19750" xr:uid="{00000000-0005-0000-0000-00001F4D0000}"/>
    <cellStyle name="Total 8 64 4" xfId="19751" xr:uid="{00000000-0005-0000-0000-0000204D0000}"/>
    <cellStyle name="Total 8 64 5" xfId="19752" xr:uid="{00000000-0005-0000-0000-0000214D0000}"/>
    <cellStyle name="Total 8 64 6" xfId="19753" xr:uid="{00000000-0005-0000-0000-0000224D0000}"/>
    <cellStyle name="Total 8 64 7" xfId="19754" xr:uid="{00000000-0005-0000-0000-0000234D0000}"/>
    <cellStyle name="Total 8 64 8" xfId="19755" xr:uid="{00000000-0005-0000-0000-0000244D0000}"/>
    <cellStyle name="Total 8 65" xfId="19756" xr:uid="{00000000-0005-0000-0000-0000254D0000}"/>
    <cellStyle name="Total 8 65 2" xfId="19757" xr:uid="{00000000-0005-0000-0000-0000264D0000}"/>
    <cellStyle name="Total 8 65 3" xfId="19758" xr:uid="{00000000-0005-0000-0000-0000274D0000}"/>
    <cellStyle name="Total 8 65 4" xfId="19759" xr:uid="{00000000-0005-0000-0000-0000284D0000}"/>
    <cellStyle name="Total 8 65 5" xfId="19760" xr:uid="{00000000-0005-0000-0000-0000294D0000}"/>
    <cellStyle name="Total 8 65 6" xfId="19761" xr:uid="{00000000-0005-0000-0000-00002A4D0000}"/>
    <cellStyle name="Total 8 65 7" xfId="19762" xr:uid="{00000000-0005-0000-0000-00002B4D0000}"/>
    <cellStyle name="Total 8 65 8" xfId="19763" xr:uid="{00000000-0005-0000-0000-00002C4D0000}"/>
    <cellStyle name="Total 8 66" xfId="19764" xr:uid="{00000000-0005-0000-0000-00002D4D0000}"/>
    <cellStyle name="Total 8 67" xfId="19765" xr:uid="{00000000-0005-0000-0000-00002E4D0000}"/>
    <cellStyle name="Total 8 68" xfId="19766" xr:uid="{00000000-0005-0000-0000-00002F4D0000}"/>
    <cellStyle name="Total 8 69" xfId="19767" xr:uid="{00000000-0005-0000-0000-0000304D0000}"/>
    <cellStyle name="Total 8 7" xfId="19768" xr:uid="{00000000-0005-0000-0000-0000314D0000}"/>
    <cellStyle name="Total 8 70" xfId="19769" xr:uid="{00000000-0005-0000-0000-0000324D0000}"/>
    <cellStyle name="Total 8 71" xfId="19770" xr:uid="{00000000-0005-0000-0000-0000334D0000}"/>
    <cellStyle name="Total 8 72" xfId="19771" xr:uid="{00000000-0005-0000-0000-0000344D0000}"/>
    <cellStyle name="Total 8 73" xfId="19772" xr:uid="{00000000-0005-0000-0000-0000354D0000}"/>
    <cellStyle name="Total 8 74" xfId="19773" xr:uid="{00000000-0005-0000-0000-0000364D0000}"/>
    <cellStyle name="Total 8 75" xfId="19774" xr:uid="{00000000-0005-0000-0000-0000374D0000}"/>
    <cellStyle name="Total 8 76" xfId="19775" xr:uid="{00000000-0005-0000-0000-0000384D0000}"/>
    <cellStyle name="Total 8 77" xfId="19776" xr:uid="{00000000-0005-0000-0000-0000394D0000}"/>
    <cellStyle name="Total 8 78" xfId="19777" xr:uid="{00000000-0005-0000-0000-00003A4D0000}"/>
    <cellStyle name="Total 8 79" xfId="19778" xr:uid="{00000000-0005-0000-0000-00003B4D0000}"/>
    <cellStyle name="Total 8 8" xfId="19779" xr:uid="{00000000-0005-0000-0000-00003C4D0000}"/>
    <cellStyle name="Total 8 80" xfId="19780" xr:uid="{00000000-0005-0000-0000-00003D4D0000}"/>
    <cellStyle name="Total 8 81" xfId="19781" xr:uid="{00000000-0005-0000-0000-00003E4D0000}"/>
    <cellStyle name="Total 8 82" xfId="19782" xr:uid="{00000000-0005-0000-0000-00003F4D0000}"/>
    <cellStyle name="Total 8 83" xfId="19783" xr:uid="{00000000-0005-0000-0000-0000404D0000}"/>
    <cellStyle name="Total 8 84" xfId="19784" xr:uid="{00000000-0005-0000-0000-0000414D0000}"/>
    <cellStyle name="Total 8 85" xfId="19785" xr:uid="{00000000-0005-0000-0000-0000424D0000}"/>
    <cellStyle name="Total 8 86" xfId="19786" xr:uid="{00000000-0005-0000-0000-0000434D0000}"/>
    <cellStyle name="Total 8 87" xfId="19787" xr:uid="{00000000-0005-0000-0000-0000444D0000}"/>
    <cellStyle name="Total 8 88" xfId="19788" xr:uid="{00000000-0005-0000-0000-0000454D0000}"/>
    <cellStyle name="Total 8 89" xfId="19789" xr:uid="{00000000-0005-0000-0000-0000464D0000}"/>
    <cellStyle name="Total 8 9" xfId="19790" xr:uid="{00000000-0005-0000-0000-0000474D0000}"/>
    <cellStyle name="Total 8 90" xfId="19791" xr:uid="{00000000-0005-0000-0000-0000484D0000}"/>
    <cellStyle name="Total 8 91" xfId="19792" xr:uid="{00000000-0005-0000-0000-0000494D0000}"/>
    <cellStyle name="Total 8 92" xfId="19793" xr:uid="{00000000-0005-0000-0000-00004A4D0000}"/>
    <cellStyle name="Total 8 93" xfId="19794" xr:uid="{00000000-0005-0000-0000-00004B4D0000}"/>
    <cellStyle name="Total 8 94" xfId="19795" xr:uid="{00000000-0005-0000-0000-00004C4D0000}"/>
    <cellStyle name="Total 8 95" xfId="19796" xr:uid="{00000000-0005-0000-0000-00004D4D0000}"/>
    <cellStyle name="Total 8 96" xfId="19797" xr:uid="{00000000-0005-0000-0000-00004E4D0000}"/>
    <cellStyle name="Total 8 97" xfId="19798" xr:uid="{00000000-0005-0000-0000-00004F4D0000}"/>
    <cellStyle name="Total 8 98" xfId="19799" xr:uid="{00000000-0005-0000-0000-0000504D0000}"/>
    <cellStyle name="Total 8 99" xfId="19800" xr:uid="{00000000-0005-0000-0000-0000514D0000}"/>
    <cellStyle name="Total 80" xfId="19801" xr:uid="{00000000-0005-0000-0000-0000524D0000}"/>
    <cellStyle name="Total 80 2" xfId="19802" xr:uid="{00000000-0005-0000-0000-0000534D0000}"/>
    <cellStyle name="Total 81" xfId="19803" xr:uid="{00000000-0005-0000-0000-0000544D0000}"/>
    <cellStyle name="Total 81 2" xfId="19804" xr:uid="{00000000-0005-0000-0000-0000554D0000}"/>
    <cellStyle name="Total 82" xfId="19805" xr:uid="{00000000-0005-0000-0000-0000564D0000}"/>
    <cellStyle name="Total 82 2" xfId="19806" xr:uid="{00000000-0005-0000-0000-0000574D0000}"/>
    <cellStyle name="Total 83" xfId="19807" xr:uid="{00000000-0005-0000-0000-0000584D0000}"/>
    <cellStyle name="Total 83 2" xfId="19808" xr:uid="{00000000-0005-0000-0000-0000594D0000}"/>
    <cellStyle name="Total 84" xfId="19809" xr:uid="{00000000-0005-0000-0000-00005A4D0000}"/>
    <cellStyle name="Total 84 2" xfId="19810" xr:uid="{00000000-0005-0000-0000-00005B4D0000}"/>
    <cellStyle name="Total 85" xfId="19811" xr:uid="{00000000-0005-0000-0000-00005C4D0000}"/>
    <cellStyle name="Total 85 2" xfId="19812" xr:uid="{00000000-0005-0000-0000-00005D4D0000}"/>
    <cellStyle name="Total 86" xfId="19813" xr:uid="{00000000-0005-0000-0000-00005E4D0000}"/>
    <cellStyle name="Total 86 2" xfId="19814" xr:uid="{00000000-0005-0000-0000-00005F4D0000}"/>
    <cellStyle name="Total 87" xfId="19815" xr:uid="{00000000-0005-0000-0000-0000604D0000}"/>
    <cellStyle name="Total 87 2" xfId="19816" xr:uid="{00000000-0005-0000-0000-0000614D0000}"/>
    <cellStyle name="Total 88" xfId="19817" xr:uid="{00000000-0005-0000-0000-0000624D0000}"/>
    <cellStyle name="Total 88 2" xfId="19818" xr:uid="{00000000-0005-0000-0000-0000634D0000}"/>
    <cellStyle name="Total 89" xfId="19819" xr:uid="{00000000-0005-0000-0000-0000644D0000}"/>
    <cellStyle name="Total 89 2" xfId="19820" xr:uid="{00000000-0005-0000-0000-0000654D0000}"/>
    <cellStyle name="Total 9" xfId="19821" xr:uid="{00000000-0005-0000-0000-0000664D0000}"/>
    <cellStyle name="Total 9 10" xfId="19822" xr:uid="{00000000-0005-0000-0000-0000674D0000}"/>
    <cellStyle name="Total 9 100" xfId="19823" xr:uid="{00000000-0005-0000-0000-0000684D0000}"/>
    <cellStyle name="Total 9 101" xfId="19824" xr:uid="{00000000-0005-0000-0000-0000694D0000}"/>
    <cellStyle name="Total 9 102" xfId="19825" xr:uid="{00000000-0005-0000-0000-00006A4D0000}"/>
    <cellStyle name="Total 9 103" xfId="19826" xr:uid="{00000000-0005-0000-0000-00006B4D0000}"/>
    <cellStyle name="Total 9 104" xfId="19827" xr:uid="{00000000-0005-0000-0000-00006C4D0000}"/>
    <cellStyle name="Total 9 105" xfId="19828" xr:uid="{00000000-0005-0000-0000-00006D4D0000}"/>
    <cellStyle name="Total 9 106" xfId="19829" xr:uid="{00000000-0005-0000-0000-00006E4D0000}"/>
    <cellStyle name="Total 9 107" xfId="19830" xr:uid="{00000000-0005-0000-0000-00006F4D0000}"/>
    <cellStyle name="Total 9 108" xfId="19831" xr:uid="{00000000-0005-0000-0000-0000704D0000}"/>
    <cellStyle name="Total 9 109" xfId="19832" xr:uid="{00000000-0005-0000-0000-0000714D0000}"/>
    <cellStyle name="Total 9 11" xfId="19833" xr:uid="{00000000-0005-0000-0000-0000724D0000}"/>
    <cellStyle name="Total 9 110" xfId="19834" xr:uid="{00000000-0005-0000-0000-0000734D0000}"/>
    <cellStyle name="Total 9 111" xfId="19835" xr:uid="{00000000-0005-0000-0000-0000744D0000}"/>
    <cellStyle name="Total 9 112" xfId="19836" xr:uid="{00000000-0005-0000-0000-0000754D0000}"/>
    <cellStyle name="Total 9 113" xfId="19837" xr:uid="{00000000-0005-0000-0000-0000764D0000}"/>
    <cellStyle name="Total 9 114" xfId="19838" xr:uid="{00000000-0005-0000-0000-0000774D0000}"/>
    <cellStyle name="Total 9 115" xfId="19839" xr:uid="{00000000-0005-0000-0000-0000784D0000}"/>
    <cellStyle name="Total 9 116" xfId="19840" xr:uid="{00000000-0005-0000-0000-0000794D0000}"/>
    <cellStyle name="Total 9 117" xfId="19841" xr:uid="{00000000-0005-0000-0000-00007A4D0000}"/>
    <cellStyle name="Total 9 118" xfId="19842" xr:uid="{00000000-0005-0000-0000-00007B4D0000}"/>
    <cellStyle name="Total 9 119" xfId="19843" xr:uid="{00000000-0005-0000-0000-00007C4D0000}"/>
    <cellStyle name="Total 9 12" xfId="19844" xr:uid="{00000000-0005-0000-0000-00007D4D0000}"/>
    <cellStyle name="Total 9 120" xfId="19845" xr:uid="{00000000-0005-0000-0000-00007E4D0000}"/>
    <cellStyle name="Total 9 121" xfId="19846" xr:uid="{00000000-0005-0000-0000-00007F4D0000}"/>
    <cellStyle name="Total 9 122" xfId="19847" xr:uid="{00000000-0005-0000-0000-0000804D0000}"/>
    <cellStyle name="Total 9 123" xfId="19848" xr:uid="{00000000-0005-0000-0000-0000814D0000}"/>
    <cellStyle name="Total 9 124" xfId="19849" xr:uid="{00000000-0005-0000-0000-0000824D0000}"/>
    <cellStyle name="Total 9 13" xfId="19850" xr:uid="{00000000-0005-0000-0000-0000834D0000}"/>
    <cellStyle name="Total 9 14" xfId="19851" xr:uid="{00000000-0005-0000-0000-0000844D0000}"/>
    <cellStyle name="Total 9 15" xfId="19852" xr:uid="{00000000-0005-0000-0000-0000854D0000}"/>
    <cellStyle name="Total 9 16" xfId="19853" xr:uid="{00000000-0005-0000-0000-0000864D0000}"/>
    <cellStyle name="Total 9 17" xfId="19854" xr:uid="{00000000-0005-0000-0000-0000874D0000}"/>
    <cellStyle name="Total 9 18" xfId="19855" xr:uid="{00000000-0005-0000-0000-0000884D0000}"/>
    <cellStyle name="Total 9 19" xfId="19856" xr:uid="{00000000-0005-0000-0000-0000894D0000}"/>
    <cellStyle name="Total 9 2" xfId="19857" xr:uid="{00000000-0005-0000-0000-00008A4D0000}"/>
    <cellStyle name="Total 9 2 2" xfId="19858" xr:uid="{00000000-0005-0000-0000-00008B4D0000}"/>
    <cellStyle name="Total 9 20" xfId="19859" xr:uid="{00000000-0005-0000-0000-00008C4D0000}"/>
    <cellStyle name="Total 9 21" xfId="19860" xr:uid="{00000000-0005-0000-0000-00008D4D0000}"/>
    <cellStyle name="Total 9 22" xfId="19861" xr:uid="{00000000-0005-0000-0000-00008E4D0000}"/>
    <cellStyle name="Total 9 23" xfId="19862" xr:uid="{00000000-0005-0000-0000-00008F4D0000}"/>
    <cellStyle name="Total 9 24" xfId="19863" xr:uid="{00000000-0005-0000-0000-0000904D0000}"/>
    <cellStyle name="Total 9 25" xfId="19864" xr:uid="{00000000-0005-0000-0000-0000914D0000}"/>
    <cellStyle name="Total 9 26" xfId="19865" xr:uid="{00000000-0005-0000-0000-0000924D0000}"/>
    <cellStyle name="Total 9 27" xfId="19866" xr:uid="{00000000-0005-0000-0000-0000934D0000}"/>
    <cellStyle name="Total 9 28" xfId="19867" xr:uid="{00000000-0005-0000-0000-0000944D0000}"/>
    <cellStyle name="Total 9 29" xfId="19868" xr:uid="{00000000-0005-0000-0000-0000954D0000}"/>
    <cellStyle name="Total 9 3" xfId="19869" xr:uid="{00000000-0005-0000-0000-0000964D0000}"/>
    <cellStyle name="Total 9 30" xfId="19870" xr:uid="{00000000-0005-0000-0000-0000974D0000}"/>
    <cellStyle name="Total 9 31" xfId="19871" xr:uid="{00000000-0005-0000-0000-0000984D0000}"/>
    <cellStyle name="Total 9 32" xfId="19872" xr:uid="{00000000-0005-0000-0000-0000994D0000}"/>
    <cellStyle name="Total 9 33" xfId="19873" xr:uid="{00000000-0005-0000-0000-00009A4D0000}"/>
    <cellStyle name="Total 9 34" xfId="19874" xr:uid="{00000000-0005-0000-0000-00009B4D0000}"/>
    <cellStyle name="Total 9 35" xfId="19875" xr:uid="{00000000-0005-0000-0000-00009C4D0000}"/>
    <cellStyle name="Total 9 36" xfId="19876" xr:uid="{00000000-0005-0000-0000-00009D4D0000}"/>
    <cellStyle name="Total 9 37" xfId="19877" xr:uid="{00000000-0005-0000-0000-00009E4D0000}"/>
    <cellStyle name="Total 9 38" xfId="19878" xr:uid="{00000000-0005-0000-0000-00009F4D0000}"/>
    <cellStyle name="Total 9 39" xfId="19879" xr:uid="{00000000-0005-0000-0000-0000A04D0000}"/>
    <cellStyle name="Total 9 4" xfId="19880" xr:uid="{00000000-0005-0000-0000-0000A14D0000}"/>
    <cellStyle name="Total 9 40" xfId="19881" xr:uid="{00000000-0005-0000-0000-0000A24D0000}"/>
    <cellStyle name="Total 9 41" xfId="19882" xr:uid="{00000000-0005-0000-0000-0000A34D0000}"/>
    <cellStyle name="Total 9 42" xfId="19883" xr:uid="{00000000-0005-0000-0000-0000A44D0000}"/>
    <cellStyle name="Total 9 43" xfId="19884" xr:uid="{00000000-0005-0000-0000-0000A54D0000}"/>
    <cellStyle name="Total 9 44" xfId="19885" xr:uid="{00000000-0005-0000-0000-0000A64D0000}"/>
    <cellStyle name="Total 9 45" xfId="19886" xr:uid="{00000000-0005-0000-0000-0000A74D0000}"/>
    <cellStyle name="Total 9 46" xfId="19887" xr:uid="{00000000-0005-0000-0000-0000A84D0000}"/>
    <cellStyle name="Total 9 47" xfId="19888" xr:uid="{00000000-0005-0000-0000-0000A94D0000}"/>
    <cellStyle name="Total 9 48" xfId="19889" xr:uid="{00000000-0005-0000-0000-0000AA4D0000}"/>
    <cellStyle name="Total 9 49" xfId="19890" xr:uid="{00000000-0005-0000-0000-0000AB4D0000}"/>
    <cellStyle name="Total 9 5" xfId="19891" xr:uid="{00000000-0005-0000-0000-0000AC4D0000}"/>
    <cellStyle name="Total 9 50" xfId="19892" xr:uid="{00000000-0005-0000-0000-0000AD4D0000}"/>
    <cellStyle name="Total 9 51" xfId="19893" xr:uid="{00000000-0005-0000-0000-0000AE4D0000}"/>
    <cellStyle name="Total 9 52" xfId="19894" xr:uid="{00000000-0005-0000-0000-0000AF4D0000}"/>
    <cellStyle name="Total 9 53" xfId="19895" xr:uid="{00000000-0005-0000-0000-0000B04D0000}"/>
    <cellStyle name="Total 9 54" xfId="19896" xr:uid="{00000000-0005-0000-0000-0000B14D0000}"/>
    <cellStyle name="Total 9 55" xfId="19897" xr:uid="{00000000-0005-0000-0000-0000B24D0000}"/>
    <cellStyle name="Total 9 56" xfId="19898" xr:uid="{00000000-0005-0000-0000-0000B34D0000}"/>
    <cellStyle name="Total 9 57" xfId="19899" xr:uid="{00000000-0005-0000-0000-0000B44D0000}"/>
    <cellStyle name="Total 9 58" xfId="19900" xr:uid="{00000000-0005-0000-0000-0000B54D0000}"/>
    <cellStyle name="Total 9 59" xfId="19901" xr:uid="{00000000-0005-0000-0000-0000B64D0000}"/>
    <cellStyle name="Total 9 6" xfId="19902" xr:uid="{00000000-0005-0000-0000-0000B74D0000}"/>
    <cellStyle name="Total 9 60" xfId="19903" xr:uid="{00000000-0005-0000-0000-0000B84D0000}"/>
    <cellStyle name="Total 9 61" xfId="19904" xr:uid="{00000000-0005-0000-0000-0000B94D0000}"/>
    <cellStyle name="Total 9 62" xfId="19905" xr:uid="{00000000-0005-0000-0000-0000BA4D0000}"/>
    <cellStyle name="Total 9 63" xfId="19906" xr:uid="{00000000-0005-0000-0000-0000BB4D0000}"/>
    <cellStyle name="Total 9 64" xfId="19907" xr:uid="{00000000-0005-0000-0000-0000BC4D0000}"/>
    <cellStyle name="Total 9 65" xfId="19908" xr:uid="{00000000-0005-0000-0000-0000BD4D0000}"/>
    <cellStyle name="Total 9 66" xfId="19909" xr:uid="{00000000-0005-0000-0000-0000BE4D0000}"/>
    <cellStyle name="Total 9 67" xfId="19910" xr:uid="{00000000-0005-0000-0000-0000BF4D0000}"/>
    <cellStyle name="Total 9 68" xfId="19911" xr:uid="{00000000-0005-0000-0000-0000C04D0000}"/>
    <cellStyle name="Total 9 69" xfId="19912" xr:uid="{00000000-0005-0000-0000-0000C14D0000}"/>
    <cellStyle name="Total 9 7" xfId="19913" xr:uid="{00000000-0005-0000-0000-0000C24D0000}"/>
    <cellStyle name="Total 9 70" xfId="19914" xr:uid="{00000000-0005-0000-0000-0000C34D0000}"/>
    <cellStyle name="Total 9 71" xfId="19915" xr:uid="{00000000-0005-0000-0000-0000C44D0000}"/>
    <cellStyle name="Total 9 72" xfId="19916" xr:uid="{00000000-0005-0000-0000-0000C54D0000}"/>
    <cellStyle name="Total 9 73" xfId="19917" xr:uid="{00000000-0005-0000-0000-0000C64D0000}"/>
    <cellStyle name="Total 9 74" xfId="19918" xr:uid="{00000000-0005-0000-0000-0000C74D0000}"/>
    <cellStyle name="Total 9 75" xfId="19919" xr:uid="{00000000-0005-0000-0000-0000C84D0000}"/>
    <cellStyle name="Total 9 76" xfId="19920" xr:uid="{00000000-0005-0000-0000-0000C94D0000}"/>
    <cellStyle name="Total 9 77" xfId="19921" xr:uid="{00000000-0005-0000-0000-0000CA4D0000}"/>
    <cellStyle name="Total 9 78" xfId="19922" xr:uid="{00000000-0005-0000-0000-0000CB4D0000}"/>
    <cellStyle name="Total 9 79" xfId="19923" xr:uid="{00000000-0005-0000-0000-0000CC4D0000}"/>
    <cellStyle name="Total 9 8" xfId="19924" xr:uid="{00000000-0005-0000-0000-0000CD4D0000}"/>
    <cellStyle name="Total 9 80" xfId="19925" xr:uid="{00000000-0005-0000-0000-0000CE4D0000}"/>
    <cellStyle name="Total 9 81" xfId="19926" xr:uid="{00000000-0005-0000-0000-0000CF4D0000}"/>
    <cellStyle name="Total 9 82" xfId="19927" xr:uid="{00000000-0005-0000-0000-0000D04D0000}"/>
    <cellStyle name="Total 9 83" xfId="19928" xr:uid="{00000000-0005-0000-0000-0000D14D0000}"/>
    <cellStyle name="Total 9 84" xfId="19929" xr:uid="{00000000-0005-0000-0000-0000D24D0000}"/>
    <cellStyle name="Total 9 85" xfId="19930" xr:uid="{00000000-0005-0000-0000-0000D34D0000}"/>
    <cellStyle name="Total 9 86" xfId="19931" xr:uid="{00000000-0005-0000-0000-0000D44D0000}"/>
    <cellStyle name="Total 9 87" xfId="19932" xr:uid="{00000000-0005-0000-0000-0000D54D0000}"/>
    <cellStyle name="Total 9 88" xfId="19933" xr:uid="{00000000-0005-0000-0000-0000D64D0000}"/>
    <cellStyle name="Total 9 89" xfId="19934" xr:uid="{00000000-0005-0000-0000-0000D74D0000}"/>
    <cellStyle name="Total 9 9" xfId="19935" xr:uid="{00000000-0005-0000-0000-0000D84D0000}"/>
    <cellStyle name="Total 9 90" xfId="19936" xr:uid="{00000000-0005-0000-0000-0000D94D0000}"/>
    <cellStyle name="Total 9 91" xfId="19937" xr:uid="{00000000-0005-0000-0000-0000DA4D0000}"/>
    <cellStyle name="Total 9 92" xfId="19938" xr:uid="{00000000-0005-0000-0000-0000DB4D0000}"/>
    <cellStyle name="Total 9 93" xfId="19939" xr:uid="{00000000-0005-0000-0000-0000DC4D0000}"/>
    <cellStyle name="Total 9 94" xfId="19940" xr:uid="{00000000-0005-0000-0000-0000DD4D0000}"/>
    <cellStyle name="Total 9 95" xfId="19941" xr:uid="{00000000-0005-0000-0000-0000DE4D0000}"/>
    <cellStyle name="Total 9 96" xfId="19942" xr:uid="{00000000-0005-0000-0000-0000DF4D0000}"/>
    <cellStyle name="Total 9 97" xfId="19943" xr:uid="{00000000-0005-0000-0000-0000E04D0000}"/>
    <cellStyle name="Total 9 98" xfId="19944" xr:uid="{00000000-0005-0000-0000-0000E14D0000}"/>
    <cellStyle name="Total 9 99" xfId="19945" xr:uid="{00000000-0005-0000-0000-0000E24D0000}"/>
    <cellStyle name="Total 90" xfId="19946" xr:uid="{00000000-0005-0000-0000-0000E34D0000}"/>
    <cellStyle name="Total 90 2" xfId="19947" xr:uid="{00000000-0005-0000-0000-0000E44D0000}"/>
    <cellStyle name="Total 91" xfId="19948" xr:uid="{00000000-0005-0000-0000-0000E54D0000}"/>
    <cellStyle name="Total 91 2" xfId="19949" xr:uid="{00000000-0005-0000-0000-0000E64D0000}"/>
    <cellStyle name="Total 92" xfId="19950" xr:uid="{00000000-0005-0000-0000-0000E74D0000}"/>
    <cellStyle name="Total 92 2" xfId="19951" xr:uid="{00000000-0005-0000-0000-0000E84D0000}"/>
    <cellStyle name="Total 93" xfId="19952" xr:uid="{00000000-0005-0000-0000-0000E94D0000}"/>
    <cellStyle name="Total 93 2" xfId="19953" xr:uid="{00000000-0005-0000-0000-0000EA4D0000}"/>
    <cellStyle name="Total 94" xfId="19954" xr:uid="{00000000-0005-0000-0000-0000EB4D0000}"/>
    <cellStyle name="Total 94 2" xfId="19955" xr:uid="{00000000-0005-0000-0000-0000EC4D0000}"/>
    <cellStyle name="Total 95" xfId="19956" xr:uid="{00000000-0005-0000-0000-0000ED4D0000}"/>
    <cellStyle name="Total 95 2" xfId="19957" xr:uid="{00000000-0005-0000-0000-0000EE4D0000}"/>
    <cellStyle name="Total 96" xfId="19958" xr:uid="{00000000-0005-0000-0000-0000EF4D0000}"/>
    <cellStyle name="Total 96 2" xfId="19959" xr:uid="{00000000-0005-0000-0000-0000F04D0000}"/>
    <cellStyle name="Total 97" xfId="19960" xr:uid="{00000000-0005-0000-0000-0000F14D0000}"/>
    <cellStyle name="Total 97 2" xfId="19961" xr:uid="{00000000-0005-0000-0000-0000F24D0000}"/>
    <cellStyle name="Total 98" xfId="19962" xr:uid="{00000000-0005-0000-0000-0000F34D0000}"/>
    <cellStyle name="Total 98 2" xfId="19963" xr:uid="{00000000-0005-0000-0000-0000F44D0000}"/>
    <cellStyle name="Total 99" xfId="19964" xr:uid="{00000000-0005-0000-0000-0000F54D0000}"/>
    <cellStyle name="Total 99 2" xfId="19965" xr:uid="{00000000-0005-0000-0000-0000F64D0000}"/>
    <cellStyle name="W?hrung [0]_3200.0600" xfId="95" xr:uid="{00000000-0005-0000-0000-0000F74D0000}"/>
    <cellStyle name="W?hrung_3200.0600" xfId="96" xr:uid="{00000000-0005-0000-0000-0000F84D0000}"/>
    <cellStyle name="Warning Text 10" xfId="19966" xr:uid="{00000000-0005-0000-0000-0000F94D0000}"/>
    <cellStyle name="Warning Text 10 2" xfId="19967" xr:uid="{00000000-0005-0000-0000-0000FA4D0000}"/>
    <cellStyle name="Warning Text 2" xfId="19968" xr:uid="{00000000-0005-0000-0000-0000FB4D0000}"/>
    <cellStyle name="Warning Text 2 2" xfId="19969" xr:uid="{00000000-0005-0000-0000-0000FC4D0000}"/>
    <cellStyle name="Warning Text 2 2 2" xfId="19970" xr:uid="{00000000-0005-0000-0000-0000FD4D0000}"/>
    <cellStyle name="Warning Text 2 3" xfId="19971" xr:uid="{00000000-0005-0000-0000-0000FE4D0000}"/>
    <cellStyle name="Warning Text 3" xfId="19972" xr:uid="{00000000-0005-0000-0000-0000FF4D0000}"/>
    <cellStyle name="Warning Text 3 2" xfId="19973" xr:uid="{00000000-0005-0000-0000-0000004E0000}"/>
    <cellStyle name="Warning Text 3 2 2" xfId="19974" xr:uid="{00000000-0005-0000-0000-0000014E0000}"/>
    <cellStyle name="Warning Text 3 3" xfId="19975" xr:uid="{00000000-0005-0000-0000-0000024E0000}"/>
    <cellStyle name="Warning Text 4" xfId="19976" xr:uid="{00000000-0005-0000-0000-0000034E0000}"/>
    <cellStyle name="Warning Text 4 2" xfId="19977" xr:uid="{00000000-0005-0000-0000-0000044E0000}"/>
    <cellStyle name="Warning Text 4 2 2" xfId="19978" xr:uid="{00000000-0005-0000-0000-0000054E0000}"/>
    <cellStyle name="Warning Text 4 3" xfId="19979" xr:uid="{00000000-0005-0000-0000-0000064E0000}"/>
    <cellStyle name="Warning Text 5" xfId="19980" xr:uid="{00000000-0005-0000-0000-0000074E0000}"/>
    <cellStyle name="Warning Text 5 2" xfId="19981" xr:uid="{00000000-0005-0000-0000-0000084E0000}"/>
    <cellStyle name="Warning Text 5 2 2" xfId="19982" xr:uid="{00000000-0005-0000-0000-0000094E0000}"/>
    <cellStyle name="Warning Text 5 3" xfId="19983" xr:uid="{00000000-0005-0000-0000-00000A4E0000}"/>
    <cellStyle name="Warning Text 6" xfId="19984" xr:uid="{00000000-0005-0000-0000-00000B4E0000}"/>
    <cellStyle name="Warning Text 6 2" xfId="19985" xr:uid="{00000000-0005-0000-0000-00000C4E0000}"/>
    <cellStyle name="Warning Text 6 2 2" xfId="19986" xr:uid="{00000000-0005-0000-0000-00000D4E0000}"/>
    <cellStyle name="Warning Text 6 3" xfId="19987" xr:uid="{00000000-0005-0000-0000-00000E4E0000}"/>
    <cellStyle name="Warning Text 7" xfId="19988" xr:uid="{00000000-0005-0000-0000-00000F4E0000}"/>
    <cellStyle name="Warning Text 7 2" xfId="19989" xr:uid="{00000000-0005-0000-0000-0000104E0000}"/>
    <cellStyle name="Warning Text 7 2 2" xfId="19990" xr:uid="{00000000-0005-0000-0000-0000114E0000}"/>
    <cellStyle name="Warning Text 7 3" xfId="19991" xr:uid="{00000000-0005-0000-0000-0000124E0000}"/>
    <cellStyle name="Warning Text 8" xfId="19992" xr:uid="{00000000-0005-0000-0000-0000134E0000}"/>
    <cellStyle name="Warning Text 8 2" xfId="19993" xr:uid="{00000000-0005-0000-0000-0000144E0000}"/>
    <cellStyle name="Warning Text 8 2 2" xfId="19994" xr:uid="{00000000-0005-0000-0000-0000154E0000}"/>
    <cellStyle name="Warning Text 8 3" xfId="19995" xr:uid="{00000000-0005-0000-0000-0000164E0000}"/>
    <cellStyle name="Warning Text 9" xfId="19996" xr:uid="{00000000-0005-0000-0000-0000174E0000}"/>
    <cellStyle name="Warning Text 9 2" xfId="19997" xr:uid="{00000000-0005-0000-0000-0000184E0000}"/>
    <cellStyle name="Warning Text 9 2 2" xfId="19998" xr:uid="{00000000-0005-0000-0000-0000194E0000}"/>
    <cellStyle name="Warning Text 9 3" xfId="19999" xr:uid="{00000000-0005-0000-0000-00001A4E0000}"/>
    <cellStyle name="지정되지 않음" xfId="97" xr:uid="{00000000-0005-0000-0000-00001B4E0000}"/>
    <cellStyle name="지정되지 않음 2" xfId="20000" xr:uid="{00000000-0005-0000-0000-00001C4E0000}"/>
    <cellStyle name="콤마 [0]_EKG" xfId="98" xr:uid="{00000000-0005-0000-0000-00001D4E0000}"/>
    <cellStyle name="콤마_EKG" xfId="99" xr:uid="{00000000-0005-0000-0000-00001E4E0000}"/>
    <cellStyle name="통화 [0]_EKG" xfId="100" xr:uid="{00000000-0005-0000-0000-00001F4E0000}"/>
    <cellStyle name="통화_EKG" xfId="101" xr:uid="{00000000-0005-0000-0000-0000204E0000}"/>
    <cellStyle name="표준_BMechR" xfId="102" xr:uid="{00000000-0005-0000-0000-0000214E0000}"/>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3232362</xdr:colOff>
      <xdr:row>8</xdr:row>
      <xdr:rowOff>122497</xdr:rowOff>
    </xdr:to>
    <xdr:pic>
      <xdr:nvPicPr>
        <xdr:cNvPr id="4" name="Picture 3" descr="eskom-logo-lrg_1">
          <a:extLst>
            <a:ext uri="{FF2B5EF4-FFF2-40B4-BE49-F238E27FC236}">
              <a16:creationId xmlns:a16="http://schemas.microsoft.com/office/drawing/2014/main" id="{430FE152-412A-46F5-9779-A79DFE6BC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851" y="883161"/>
          <a:ext cx="3232362" cy="852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nders/N0801%20-%20Offers/N0801-36%20-%20CED0083-JN%20-%20Low%20Pressure%20Services%20Systems%20-%20Medupi%20Power%20Station/02%20Offer%20Preparation%20Documents/01%20Working%20Folders/01%20Estimating/Simon%20(Revised%20Scope%20Price)/LPS%20Budget_s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Graham%20Attwood/Shared%20Services/Finance/BP%202015/BPC%20-%20Latest%20Updates/Sub%20DivnTemplate%20%20IPP%20MF%2009%2010%2014%20Rev3.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les-netapp02\Repository\Tenders\N0801%20-%20Offers\N0801-36%20-%20CED0083-JN%20-%20Low%20Pressure%20Services%20Systems%20-%20Medupi%20Power%20Station\02%20Offer%20Preparation%20Documents\01%20Working%20Folders\01%20Estimating\Simon%20(Revised%20Scope%20Price)\LPS%20Budget_sc.xls?2608DAC4" TargetMode="External"/><Relationship Id="rId1" Type="http://schemas.openxmlformats.org/officeDocument/2006/relationships/externalLinkPath" Target="file:///\\2608DAC4\LPS%20Budget_s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RKETNG/Projects/Acrylates%20Project/Estimate/AAAEstimate%20Rev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es-netapp02\Repository\TENDERS%202008\TEN%20099%202008\TENDER\TENSUM%20099%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ENDERS%202008/TEN%20099%202008/TENDER/TENSUM%20099%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dingiBW/AppData/Local/Microsoft/Windows/Temporary%20Internet%20Files/Content.Outlook/LFNYV5W2/P04%20VO%20122-QS%20Cost%20Repor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NeneSE/AppData/Local/Microsoft/Windows/INetCache/Content.Outlook/K80I4OQH/Kusile%20Hydrogen%20Generating%20Plant%20BO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of Responsabilities"/>
      <sheetName val="Risks"/>
      <sheetName val="Revised Cost Impacts"/>
      <sheetName val="Risk"/>
      <sheetName val="Changes"/>
      <sheetName val="Margin Calc (2)"/>
      <sheetName val="PTA Margin Analysis"/>
      <sheetName val="Margin Calc"/>
      <sheetName val="Notes"/>
      <sheetName val="Cashflows"/>
      <sheetName val="ClientPriceSummary"/>
      <sheetName val="Supplier data"/>
      <sheetName val="Start"/>
      <sheetName val="Activities "/>
      <sheetName val="Summary"/>
      <sheetName val="Price Check"/>
      <sheetName val="Price Check (2)"/>
      <sheetName val="Suppliers List"/>
      <sheetName val="Indicies"/>
      <sheetName val="Finacial Risk Reg."/>
      <sheetName val="P &amp; G Summary"/>
      <sheetName val="1.1 Salaries"/>
      <sheetName val="1.2 Wages"/>
      <sheetName val="1.3 Site Transport"/>
      <sheetName val="1.4 Daily Run Costs"/>
      <sheetName val="1.5 Staff Accommodation"/>
      <sheetName val="1.6 Site Establishment"/>
      <sheetName val="1.7 Scaffolding"/>
      <sheetName val="1.8 Fuel"/>
      <sheetName val="1.9 Cranes"/>
      <sheetName val="1.10 Plant Equipment"/>
      <sheetName val="1.11 Small Tools"/>
      <sheetName val="3 Consumables"/>
      <sheetName val="2 Transport"/>
      <sheetName val="Financial Costs"/>
      <sheetName val="Cashflow_SC"/>
      <sheetName val="1.1SalariesData"/>
      <sheetName val="1.2WagesData"/>
      <sheetName val="1.3SiteTransportData"/>
      <sheetName val="1.4DailyRunCostsData"/>
      <sheetName val="1.5StaffAccommodationData"/>
      <sheetName val="1.6SiteEstablishmentData"/>
      <sheetName val="1.7ScaffoldingData"/>
      <sheetName val="1.9CranesData"/>
      <sheetName val="1.10PlantEquipmentData"/>
      <sheetName val="1.11SmallToolsData"/>
      <sheetName val="3ConsumablesData"/>
      <sheetName val="2TransportData"/>
      <sheetName val="OptiLog"/>
      <sheetName val="Valves"/>
      <sheetName val="Pumps_APE"/>
      <sheetName val="Inline Equip"/>
      <sheetName val="FPS_MEASURE"/>
      <sheetName val="FPS_P&amp;G"/>
      <sheetName val="Aux Cooling"/>
      <sheetName val="WETBACK"/>
      <sheetName val="WETBACK SUMMARY (2)"/>
      <sheetName val="Wetback (X)"/>
      <sheetName val="Tanks"/>
      <sheetName val="Civils"/>
      <sheetName val="Rushtail"/>
      <sheetName val="Rushtail V Lesedi"/>
      <sheetName val="Supports"/>
      <sheetName val="Flowmeters etc"/>
      <sheetName val="Pumps"/>
      <sheetName val="PUMPS (2)"/>
      <sheetName val="LPSystems vALVES"/>
      <sheetName val="Aux Cooling Valves"/>
      <sheetName val="Pipes"/>
      <sheetName val="Aux Cooling Bellows &amp; Comp"/>
      <sheetName val="CAshflow"/>
      <sheetName val="Lists Don't touch"/>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v>39723</v>
          </cell>
        </row>
        <row r="16">
          <cell r="C16" t="str">
            <v>Medupi Power Station</v>
          </cell>
        </row>
        <row r="18">
          <cell r="C18" t="str">
            <v>ESKOM</v>
          </cell>
        </row>
        <row r="20">
          <cell r="C20" t="str">
            <v>Low Pressure Services</v>
          </cell>
        </row>
        <row r="22">
          <cell r="C22" t="str">
            <v>2000</v>
          </cell>
        </row>
        <row r="24">
          <cell r="C24" t="str">
            <v>N0801036</v>
          </cell>
        </row>
        <row r="26">
          <cell r="C26" t="str">
            <v>10/14/2008</v>
          </cell>
        </row>
        <row r="28">
          <cell r="C28" t="str">
            <v>Nico Kilian</v>
          </cell>
        </row>
      </sheetData>
      <sheetData sheetId="13"/>
      <sheetData sheetId="14"/>
      <sheetData sheetId="15"/>
      <sheetData sheetId="16"/>
      <sheetData sheetId="17"/>
      <sheetData sheetId="18"/>
      <sheetData sheetId="19"/>
      <sheetData sheetId="20"/>
      <sheetData sheetId="21">
        <row r="35">
          <cell r="A35" t="str">
            <v>Quantity surveyor</v>
          </cell>
        </row>
      </sheetData>
      <sheetData sheetId="22">
        <row r="4">
          <cell r="A4" t="str">
            <v>Clerk</v>
          </cell>
        </row>
      </sheetData>
      <sheetData sheetId="23">
        <row r="4">
          <cell r="A4" t="str">
            <v xml:space="preserve"> TOYOTA HI-LUX L.D.V. 1 Tonner</v>
          </cell>
        </row>
      </sheetData>
      <sheetData sheetId="24">
        <row r="4">
          <cell r="A4" t="str">
            <v xml:space="preserve"> SATELITE PHONE SYSTEM - New Purchase</v>
          </cell>
        </row>
      </sheetData>
      <sheetData sheetId="25">
        <row r="4">
          <cell r="A4" t="str">
            <v xml:space="preserve"> STAFF DAILY ACCOMMODATION c/w BREAKFAST</v>
          </cell>
        </row>
      </sheetData>
      <sheetData sheetId="26">
        <row r="5">
          <cell r="A5" t="str">
            <v>PARK-HOMES(12m,3offices,air con)</v>
          </cell>
        </row>
        <row r="14">
          <cell r="A14" t="str">
            <v>LUMP SUM DRAWING OFFICE c/w EQUIPMENT</v>
          </cell>
        </row>
      </sheetData>
      <sheetData sheetId="27"/>
      <sheetData sheetId="28">
        <row r="4">
          <cell r="A4" t="str">
            <v>Bulk Fuel For Cranes</v>
          </cell>
        </row>
      </sheetData>
      <sheetData sheetId="29"/>
      <sheetData sheetId="30"/>
      <sheetData sheetId="31"/>
      <sheetData sheetId="32">
        <row r="7">
          <cell r="A7" t="str">
            <v>ADDITIONAL REQUIREMENTS</v>
          </cell>
        </row>
        <row r="15">
          <cell r="A15" t="str">
            <v>ADDITIONAL REQUIREMENTS</v>
          </cell>
        </row>
        <row r="22">
          <cell r="A22" t="str">
            <v>ADDITIONAL REQUIREMENTS</v>
          </cell>
        </row>
      </sheetData>
      <sheetData sheetId="33">
        <row r="4">
          <cell r="A4" t="str">
            <v>34 Ton Super Link (6M + 12M)</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Own Staff"/>
      <sheetName val="Work by Others"/>
      <sheetName val="Ovhd Rates"/>
      <sheetName val="Central"/>
      <sheetName val="ABC Input Own Staff"/>
      <sheetName val="ABC Input Work by Others"/>
      <sheetName val="1055"/>
      <sheetName val="C1233"/>
    </sheetNames>
    <sheetDataSet>
      <sheetData sheetId="0"/>
      <sheetData sheetId="1"/>
      <sheetData sheetId="2"/>
      <sheetData sheetId="3">
        <row r="2">
          <cell r="A2" t="str">
            <v>LABUO</v>
          </cell>
        </row>
      </sheetData>
      <sheetData sheetId="4">
        <row r="6">
          <cell r="B6">
            <v>1.4E-2</v>
          </cell>
        </row>
      </sheetData>
      <sheetData sheetId="5"/>
      <sheetData sheetId="6"/>
      <sheetData sheetId="7">
        <row r="2">
          <cell r="R2">
            <v>130020.8</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of Responsabilities"/>
      <sheetName val="Risks"/>
      <sheetName val="Revised Cost Impacts"/>
      <sheetName val="Risk"/>
      <sheetName val="Changes"/>
      <sheetName val="Margin Calc (2)"/>
      <sheetName val="PTA Margin Analysis"/>
      <sheetName val="Margin Calc"/>
      <sheetName val="Notes"/>
      <sheetName val="Cashflows"/>
      <sheetName val="ClientPriceSummary"/>
      <sheetName val="Supplier data"/>
      <sheetName val="Start"/>
      <sheetName val="Activities "/>
      <sheetName val="Summary"/>
      <sheetName val="Price Check"/>
      <sheetName val="Price Check (2)"/>
      <sheetName val="Suppliers List"/>
      <sheetName val="Indicies"/>
      <sheetName val="Finacial Risk Reg."/>
      <sheetName val="P &amp; G Summary"/>
      <sheetName val="1.1 Salaries"/>
      <sheetName val="1.2 Wages"/>
      <sheetName val="1.3 Site Transport"/>
      <sheetName val="1.4 Daily Run Costs"/>
      <sheetName val="1.5 Staff Accommodation"/>
      <sheetName val="1.6 Site Establishment"/>
      <sheetName val="1.7 Scaffolding"/>
      <sheetName val="1.8 Fuel"/>
      <sheetName val="1.9 Cranes"/>
      <sheetName val="1.10 Plant Equipment"/>
      <sheetName val="1.11 Small Tools"/>
      <sheetName val="3 Consumables"/>
      <sheetName val="2 Transport"/>
      <sheetName val="Financial Costs"/>
      <sheetName val="Cashflow_SC"/>
      <sheetName val="1.1SalariesData"/>
      <sheetName val="1.2WagesData"/>
      <sheetName val="1.3SiteTransportData"/>
      <sheetName val="1.4DailyRunCostsData"/>
      <sheetName val="1.5StaffAccommodationData"/>
      <sheetName val="1.6SiteEstablishmentData"/>
      <sheetName val="1.7ScaffoldingData"/>
      <sheetName val="1.9CranesData"/>
      <sheetName val="1.10PlantEquipmentData"/>
      <sheetName val="1.11SmallToolsData"/>
      <sheetName val="3ConsumablesData"/>
      <sheetName val="2TransportData"/>
      <sheetName val="OptiLog"/>
      <sheetName val="Valves"/>
      <sheetName val="Pumps_APE"/>
      <sheetName val="Inline Equip"/>
      <sheetName val="FPS_MEASURE"/>
      <sheetName val="FPS_P&amp;G"/>
      <sheetName val="Aux Cooling"/>
      <sheetName val="WETBACK"/>
      <sheetName val="WETBACK SUMMARY (2)"/>
      <sheetName val="Wetback (X)"/>
      <sheetName val="Tanks"/>
      <sheetName val="Civils"/>
      <sheetName val="Rushtail"/>
      <sheetName val="Rushtail V Lesedi"/>
      <sheetName val="Supports"/>
      <sheetName val="Flowmeters etc"/>
      <sheetName val="Pumps"/>
      <sheetName val="PUMPS (2)"/>
      <sheetName val="LPSystems vALVES"/>
      <sheetName val="Aux Cooling Valves"/>
      <sheetName val="Pipes"/>
      <sheetName val="Aux Cooling Bellows &amp; Comp"/>
      <sheetName val="CAshflow"/>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v>39723</v>
          </cell>
        </row>
        <row r="18">
          <cell r="C18" t="str">
            <v>ESKOM</v>
          </cell>
        </row>
        <row r="20">
          <cell r="C20" t="str">
            <v>Low Pressure Services</v>
          </cell>
        </row>
        <row r="22">
          <cell r="C22" t="str">
            <v>2000</v>
          </cell>
        </row>
        <row r="24">
          <cell r="C24" t="str">
            <v>N0801036</v>
          </cell>
        </row>
        <row r="28">
          <cell r="C28" t="str">
            <v>Nico Kilian</v>
          </cell>
        </row>
      </sheetData>
      <sheetData sheetId="13"/>
      <sheetData sheetId="14"/>
      <sheetData sheetId="15"/>
      <sheetData sheetId="16"/>
      <sheetData sheetId="17"/>
      <sheetData sheetId="18"/>
      <sheetData sheetId="19"/>
      <sheetData sheetId="20"/>
      <sheetData sheetId="21">
        <row r="35">
          <cell r="A35" t="str">
            <v>Quantity surveyor</v>
          </cell>
        </row>
      </sheetData>
      <sheetData sheetId="22">
        <row r="4">
          <cell r="A4" t="str">
            <v>Clerk</v>
          </cell>
        </row>
      </sheetData>
      <sheetData sheetId="23">
        <row r="4">
          <cell r="A4" t="str">
            <v xml:space="preserve"> TOYOTA HI-LUX L.D.V. 1 Tonner</v>
          </cell>
        </row>
      </sheetData>
      <sheetData sheetId="24">
        <row r="4">
          <cell r="A4" t="str">
            <v xml:space="preserve"> SATELITE PHONE SYSTEM - New Purchase</v>
          </cell>
        </row>
      </sheetData>
      <sheetData sheetId="25">
        <row r="4">
          <cell r="A4" t="str">
            <v xml:space="preserve"> STAFF DAILY ACCOMMODATION c/w BREAKFAST</v>
          </cell>
        </row>
      </sheetData>
      <sheetData sheetId="26">
        <row r="5">
          <cell r="A5" t="str">
            <v>PARK-HOMES(12m,3offices,air con)</v>
          </cell>
        </row>
      </sheetData>
      <sheetData sheetId="27"/>
      <sheetData sheetId="28">
        <row r="4">
          <cell r="A4" t="str">
            <v>Bulk Fuel For Cranes</v>
          </cell>
        </row>
      </sheetData>
      <sheetData sheetId="29"/>
      <sheetData sheetId="30"/>
      <sheetData sheetId="31"/>
      <sheetData sheetId="32">
        <row r="7">
          <cell r="A7" t="str">
            <v>ADDITIONAL REQUIREMENTS</v>
          </cell>
        </row>
        <row r="15">
          <cell r="A15" t="str">
            <v>ADDITIONAL REQUIREMENTS</v>
          </cell>
        </row>
        <row r="22">
          <cell r="A22" t="str">
            <v>ADDITIONAL REQUIREMENTS</v>
          </cell>
        </row>
      </sheetData>
      <sheetData sheetId="33">
        <row r="4">
          <cell r="A4" t="str">
            <v>34 Ton Super Link (6M + 12M)</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PCm KUSA"/>
      <sheetName val="EPCm MEC"/>
      <sheetName val="Equip"/>
      <sheetName val="Piping"/>
      <sheetName val="Electrical"/>
      <sheetName val="Earth"/>
      <sheetName val="Instruments"/>
      <sheetName val="Civil &amp; Struct"/>
      <sheetName val="M &amp; P erection"/>
      <sheetName val="Scaff HL"/>
      <sheetName val="Fire F"/>
      <sheetName val="P &amp; I"/>
      <sheetName val="Data Management"/>
    </sheetNames>
    <sheetDataSet>
      <sheetData sheetId="0" refreshError="1">
        <row r="6">
          <cell r="J6" t="str">
            <v>13-2000-010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3">
          <cell r="C13" t="str">
            <v>BEF</v>
          </cell>
          <cell r="D13">
            <v>0.1797</v>
          </cell>
        </row>
        <row r="14">
          <cell r="C14" t="str">
            <v>CHF</v>
          </cell>
          <cell r="D14">
            <v>4.6326999999999998</v>
          </cell>
        </row>
        <row r="15">
          <cell r="C15" t="str">
            <v>DEM</v>
          </cell>
          <cell r="D15">
            <v>3.6423999999999999</v>
          </cell>
        </row>
        <row r="16">
          <cell r="C16" t="str">
            <v>DKK</v>
          </cell>
          <cell r="D16">
            <v>1.0483</v>
          </cell>
        </row>
        <row r="17">
          <cell r="C17" t="str">
            <v>ESP</v>
          </cell>
          <cell r="D17">
            <v>4.3564999999999993E-2</v>
          </cell>
        </row>
        <row r="18">
          <cell r="C18" t="str">
            <v>EUR</v>
          </cell>
          <cell r="D18">
            <v>7.1238999999999999</v>
          </cell>
        </row>
        <row r="19">
          <cell r="C19" t="str">
            <v>FRF</v>
          </cell>
          <cell r="D19">
            <v>1.105</v>
          </cell>
        </row>
        <row r="20">
          <cell r="C20" t="str">
            <v>GBP</v>
          </cell>
          <cell r="D20">
            <v>11.203099999999999</v>
          </cell>
        </row>
        <row r="21">
          <cell r="C21" t="str">
            <v>ITL</v>
          </cell>
          <cell r="D21">
            <v>3.6787999999999999E-3</v>
          </cell>
        </row>
        <row r="22">
          <cell r="C22" t="str">
            <v>JPY</v>
          </cell>
          <cell r="D22">
            <v>6.6831000000000002E-2</v>
          </cell>
        </row>
        <row r="23">
          <cell r="C23" t="str">
            <v>NLG</v>
          </cell>
          <cell r="D23">
            <v>3.2892999999999999</v>
          </cell>
        </row>
        <row r="24">
          <cell r="C24" t="str">
            <v>SEK</v>
          </cell>
          <cell r="D24">
            <v>1.2234</v>
          </cell>
        </row>
        <row r="25">
          <cell r="C25" t="str">
            <v>USD</v>
          </cell>
          <cell r="D25">
            <v>7.7450000000000001</v>
          </cell>
        </row>
        <row r="26">
          <cell r="C26" t="str">
            <v>ZAR</v>
          </cell>
          <cell r="D26">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FAC"/>
      <sheetName val="SHOPFAC"/>
      <sheetName val="TENSUM"/>
      <sheetName val="BOM"/>
      <sheetName val="Paint"/>
      <sheetName val="boltsets"/>
      <sheetName val="valves"/>
      <sheetName val="P&amp;G'S"/>
    </sheetNames>
    <sheetDataSet>
      <sheetData sheetId="0" refreshError="1">
        <row r="96">
          <cell r="H96">
            <v>52.45</v>
          </cell>
        </row>
      </sheetData>
      <sheetData sheetId="1" refreshError="1">
        <row r="59">
          <cell r="I59">
            <v>45.25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FAC"/>
      <sheetName val="SHOPFAC"/>
      <sheetName val="TENSUM"/>
      <sheetName val="BOM"/>
      <sheetName val="Paint"/>
      <sheetName val="boltsets"/>
      <sheetName val="valves"/>
      <sheetName val="P&amp;G'S"/>
    </sheetNames>
    <sheetDataSet>
      <sheetData sheetId="0" refreshError="1">
        <row r="96">
          <cell r="H96">
            <v>52.45</v>
          </cell>
        </row>
      </sheetData>
      <sheetData sheetId="1" refreshError="1">
        <row r="59">
          <cell r="I59">
            <v>45.25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SRep"/>
      <sheetName val="Cost Sheet"/>
      <sheetName val="Work Summary"/>
      <sheetName val="VO Build-up ENG Assessment"/>
    </sheetNames>
    <sheetDataSet>
      <sheetData sheetId="0">
        <row r="7">
          <cell r="B7" t="str">
            <v xml:space="preserve">Package 04 - </v>
          </cell>
        </row>
      </sheetData>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
      <sheetName val="QS REPORT"/>
      <sheetName val="calc. sheet"/>
      <sheetName val="Rebar"/>
      <sheetName val="Plates"/>
      <sheetName val="Sheet3"/>
      <sheetName val="Read Me FIRST"/>
      <sheetName val="5.1Tender Cover Sheet"/>
      <sheetName val="5.1.1 Preamble"/>
      <sheetName val="Summary "/>
      <sheetName val="BOQ"/>
      <sheetName val="Sheet4"/>
    </sheetNames>
    <sheetDataSet>
      <sheetData sheetId="0"/>
      <sheetData sheetId="1"/>
      <sheetData sheetId="2"/>
      <sheetData sheetId="3"/>
      <sheetData sheetId="4"/>
      <sheetData sheetId="5"/>
      <sheetData sheetId="6"/>
      <sheetData sheetId="7">
        <row r="21">
          <cell r="C21" t="str">
            <v xml:space="preserve">Procurement/Servicing of the Nitrogen plant spares and equipment </v>
          </cell>
        </row>
      </sheetData>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57"/>
  <sheetViews>
    <sheetView topLeftCell="A24" zoomScaleNormal="100" workbookViewId="0">
      <selection activeCell="B44" sqref="B44"/>
    </sheetView>
  </sheetViews>
  <sheetFormatPr defaultColWidth="9.1796875" defaultRowHeight="12.5" x14ac:dyDescent="0.25"/>
  <cols>
    <col min="1" max="1" width="1.453125" style="162" customWidth="1"/>
    <col min="2" max="2" width="50.54296875" style="162" customWidth="1"/>
    <col min="3" max="3" width="14.54296875" style="162" customWidth="1"/>
    <col min="4" max="4" width="16.1796875" style="163" customWidth="1"/>
    <col min="5" max="5" width="15.1796875" style="164" customWidth="1"/>
    <col min="6" max="6" width="21.81640625" style="162" bestFit="1" customWidth="1"/>
    <col min="7" max="7" width="20.453125" style="162" customWidth="1"/>
    <col min="8" max="8" width="9.1796875" style="162"/>
    <col min="9" max="9" width="11.1796875" style="166" customWidth="1"/>
    <col min="10" max="16384" width="9.1796875" style="162"/>
  </cols>
  <sheetData>
    <row r="2" spans="1:13" customFormat="1" ht="18.5" x14ac:dyDescent="0.45">
      <c r="B2" s="133" t="str">
        <f>[8]QSRep!B7</f>
        <v xml:space="preserve">Package 04 - </v>
      </c>
      <c r="D2" s="134"/>
      <c r="E2" s="88"/>
      <c r="I2" s="135"/>
      <c r="J2" s="134"/>
      <c r="K2" s="134"/>
    </row>
    <row r="3" spans="1:13" customFormat="1" ht="18.5" x14ac:dyDescent="0.45">
      <c r="B3" s="136"/>
      <c r="D3" s="134"/>
      <c r="E3" s="88"/>
      <c r="I3" s="135"/>
    </row>
    <row r="4" spans="1:13" customFormat="1" ht="18.5" x14ac:dyDescent="0.45">
      <c r="B4" s="167" t="e">
        <f>#REF!</f>
        <v>#REF!</v>
      </c>
      <c r="D4" s="134"/>
      <c r="E4" s="88"/>
      <c r="I4" s="135"/>
      <c r="M4" s="133"/>
    </row>
    <row r="5" spans="1:13" customFormat="1" ht="19" thickBot="1" x14ac:dyDescent="0.5">
      <c r="B5" s="133"/>
      <c r="D5" s="134"/>
      <c r="E5" s="88"/>
      <c r="I5" s="135"/>
      <c r="M5" s="133"/>
    </row>
    <row r="6" spans="1:13" customFormat="1" ht="18.5" x14ac:dyDescent="0.45">
      <c r="B6" s="137" t="s">
        <v>2</v>
      </c>
      <c r="C6" s="138" t="s">
        <v>3</v>
      </c>
      <c r="D6" s="139" t="s">
        <v>4</v>
      </c>
      <c r="E6" s="140" t="s">
        <v>115</v>
      </c>
      <c r="F6" s="138" t="s">
        <v>116</v>
      </c>
      <c r="G6" s="141" t="s">
        <v>117</v>
      </c>
      <c r="I6" s="135"/>
      <c r="M6" s="133"/>
    </row>
    <row r="7" spans="1:13" customFormat="1" ht="19" thickBot="1" x14ac:dyDescent="0.5">
      <c r="B7" s="142"/>
      <c r="C7" s="143"/>
      <c r="D7" s="144"/>
      <c r="E7" s="145"/>
      <c r="F7" s="146" t="s">
        <v>118</v>
      </c>
      <c r="G7" s="147" t="s">
        <v>118</v>
      </c>
      <c r="I7" s="135"/>
      <c r="M7" s="133"/>
    </row>
    <row r="8" spans="1:13" customFormat="1" ht="18.5" x14ac:dyDescent="0.45">
      <c r="B8" s="148"/>
      <c r="C8" s="149"/>
      <c r="D8" s="149"/>
      <c r="E8" s="150"/>
      <c r="F8" s="150"/>
      <c r="G8" s="150"/>
      <c r="I8" s="135"/>
      <c r="M8" s="133"/>
    </row>
    <row r="9" spans="1:13" customFormat="1" ht="18.5" x14ac:dyDescent="0.45">
      <c r="A9" s="5"/>
      <c r="B9" s="168" t="s">
        <v>20</v>
      </c>
      <c r="C9" s="169"/>
      <c r="D9" s="82"/>
      <c r="E9" s="150"/>
      <c r="F9" s="150"/>
      <c r="G9" s="150"/>
      <c r="I9" s="135"/>
      <c r="M9" s="133"/>
    </row>
    <row r="10" spans="1:13" customFormat="1" ht="18.5" x14ac:dyDescent="0.45">
      <c r="A10" s="24">
        <v>1</v>
      </c>
      <c r="B10" s="170" t="s">
        <v>113</v>
      </c>
      <c r="C10" s="171" t="s">
        <v>16</v>
      </c>
      <c r="D10" s="172">
        <v>1.9599999999999997</v>
      </c>
      <c r="E10" s="150">
        <v>244.64</v>
      </c>
      <c r="F10" s="150"/>
      <c r="G10" s="150">
        <v>479.49439999999993</v>
      </c>
      <c r="I10" s="135"/>
      <c r="M10" s="133"/>
    </row>
    <row r="11" spans="1:13" customFormat="1" ht="18.5" x14ac:dyDescent="0.45">
      <c r="A11" s="24"/>
      <c r="B11" s="170"/>
      <c r="C11" s="173"/>
      <c r="D11" s="172"/>
      <c r="E11" s="150"/>
      <c r="F11" s="150"/>
      <c r="G11" s="150"/>
      <c r="I11" s="135"/>
      <c r="M11" s="133"/>
    </row>
    <row r="12" spans="1:13" customFormat="1" ht="18.5" x14ac:dyDescent="0.45">
      <c r="A12" s="24"/>
      <c r="B12" s="170"/>
      <c r="C12" s="173"/>
      <c r="D12" s="172"/>
      <c r="E12" s="150"/>
      <c r="F12" s="150"/>
      <c r="G12" s="150"/>
      <c r="I12" s="135"/>
      <c r="M12" s="133"/>
    </row>
    <row r="13" spans="1:13" customFormat="1" ht="18.5" x14ac:dyDescent="0.45">
      <c r="A13" s="24">
        <v>2</v>
      </c>
      <c r="B13" s="170" t="s">
        <v>51</v>
      </c>
      <c r="C13" s="171" t="s">
        <v>16</v>
      </c>
      <c r="D13" s="172">
        <v>0.95999999999999985</v>
      </c>
      <c r="E13" s="150">
        <v>284.76</v>
      </c>
      <c r="F13" s="150"/>
      <c r="G13" s="150">
        <v>273.36959999999993</v>
      </c>
      <c r="I13" s="135"/>
      <c r="M13" s="133"/>
    </row>
    <row r="14" spans="1:13" customFormat="1" ht="18.5" x14ac:dyDescent="0.45">
      <c r="A14" s="24"/>
      <c r="B14" s="170"/>
      <c r="C14" s="173"/>
      <c r="D14" s="172"/>
      <c r="E14" s="150"/>
      <c r="F14" s="150"/>
      <c r="G14" s="150"/>
      <c r="I14" s="135"/>
      <c r="M14" s="133"/>
    </row>
    <row r="15" spans="1:13" customFormat="1" ht="18.5" x14ac:dyDescent="0.45">
      <c r="A15" s="24"/>
      <c r="B15" s="170"/>
      <c r="C15" s="173"/>
      <c r="D15" s="172"/>
      <c r="E15" s="150"/>
      <c r="F15" s="150"/>
      <c r="G15" s="150"/>
      <c r="I15" s="135"/>
      <c r="M15" s="133"/>
    </row>
    <row r="16" spans="1:13" customFormat="1" ht="18.5" x14ac:dyDescent="0.45">
      <c r="A16" s="24"/>
      <c r="B16" s="174" t="s">
        <v>22</v>
      </c>
      <c r="C16" s="173"/>
      <c r="D16" s="172"/>
      <c r="E16" s="150"/>
      <c r="F16" s="150"/>
      <c r="G16" s="150"/>
      <c r="I16" s="135"/>
      <c r="M16" s="133"/>
    </row>
    <row r="17" spans="1:13" customFormat="1" ht="18.5" x14ac:dyDescent="0.45">
      <c r="A17" s="24"/>
      <c r="B17" s="170"/>
      <c r="C17" s="173"/>
      <c r="D17" s="172"/>
      <c r="E17" s="150"/>
      <c r="F17" s="150"/>
      <c r="G17" s="150"/>
      <c r="I17" s="135"/>
      <c r="M17" s="133"/>
    </row>
    <row r="18" spans="1:13" customFormat="1" ht="18.5" x14ac:dyDescent="0.45">
      <c r="A18" s="24">
        <v>3</v>
      </c>
      <c r="B18" s="170" t="s">
        <v>32</v>
      </c>
      <c r="C18" s="173" t="s">
        <v>17</v>
      </c>
      <c r="D18" s="172">
        <v>1.9599999999999997</v>
      </c>
      <c r="E18" s="150">
        <v>168.27</v>
      </c>
      <c r="F18" s="150"/>
      <c r="G18" s="150">
        <v>329.80919999999998</v>
      </c>
      <c r="I18" s="135"/>
      <c r="M18" s="133"/>
    </row>
    <row r="19" spans="1:13" customFormat="1" ht="18.5" x14ac:dyDescent="0.45">
      <c r="A19" s="24"/>
      <c r="B19" s="170"/>
      <c r="C19" s="173"/>
      <c r="D19" s="172"/>
      <c r="E19" s="150"/>
      <c r="F19" s="150"/>
      <c r="G19" s="150"/>
      <c r="I19" s="135"/>
      <c r="M19" s="133"/>
    </row>
    <row r="20" spans="1:13" customFormat="1" ht="18.5" x14ac:dyDescent="0.45">
      <c r="A20" s="24"/>
      <c r="B20" s="174" t="s">
        <v>23</v>
      </c>
      <c r="C20" s="173"/>
      <c r="D20" s="172"/>
      <c r="E20" s="150"/>
      <c r="F20" s="150"/>
      <c r="G20" s="150"/>
      <c r="I20" s="135"/>
      <c r="M20" s="133"/>
    </row>
    <row r="21" spans="1:13" customFormat="1" ht="18.5" x14ac:dyDescent="0.45">
      <c r="A21" s="24"/>
      <c r="B21" s="170"/>
      <c r="C21" s="173"/>
      <c r="D21" s="172"/>
      <c r="E21" s="150"/>
      <c r="F21" s="150"/>
      <c r="G21" s="150"/>
      <c r="I21" s="135"/>
      <c r="M21" s="133"/>
    </row>
    <row r="22" spans="1:13" customFormat="1" ht="18.5" x14ac:dyDescent="0.45">
      <c r="A22" s="24">
        <v>4</v>
      </c>
      <c r="B22" s="170" t="s">
        <v>18</v>
      </c>
      <c r="C22" s="171" t="s">
        <v>16</v>
      </c>
      <c r="D22" s="172">
        <v>0.78399999999999992</v>
      </c>
      <c r="E22" s="150">
        <v>2426.92</v>
      </c>
      <c r="F22" s="150"/>
      <c r="G22" s="150">
        <v>1902.7052799999999</v>
      </c>
      <c r="I22" s="135"/>
      <c r="M22" s="133"/>
    </row>
    <row r="23" spans="1:13" customFormat="1" ht="18.5" x14ac:dyDescent="0.45">
      <c r="A23" s="24">
        <v>5</v>
      </c>
      <c r="B23" s="170" t="s">
        <v>19</v>
      </c>
      <c r="C23" s="171" t="s">
        <v>16</v>
      </c>
      <c r="D23" s="172">
        <v>0.54</v>
      </c>
      <c r="E23" s="150">
        <v>2426.92</v>
      </c>
      <c r="F23" s="150"/>
      <c r="G23" s="150">
        <v>1310.5368000000001</v>
      </c>
      <c r="I23" s="135"/>
      <c r="M23" s="133"/>
    </row>
    <row r="24" spans="1:13" customFormat="1" ht="18.5" x14ac:dyDescent="0.45">
      <c r="A24" s="24"/>
      <c r="B24" s="170"/>
      <c r="C24" s="171"/>
      <c r="D24" s="172"/>
      <c r="E24" s="150"/>
      <c r="F24" s="150"/>
      <c r="G24" s="150"/>
      <c r="I24" s="135"/>
      <c r="M24" s="133"/>
    </row>
    <row r="25" spans="1:13" customFormat="1" ht="18.5" x14ac:dyDescent="0.45">
      <c r="A25" s="24"/>
      <c r="B25" s="174" t="s">
        <v>111</v>
      </c>
      <c r="C25" s="171"/>
      <c r="D25" s="172"/>
      <c r="E25" s="150"/>
      <c r="F25" s="150"/>
      <c r="G25" s="150"/>
      <c r="I25" s="135"/>
      <c r="M25" s="133"/>
    </row>
    <row r="26" spans="1:13" customFormat="1" ht="18.5" x14ac:dyDescent="0.45">
      <c r="A26" s="24"/>
      <c r="B26" s="170"/>
      <c r="C26" s="171"/>
      <c r="D26" s="172"/>
      <c r="E26" s="150"/>
      <c r="F26" s="150"/>
      <c r="G26" s="150"/>
      <c r="I26" s="135"/>
      <c r="M26" s="133"/>
    </row>
    <row r="27" spans="1:13" customFormat="1" ht="18.5" x14ac:dyDescent="0.45">
      <c r="A27" s="24">
        <v>6</v>
      </c>
      <c r="B27" s="170" t="s">
        <v>112</v>
      </c>
      <c r="C27" s="173" t="s">
        <v>17</v>
      </c>
      <c r="D27" s="172">
        <v>1.9599999999999997</v>
      </c>
      <c r="E27" s="150">
        <v>63</v>
      </c>
      <c r="F27" s="150"/>
      <c r="G27" s="150">
        <v>123.47999999999999</v>
      </c>
      <c r="I27" s="135"/>
      <c r="M27" s="133"/>
    </row>
    <row r="28" spans="1:13" customFormat="1" ht="18.5" x14ac:dyDescent="0.45">
      <c r="A28" s="24"/>
      <c r="B28" s="170"/>
      <c r="C28" s="173"/>
      <c r="D28" s="172"/>
      <c r="E28" s="150"/>
      <c r="F28" s="150"/>
      <c r="G28" s="150"/>
      <c r="I28" s="135"/>
      <c r="M28" s="133"/>
    </row>
    <row r="29" spans="1:13" customFormat="1" ht="18.5" x14ac:dyDescent="0.45">
      <c r="A29" s="24"/>
      <c r="B29" s="170"/>
      <c r="C29" s="173"/>
      <c r="D29" s="172"/>
      <c r="E29" s="150"/>
      <c r="F29" s="150"/>
      <c r="G29" s="150"/>
      <c r="I29" s="135"/>
      <c r="M29" s="133"/>
    </row>
    <row r="30" spans="1:13" customFormat="1" ht="18.5" x14ac:dyDescent="0.45">
      <c r="A30" s="24"/>
      <c r="B30" s="174" t="s">
        <v>21</v>
      </c>
      <c r="C30" s="171"/>
      <c r="D30" s="172"/>
      <c r="E30" s="150"/>
      <c r="F30" s="150"/>
      <c r="G30" s="150"/>
      <c r="I30" s="135"/>
      <c r="M30" s="133"/>
    </row>
    <row r="31" spans="1:13" customFormat="1" ht="18.5" x14ac:dyDescent="0.45">
      <c r="A31" s="24">
        <v>7</v>
      </c>
      <c r="B31" s="170" t="s">
        <v>122</v>
      </c>
      <c r="C31" s="173" t="s">
        <v>17</v>
      </c>
      <c r="D31" s="172">
        <v>5.84</v>
      </c>
      <c r="E31" s="150">
        <v>394.78</v>
      </c>
      <c r="F31" s="150"/>
      <c r="G31" s="150">
        <v>2305.5151999999998</v>
      </c>
      <c r="I31" s="135"/>
      <c r="M31" s="133"/>
    </row>
    <row r="32" spans="1:13" customFormat="1" ht="18.5" x14ac:dyDescent="0.45">
      <c r="A32" s="24"/>
      <c r="B32" s="170"/>
      <c r="C32" s="171"/>
      <c r="D32" s="172"/>
      <c r="E32" s="150"/>
      <c r="F32" s="150"/>
      <c r="G32" s="150"/>
      <c r="I32" s="135"/>
      <c r="M32" s="133"/>
    </row>
    <row r="33" spans="1:13" customFormat="1" ht="18.5" x14ac:dyDescent="0.45">
      <c r="A33" s="24"/>
      <c r="B33" s="174" t="s">
        <v>24</v>
      </c>
      <c r="C33" s="171"/>
      <c r="D33" s="172"/>
      <c r="E33" s="150"/>
      <c r="F33" s="150"/>
      <c r="G33" s="150"/>
      <c r="I33" s="135"/>
      <c r="M33" s="133"/>
    </row>
    <row r="34" spans="1:13" customFormat="1" ht="18.5" x14ac:dyDescent="0.45">
      <c r="A34" s="24"/>
      <c r="B34" s="170"/>
      <c r="C34" s="171"/>
      <c r="D34" s="172"/>
      <c r="E34" s="150"/>
      <c r="F34" s="150"/>
      <c r="G34" s="150"/>
      <c r="I34" s="135"/>
      <c r="M34" s="133"/>
    </row>
    <row r="35" spans="1:13" customFormat="1" ht="18.5" x14ac:dyDescent="0.45">
      <c r="A35" s="24">
        <v>8</v>
      </c>
      <c r="B35" s="170" t="s">
        <v>25</v>
      </c>
      <c r="C35" s="171" t="s">
        <v>26</v>
      </c>
      <c r="D35" s="172">
        <v>0.18099999999999999</v>
      </c>
      <c r="E35" s="150">
        <v>18768.169999999998</v>
      </c>
      <c r="F35" s="150"/>
      <c r="G35" s="150">
        <f>E35*D35</f>
        <v>3397.0387699999997</v>
      </c>
      <c r="I35" s="135"/>
      <c r="M35" s="133"/>
    </row>
    <row r="36" spans="1:13" customFormat="1" ht="18.5" x14ac:dyDescent="0.45">
      <c r="B36" s="148"/>
      <c r="C36" s="149"/>
      <c r="D36" s="149"/>
      <c r="E36" s="150"/>
      <c r="F36" s="150"/>
      <c r="G36" s="150"/>
      <c r="I36" s="135"/>
      <c r="M36" s="133"/>
    </row>
    <row r="37" spans="1:13" customFormat="1" ht="18.5" x14ac:dyDescent="0.45">
      <c r="B37" s="148"/>
      <c r="C37" s="149"/>
      <c r="D37" s="149"/>
      <c r="E37" s="150"/>
      <c r="F37" s="150"/>
      <c r="G37" s="150"/>
      <c r="I37" s="135"/>
      <c r="M37" s="133"/>
    </row>
    <row r="38" spans="1:13" customFormat="1" ht="18.5" x14ac:dyDescent="0.45">
      <c r="B38" s="148"/>
      <c r="C38" s="149"/>
      <c r="D38" s="149"/>
      <c r="E38" s="150"/>
      <c r="F38" s="150"/>
      <c r="G38" s="150"/>
      <c r="I38" s="135"/>
      <c r="M38" s="133"/>
    </row>
    <row r="39" spans="1:13" customFormat="1" ht="18.5" x14ac:dyDescent="0.45">
      <c r="B39" s="148"/>
      <c r="C39" s="149"/>
      <c r="D39" s="149"/>
      <c r="E39" s="150"/>
      <c r="F39" s="150"/>
      <c r="G39" s="150"/>
      <c r="I39" s="135"/>
      <c r="M39" s="133"/>
    </row>
    <row r="40" spans="1:13" customFormat="1" ht="18.5" x14ac:dyDescent="0.45">
      <c r="B40" s="148"/>
      <c r="C40" s="149"/>
      <c r="D40" s="149"/>
      <c r="E40" s="150"/>
      <c r="F40" s="150"/>
      <c r="G40" s="150"/>
      <c r="I40" s="135"/>
      <c r="M40" s="133"/>
    </row>
    <row r="41" spans="1:13" customFormat="1" ht="18.5" x14ac:dyDescent="0.45">
      <c r="B41" s="148"/>
      <c r="C41" s="149"/>
      <c r="D41" s="149"/>
      <c r="E41" s="150"/>
      <c r="F41" s="150"/>
      <c r="G41" s="150"/>
      <c r="I41" s="135"/>
      <c r="M41" s="133"/>
    </row>
    <row r="42" spans="1:13" customFormat="1" ht="18.5" x14ac:dyDescent="0.45">
      <c r="B42" s="148"/>
      <c r="C42" s="149"/>
      <c r="D42" s="149"/>
      <c r="E42" s="150"/>
      <c r="F42" s="150"/>
      <c r="G42" s="150"/>
      <c r="I42" s="135"/>
      <c r="M42" s="133"/>
    </row>
    <row r="43" spans="1:13" customFormat="1" ht="18.5" x14ac:dyDescent="0.45">
      <c r="B43" s="148"/>
      <c r="C43" s="149"/>
      <c r="D43" s="149"/>
      <c r="E43" s="150"/>
      <c r="F43" s="150"/>
      <c r="G43" s="150"/>
      <c r="I43" s="135"/>
      <c r="M43" s="133"/>
    </row>
    <row r="44" spans="1:13" customFormat="1" ht="18.5" x14ac:dyDescent="0.45">
      <c r="B44" s="148"/>
      <c r="C44" s="149"/>
      <c r="D44" s="149"/>
      <c r="E44" s="150"/>
      <c r="F44" s="150"/>
      <c r="G44" s="150"/>
      <c r="I44" s="135"/>
      <c r="M44" s="133"/>
    </row>
    <row r="45" spans="1:13" customFormat="1" ht="18.5" x14ac:dyDescent="0.45">
      <c r="B45" s="148"/>
      <c r="C45" s="149"/>
      <c r="D45" s="149"/>
      <c r="E45" s="150"/>
      <c r="F45" s="150"/>
      <c r="G45" s="150"/>
      <c r="I45" s="135"/>
      <c r="M45" s="133"/>
    </row>
    <row r="46" spans="1:13" customFormat="1" ht="19" thickBot="1" x14ac:dyDescent="0.5">
      <c r="B46" s="148"/>
      <c r="C46" s="149"/>
      <c r="D46" s="149"/>
      <c r="E46" s="150"/>
      <c r="F46" s="150"/>
      <c r="G46" s="150"/>
      <c r="I46" s="135"/>
      <c r="M46" s="133"/>
    </row>
    <row r="47" spans="1:13" customFormat="1" ht="18.5" x14ac:dyDescent="0.45">
      <c r="B47" s="151" t="s">
        <v>10</v>
      </c>
      <c r="C47" s="149"/>
      <c r="D47" s="149"/>
      <c r="E47" s="150"/>
      <c r="F47" s="152">
        <f>SUM(F8:F46)</f>
        <v>0</v>
      </c>
      <c r="G47" s="153">
        <f>SUM(G8:G46)</f>
        <v>10121.949249999998</v>
      </c>
      <c r="I47" s="135"/>
      <c r="M47" s="133"/>
    </row>
    <row r="48" spans="1:13" customFormat="1" ht="19" thickBot="1" x14ac:dyDescent="0.5">
      <c r="B48" s="151" t="s">
        <v>119</v>
      </c>
      <c r="C48" s="149"/>
      <c r="D48" s="149"/>
      <c r="E48" s="150"/>
      <c r="F48" s="154">
        <f>F47*0.1</f>
        <v>0</v>
      </c>
      <c r="G48" s="154">
        <f>G47*0.1</f>
        <v>1012.1949249999998</v>
      </c>
      <c r="I48" s="135"/>
      <c r="M48" s="133"/>
    </row>
    <row r="49" spans="2:13" customFormat="1" ht="18.5" x14ac:dyDescent="0.45">
      <c r="B49" s="151" t="s">
        <v>10</v>
      </c>
      <c r="C49" s="149"/>
      <c r="D49" s="149"/>
      <c r="E49" s="150"/>
      <c r="F49" s="150">
        <f>SUM(F47:F48)</f>
        <v>0</v>
      </c>
      <c r="G49" s="150">
        <f>SUM(G47:G48)</f>
        <v>11134.144174999998</v>
      </c>
      <c r="I49" s="135"/>
      <c r="M49" s="133"/>
    </row>
    <row r="50" spans="2:13" customFormat="1" ht="19" thickBot="1" x14ac:dyDescent="0.5">
      <c r="B50" s="151" t="s">
        <v>123</v>
      </c>
      <c r="C50" s="149"/>
      <c r="D50" s="149"/>
      <c r="E50" s="150"/>
      <c r="F50" s="154">
        <f>F49*0.15</f>
        <v>0</v>
      </c>
      <c r="G50" s="154">
        <f>G49*0.15</f>
        <v>1670.1216262499995</v>
      </c>
      <c r="I50" s="135"/>
      <c r="M50" s="133"/>
    </row>
    <row r="51" spans="2:13" customFormat="1" ht="18.5" x14ac:dyDescent="0.45">
      <c r="B51" s="151" t="s">
        <v>10</v>
      </c>
      <c r="C51" s="149"/>
      <c r="D51" s="149"/>
      <c r="E51" s="150"/>
      <c r="F51" s="150">
        <f>SUM(F49:F50)</f>
        <v>0</v>
      </c>
      <c r="G51" s="150">
        <f>SUM(G49:G50)</f>
        <v>12804.265801249998</v>
      </c>
      <c r="I51" s="135"/>
      <c r="M51" s="133"/>
    </row>
    <row r="52" spans="2:13" customFormat="1" ht="19" thickBot="1" x14ac:dyDescent="0.5">
      <c r="B52" s="151" t="s">
        <v>124</v>
      </c>
      <c r="C52" s="149"/>
      <c r="D52" s="149"/>
      <c r="E52" s="150"/>
      <c r="F52" s="154">
        <f>F51*0.15</f>
        <v>0</v>
      </c>
      <c r="G52" s="154">
        <f>G51*0.15</f>
        <v>1920.6398701874996</v>
      </c>
      <c r="I52" s="135"/>
      <c r="M52" s="133"/>
    </row>
    <row r="53" spans="2:13" customFormat="1" ht="18.5" x14ac:dyDescent="0.45">
      <c r="B53" s="151"/>
      <c r="C53" s="149"/>
      <c r="D53" s="149"/>
      <c r="E53" s="150"/>
      <c r="F53" s="150">
        <f>SUM(F51:F52)</f>
        <v>0</v>
      </c>
      <c r="G53" s="150">
        <f>SUM(G51:G52)</f>
        <v>14724.905671437496</v>
      </c>
      <c r="I53" s="135"/>
      <c r="M53" s="133"/>
    </row>
    <row r="54" spans="2:13" customFormat="1" ht="19" thickBot="1" x14ac:dyDescent="0.5">
      <c r="B54" s="155"/>
      <c r="C54" s="156"/>
      <c r="D54" s="157"/>
      <c r="E54" s="154"/>
      <c r="F54" s="154"/>
      <c r="G54" s="154"/>
      <c r="I54" s="135"/>
      <c r="M54" s="133"/>
    </row>
    <row r="55" spans="2:13" customFormat="1" ht="19" thickBot="1" x14ac:dyDescent="0.5">
      <c r="B55" s="158" t="s">
        <v>120</v>
      </c>
      <c r="C55" s="159"/>
      <c r="D55" s="160"/>
      <c r="E55" s="161"/>
      <c r="F55" s="161">
        <f>F53</f>
        <v>0</v>
      </c>
      <c r="G55" s="161">
        <f>G53</f>
        <v>14724.905671437496</v>
      </c>
      <c r="I55" s="135"/>
      <c r="M55" s="133"/>
    </row>
    <row r="56" spans="2:13" customFormat="1" ht="18.5" x14ac:dyDescent="0.45">
      <c r="B56" s="133"/>
      <c r="D56" s="134"/>
      <c r="E56" s="88"/>
      <c r="I56" s="135"/>
      <c r="M56" s="133"/>
    </row>
    <row r="57" spans="2:13" ht="15.5" x14ac:dyDescent="0.35">
      <c r="F57" s="165" t="s">
        <v>125</v>
      </c>
    </row>
  </sheetData>
  <pageMargins left="0.7" right="0.7" top="0.75" bottom="0.75" header="0.3" footer="0.3"/>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CCC2D-F4CF-4A13-98DC-BD0A18FE2C89}">
  <dimension ref="A1:I46"/>
  <sheetViews>
    <sheetView topLeftCell="B26" workbookViewId="0">
      <selection activeCell="K37" sqref="K37"/>
    </sheetView>
  </sheetViews>
  <sheetFormatPr defaultColWidth="8.90625" defaultRowHeight="14.5" x14ac:dyDescent="0.35"/>
  <cols>
    <col min="1" max="2" width="8.90625" style="186"/>
    <col min="3" max="3" width="45.54296875" style="186" customWidth="1"/>
    <col min="4" max="5" width="8.90625" style="186"/>
    <col min="6" max="6" width="13.54296875" style="186" customWidth="1"/>
    <col min="7" max="7" width="13.81640625" style="186" bestFit="1" customWidth="1"/>
    <col min="8" max="16384" width="8.90625" style="186"/>
  </cols>
  <sheetData>
    <row r="1" spans="1:9" x14ac:dyDescent="0.35">
      <c r="B1" s="280"/>
      <c r="C1" s="280"/>
      <c r="D1" s="280"/>
      <c r="E1" s="280"/>
      <c r="F1" s="280"/>
      <c r="G1" s="280"/>
    </row>
    <row r="2" spans="1:9" x14ac:dyDescent="0.35">
      <c r="B2" s="198"/>
      <c r="C2" s="198"/>
      <c r="D2" s="198"/>
      <c r="E2" s="198"/>
      <c r="F2" s="198"/>
      <c r="G2" s="198"/>
    </row>
    <row r="3" spans="1:9" ht="29" x14ac:dyDescent="0.35">
      <c r="B3" s="181" t="s">
        <v>9</v>
      </c>
      <c r="C3" s="182"/>
      <c r="D3" s="183" t="s">
        <v>174</v>
      </c>
      <c r="E3" s="184" t="s">
        <v>171</v>
      </c>
      <c r="F3" s="183" t="s">
        <v>172</v>
      </c>
      <c r="G3" s="182" t="s">
        <v>173</v>
      </c>
    </row>
    <row r="4" spans="1:9" x14ac:dyDescent="0.35">
      <c r="A4" s="185"/>
      <c r="B4" s="192"/>
      <c r="C4" s="199"/>
      <c r="D4" s="194"/>
      <c r="E4" s="193"/>
      <c r="F4" s="195"/>
      <c r="G4" s="196"/>
    </row>
    <row r="5" spans="1:9" ht="29" x14ac:dyDescent="0.35">
      <c r="A5" s="185"/>
      <c r="B5" s="197">
        <v>1</v>
      </c>
      <c r="C5" s="200" t="s">
        <v>179</v>
      </c>
      <c r="D5" s="194" t="s">
        <v>178</v>
      </c>
      <c r="E5" s="193">
        <v>1</v>
      </c>
      <c r="F5" s="266"/>
      <c r="G5" s="196">
        <f>E5*F5</f>
        <v>0</v>
      </c>
      <c r="I5" s="186" t="s">
        <v>176</v>
      </c>
    </row>
    <row r="6" spans="1:9" ht="43.5" x14ac:dyDescent="0.35">
      <c r="A6" s="185"/>
      <c r="B6" s="197">
        <v>2</v>
      </c>
      <c r="C6" s="200" t="s">
        <v>180</v>
      </c>
      <c r="D6" s="194" t="s">
        <v>178</v>
      </c>
      <c r="E6" s="193">
        <v>2</v>
      </c>
      <c r="F6" s="266"/>
      <c r="G6" s="196">
        <f t="shared" ref="G6:G31" si="0">E6*F6</f>
        <v>0</v>
      </c>
    </row>
    <row r="7" spans="1:9" ht="43.5" x14ac:dyDescent="0.35">
      <c r="A7" s="185"/>
      <c r="B7" s="197">
        <v>3</v>
      </c>
      <c r="C7" s="200" t="s">
        <v>181</v>
      </c>
      <c r="D7" s="194" t="s">
        <v>178</v>
      </c>
      <c r="E7" s="193">
        <v>1</v>
      </c>
      <c r="F7" s="266"/>
      <c r="G7" s="196">
        <f t="shared" si="0"/>
        <v>0</v>
      </c>
    </row>
    <row r="8" spans="1:9" ht="29" x14ac:dyDescent="0.35">
      <c r="A8" s="185"/>
      <c r="B8" s="197">
        <v>4</v>
      </c>
      <c r="C8" s="201" t="s">
        <v>182</v>
      </c>
      <c r="D8" s="194" t="s">
        <v>178</v>
      </c>
      <c r="E8" s="193">
        <v>2</v>
      </c>
      <c r="F8" s="266"/>
      <c r="G8" s="196">
        <f t="shared" si="0"/>
        <v>0</v>
      </c>
    </row>
    <row r="9" spans="1:9" ht="29" x14ac:dyDescent="0.35">
      <c r="A9" s="185"/>
      <c r="B9" s="197">
        <v>5</v>
      </c>
      <c r="C9" s="201" t="s">
        <v>183</v>
      </c>
      <c r="D9" s="194" t="s">
        <v>178</v>
      </c>
      <c r="E9" s="193">
        <v>2</v>
      </c>
      <c r="F9" s="266"/>
      <c r="G9" s="196">
        <f t="shared" si="0"/>
        <v>0</v>
      </c>
    </row>
    <row r="10" spans="1:9" ht="72.5" x14ac:dyDescent="0.35">
      <c r="A10" s="185"/>
      <c r="B10" s="197">
        <v>6</v>
      </c>
      <c r="C10" s="201" t="s">
        <v>184</v>
      </c>
      <c r="D10" s="194" t="s">
        <v>178</v>
      </c>
      <c r="E10" s="193">
        <v>2</v>
      </c>
      <c r="F10" s="266"/>
      <c r="G10" s="196">
        <f t="shared" si="0"/>
        <v>0</v>
      </c>
    </row>
    <row r="11" spans="1:9" ht="101.5" x14ac:dyDescent="0.35">
      <c r="A11" s="185"/>
      <c r="B11" s="197">
        <v>7</v>
      </c>
      <c r="C11" s="201" t="s">
        <v>185</v>
      </c>
      <c r="D11" s="194" t="s">
        <v>178</v>
      </c>
      <c r="E11" s="193">
        <v>2</v>
      </c>
      <c r="F11" s="266"/>
      <c r="G11" s="196">
        <f t="shared" si="0"/>
        <v>0</v>
      </c>
    </row>
    <row r="12" spans="1:9" ht="29" x14ac:dyDescent="0.35">
      <c r="A12" s="185"/>
      <c r="B12" s="197">
        <v>8</v>
      </c>
      <c r="C12" s="202" t="s">
        <v>186</v>
      </c>
      <c r="D12" s="194" t="s">
        <v>178</v>
      </c>
      <c r="E12" s="193">
        <v>1</v>
      </c>
      <c r="F12" s="266"/>
      <c r="G12" s="196">
        <f t="shared" si="0"/>
        <v>0</v>
      </c>
    </row>
    <row r="13" spans="1:9" x14ac:dyDescent="0.35">
      <c r="A13" s="185"/>
      <c r="B13" s="197">
        <v>9</v>
      </c>
      <c r="C13" s="201" t="s">
        <v>187</v>
      </c>
      <c r="D13" s="194" t="s">
        <v>175</v>
      </c>
      <c r="E13" s="193">
        <v>1</v>
      </c>
      <c r="F13" s="266"/>
      <c r="G13" s="196">
        <f t="shared" si="0"/>
        <v>0</v>
      </c>
    </row>
    <row r="14" spans="1:9" ht="58" x14ac:dyDescent="0.35">
      <c r="A14" s="185"/>
      <c r="B14" s="197">
        <v>10</v>
      </c>
      <c r="C14" s="201" t="s">
        <v>188</v>
      </c>
      <c r="D14" s="194" t="s">
        <v>178</v>
      </c>
      <c r="E14" s="193">
        <v>2</v>
      </c>
      <c r="F14" s="266"/>
      <c r="G14" s="196">
        <f t="shared" si="0"/>
        <v>0</v>
      </c>
    </row>
    <row r="15" spans="1:9" ht="29" x14ac:dyDescent="0.35">
      <c r="A15" s="185"/>
      <c r="B15" s="197">
        <v>11</v>
      </c>
      <c r="C15" s="201" t="s">
        <v>189</v>
      </c>
      <c r="D15" s="194" t="s">
        <v>175</v>
      </c>
      <c r="E15" s="193">
        <v>1</v>
      </c>
      <c r="F15" s="266"/>
      <c r="G15" s="196">
        <f t="shared" si="0"/>
        <v>0</v>
      </c>
    </row>
    <row r="16" spans="1:9" ht="58" x14ac:dyDescent="0.35">
      <c r="A16" s="185"/>
      <c r="B16" s="197">
        <v>12</v>
      </c>
      <c r="C16" s="201" t="s">
        <v>190</v>
      </c>
      <c r="D16" s="194" t="s">
        <v>175</v>
      </c>
      <c r="E16" s="193">
        <v>8</v>
      </c>
      <c r="F16" s="266"/>
      <c r="G16" s="196">
        <f t="shared" si="0"/>
        <v>0</v>
      </c>
    </row>
    <row r="17" spans="1:8" ht="72.5" x14ac:dyDescent="0.35">
      <c r="A17" s="185"/>
      <c r="B17" s="197">
        <v>13</v>
      </c>
      <c r="C17" s="201" t="s">
        <v>191</v>
      </c>
      <c r="D17" s="194" t="s">
        <v>175</v>
      </c>
      <c r="E17" s="193">
        <v>1</v>
      </c>
      <c r="F17" s="266"/>
      <c r="G17" s="196">
        <f t="shared" si="0"/>
        <v>0</v>
      </c>
    </row>
    <row r="18" spans="1:8" ht="188.5" x14ac:dyDescent="0.35">
      <c r="A18" s="185"/>
      <c r="B18" s="197">
        <v>14</v>
      </c>
      <c r="C18" s="201" t="s">
        <v>192</v>
      </c>
      <c r="D18" s="194" t="s">
        <v>175</v>
      </c>
      <c r="E18" s="193">
        <v>1</v>
      </c>
      <c r="F18" s="266"/>
      <c r="G18" s="196">
        <f>E18*F18</f>
        <v>0</v>
      </c>
    </row>
    <row r="19" spans="1:8" ht="72.5" x14ac:dyDescent="0.35">
      <c r="A19" s="185"/>
      <c r="B19" s="197">
        <v>15</v>
      </c>
      <c r="C19" s="201" t="s">
        <v>193</v>
      </c>
      <c r="D19" s="194" t="s">
        <v>175</v>
      </c>
      <c r="E19" s="193">
        <v>1</v>
      </c>
      <c r="F19" s="266"/>
      <c r="G19" s="196">
        <f t="shared" si="0"/>
        <v>0</v>
      </c>
    </row>
    <row r="20" spans="1:8" ht="29" x14ac:dyDescent="0.35">
      <c r="A20" s="185"/>
      <c r="B20" s="197">
        <v>16</v>
      </c>
      <c r="C20" s="201" t="s">
        <v>194</v>
      </c>
      <c r="D20" s="194" t="s">
        <v>175</v>
      </c>
      <c r="E20" s="193">
        <v>1</v>
      </c>
      <c r="F20" s="266"/>
      <c r="G20" s="196">
        <f t="shared" si="0"/>
        <v>0</v>
      </c>
    </row>
    <row r="21" spans="1:8" ht="43.5" x14ac:dyDescent="0.35">
      <c r="A21" s="185"/>
      <c r="B21" s="197">
        <v>17</v>
      </c>
      <c r="C21" s="201" t="s">
        <v>195</v>
      </c>
      <c r="D21" s="194" t="s">
        <v>175</v>
      </c>
      <c r="E21" s="193">
        <v>2</v>
      </c>
      <c r="F21" s="266"/>
      <c r="G21" s="196">
        <f t="shared" si="0"/>
        <v>0</v>
      </c>
    </row>
    <row r="22" spans="1:8" ht="29" x14ac:dyDescent="0.35">
      <c r="A22" s="185"/>
      <c r="B22" s="197">
        <v>18</v>
      </c>
      <c r="C22" s="201" t="s">
        <v>196</v>
      </c>
      <c r="D22" s="194" t="s">
        <v>175</v>
      </c>
      <c r="E22" s="193">
        <v>1</v>
      </c>
      <c r="F22" s="266"/>
      <c r="G22" s="196">
        <f t="shared" si="0"/>
        <v>0</v>
      </c>
    </row>
    <row r="23" spans="1:8" ht="29" x14ac:dyDescent="0.35">
      <c r="A23" s="185"/>
      <c r="B23" s="197">
        <v>19</v>
      </c>
      <c r="C23" s="201" t="s">
        <v>197</v>
      </c>
      <c r="D23" s="194" t="s">
        <v>175</v>
      </c>
      <c r="E23" s="193">
        <v>1</v>
      </c>
      <c r="F23" s="266"/>
      <c r="G23" s="196">
        <f t="shared" si="0"/>
        <v>0</v>
      </c>
    </row>
    <row r="24" spans="1:8" x14ac:dyDescent="0.35">
      <c r="A24" s="185"/>
      <c r="B24" s="197">
        <v>20</v>
      </c>
      <c r="C24" s="201" t="s">
        <v>198</v>
      </c>
      <c r="D24" s="194" t="s">
        <v>178</v>
      </c>
      <c r="E24" s="193">
        <v>25</v>
      </c>
      <c r="F24" s="266"/>
      <c r="G24" s="196">
        <f>E24*F24</f>
        <v>0</v>
      </c>
    </row>
    <row r="25" spans="1:8" x14ac:dyDescent="0.35">
      <c r="A25" s="185"/>
      <c r="B25" s="197">
        <v>21</v>
      </c>
      <c r="C25" s="201" t="s">
        <v>199</v>
      </c>
      <c r="D25" s="194" t="s">
        <v>178</v>
      </c>
      <c r="E25" s="193">
        <v>4</v>
      </c>
      <c r="F25" s="266"/>
      <c r="G25" s="196">
        <f t="shared" si="0"/>
        <v>0</v>
      </c>
    </row>
    <row r="26" spans="1:8" ht="58" x14ac:dyDescent="0.35">
      <c r="A26" s="185"/>
      <c r="B26" s="197">
        <v>22</v>
      </c>
      <c r="C26" s="201" t="s">
        <v>200</v>
      </c>
      <c r="D26" s="194" t="s">
        <v>178</v>
      </c>
      <c r="E26" s="193">
        <v>4</v>
      </c>
      <c r="F26" s="266"/>
      <c r="G26" s="196">
        <f t="shared" si="0"/>
        <v>0</v>
      </c>
    </row>
    <row r="27" spans="1:8" ht="29" x14ac:dyDescent="0.35">
      <c r="A27" s="185"/>
      <c r="B27" s="197">
        <v>23</v>
      </c>
      <c r="C27" s="201" t="s">
        <v>201</v>
      </c>
      <c r="D27" s="194" t="s">
        <v>178</v>
      </c>
      <c r="E27" s="193">
        <v>1</v>
      </c>
      <c r="F27" s="266"/>
      <c r="G27" s="196">
        <f t="shared" si="0"/>
        <v>0</v>
      </c>
    </row>
    <row r="28" spans="1:8" x14ac:dyDescent="0.35">
      <c r="A28" s="185"/>
      <c r="B28" s="197">
        <v>24</v>
      </c>
      <c r="C28" s="201" t="s">
        <v>202</v>
      </c>
      <c r="D28" s="194" t="s">
        <v>205</v>
      </c>
      <c r="E28" s="193">
        <v>3</v>
      </c>
      <c r="F28" s="266"/>
      <c r="G28" s="196">
        <f t="shared" si="0"/>
        <v>0</v>
      </c>
    </row>
    <row r="29" spans="1:8" x14ac:dyDescent="0.35">
      <c r="A29" s="185"/>
      <c r="B29" s="197">
        <v>25</v>
      </c>
      <c r="C29" s="201" t="s">
        <v>203</v>
      </c>
      <c r="D29" s="194" t="s">
        <v>205</v>
      </c>
      <c r="E29" s="193">
        <v>3</v>
      </c>
      <c r="F29" s="266"/>
      <c r="G29" s="196">
        <f t="shared" si="0"/>
        <v>0</v>
      </c>
    </row>
    <row r="30" spans="1:8" x14ac:dyDescent="0.35">
      <c r="A30" s="185"/>
      <c r="B30" s="197">
        <v>26</v>
      </c>
      <c r="C30" s="201" t="s">
        <v>177</v>
      </c>
      <c r="D30" s="194" t="s">
        <v>205</v>
      </c>
      <c r="E30" s="193">
        <v>3</v>
      </c>
      <c r="F30" s="266"/>
      <c r="G30" s="196">
        <f t="shared" si="0"/>
        <v>0</v>
      </c>
    </row>
    <row r="31" spans="1:8" ht="29" x14ac:dyDescent="0.35">
      <c r="A31" s="185"/>
      <c r="B31" s="197">
        <v>27</v>
      </c>
      <c r="C31" s="201" t="s">
        <v>204</v>
      </c>
      <c r="D31" s="194" t="s">
        <v>178</v>
      </c>
      <c r="E31" s="193">
        <v>20</v>
      </c>
      <c r="F31" s="266"/>
      <c r="G31" s="196">
        <f t="shared" si="0"/>
        <v>0</v>
      </c>
      <c r="H31" s="186" t="s">
        <v>176</v>
      </c>
    </row>
    <row r="32" spans="1:8" ht="15" thickBot="1" x14ac:dyDescent="0.4">
      <c r="A32" s="185"/>
      <c r="B32" s="197"/>
      <c r="C32" s="191"/>
      <c r="D32" s="194"/>
      <c r="E32" s="193"/>
      <c r="F32" s="195"/>
      <c r="G32" s="196"/>
    </row>
    <row r="33" spans="2:7" ht="15" thickBot="1" x14ac:dyDescent="0.4">
      <c r="B33" s="187"/>
      <c r="C33" s="188"/>
      <c r="D33" s="188"/>
      <c r="E33" s="189"/>
      <c r="F33" s="190"/>
      <c r="G33" s="190">
        <f>SUM(G5:G31)</f>
        <v>0</v>
      </c>
    </row>
    <row r="34" spans="2:7" x14ac:dyDescent="0.35">
      <c r="B34" s="198"/>
      <c r="C34" s="198"/>
      <c r="D34" s="198"/>
      <c r="E34" s="198"/>
      <c r="F34" s="198"/>
      <c r="G34" s="198"/>
    </row>
    <row r="35" spans="2:7" x14ac:dyDescent="0.35">
      <c r="B35" s="198"/>
      <c r="C35" s="198"/>
      <c r="D35" s="198"/>
      <c r="E35" s="198"/>
      <c r="F35" s="198"/>
      <c r="G35" s="203"/>
    </row>
    <row r="36" spans="2:7" x14ac:dyDescent="0.35">
      <c r="B36" s="198"/>
      <c r="C36" s="198"/>
      <c r="D36" s="198"/>
      <c r="E36" s="198"/>
      <c r="F36" s="198"/>
      <c r="G36" s="203"/>
    </row>
    <row r="37" spans="2:7" x14ac:dyDescent="0.35">
      <c r="G37" s="186" t="s">
        <v>176</v>
      </c>
    </row>
    <row r="38" spans="2:7" x14ac:dyDescent="0.35">
      <c r="C38" s="186" t="s">
        <v>176</v>
      </c>
    </row>
    <row r="40" spans="2:7" x14ac:dyDescent="0.35">
      <c r="G40" s="186" t="s">
        <v>176</v>
      </c>
    </row>
    <row r="46" spans="2:7" x14ac:dyDescent="0.35">
      <c r="C46" s="186" t="s">
        <v>176</v>
      </c>
    </row>
  </sheetData>
  <mergeCells count="1">
    <mergeCell ref="B1:G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4"/>
  <sheetViews>
    <sheetView topLeftCell="A13" workbookViewId="0">
      <selection activeCell="A13" sqref="A13"/>
    </sheetView>
  </sheetViews>
  <sheetFormatPr defaultRowHeight="14.5" x14ac:dyDescent="0.35"/>
  <cols>
    <col min="1" max="1" width="19.453125" bestFit="1" customWidth="1"/>
    <col min="4" max="4" width="11.453125" bestFit="1" customWidth="1"/>
  </cols>
  <sheetData>
    <row r="1" spans="1:6" x14ac:dyDescent="0.35">
      <c r="A1" t="s">
        <v>128</v>
      </c>
    </row>
    <row r="2" spans="1:6" x14ac:dyDescent="0.35">
      <c r="A2" t="s">
        <v>129</v>
      </c>
      <c r="D2" s="176"/>
    </row>
    <row r="3" spans="1:6" x14ac:dyDescent="0.35">
      <c r="A3" s="177">
        <v>42704</v>
      </c>
      <c r="D3" s="176"/>
    </row>
    <row r="4" spans="1:6" x14ac:dyDescent="0.35">
      <c r="A4" t="s">
        <v>130</v>
      </c>
      <c r="D4" s="176"/>
    </row>
    <row r="5" spans="1:6" x14ac:dyDescent="0.35">
      <c r="A5" t="s">
        <v>131</v>
      </c>
      <c r="D5" s="176"/>
    </row>
    <row r="6" spans="1:6" x14ac:dyDescent="0.35">
      <c r="A6" t="s">
        <v>132</v>
      </c>
      <c r="D6" s="176"/>
    </row>
    <row r="7" spans="1:6" x14ac:dyDescent="0.35">
      <c r="A7" t="s">
        <v>9</v>
      </c>
      <c r="B7" t="s">
        <v>2</v>
      </c>
      <c r="C7" t="s">
        <v>133</v>
      </c>
      <c r="D7" t="s">
        <v>134</v>
      </c>
      <c r="E7" t="s">
        <v>135</v>
      </c>
      <c r="F7" s="178" t="s">
        <v>170</v>
      </c>
    </row>
    <row r="9" spans="1:6" x14ac:dyDescent="0.35">
      <c r="D9" s="176"/>
    </row>
    <row r="13" spans="1:6" x14ac:dyDescent="0.35">
      <c r="A13" t="s">
        <v>10</v>
      </c>
    </row>
    <row r="14" spans="1:6" x14ac:dyDescent="0.35">
      <c r="A14" t="s">
        <v>136</v>
      </c>
    </row>
    <row r="15" spans="1:6" x14ac:dyDescent="0.35">
      <c r="A15" t="s">
        <v>137</v>
      </c>
    </row>
    <row r="16" spans="1:6" x14ac:dyDescent="0.35">
      <c r="A16" t="s">
        <v>127</v>
      </c>
    </row>
    <row r="17" spans="1:1" x14ac:dyDescent="0.35">
      <c r="A17" t="s">
        <v>138</v>
      </c>
    </row>
    <row r="18" spans="1:1" x14ac:dyDescent="0.35">
      <c r="A18" t="s">
        <v>139</v>
      </c>
    </row>
    <row r="19" spans="1:1" x14ac:dyDescent="0.35">
      <c r="A19" t="s">
        <v>140</v>
      </c>
    </row>
    <row r="20" spans="1:1" x14ac:dyDescent="0.35">
      <c r="A20" t="s">
        <v>141</v>
      </c>
    </row>
    <row r="21" spans="1:1" x14ac:dyDescent="0.35">
      <c r="A21" t="s">
        <v>142</v>
      </c>
    </row>
    <row r="22" spans="1:1" x14ac:dyDescent="0.35">
      <c r="A22">
        <v>1</v>
      </c>
    </row>
    <row r="23" spans="1:1" x14ac:dyDescent="0.35">
      <c r="A23" t="s">
        <v>143</v>
      </c>
    </row>
    <row r="24" spans="1:1" x14ac:dyDescent="0.35">
      <c r="A24">
        <v>1.1000000000000001</v>
      </c>
    </row>
    <row r="25" spans="1:1" x14ac:dyDescent="0.35">
      <c r="A25" t="s">
        <v>144</v>
      </c>
    </row>
    <row r="26" spans="1:1" x14ac:dyDescent="0.35">
      <c r="A26" t="s">
        <v>145</v>
      </c>
    </row>
    <row r="27" spans="1:1" x14ac:dyDescent="0.35">
      <c r="A27" s="179">
        <v>570</v>
      </c>
    </row>
    <row r="28" spans="1:1" x14ac:dyDescent="0.35">
      <c r="A28">
        <v>0</v>
      </c>
    </row>
    <row r="29" spans="1:1" x14ac:dyDescent="0.35">
      <c r="A29">
        <v>0</v>
      </c>
    </row>
    <row r="30" spans="1:1" x14ac:dyDescent="0.35">
      <c r="A30">
        <v>0</v>
      </c>
    </row>
    <row r="31" spans="1:1" x14ac:dyDescent="0.35">
      <c r="A31" s="178">
        <v>0.15</v>
      </c>
    </row>
    <row r="32" spans="1:1" x14ac:dyDescent="0.35">
      <c r="A32">
        <v>0</v>
      </c>
    </row>
    <row r="33" spans="1:1" x14ac:dyDescent="0.35">
      <c r="A33">
        <v>0</v>
      </c>
    </row>
    <row r="34" spans="1:1" x14ac:dyDescent="0.35">
      <c r="A34">
        <v>1.2</v>
      </c>
    </row>
    <row r="35" spans="1:1" x14ac:dyDescent="0.35">
      <c r="A35" t="s">
        <v>146</v>
      </c>
    </row>
    <row r="36" spans="1:1" x14ac:dyDescent="0.35">
      <c r="A36">
        <v>4</v>
      </c>
    </row>
    <row r="37" spans="1:1" x14ac:dyDescent="0.35">
      <c r="A37" s="179">
        <v>675</v>
      </c>
    </row>
    <row r="38" spans="1:1" x14ac:dyDescent="0.35">
      <c r="A38" s="176">
        <v>2700</v>
      </c>
    </row>
    <row r="39" spans="1:1" x14ac:dyDescent="0.35">
      <c r="A39">
        <v>162</v>
      </c>
    </row>
    <row r="40" spans="1:1" x14ac:dyDescent="0.35">
      <c r="A40" s="176">
        <v>2862</v>
      </c>
    </row>
    <row r="41" spans="1:1" x14ac:dyDescent="0.35">
      <c r="A41" s="178">
        <v>0.15</v>
      </c>
    </row>
    <row r="42" spans="1:1" x14ac:dyDescent="0.35">
      <c r="A42" s="176">
        <v>3291.3</v>
      </c>
    </row>
    <row r="43" spans="1:1" x14ac:dyDescent="0.35">
      <c r="A43">
        <v>429.3</v>
      </c>
    </row>
    <row r="44" spans="1:1" x14ac:dyDescent="0.35">
      <c r="A44">
        <v>1.3</v>
      </c>
    </row>
    <row r="45" spans="1:1" x14ac:dyDescent="0.35">
      <c r="A45" t="s">
        <v>147</v>
      </c>
    </row>
    <row r="46" spans="1:1" x14ac:dyDescent="0.35">
      <c r="A46" t="s">
        <v>148</v>
      </c>
    </row>
    <row r="47" spans="1:1" x14ac:dyDescent="0.35">
      <c r="A47">
        <v>4</v>
      </c>
    </row>
    <row r="48" spans="1:1" x14ac:dyDescent="0.35">
      <c r="A48" s="179">
        <v>275</v>
      </c>
    </row>
    <row r="49" spans="1:1" x14ac:dyDescent="0.35">
      <c r="A49" s="176">
        <v>1100</v>
      </c>
    </row>
    <row r="50" spans="1:1" x14ac:dyDescent="0.35">
      <c r="A50">
        <v>66</v>
      </c>
    </row>
    <row r="51" spans="1:1" x14ac:dyDescent="0.35">
      <c r="A51" s="176">
        <v>1166</v>
      </c>
    </row>
    <row r="52" spans="1:1" x14ac:dyDescent="0.35">
      <c r="A52" s="178">
        <v>0.15</v>
      </c>
    </row>
    <row r="53" spans="1:1" x14ac:dyDescent="0.35">
      <c r="A53" s="176">
        <v>1340.9</v>
      </c>
    </row>
    <row r="54" spans="1:1" x14ac:dyDescent="0.35">
      <c r="A54">
        <v>174.9</v>
      </c>
    </row>
    <row r="55" spans="1:1" x14ac:dyDescent="0.35">
      <c r="A55" t="s">
        <v>149</v>
      </c>
    </row>
    <row r="56" spans="1:1" x14ac:dyDescent="0.35">
      <c r="A56">
        <v>2</v>
      </c>
    </row>
    <row r="57" spans="1:1" x14ac:dyDescent="0.35">
      <c r="A57" s="179">
        <v>355</v>
      </c>
    </row>
    <row r="58" spans="1:1" x14ac:dyDescent="0.35">
      <c r="A58">
        <v>710</v>
      </c>
    </row>
    <row r="59" spans="1:1" x14ac:dyDescent="0.35">
      <c r="A59">
        <v>42.6</v>
      </c>
    </row>
    <row r="60" spans="1:1" x14ac:dyDescent="0.35">
      <c r="A60">
        <v>752.6</v>
      </c>
    </row>
    <row r="61" spans="1:1" x14ac:dyDescent="0.35">
      <c r="A61" s="178">
        <v>0.15</v>
      </c>
    </row>
    <row r="62" spans="1:1" x14ac:dyDescent="0.35">
      <c r="A62">
        <v>865.49</v>
      </c>
    </row>
    <row r="63" spans="1:1" x14ac:dyDescent="0.35">
      <c r="A63">
        <v>112.89</v>
      </c>
    </row>
    <row r="64" spans="1:1" x14ac:dyDescent="0.35">
      <c r="A64">
        <v>1.4</v>
      </c>
    </row>
    <row r="65" spans="1:1" x14ac:dyDescent="0.35">
      <c r="A65" t="s">
        <v>150</v>
      </c>
    </row>
    <row r="66" spans="1:1" x14ac:dyDescent="0.35">
      <c r="A66" s="179">
        <v>475</v>
      </c>
    </row>
    <row r="67" spans="1:1" x14ac:dyDescent="0.35">
      <c r="A67">
        <v>0</v>
      </c>
    </row>
    <row r="68" spans="1:1" x14ac:dyDescent="0.35">
      <c r="A68">
        <v>0</v>
      </c>
    </row>
    <row r="69" spans="1:1" x14ac:dyDescent="0.35">
      <c r="A69">
        <v>0</v>
      </c>
    </row>
    <row r="70" spans="1:1" x14ac:dyDescent="0.35">
      <c r="A70" s="178">
        <v>0.15</v>
      </c>
    </row>
    <row r="71" spans="1:1" x14ac:dyDescent="0.35">
      <c r="A71">
        <v>0</v>
      </c>
    </row>
    <row r="72" spans="1:1" x14ac:dyDescent="0.35">
      <c r="A72">
        <v>0</v>
      </c>
    </row>
    <row r="73" spans="1:1" x14ac:dyDescent="0.35">
      <c r="A73">
        <v>1.5</v>
      </c>
    </row>
    <row r="74" spans="1:1" x14ac:dyDescent="0.35">
      <c r="A74" t="s">
        <v>151</v>
      </c>
    </row>
    <row r="75" spans="1:1" x14ac:dyDescent="0.35">
      <c r="A75" t="s">
        <v>152</v>
      </c>
    </row>
    <row r="76" spans="1:1" x14ac:dyDescent="0.35">
      <c r="A76">
        <v>8</v>
      </c>
    </row>
    <row r="77" spans="1:1" x14ac:dyDescent="0.35">
      <c r="A77" s="179">
        <v>575</v>
      </c>
    </row>
    <row r="78" spans="1:1" x14ac:dyDescent="0.35">
      <c r="A78" s="176">
        <v>4600</v>
      </c>
    </row>
    <row r="79" spans="1:1" x14ac:dyDescent="0.35">
      <c r="A79">
        <v>276</v>
      </c>
    </row>
    <row r="80" spans="1:1" x14ac:dyDescent="0.35">
      <c r="A80" s="176">
        <v>4876</v>
      </c>
    </row>
    <row r="81" spans="1:1" x14ac:dyDescent="0.35">
      <c r="A81" s="178">
        <v>0.15</v>
      </c>
    </row>
    <row r="82" spans="1:1" x14ac:dyDescent="0.35">
      <c r="A82" s="176">
        <v>5607.4</v>
      </c>
    </row>
    <row r="83" spans="1:1" x14ac:dyDescent="0.35">
      <c r="A83">
        <v>731.4</v>
      </c>
    </row>
    <row r="84" spans="1:1" x14ac:dyDescent="0.35">
      <c r="A84" t="s">
        <v>153</v>
      </c>
    </row>
    <row r="85" spans="1:1" x14ac:dyDescent="0.35">
      <c r="A85" s="176">
        <v>9656.6</v>
      </c>
    </row>
    <row r="86" spans="1:1" x14ac:dyDescent="0.35">
      <c r="A86" s="176">
        <v>11105.09</v>
      </c>
    </row>
    <row r="87" spans="1:1" x14ac:dyDescent="0.35">
      <c r="A87" s="176">
        <v>1448.49</v>
      </c>
    </row>
    <row r="88" spans="1:1" x14ac:dyDescent="0.35">
      <c r="A88" t="s">
        <v>9</v>
      </c>
    </row>
    <row r="89" spans="1:1" x14ac:dyDescent="0.35">
      <c r="A89" t="s">
        <v>2</v>
      </c>
    </row>
    <row r="90" spans="1:1" x14ac:dyDescent="0.35">
      <c r="A90" t="s">
        <v>133</v>
      </c>
    </row>
    <row r="91" spans="1:1" x14ac:dyDescent="0.35">
      <c r="A91" t="s">
        <v>154</v>
      </c>
    </row>
    <row r="92" spans="1:1" x14ac:dyDescent="0.35">
      <c r="A92" t="s">
        <v>135</v>
      </c>
    </row>
    <row r="93" spans="1:1" x14ac:dyDescent="0.35">
      <c r="A93" s="178">
        <v>0.06</v>
      </c>
    </row>
    <row r="94" spans="1:1" x14ac:dyDescent="0.35">
      <c r="A94" t="s">
        <v>155</v>
      </c>
    </row>
    <row r="95" spans="1:1" x14ac:dyDescent="0.35">
      <c r="A95" t="s">
        <v>136</v>
      </c>
    </row>
    <row r="96" spans="1:1" x14ac:dyDescent="0.35">
      <c r="A96" t="s">
        <v>137</v>
      </c>
    </row>
    <row r="97" spans="1:1" x14ac:dyDescent="0.35">
      <c r="A97" t="s">
        <v>127</v>
      </c>
    </row>
    <row r="98" spans="1:1" x14ac:dyDescent="0.35">
      <c r="A98" t="s">
        <v>156</v>
      </c>
    </row>
    <row r="99" spans="1:1" x14ac:dyDescent="0.35">
      <c r="A99" t="s">
        <v>9</v>
      </c>
    </row>
    <row r="100" spans="1:1" x14ac:dyDescent="0.35">
      <c r="A100" t="s">
        <v>140</v>
      </c>
    </row>
    <row r="101" spans="1:1" x14ac:dyDescent="0.35">
      <c r="A101" t="s">
        <v>142</v>
      </c>
    </row>
    <row r="102" spans="1:1" x14ac:dyDescent="0.35">
      <c r="A102">
        <v>2</v>
      </c>
    </row>
    <row r="103" spans="1:1" x14ac:dyDescent="0.35">
      <c r="A103" t="s">
        <v>157</v>
      </c>
    </row>
    <row r="104" spans="1:1" x14ac:dyDescent="0.35">
      <c r="A104">
        <v>2.1</v>
      </c>
    </row>
    <row r="105" spans="1:1" x14ac:dyDescent="0.35">
      <c r="A105" t="s">
        <v>158</v>
      </c>
    </row>
    <row r="106" spans="1:1" x14ac:dyDescent="0.35">
      <c r="A106" t="s">
        <v>159</v>
      </c>
    </row>
    <row r="107" spans="1:1" x14ac:dyDescent="0.35">
      <c r="A107" t="s">
        <v>160</v>
      </c>
    </row>
    <row r="108" spans="1:1" x14ac:dyDescent="0.35">
      <c r="A108">
        <v>240</v>
      </c>
    </row>
    <row r="109" spans="1:1" x14ac:dyDescent="0.35">
      <c r="A109" s="179">
        <v>23000</v>
      </c>
    </row>
    <row r="110" spans="1:1" x14ac:dyDescent="0.35">
      <c r="A110" s="176">
        <v>5520000</v>
      </c>
    </row>
    <row r="111" spans="1:1" x14ac:dyDescent="0.35">
      <c r="A111" s="176">
        <v>331200</v>
      </c>
    </row>
    <row r="112" spans="1:1" x14ac:dyDescent="0.35">
      <c r="A112" s="176">
        <v>5851200</v>
      </c>
    </row>
    <row r="113" spans="1:1" x14ac:dyDescent="0.35">
      <c r="A113" s="178">
        <v>0.15</v>
      </c>
    </row>
    <row r="114" spans="1:1" x14ac:dyDescent="0.35">
      <c r="A114" s="176">
        <v>6728880</v>
      </c>
    </row>
    <row r="115" spans="1:1" x14ac:dyDescent="0.35">
      <c r="A115" s="176">
        <v>877680</v>
      </c>
    </row>
    <row r="116" spans="1:1" x14ac:dyDescent="0.35">
      <c r="A116" t="s">
        <v>161</v>
      </c>
    </row>
    <row r="117" spans="1:1" x14ac:dyDescent="0.35">
      <c r="A117" t="s">
        <v>162</v>
      </c>
    </row>
    <row r="118" spans="1:1" x14ac:dyDescent="0.35">
      <c r="A118">
        <v>826</v>
      </c>
    </row>
    <row r="119" spans="1:1" x14ac:dyDescent="0.35">
      <c r="A119" s="179">
        <v>6956</v>
      </c>
    </row>
    <row r="120" spans="1:1" x14ac:dyDescent="0.35">
      <c r="A120" s="176">
        <v>5745656</v>
      </c>
    </row>
    <row r="121" spans="1:1" x14ac:dyDescent="0.35">
      <c r="A121" s="176">
        <v>344739.36</v>
      </c>
    </row>
    <row r="122" spans="1:1" x14ac:dyDescent="0.35">
      <c r="A122" s="176">
        <v>6090395.3600000003</v>
      </c>
    </row>
    <row r="123" spans="1:1" x14ac:dyDescent="0.35">
      <c r="A123" s="178">
        <v>0.15</v>
      </c>
    </row>
    <row r="124" spans="1:1" x14ac:dyDescent="0.35">
      <c r="A124" s="176">
        <v>7003954.6600000001</v>
      </c>
    </row>
    <row r="125" spans="1:1" x14ac:dyDescent="0.35">
      <c r="A125" s="176">
        <v>913559.3</v>
      </c>
    </row>
    <row r="126" spans="1:1" x14ac:dyDescent="0.35">
      <c r="A126" t="s">
        <v>163</v>
      </c>
    </row>
    <row r="127" spans="1:1" x14ac:dyDescent="0.35">
      <c r="A127" t="s">
        <v>164</v>
      </c>
    </row>
    <row r="128" spans="1:1" x14ac:dyDescent="0.35">
      <c r="A128">
        <v>15</v>
      </c>
    </row>
    <row r="129" spans="1:1" x14ac:dyDescent="0.35">
      <c r="A129" s="179">
        <v>189148</v>
      </c>
    </row>
    <row r="130" spans="1:1" x14ac:dyDescent="0.35">
      <c r="A130" s="176">
        <v>2837220</v>
      </c>
    </row>
    <row r="131" spans="1:1" x14ac:dyDescent="0.35">
      <c r="A131" s="176">
        <v>170233.2</v>
      </c>
    </row>
    <row r="132" spans="1:1" x14ac:dyDescent="0.35">
      <c r="A132" s="176">
        <v>3007453.2</v>
      </c>
    </row>
    <row r="133" spans="1:1" x14ac:dyDescent="0.35">
      <c r="A133" s="178">
        <v>0.15</v>
      </c>
    </row>
    <row r="134" spans="1:1" x14ac:dyDescent="0.35">
      <c r="A134" s="176">
        <v>3458571.18</v>
      </c>
    </row>
    <row r="135" spans="1:1" x14ac:dyDescent="0.35">
      <c r="A135" s="176">
        <v>451117.98</v>
      </c>
    </row>
    <row r="136" spans="1:1" x14ac:dyDescent="0.35">
      <c r="A136" t="s">
        <v>165</v>
      </c>
    </row>
    <row r="137" spans="1:1" x14ac:dyDescent="0.35">
      <c r="A137" t="s">
        <v>166</v>
      </c>
    </row>
    <row r="138" spans="1:1" x14ac:dyDescent="0.35">
      <c r="A138">
        <v>8</v>
      </c>
    </row>
    <row r="139" spans="1:1" x14ac:dyDescent="0.35">
      <c r="A139" s="179">
        <v>233280</v>
      </c>
    </row>
    <row r="140" spans="1:1" x14ac:dyDescent="0.35">
      <c r="A140" s="176">
        <v>1866240</v>
      </c>
    </row>
    <row r="141" spans="1:1" x14ac:dyDescent="0.35">
      <c r="A141" s="176">
        <v>111974.39999999999</v>
      </c>
    </row>
    <row r="142" spans="1:1" x14ac:dyDescent="0.35">
      <c r="A142" s="176">
        <v>1978214.3999999999</v>
      </c>
    </row>
    <row r="143" spans="1:1" x14ac:dyDescent="0.35">
      <c r="A143" s="178">
        <v>0.15</v>
      </c>
    </row>
    <row r="144" spans="1:1" x14ac:dyDescent="0.35">
      <c r="A144" s="176">
        <v>2274946.56</v>
      </c>
    </row>
    <row r="145" spans="1:1" x14ac:dyDescent="0.35">
      <c r="A145" s="176">
        <v>296732.15999999997</v>
      </c>
    </row>
    <row r="146" spans="1:1" x14ac:dyDescent="0.35">
      <c r="A146">
        <v>2.2000000000000002</v>
      </c>
    </row>
    <row r="147" spans="1:1" x14ac:dyDescent="0.35">
      <c r="A147" t="s">
        <v>167</v>
      </c>
    </row>
    <row r="148" spans="1:1" x14ac:dyDescent="0.35">
      <c r="A148" t="s">
        <v>168</v>
      </c>
    </row>
    <row r="149" spans="1:1" x14ac:dyDescent="0.35">
      <c r="A149">
        <v>1</v>
      </c>
    </row>
    <row r="150" spans="1:1" x14ac:dyDescent="0.35">
      <c r="A150" s="179">
        <v>360000</v>
      </c>
    </row>
    <row r="151" spans="1:1" x14ac:dyDescent="0.35">
      <c r="A151" s="176">
        <v>360000</v>
      </c>
    </row>
    <row r="152" spans="1:1" x14ac:dyDescent="0.35">
      <c r="A152" s="176">
        <v>21600</v>
      </c>
    </row>
    <row r="153" spans="1:1" x14ac:dyDescent="0.35">
      <c r="A153" s="176">
        <v>381600</v>
      </c>
    </row>
    <row r="154" spans="1:1" x14ac:dyDescent="0.35">
      <c r="A154" s="178">
        <v>0.15</v>
      </c>
    </row>
    <row r="155" spans="1:1" x14ac:dyDescent="0.35">
      <c r="A155" s="176">
        <v>438840</v>
      </c>
    </row>
    <row r="156" spans="1:1" x14ac:dyDescent="0.35">
      <c r="A156" s="176">
        <v>57240</v>
      </c>
    </row>
    <row r="157" spans="1:1" x14ac:dyDescent="0.35">
      <c r="A157" t="s">
        <v>169</v>
      </c>
    </row>
    <row r="158" spans="1:1" x14ac:dyDescent="0.35">
      <c r="A158" s="176">
        <v>17308862.960000001</v>
      </c>
    </row>
    <row r="159" spans="1:1" x14ac:dyDescent="0.35">
      <c r="A159" s="176">
        <v>19905192.399999999</v>
      </c>
    </row>
    <row r="160" spans="1:1" x14ac:dyDescent="0.35">
      <c r="A160" s="176">
        <v>2596329.44</v>
      </c>
    </row>
    <row r="161" spans="1:1" x14ac:dyDescent="0.35">
      <c r="A161" t="s">
        <v>127</v>
      </c>
    </row>
    <row r="162" spans="1:1" x14ac:dyDescent="0.35">
      <c r="A162" s="180">
        <v>17318520</v>
      </c>
    </row>
    <row r="163" spans="1:1" x14ac:dyDescent="0.35">
      <c r="A163" s="180">
        <v>19916297</v>
      </c>
    </row>
    <row r="164" spans="1:1" x14ac:dyDescent="0.35">
      <c r="A164" s="180">
        <v>2597778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5"/>
  <sheetViews>
    <sheetView topLeftCell="A20" workbookViewId="0">
      <selection activeCell="B58" sqref="B58"/>
    </sheetView>
  </sheetViews>
  <sheetFormatPr defaultRowHeight="14.5" x14ac:dyDescent="0.35"/>
  <cols>
    <col min="1" max="1" width="8.453125" customWidth="1"/>
    <col min="2" max="2" width="62.453125" bestFit="1" customWidth="1"/>
    <col min="3" max="3" width="7.54296875" customWidth="1"/>
    <col min="4" max="4" width="9.1796875" style="88"/>
    <col min="5" max="5" width="12.453125" style="1" bestFit="1" customWidth="1"/>
    <col min="6" max="7" width="15.453125" style="1" customWidth="1"/>
    <col min="8" max="8" width="15.54296875" style="1" customWidth="1"/>
  </cols>
  <sheetData>
    <row r="1" spans="1:8" ht="18.5" x14ac:dyDescent="0.45">
      <c r="A1" s="22" t="s">
        <v>8</v>
      </c>
      <c r="B1" s="2"/>
      <c r="C1" s="2"/>
      <c r="D1" s="81"/>
      <c r="E1" s="3"/>
      <c r="F1" s="3"/>
      <c r="G1" s="3"/>
      <c r="H1" s="4"/>
    </row>
    <row r="2" spans="1:8" ht="18.5" x14ac:dyDescent="0.45">
      <c r="A2" s="28" t="s">
        <v>27</v>
      </c>
      <c r="B2" s="6"/>
      <c r="C2" s="6"/>
      <c r="D2" s="82"/>
      <c r="E2" s="7"/>
      <c r="F2" s="7"/>
      <c r="G2" s="7"/>
      <c r="H2" s="8"/>
    </row>
    <row r="3" spans="1:8" ht="21" x14ac:dyDescent="0.5">
      <c r="A3" s="267" t="s">
        <v>33</v>
      </c>
      <c r="B3" s="268"/>
      <c r="C3" s="6"/>
      <c r="D3" s="82"/>
      <c r="E3" s="7"/>
      <c r="F3" s="21"/>
      <c r="G3" s="21"/>
      <c r="H3" s="8"/>
    </row>
    <row r="4" spans="1:8" x14ac:dyDescent="0.35">
      <c r="A4" s="267" t="s">
        <v>0</v>
      </c>
      <c r="B4" s="268"/>
      <c r="C4" s="57"/>
      <c r="D4" s="82"/>
      <c r="E4" s="7"/>
      <c r="F4" s="7"/>
      <c r="G4" s="7"/>
      <c r="H4" s="8"/>
    </row>
    <row r="5" spans="1:8" x14ac:dyDescent="0.35">
      <c r="A5" s="267" t="s">
        <v>30</v>
      </c>
      <c r="B5" s="268"/>
      <c r="C5" s="6"/>
      <c r="D5" s="82"/>
      <c r="E5" s="7"/>
      <c r="F5" s="7"/>
      <c r="G5" s="7"/>
      <c r="H5" s="8"/>
    </row>
    <row r="6" spans="1:8" x14ac:dyDescent="0.35">
      <c r="A6" s="269" t="s">
        <v>121</v>
      </c>
      <c r="B6" s="270"/>
      <c r="C6" s="23"/>
      <c r="D6" s="82"/>
      <c r="E6" s="7"/>
      <c r="F6" s="7"/>
      <c r="G6" s="7"/>
      <c r="H6" s="8"/>
    </row>
    <row r="7" spans="1:8" x14ac:dyDescent="0.35">
      <c r="A7" s="5"/>
      <c r="B7" s="6"/>
      <c r="C7" s="6"/>
      <c r="D7" s="82"/>
      <c r="E7" s="7"/>
      <c r="F7" s="7"/>
      <c r="G7" s="7"/>
      <c r="H7" s="8"/>
    </row>
    <row r="8" spans="1:8" x14ac:dyDescent="0.35">
      <c r="A8" s="267" t="s">
        <v>7</v>
      </c>
      <c r="B8" s="268"/>
      <c r="C8" s="6"/>
      <c r="D8" s="82"/>
      <c r="E8" s="7"/>
      <c r="F8" s="7"/>
      <c r="G8" s="7"/>
      <c r="H8" s="8"/>
    </row>
    <row r="9" spans="1:8" x14ac:dyDescent="0.35">
      <c r="A9" s="5"/>
      <c r="B9" s="6"/>
      <c r="C9" s="6"/>
      <c r="D9" s="82"/>
      <c r="E9" s="7"/>
      <c r="F9" s="7"/>
      <c r="G9" s="7"/>
      <c r="H9" s="8"/>
    </row>
    <row r="10" spans="1:8" ht="15" thickBot="1" x14ac:dyDescent="0.4">
      <c r="A10" s="9"/>
      <c r="B10" s="10"/>
      <c r="C10" s="10"/>
      <c r="D10" s="83"/>
      <c r="E10" s="11"/>
      <c r="F10" s="11"/>
      <c r="G10" s="11"/>
      <c r="H10" s="12"/>
    </row>
    <row r="11" spans="1:8" ht="44" thickBot="1" x14ac:dyDescent="0.4">
      <c r="A11" s="66" t="s">
        <v>1</v>
      </c>
      <c r="B11" s="67" t="s">
        <v>2</v>
      </c>
      <c r="C11" s="68" t="s">
        <v>3</v>
      </c>
      <c r="D11" s="84" t="s">
        <v>4</v>
      </c>
      <c r="E11" s="69" t="s">
        <v>14</v>
      </c>
      <c r="F11" s="70" t="s">
        <v>13</v>
      </c>
      <c r="G11" s="71" t="s">
        <v>12</v>
      </c>
      <c r="H11" s="72" t="s">
        <v>15</v>
      </c>
    </row>
    <row r="12" spans="1:8" x14ac:dyDescent="0.35">
      <c r="A12" s="5"/>
      <c r="B12" s="13"/>
      <c r="C12" s="15"/>
      <c r="D12" s="82"/>
      <c r="E12" s="18"/>
      <c r="F12" s="45"/>
      <c r="G12" s="52"/>
      <c r="H12" s="30"/>
    </row>
    <row r="13" spans="1:8" x14ac:dyDescent="0.35">
      <c r="A13" s="5"/>
      <c r="B13" s="62" t="s">
        <v>20</v>
      </c>
      <c r="C13" s="15"/>
      <c r="D13" s="82"/>
      <c r="E13" s="18"/>
      <c r="F13" s="45"/>
      <c r="G13" s="52"/>
      <c r="H13" s="30"/>
    </row>
    <row r="14" spans="1:8" ht="15.5" x14ac:dyDescent="0.35">
      <c r="A14" s="39">
        <v>1</v>
      </c>
      <c r="B14" s="32" t="s">
        <v>113</v>
      </c>
      <c r="C14" s="33" t="s">
        <v>16</v>
      </c>
      <c r="D14" s="85">
        <f>'calc. sheet'!G20</f>
        <v>1.9599999999999997</v>
      </c>
      <c r="E14" s="40"/>
      <c r="F14" s="46"/>
      <c r="G14" s="53">
        <v>244.64</v>
      </c>
      <c r="H14" s="41">
        <f>G14*D14</f>
        <v>479.49439999999993</v>
      </c>
    </row>
    <row r="15" spans="1:8" ht="15.5" x14ac:dyDescent="0.35">
      <c r="A15" s="39"/>
      <c r="B15" s="32"/>
      <c r="C15" s="34"/>
      <c r="D15" s="85"/>
      <c r="E15" s="40"/>
      <c r="F15" s="46"/>
      <c r="G15" s="53"/>
      <c r="H15" s="41"/>
    </row>
    <row r="16" spans="1:8" ht="15.5" x14ac:dyDescent="0.35">
      <c r="A16" s="39"/>
      <c r="B16" s="32"/>
      <c r="C16" s="34"/>
      <c r="D16" s="85"/>
      <c r="E16" s="40"/>
      <c r="F16" s="46"/>
      <c r="G16" s="53"/>
      <c r="H16" s="41"/>
    </row>
    <row r="17" spans="1:8" ht="15.5" x14ac:dyDescent="0.35">
      <c r="A17" s="39">
        <v>2</v>
      </c>
      <c r="B17" s="32" t="s">
        <v>51</v>
      </c>
      <c r="C17" s="33" t="s">
        <v>16</v>
      </c>
      <c r="D17" s="85">
        <f>'calc. sheet'!R20</f>
        <v>0.95999999999999985</v>
      </c>
      <c r="E17" s="40"/>
      <c r="F17" s="46"/>
      <c r="G17" s="53">
        <v>284.76</v>
      </c>
      <c r="H17" s="41">
        <f>G17*D17</f>
        <v>273.36959999999993</v>
      </c>
    </row>
    <row r="18" spans="1:8" ht="15.5" x14ac:dyDescent="0.35">
      <c r="A18" s="39"/>
      <c r="B18" s="32"/>
      <c r="C18" s="34"/>
      <c r="D18" s="85"/>
      <c r="E18" s="40"/>
      <c r="F18" s="46"/>
      <c r="G18" s="53"/>
      <c r="H18" s="41"/>
    </row>
    <row r="19" spans="1:8" ht="15.5" x14ac:dyDescent="0.35">
      <c r="A19" s="39"/>
      <c r="B19" s="32"/>
      <c r="C19" s="34"/>
      <c r="D19" s="85"/>
      <c r="E19" s="40"/>
      <c r="F19" s="46"/>
      <c r="G19" s="53"/>
      <c r="H19" s="41"/>
    </row>
    <row r="20" spans="1:8" ht="15.5" x14ac:dyDescent="0.35">
      <c r="A20" s="39"/>
      <c r="B20" s="63" t="s">
        <v>22</v>
      </c>
      <c r="C20" s="34"/>
      <c r="D20" s="85"/>
      <c r="E20" s="40"/>
      <c r="F20" s="46"/>
      <c r="G20" s="53"/>
      <c r="H20" s="41"/>
    </row>
    <row r="21" spans="1:8" ht="15.5" x14ac:dyDescent="0.35">
      <c r="A21" s="39"/>
      <c r="B21" s="32"/>
      <c r="C21" s="34"/>
      <c r="D21" s="85"/>
      <c r="E21" s="40"/>
      <c r="F21" s="46"/>
      <c r="G21" s="53"/>
      <c r="H21" s="41"/>
    </row>
    <row r="22" spans="1:8" ht="15.5" x14ac:dyDescent="0.35">
      <c r="A22" s="39">
        <v>3</v>
      </c>
      <c r="B22" s="32" t="s">
        <v>32</v>
      </c>
      <c r="C22" s="34" t="s">
        <v>17</v>
      </c>
      <c r="D22" s="85">
        <f>'calc. sheet'!L20</f>
        <v>1.9599999999999997</v>
      </c>
      <c r="E22" s="40"/>
      <c r="F22" s="46"/>
      <c r="G22" s="53">
        <v>168.27</v>
      </c>
      <c r="H22" s="41">
        <f>G22*D22</f>
        <v>329.80919999999998</v>
      </c>
    </row>
    <row r="23" spans="1:8" ht="15.5" x14ac:dyDescent="0.35">
      <c r="A23" s="39"/>
      <c r="B23" s="32"/>
      <c r="C23" s="34"/>
      <c r="D23" s="85"/>
      <c r="E23" s="40"/>
      <c r="F23" s="46"/>
      <c r="G23" s="53"/>
      <c r="H23" s="41"/>
    </row>
    <row r="24" spans="1:8" ht="15.5" x14ac:dyDescent="0.35">
      <c r="A24" s="39"/>
      <c r="B24" s="63" t="s">
        <v>23</v>
      </c>
      <c r="C24" s="34"/>
      <c r="D24" s="85"/>
      <c r="E24" s="40"/>
      <c r="F24" s="46"/>
      <c r="G24" s="53"/>
      <c r="H24" s="41"/>
    </row>
    <row r="25" spans="1:8" ht="15.5" x14ac:dyDescent="0.35">
      <c r="A25" s="39"/>
      <c r="B25" s="32"/>
      <c r="C25" s="34"/>
      <c r="D25" s="85"/>
      <c r="E25" s="40"/>
      <c r="F25" s="46"/>
      <c r="G25" s="53"/>
      <c r="H25" s="41"/>
    </row>
    <row r="26" spans="1:8" ht="15.5" x14ac:dyDescent="0.35">
      <c r="A26" s="39">
        <v>4</v>
      </c>
      <c r="B26" s="32" t="s">
        <v>18</v>
      </c>
      <c r="C26" s="33" t="s">
        <v>16</v>
      </c>
      <c r="D26" s="85">
        <f>'calc. sheet'!J20</f>
        <v>0.78399999999999992</v>
      </c>
      <c r="E26" s="40"/>
      <c r="F26" s="46"/>
      <c r="G26" s="53">
        <v>2426.92</v>
      </c>
      <c r="H26" s="41">
        <f>G26*D26</f>
        <v>1902.7052799999999</v>
      </c>
    </row>
    <row r="27" spans="1:8" ht="15.5" x14ac:dyDescent="0.35">
      <c r="A27" s="39">
        <v>5</v>
      </c>
      <c r="B27" s="32" t="s">
        <v>19</v>
      </c>
      <c r="C27" s="33" t="s">
        <v>16</v>
      </c>
      <c r="D27" s="85">
        <f>'calc. sheet'!G36</f>
        <v>0.54</v>
      </c>
      <c r="E27" s="40"/>
      <c r="F27" s="46"/>
      <c r="G27" s="53">
        <v>2426.92</v>
      </c>
      <c r="H27" s="41">
        <f>G27*D27</f>
        <v>1310.5368000000001</v>
      </c>
    </row>
    <row r="28" spans="1:8" ht="15.5" x14ac:dyDescent="0.35">
      <c r="A28" s="24"/>
      <c r="B28" s="35"/>
      <c r="C28" s="36"/>
      <c r="D28" s="86"/>
      <c r="E28" s="31"/>
      <c r="F28" s="47"/>
      <c r="G28" s="64"/>
      <c r="H28" s="65"/>
    </row>
    <row r="29" spans="1:8" ht="15.5" x14ac:dyDescent="0.35">
      <c r="A29" s="39"/>
      <c r="B29" s="63" t="s">
        <v>111</v>
      </c>
      <c r="C29" s="33"/>
      <c r="D29" s="85"/>
      <c r="E29" s="40"/>
      <c r="F29" s="46"/>
      <c r="G29" s="53"/>
      <c r="H29" s="41"/>
    </row>
    <row r="30" spans="1:8" ht="15.5" x14ac:dyDescent="0.35">
      <c r="A30" s="39"/>
      <c r="B30" s="32"/>
      <c r="C30" s="33"/>
      <c r="D30" s="85"/>
      <c r="E30" s="40"/>
      <c r="F30" s="46"/>
      <c r="G30" s="53"/>
      <c r="H30" s="41"/>
    </row>
    <row r="31" spans="1:8" ht="15.5" x14ac:dyDescent="0.35">
      <c r="A31" s="39">
        <v>6</v>
      </c>
      <c r="B31" s="32" t="s">
        <v>112</v>
      </c>
      <c r="C31" s="34" t="s">
        <v>17</v>
      </c>
      <c r="D31" s="85">
        <f>D22</f>
        <v>1.9599999999999997</v>
      </c>
      <c r="E31" s="40"/>
      <c r="F31" s="46"/>
      <c r="G31" s="53">
        <v>63</v>
      </c>
      <c r="H31" s="41">
        <f>G31*D31</f>
        <v>123.47999999999999</v>
      </c>
    </row>
    <row r="32" spans="1:8" ht="15.5" x14ac:dyDescent="0.35">
      <c r="A32" s="39"/>
      <c r="B32" s="32"/>
      <c r="C32" s="34"/>
      <c r="D32" s="85"/>
      <c r="E32" s="40"/>
      <c r="F32" s="46"/>
      <c r="G32" s="53"/>
      <c r="H32" s="41"/>
    </row>
    <row r="33" spans="1:8" ht="15.5" x14ac:dyDescent="0.35">
      <c r="A33" s="24"/>
      <c r="B33" s="35"/>
      <c r="C33" s="129"/>
      <c r="D33" s="86"/>
      <c r="E33" s="31"/>
      <c r="F33" s="47"/>
      <c r="G33" s="64"/>
      <c r="H33" s="130"/>
    </row>
    <row r="34" spans="1:8" ht="15.5" x14ac:dyDescent="0.35">
      <c r="A34" s="39"/>
      <c r="B34" s="63" t="s">
        <v>21</v>
      </c>
      <c r="C34" s="33"/>
      <c r="D34" s="85"/>
      <c r="E34" s="40"/>
      <c r="F34" s="46"/>
      <c r="G34" s="53"/>
      <c r="H34" s="41"/>
    </row>
    <row r="35" spans="1:8" ht="15.5" x14ac:dyDescent="0.35">
      <c r="A35" s="39">
        <v>7</v>
      </c>
      <c r="B35" s="32" t="s">
        <v>122</v>
      </c>
      <c r="C35" s="34" t="s">
        <v>17</v>
      </c>
      <c r="D35" s="85">
        <f>'calc. sheet'!I36+'calc. sheet'!N6</f>
        <v>5.84</v>
      </c>
      <c r="E35" s="40"/>
      <c r="F35" s="46"/>
      <c r="G35" s="53">
        <v>394.78</v>
      </c>
      <c r="H35" s="41">
        <f>G35*D35</f>
        <v>2305.5151999999998</v>
      </c>
    </row>
    <row r="36" spans="1:8" ht="15.5" x14ac:dyDescent="0.35">
      <c r="A36" s="39"/>
      <c r="B36" s="32"/>
      <c r="C36" s="33"/>
      <c r="D36" s="85"/>
      <c r="E36" s="40"/>
      <c r="F36" s="46"/>
      <c r="G36" s="53"/>
      <c r="H36" s="41"/>
    </row>
    <row r="37" spans="1:8" ht="15.5" x14ac:dyDescent="0.35">
      <c r="A37" s="39"/>
      <c r="B37" s="63" t="s">
        <v>24</v>
      </c>
      <c r="C37" s="33"/>
      <c r="D37" s="85"/>
      <c r="E37" s="40"/>
      <c r="F37" s="46"/>
      <c r="G37" s="53"/>
      <c r="H37" s="41"/>
    </row>
    <row r="38" spans="1:8" ht="15.5" x14ac:dyDescent="0.35">
      <c r="A38" s="39"/>
      <c r="B38" s="32"/>
      <c r="C38" s="33"/>
      <c r="D38" s="85"/>
      <c r="E38" s="40"/>
      <c r="F38" s="46"/>
      <c r="G38" s="53"/>
      <c r="H38" s="41"/>
    </row>
    <row r="39" spans="1:8" ht="15.5" x14ac:dyDescent="0.35">
      <c r="A39" s="39">
        <v>8</v>
      </c>
      <c r="B39" s="32" t="s">
        <v>25</v>
      </c>
      <c r="C39" s="33" t="s">
        <v>26</v>
      </c>
      <c r="D39" s="85">
        <f>SUM(D26:D27)*0.1</f>
        <v>0.13239999999999999</v>
      </c>
      <c r="E39" s="40"/>
      <c r="F39" s="46"/>
      <c r="G39" s="53">
        <v>18768.169999999998</v>
      </c>
      <c r="H39" s="41">
        <f>G39*D39</f>
        <v>2484.9057079999998</v>
      </c>
    </row>
    <row r="40" spans="1:8" x14ac:dyDescent="0.35">
      <c r="A40" s="24"/>
      <c r="B40" s="13"/>
      <c r="C40" s="17"/>
      <c r="D40" s="86"/>
      <c r="E40" s="19"/>
      <c r="F40" s="45"/>
      <c r="G40" s="54"/>
      <c r="H40" s="30"/>
    </row>
    <row r="41" spans="1:8" x14ac:dyDescent="0.35">
      <c r="A41" s="39"/>
      <c r="B41" s="73" t="s">
        <v>28</v>
      </c>
      <c r="C41" s="42"/>
      <c r="D41" s="85"/>
      <c r="E41" s="74"/>
      <c r="F41" s="75"/>
      <c r="G41" s="76"/>
      <c r="H41" s="43"/>
    </row>
    <row r="42" spans="1:8" x14ac:dyDescent="0.35">
      <c r="A42" s="39"/>
      <c r="B42" s="73"/>
      <c r="C42" s="42"/>
      <c r="D42" s="85"/>
      <c r="E42" s="74"/>
      <c r="F42" s="75"/>
      <c r="G42" s="76"/>
      <c r="H42" s="43"/>
    </row>
    <row r="43" spans="1:8" ht="15.5" x14ac:dyDescent="0.35">
      <c r="A43" s="39">
        <v>9</v>
      </c>
      <c r="B43" s="77" t="s">
        <v>29</v>
      </c>
      <c r="C43" s="33" t="s">
        <v>93</v>
      </c>
      <c r="D43" s="85"/>
      <c r="E43" s="74"/>
      <c r="F43" s="75"/>
      <c r="G43" s="76">
        <v>50.2</v>
      </c>
      <c r="H43" s="41">
        <f>G43*D43</f>
        <v>0</v>
      </c>
    </row>
    <row r="44" spans="1:8" x14ac:dyDescent="0.35">
      <c r="A44" s="39"/>
      <c r="B44" s="44"/>
      <c r="C44" s="42"/>
      <c r="D44" s="85"/>
      <c r="E44" s="74"/>
      <c r="F44" s="75"/>
      <c r="G44" s="76"/>
      <c r="H44" s="43"/>
    </row>
    <row r="45" spans="1:8" x14ac:dyDescent="0.35">
      <c r="A45" s="39"/>
      <c r="B45" s="44"/>
      <c r="C45" s="42"/>
      <c r="D45" s="85"/>
      <c r="E45" s="74"/>
      <c r="F45" s="75"/>
      <c r="G45" s="76"/>
      <c r="H45" s="43"/>
    </row>
    <row r="46" spans="1:8" ht="15.5" x14ac:dyDescent="0.35">
      <c r="A46" s="39">
        <v>10</v>
      </c>
      <c r="B46" s="77" t="s">
        <v>31</v>
      </c>
      <c r="C46" s="33" t="s">
        <v>93</v>
      </c>
      <c r="D46" s="85"/>
      <c r="E46" s="74"/>
      <c r="F46"/>
      <c r="G46" s="76">
        <v>50.2</v>
      </c>
      <c r="H46" s="41">
        <f>G46*D46</f>
        <v>0</v>
      </c>
    </row>
    <row r="47" spans="1:8" ht="15.5" x14ac:dyDescent="0.35">
      <c r="A47" s="39"/>
      <c r="B47" s="77"/>
      <c r="C47" s="33"/>
      <c r="D47" s="85"/>
      <c r="E47" s="74"/>
      <c r="F47" s="75"/>
      <c r="G47" s="76"/>
      <c r="H47" s="43"/>
    </row>
    <row r="48" spans="1:8" x14ac:dyDescent="0.35">
      <c r="A48" s="24"/>
      <c r="B48" s="13"/>
      <c r="C48" s="17"/>
      <c r="D48" s="86"/>
      <c r="E48" s="19"/>
      <c r="F48" s="45"/>
      <c r="G48" s="54"/>
      <c r="H48" s="30"/>
    </row>
    <row r="49" spans="1:8" x14ac:dyDescent="0.35">
      <c r="A49" s="24"/>
      <c r="B49" s="13" t="s">
        <v>10</v>
      </c>
      <c r="C49" s="17"/>
      <c r="D49" s="86"/>
      <c r="E49" s="19"/>
      <c r="F49" s="48">
        <f>SUM(F14:F39)</f>
        <v>0</v>
      </c>
      <c r="G49" s="54"/>
      <c r="H49" s="59">
        <f>SUM(H14:H48)</f>
        <v>9209.8161879999989</v>
      </c>
    </row>
    <row r="50" spans="1:8" x14ac:dyDescent="0.35">
      <c r="A50" s="24"/>
      <c r="B50" s="13"/>
      <c r="C50" s="17"/>
      <c r="D50" s="86"/>
      <c r="E50" s="19"/>
      <c r="F50" s="45"/>
      <c r="G50" s="54"/>
      <c r="H50" s="30"/>
    </row>
    <row r="51" spans="1:8" x14ac:dyDescent="0.35">
      <c r="A51" s="24"/>
      <c r="B51" s="13"/>
      <c r="C51" s="17" t="s">
        <v>9</v>
      </c>
      <c r="D51" s="86"/>
      <c r="E51" s="19"/>
      <c r="F51" s="29"/>
      <c r="G51" s="51"/>
      <c r="H51" s="60"/>
    </row>
    <row r="52" spans="1:8" ht="6.75" customHeight="1" x14ac:dyDescent="0.35">
      <c r="A52" s="24"/>
      <c r="B52" s="13"/>
      <c r="C52" s="17"/>
      <c r="D52" s="82"/>
      <c r="E52" s="18"/>
      <c r="F52" s="45"/>
      <c r="G52" s="54"/>
      <c r="H52" s="38"/>
    </row>
    <row r="53" spans="1:8" ht="15.5" x14ac:dyDescent="0.35">
      <c r="A53" s="24"/>
      <c r="B53" s="25" t="s">
        <v>11</v>
      </c>
      <c r="C53" s="26"/>
      <c r="D53" s="87" t="s">
        <v>5</v>
      </c>
      <c r="E53" s="27"/>
      <c r="F53" s="49">
        <f>F49</f>
        <v>0</v>
      </c>
      <c r="G53" s="55"/>
      <c r="H53" s="58">
        <f>SUM(H49:H51)</f>
        <v>9209.8161879999989</v>
      </c>
    </row>
    <row r="54" spans="1:8" ht="7.5" customHeight="1" thickBot="1" x14ac:dyDescent="0.4">
      <c r="A54" s="9"/>
      <c r="B54" s="14"/>
      <c r="C54" s="16"/>
      <c r="D54" s="83"/>
      <c r="E54" s="20"/>
      <c r="F54" s="50"/>
      <c r="G54" s="56"/>
      <c r="H54" s="37"/>
    </row>
    <row r="56" spans="1:8" x14ac:dyDescent="0.35">
      <c r="A56" t="s">
        <v>6</v>
      </c>
      <c r="B56" t="s">
        <v>114</v>
      </c>
    </row>
    <row r="57" spans="1:8" x14ac:dyDescent="0.35">
      <c r="A57" s="61"/>
    </row>
    <row r="58" spans="1:8" ht="12.75" customHeight="1" x14ac:dyDescent="0.35"/>
    <row r="61" spans="1:8" ht="6" customHeight="1" x14ac:dyDescent="0.35"/>
    <row r="63" spans="1:8" ht="6.75" customHeight="1" x14ac:dyDescent="0.35"/>
    <row r="64" spans="1:8" x14ac:dyDescent="0.35">
      <c r="B64" s="61"/>
    </row>
    <row r="66" spans="2:2" ht="7.5" customHeight="1" x14ac:dyDescent="0.35"/>
    <row r="68" spans="2:2" ht="6.75" customHeight="1" x14ac:dyDescent="0.35"/>
    <row r="69" spans="2:2" x14ac:dyDescent="0.35">
      <c r="B69" s="131"/>
    </row>
    <row r="75" spans="2:2" x14ac:dyDescent="0.35">
      <c r="B75" s="61"/>
    </row>
  </sheetData>
  <mergeCells count="5">
    <mergeCell ref="A3:B3"/>
    <mergeCell ref="A4:B4"/>
    <mergeCell ref="A5:B5"/>
    <mergeCell ref="A6:B6"/>
    <mergeCell ref="A8:B8"/>
  </mergeCells>
  <pageMargins left="0.7" right="0.7" top="0.75" bottom="0.75" header="0.3" footer="0.3"/>
  <pageSetup paperSize="9"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6"/>
  <sheetViews>
    <sheetView workbookViewId="0">
      <selection activeCell="E38" sqref="E38"/>
    </sheetView>
  </sheetViews>
  <sheetFormatPr defaultRowHeight="14.5" x14ac:dyDescent="0.35"/>
  <cols>
    <col min="1" max="1" width="5.54296875" customWidth="1"/>
    <col min="2" max="2" width="12" bestFit="1" customWidth="1"/>
    <col min="3" max="3" width="5.54296875" customWidth="1"/>
  </cols>
  <sheetData>
    <row r="1" spans="1:18" x14ac:dyDescent="0.35">
      <c r="A1" s="79" t="s">
        <v>47</v>
      </c>
    </row>
    <row r="2" spans="1:18" x14ac:dyDescent="0.35">
      <c r="A2" s="79"/>
      <c r="B2" s="79"/>
      <c r="C2" s="79"/>
      <c r="F2" s="79" t="s">
        <v>34</v>
      </c>
      <c r="I2" s="79" t="s">
        <v>41</v>
      </c>
      <c r="J2" s="79"/>
      <c r="L2" s="79" t="s">
        <v>44</v>
      </c>
      <c r="N2" s="79" t="s">
        <v>46</v>
      </c>
      <c r="P2" s="79" t="s">
        <v>52</v>
      </c>
    </row>
    <row r="4" spans="1:18" x14ac:dyDescent="0.35">
      <c r="A4" t="s">
        <v>9</v>
      </c>
      <c r="B4" t="s">
        <v>38</v>
      </c>
      <c r="C4" t="s">
        <v>39</v>
      </c>
      <c r="D4" t="s">
        <v>35</v>
      </c>
      <c r="E4" t="s">
        <v>36</v>
      </c>
      <c r="F4" t="s">
        <v>37</v>
      </c>
      <c r="G4" t="s">
        <v>43</v>
      </c>
      <c r="I4" t="s">
        <v>42</v>
      </c>
      <c r="J4" t="s">
        <v>43</v>
      </c>
      <c r="L4" t="s">
        <v>45</v>
      </c>
      <c r="N4" t="s">
        <v>45</v>
      </c>
      <c r="P4" s="271" t="s">
        <v>53</v>
      </c>
      <c r="Q4" s="271"/>
      <c r="R4" t="s">
        <v>43</v>
      </c>
    </row>
    <row r="6" spans="1:18" x14ac:dyDescent="0.35">
      <c r="A6">
        <v>1</v>
      </c>
      <c r="B6">
        <v>1</v>
      </c>
      <c r="C6">
        <v>1</v>
      </c>
      <c r="D6">
        <v>1.4</v>
      </c>
      <c r="E6">
        <v>1.4</v>
      </c>
      <c r="F6">
        <v>1</v>
      </c>
      <c r="G6" s="132">
        <f>F6*E6*D6</f>
        <v>1.9599999999999997</v>
      </c>
      <c r="I6">
        <v>0.4</v>
      </c>
      <c r="J6" s="132">
        <f>D6*E6*I6</f>
        <v>0.78399999999999992</v>
      </c>
      <c r="L6" s="132">
        <f>D6*E6</f>
        <v>1.9599999999999997</v>
      </c>
      <c r="N6" s="132">
        <f>D6*4*0.4</f>
        <v>2.2399999999999998</v>
      </c>
      <c r="P6">
        <f>D28*E28*0.6</f>
        <v>0.216</v>
      </c>
      <c r="R6" s="132">
        <f>G6-P6-J6</f>
        <v>0.95999999999999985</v>
      </c>
    </row>
    <row r="7" spans="1:18" x14ac:dyDescent="0.35">
      <c r="M7" s="80"/>
    </row>
    <row r="20" spans="1:18" x14ac:dyDescent="0.35">
      <c r="F20" t="s">
        <v>40</v>
      </c>
      <c r="G20" s="78">
        <f>SUM(G6:G18)</f>
        <v>1.9599999999999997</v>
      </c>
      <c r="H20" s="78"/>
      <c r="J20" s="78">
        <f>SUM(J6:J18)</f>
        <v>0.78399999999999992</v>
      </c>
      <c r="L20" s="78">
        <f>SUM(L6:L18)</f>
        <v>1.9599999999999997</v>
      </c>
      <c r="N20" s="78">
        <f>SUM(N6:N18)</f>
        <v>2.2399999999999998</v>
      </c>
      <c r="R20" s="78">
        <f>SUM(R6:R18)</f>
        <v>0.95999999999999985</v>
      </c>
    </row>
    <row r="24" spans="1:18" x14ac:dyDescent="0.35">
      <c r="A24" s="79" t="s">
        <v>48</v>
      </c>
      <c r="I24" s="79"/>
    </row>
    <row r="25" spans="1:18" x14ac:dyDescent="0.35">
      <c r="F25" s="79" t="s">
        <v>49</v>
      </c>
      <c r="G25" s="79"/>
      <c r="I25" s="79" t="s">
        <v>50</v>
      </c>
    </row>
    <row r="26" spans="1:18" x14ac:dyDescent="0.35">
      <c r="I26" s="79"/>
    </row>
    <row r="27" spans="1:18" x14ac:dyDescent="0.35">
      <c r="A27" t="s">
        <v>9</v>
      </c>
      <c r="B27" t="s">
        <v>38</v>
      </c>
      <c r="C27" t="s">
        <v>39</v>
      </c>
      <c r="D27" t="s">
        <v>35</v>
      </c>
      <c r="E27" t="s">
        <v>36</v>
      </c>
      <c r="F27" t="s">
        <v>37</v>
      </c>
      <c r="G27" t="s">
        <v>43</v>
      </c>
      <c r="I27" s="61" t="s">
        <v>45</v>
      </c>
    </row>
    <row r="28" spans="1:18" x14ac:dyDescent="0.35">
      <c r="C28">
        <v>1</v>
      </c>
      <c r="D28">
        <v>0.6</v>
      </c>
      <c r="E28">
        <v>0.6</v>
      </c>
      <c r="F28">
        <v>1.5</v>
      </c>
      <c r="G28" s="132">
        <f>C28*D28*E28*F28</f>
        <v>0.54</v>
      </c>
      <c r="I28" s="132">
        <f t="shared" ref="I28:I34" si="0">(D28*2+E28*2)*F28*C28</f>
        <v>3.5999999999999996</v>
      </c>
    </row>
    <row r="29" spans="1:18" x14ac:dyDescent="0.35">
      <c r="G29">
        <f t="shared" ref="G29:G34" si="1">C29*D29*E29*F29</f>
        <v>0</v>
      </c>
      <c r="I29">
        <f t="shared" si="0"/>
        <v>0</v>
      </c>
    </row>
    <row r="30" spans="1:18" x14ac:dyDescent="0.35">
      <c r="G30">
        <f t="shared" si="1"/>
        <v>0</v>
      </c>
      <c r="I30">
        <f t="shared" si="0"/>
        <v>0</v>
      </c>
    </row>
    <row r="31" spans="1:18" x14ac:dyDescent="0.35">
      <c r="G31">
        <f t="shared" si="1"/>
        <v>0</v>
      </c>
      <c r="I31">
        <f t="shared" si="0"/>
        <v>0</v>
      </c>
    </row>
    <row r="32" spans="1:18" x14ac:dyDescent="0.35">
      <c r="G32">
        <f t="shared" si="1"/>
        <v>0</v>
      </c>
      <c r="I32">
        <f t="shared" si="0"/>
        <v>0</v>
      </c>
    </row>
    <row r="33" spans="6:9" x14ac:dyDescent="0.35">
      <c r="G33">
        <f t="shared" si="1"/>
        <v>0</v>
      </c>
      <c r="I33">
        <f t="shared" si="0"/>
        <v>0</v>
      </c>
    </row>
    <row r="34" spans="6:9" x14ac:dyDescent="0.35">
      <c r="G34">
        <f t="shared" si="1"/>
        <v>0</v>
      </c>
      <c r="I34">
        <f t="shared" si="0"/>
        <v>0</v>
      </c>
    </row>
    <row r="36" spans="6:9" x14ac:dyDescent="0.35">
      <c r="F36" t="s">
        <v>40</v>
      </c>
      <c r="G36" s="78">
        <f>SUM(G28:G35)</f>
        <v>0.54</v>
      </c>
      <c r="I36" s="78">
        <f>SUM(I28:I35)</f>
        <v>3.5999999999999996</v>
      </c>
    </row>
  </sheetData>
  <mergeCells count="1">
    <mergeCell ref="P4:Q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85"/>
  <sheetViews>
    <sheetView workbookViewId="0">
      <selection activeCell="D24" sqref="D24"/>
    </sheetView>
  </sheetViews>
  <sheetFormatPr defaultRowHeight="12.5" x14ac:dyDescent="0.25"/>
  <cols>
    <col min="1" max="1" width="25.1796875" style="111" customWidth="1"/>
    <col min="2" max="5" width="9.1796875" style="111"/>
    <col min="6" max="7" width="9.1796875" style="113"/>
    <col min="8" max="9" width="0" style="111" hidden="1" customWidth="1"/>
    <col min="10" max="10" width="12" style="111" hidden="1" customWidth="1"/>
    <col min="11" max="17" width="0" style="111" hidden="1" customWidth="1"/>
    <col min="18" max="22" width="0" style="113" hidden="1" customWidth="1"/>
    <col min="23" max="256" width="9.1796875" style="111"/>
    <col min="257" max="257" width="25.1796875" style="111" customWidth="1"/>
    <col min="258" max="263" width="9.1796875" style="111"/>
    <col min="264" max="278" width="0" style="111" hidden="1" customWidth="1"/>
    <col min="279" max="512" width="9.1796875" style="111"/>
    <col min="513" max="513" width="25.1796875" style="111" customWidth="1"/>
    <col min="514" max="519" width="9.1796875" style="111"/>
    <col min="520" max="534" width="0" style="111" hidden="1" customWidth="1"/>
    <col min="535" max="768" width="9.1796875" style="111"/>
    <col min="769" max="769" width="25.1796875" style="111" customWidth="1"/>
    <col min="770" max="775" width="9.1796875" style="111"/>
    <col min="776" max="790" width="0" style="111" hidden="1" customWidth="1"/>
    <col min="791" max="1024" width="9.1796875" style="111"/>
    <col min="1025" max="1025" width="25.1796875" style="111" customWidth="1"/>
    <col min="1026" max="1031" width="9.1796875" style="111"/>
    <col min="1032" max="1046" width="0" style="111" hidden="1" customWidth="1"/>
    <col min="1047" max="1280" width="9.1796875" style="111"/>
    <col min="1281" max="1281" width="25.1796875" style="111" customWidth="1"/>
    <col min="1282" max="1287" width="9.1796875" style="111"/>
    <col min="1288" max="1302" width="0" style="111" hidden="1" customWidth="1"/>
    <col min="1303" max="1536" width="9.1796875" style="111"/>
    <col min="1537" max="1537" width="25.1796875" style="111" customWidth="1"/>
    <col min="1538" max="1543" width="9.1796875" style="111"/>
    <col min="1544" max="1558" width="0" style="111" hidden="1" customWidth="1"/>
    <col min="1559" max="1792" width="9.1796875" style="111"/>
    <col min="1793" max="1793" width="25.1796875" style="111" customWidth="1"/>
    <col min="1794" max="1799" width="9.1796875" style="111"/>
    <col min="1800" max="1814" width="0" style="111" hidden="1" customWidth="1"/>
    <col min="1815" max="2048" width="9.1796875" style="111"/>
    <col min="2049" max="2049" width="25.1796875" style="111" customWidth="1"/>
    <col min="2050" max="2055" width="9.1796875" style="111"/>
    <col min="2056" max="2070" width="0" style="111" hidden="1" customWidth="1"/>
    <col min="2071" max="2304" width="9.1796875" style="111"/>
    <col min="2305" max="2305" width="25.1796875" style="111" customWidth="1"/>
    <col min="2306" max="2311" width="9.1796875" style="111"/>
    <col min="2312" max="2326" width="0" style="111" hidden="1" customWidth="1"/>
    <col min="2327" max="2560" width="9.1796875" style="111"/>
    <col min="2561" max="2561" width="25.1796875" style="111" customWidth="1"/>
    <col min="2562" max="2567" width="9.1796875" style="111"/>
    <col min="2568" max="2582" width="0" style="111" hidden="1" customWidth="1"/>
    <col min="2583" max="2816" width="9.1796875" style="111"/>
    <col min="2817" max="2817" width="25.1796875" style="111" customWidth="1"/>
    <col min="2818" max="2823" width="9.1796875" style="111"/>
    <col min="2824" max="2838" width="0" style="111" hidden="1" customWidth="1"/>
    <col min="2839" max="3072" width="9.1796875" style="111"/>
    <col min="3073" max="3073" width="25.1796875" style="111" customWidth="1"/>
    <col min="3074" max="3079" width="9.1796875" style="111"/>
    <col min="3080" max="3094" width="0" style="111" hidden="1" customWidth="1"/>
    <col min="3095" max="3328" width="9.1796875" style="111"/>
    <col min="3329" max="3329" width="25.1796875" style="111" customWidth="1"/>
    <col min="3330" max="3335" width="9.1796875" style="111"/>
    <col min="3336" max="3350" width="0" style="111" hidden="1" customWidth="1"/>
    <col min="3351" max="3584" width="9.1796875" style="111"/>
    <col min="3585" max="3585" width="25.1796875" style="111" customWidth="1"/>
    <col min="3586" max="3591" width="9.1796875" style="111"/>
    <col min="3592" max="3606" width="0" style="111" hidden="1" customWidth="1"/>
    <col min="3607" max="3840" width="9.1796875" style="111"/>
    <col min="3841" max="3841" width="25.1796875" style="111" customWidth="1"/>
    <col min="3842" max="3847" width="9.1796875" style="111"/>
    <col min="3848" max="3862" width="0" style="111" hidden="1" customWidth="1"/>
    <col min="3863" max="4096" width="9.1796875" style="111"/>
    <col min="4097" max="4097" width="25.1796875" style="111" customWidth="1"/>
    <col min="4098" max="4103" width="9.1796875" style="111"/>
    <col min="4104" max="4118" width="0" style="111" hidden="1" customWidth="1"/>
    <col min="4119" max="4352" width="9.1796875" style="111"/>
    <col min="4353" max="4353" width="25.1796875" style="111" customWidth="1"/>
    <col min="4354" max="4359" width="9.1796875" style="111"/>
    <col min="4360" max="4374" width="0" style="111" hidden="1" customWidth="1"/>
    <col min="4375" max="4608" width="9.1796875" style="111"/>
    <col min="4609" max="4609" width="25.1796875" style="111" customWidth="1"/>
    <col min="4610" max="4615" width="9.1796875" style="111"/>
    <col min="4616" max="4630" width="0" style="111" hidden="1" customWidth="1"/>
    <col min="4631" max="4864" width="9.1796875" style="111"/>
    <col min="4865" max="4865" width="25.1796875" style="111" customWidth="1"/>
    <col min="4866" max="4871" width="9.1796875" style="111"/>
    <col min="4872" max="4886" width="0" style="111" hidden="1" customWidth="1"/>
    <col min="4887" max="5120" width="9.1796875" style="111"/>
    <col min="5121" max="5121" width="25.1796875" style="111" customWidth="1"/>
    <col min="5122" max="5127" width="9.1796875" style="111"/>
    <col min="5128" max="5142" width="0" style="111" hidden="1" customWidth="1"/>
    <col min="5143" max="5376" width="9.1796875" style="111"/>
    <col min="5377" max="5377" width="25.1796875" style="111" customWidth="1"/>
    <col min="5378" max="5383" width="9.1796875" style="111"/>
    <col min="5384" max="5398" width="0" style="111" hidden="1" customWidth="1"/>
    <col min="5399" max="5632" width="9.1796875" style="111"/>
    <col min="5633" max="5633" width="25.1796875" style="111" customWidth="1"/>
    <col min="5634" max="5639" width="9.1796875" style="111"/>
    <col min="5640" max="5654" width="0" style="111" hidden="1" customWidth="1"/>
    <col min="5655" max="5888" width="9.1796875" style="111"/>
    <col min="5889" max="5889" width="25.1796875" style="111" customWidth="1"/>
    <col min="5890" max="5895" width="9.1796875" style="111"/>
    <col min="5896" max="5910" width="0" style="111" hidden="1" customWidth="1"/>
    <col min="5911" max="6144" width="9.1796875" style="111"/>
    <col min="6145" max="6145" width="25.1796875" style="111" customWidth="1"/>
    <col min="6146" max="6151" width="9.1796875" style="111"/>
    <col min="6152" max="6166" width="0" style="111" hidden="1" customWidth="1"/>
    <col min="6167" max="6400" width="9.1796875" style="111"/>
    <col min="6401" max="6401" width="25.1796875" style="111" customWidth="1"/>
    <col min="6402" max="6407" width="9.1796875" style="111"/>
    <col min="6408" max="6422" width="0" style="111" hidden="1" customWidth="1"/>
    <col min="6423" max="6656" width="9.1796875" style="111"/>
    <col min="6657" max="6657" width="25.1796875" style="111" customWidth="1"/>
    <col min="6658" max="6663" width="9.1796875" style="111"/>
    <col min="6664" max="6678" width="0" style="111" hidden="1" customWidth="1"/>
    <col min="6679" max="6912" width="9.1796875" style="111"/>
    <col min="6913" max="6913" width="25.1796875" style="111" customWidth="1"/>
    <col min="6914" max="6919" width="9.1796875" style="111"/>
    <col min="6920" max="6934" width="0" style="111" hidden="1" customWidth="1"/>
    <col min="6935" max="7168" width="9.1796875" style="111"/>
    <col min="7169" max="7169" width="25.1796875" style="111" customWidth="1"/>
    <col min="7170" max="7175" width="9.1796875" style="111"/>
    <col min="7176" max="7190" width="0" style="111" hidden="1" customWidth="1"/>
    <col min="7191" max="7424" width="9.1796875" style="111"/>
    <col min="7425" max="7425" width="25.1796875" style="111" customWidth="1"/>
    <col min="7426" max="7431" width="9.1796875" style="111"/>
    <col min="7432" max="7446" width="0" style="111" hidden="1" customWidth="1"/>
    <col min="7447" max="7680" width="9.1796875" style="111"/>
    <col min="7681" max="7681" width="25.1796875" style="111" customWidth="1"/>
    <col min="7682" max="7687" width="9.1796875" style="111"/>
    <col min="7688" max="7702" width="0" style="111" hidden="1" customWidth="1"/>
    <col min="7703" max="7936" width="9.1796875" style="111"/>
    <col min="7937" max="7937" width="25.1796875" style="111" customWidth="1"/>
    <col min="7938" max="7943" width="9.1796875" style="111"/>
    <col min="7944" max="7958" width="0" style="111" hidden="1" customWidth="1"/>
    <col min="7959" max="8192" width="9.1796875" style="111"/>
    <col min="8193" max="8193" width="25.1796875" style="111" customWidth="1"/>
    <col min="8194" max="8199" width="9.1796875" style="111"/>
    <col min="8200" max="8214" width="0" style="111" hidden="1" customWidth="1"/>
    <col min="8215" max="8448" width="9.1796875" style="111"/>
    <col min="8449" max="8449" width="25.1796875" style="111" customWidth="1"/>
    <col min="8450" max="8455" width="9.1796875" style="111"/>
    <col min="8456" max="8470" width="0" style="111" hidden="1" customWidth="1"/>
    <col min="8471" max="8704" width="9.1796875" style="111"/>
    <col min="8705" max="8705" width="25.1796875" style="111" customWidth="1"/>
    <col min="8706" max="8711" width="9.1796875" style="111"/>
    <col min="8712" max="8726" width="0" style="111" hidden="1" customWidth="1"/>
    <col min="8727" max="8960" width="9.1796875" style="111"/>
    <col min="8961" max="8961" width="25.1796875" style="111" customWidth="1"/>
    <col min="8962" max="8967" width="9.1796875" style="111"/>
    <col min="8968" max="8982" width="0" style="111" hidden="1" customWidth="1"/>
    <col min="8983" max="9216" width="9.1796875" style="111"/>
    <col min="9217" max="9217" width="25.1796875" style="111" customWidth="1"/>
    <col min="9218" max="9223" width="9.1796875" style="111"/>
    <col min="9224" max="9238" width="0" style="111" hidden="1" customWidth="1"/>
    <col min="9239" max="9472" width="9.1796875" style="111"/>
    <col min="9473" max="9473" width="25.1796875" style="111" customWidth="1"/>
    <col min="9474" max="9479" width="9.1796875" style="111"/>
    <col min="9480" max="9494" width="0" style="111" hidden="1" customWidth="1"/>
    <col min="9495" max="9728" width="9.1796875" style="111"/>
    <col min="9729" max="9729" width="25.1796875" style="111" customWidth="1"/>
    <col min="9730" max="9735" width="9.1796875" style="111"/>
    <col min="9736" max="9750" width="0" style="111" hidden="1" customWidth="1"/>
    <col min="9751" max="9984" width="9.1796875" style="111"/>
    <col min="9985" max="9985" width="25.1796875" style="111" customWidth="1"/>
    <col min="9986" max="9991" width="9.1796875" style="111"/>
    <col min="9992" max="10006" width="0" style="111" hidden="1" customWidth="1"/>
    <col min="10007" max="10240" width="9.1796875" style="111"/>
    <col min="10241" max="10241" width="25.1796875" style="111" customWidth="1"/>
    <col min="10242" max="10247" width="9.1796875" style="111"/>
    <col min="10248" max="10262" width="0" style="111" hidden="1" customWidth="1"/>
    <col min="10263" max="10496" width="9.1796875" style="111"/>
    <col min="10497" max="10497" width="25.1796875" style="111" customWidth="1"/>
    <col min="10498" max="10503" width="9.1796875" style="111"/>
    <col min="10504" max="10518" width="0" style="111" hidden="1" customWidth="1"/>
    <col min="10519" max="10752" width="9.1796875" style="111"/>
    <col min="10753" max="10753" width="25.1796875" style="111" customWidth="1"/>
    <col min="10754" max="10759" width="9.1796875" style="111"/>
    <col min="10760" max="10774" width="0" style="111" hidden="1" customWidth="1"/>
    <col min="10775" max="11008" width="9.1796875" style="111"/>
    <col min="11009" max="11009" width="25.1796875" style="111" customWidth="1"/>
    <col min="11010" max="11015" width="9.1796875" style="111"/>
    <col min="11016" max="11030" width="0" style="111" hidden="1" customWidth="1"/>
    <col min="11031" max="11264" width="9.1796875" style="111"/>
    <col min="11265" max="11265" width="25.1796875" style="111" customWidth="1"/>
    <col min="11266" max="11271" width="9.1796875" style="111"/>
    <col min="11272" max="11286" width="0" style="111" hidden="1" customWidth="1"/>
    <col min="11287" max="11520" width="9.1796875" style="111"/>
    <col min="11521" max="11521" width="25.1796875" style="111" customWidth="1"/>
    <col min="11522" max="11527" width="9.1796875" style="111"/>
    <col min="11528" max="11542" width="0" style="111" hidden="1" customWidth="1"/>
    <col min="11543" max="11776" width="9.1796875" style="111"/>
    <col min="11777" max="11777" width="25.1796875" style="111" customWidth="1"/>
    <col min="11778" max="11783" width="9.1796875" style="111"/>
    <col min="11784" max="11798" width="0" style="111" hidden="1" customWidth="1"/>
    <col min="11799" max="12032" width="9.1796875" style="111"/>
    <col min="12033" max="12033" width="25.1796875" style="111" customWidth="1"/>
    <col min="12034" max="12039" width="9.1796875" style="111"/>
    <col min="12040" max="12054" width="0" style="111" hidden="1" customWidth="1"/>
    <col min="12055" max="12288" width="9.1796875" style="111"/>
    <col min="12289" max="12289" width="25.1796875" style="111" customWidth="1"/>
    <col min="12290" max="12295" width="9.1796875" style="111"/>
    <col min="12296" max="12310" width="0" style="111" hidden="1" customWidth="1"/>
    <col min="12311" max="12544" width="9.1796875" style="111"/>
    <col min="12545" max="12545" width="25.1796875" style="111" customWidth="1"/>
    <col min="12546" max="12551" width="9.1796875" style="111"/>
    <col min="12552" max="12566" width="0" style="111" hidden="1" customWidth="1"/>
    <col min="12567" max="12800" width="9.1796875" style="111"/>
    <col min="12801" max="12801" width="25.1796875" style="111" customWidth="1"/>
    <col min="12802" max="12807" width="9.1796875" style="111"/>
    <col min="12808" max="12822" width="0" style="111" hidden="1" customWidth="1"/>
    <col min="12823" max="13056" width="9.1796875" style="111"/>
    <col min="13057" max="13057" width="25.1796875" style="111" customWidth="1"/>
    <col min="13058" max="13063" width="9.1796875" style="111"/>
    <col min="13064" max="13078" width="0" style="111" hidden="1" customWidth="1"/>
    <col min="13079" max="13312" width="9.1796875" style="111"/>
    <col min="13313" max="13313" width="25.1796875" style="111" customWidth="1"/>
    <col min="13314" max="13319" width="9.1796875" style="111"/>
    <col min="13320" max="13334" width="0" style="111" hidden="1" customWidth="1"/>
    <col min="13335" max="13568" width="9.1796875" style="111"/>
    <col min="13569" max="13569" width="25.1796875" style="111" customWidth="1"/>
    <col min="13570" max="13575" width="9.1796875" style="111"/>
    <col min="13576" max="13590" width="0" style="111" hidden="1" customWidth="1"/>
    <col min="13591" max="13824" width="9.1796875" style="111"/>
    <col min="13825" max="13825" width="25.1796875" style="111" customWidth="1"/>
    <col min="13826" max="13831" width="9.1796875" style="111"/>
    <col min="13832" max="13846" width="0" style="111" hidden="1" customWidth="1"/>
    <col min="13847" max="14080" width="9.1796875" style="111"/>
    <col min="14081" max="14081" width="25.1796875" style="111" customWidth="1"/>
    <col min="14082" max="14087" width="9.1796875" style="111"/>
    <col min="14088" max="14102" width="0" style="111" hidden="1" customWidth="1"/>
    <col min="14103" max="14336" width="9.1796875" style="111"/>
    <col min="14337" max="14337" width="25.1796875" style="111" customWidth="1"/>
    <col min="14338" max="14343" width="9.1796875" style="111"/>
    <col min="14344" max="14358" width="0" style="111" hidden="1" customWidth="1"/>
    <col min="14359" max="14592" width="9.1796875" style="111"/>
    <col min="14593" max="14593" width="25.1796875" style="111" customWidth="1"/>
    <col min="14594" max="14599" width="9.1796875" style="111"/>
    <col min="14600" max="14614" width="0" style="111" hidden="1" customWidth="1"/>
    <col min="14615" max="14848" width="9.1796875" style="111"/>
    <col min="14849" max="14849" width="25.1796875" style="111" customWidth="1"/>
    <col min="14850" max="14855" width="9.1796875" style="111"/>
    <col min="14856" max="14870" width="0" style="111" hidden="1" customWidth="1"/>
    <col min="14871" max="15104" width="9.1796875" style="111"/>
    <col min="15105" max="15105" width="25.1796875" style="111" customWidth="1"/>
    <col min="15106" max="15111" width="9.1796875" style="111"/>
    <col min="15112" max="15126" width="0" style="111" hidden="1" customWidth="1"/>
    <col min="15127" max="15360" width="9.1796875" style="111"/>
    <col min="15361" max="15361" width="25.1796875" style="111" customWidth="1"/>
    <col min="15362" max="15367" width="9.1796875" style="111"/>
    <col min="15368" max="15382" width="0" style="111" hidden="1" customWidth="1"/>
    <col min="15383" max="15616" width="9.1796875" style="111"/>
    <col min="15617" max="15617" width="25.1796875" style="111" customWidth="1"/>
    <col min="15618" max="15623" width="9.1796875" style="111"/>
    <col min="15624" max="15638" width="0" style="111" hidden="1" customWidth="1"/>
    <col min="15639" max="15872" width="9.1796875" style="111"/>
    <col min="15873" max="15873" width="25.1796875" style="111" customWidth="1"/>
    <col min="15874" max="15879" width="9.1796875" style="111"/>
    <col min="15880" max="15894" width="0" style="111" hidden="1" customWidth="1"/>
    <col min="15895" max="16128" width="9.1796875" style="111"/>
    <col min="16129" max="16129" width="25.1796875" style="111" customWidth="1"/>
    <col min="16130" max="16135" width="9.1796875" style="111"/>
    <col min="16136" max="16150" width="0" style="111" hidden="1" customWidth="1"/>
    <col min="16151" max="16384" width="9.1796875" style="111"/>
  </cols>
  <sheetData>
    <row r="1" spans="1:25" s="100" customFormat="1" ht="13" x14ac:dyDescent="0.3">
      <c r="A1" s="89" t="s">
        <v>54</v>
      </c>
      <c r="B1" s="90" t="s">
        <v>55</v>
      </c>
      <c r="C1" s="89" t="s">
        <v>56</v>
      </c>
      <c r="D1" s="91" t="s">
        <v>57</v>
      </c>
      <c r="E1" s="92" t="s">
        <v>58</v>
      </c>
      <c r="F1" s="93" t="s">
        <v>59</v>
      </c>
      <c r="G1" s="94" t="s">
        <v>60</v>
      </c>
      <c r="H1" s="95" t="s">
        <v>61</v>
      </c>
      <c r="I1" s="96" t="s">
        <v>62</v>
      </c>
      <c r="J1" s="92" t="s">
        <v>63</v>
      </c>
      <c r="K1" s="92" t="s">
        <v>58</v>
      </c>
      <c r="L1" s="92" t="s">
        <v>63</v>
      </c>
      <c r="M1" s="92" t="s">
        <v>58</v>
      </c>
      <c r="N1" s="92" t="s">
        <v>63</v>
      </c>
      <c r="O1" s="92" t="s">
        <v>58</v>
      </c>
      <c r="P1" s="92" t="s">
        <v>63</v>
      </c>
      <c r="Q1" s="92" t="s">
        <v>58</v>
      </c>
      <c r="R1" s="94" t="s">
        <v>40</v>
      </c>
      <c r="S1" s="97" t="s">
        <v>57</v>
      </c>
      <c r="T1" s="93" t="s">
        <v>59</v>
      </c>
      <c r="U1" s="94" t="s">
        <v>60</v>
      </c>
      <c r="V1" s="94" t="s">
        <v>64</v>
      </c>
      <c r="W1" s="98"/>
      <c r="X1" s="99"/>
      <c r="Y1" s="99"/>
    </row>
    <row r="2" spans="1:25" s="109" customFormat="1" x14ac:dyDescent="0.25">
      <c r="A2" s="101"/>
      <c r="B2" s="102"/>
      <c r="C2" s="103"/>
      <c r="D2" s="104"/>
      <c r="E2" s="105"/>
      <c r="F2" s="106">
        <f t="shared" ref="F2:F65" si="0">IF(C2="R8",0.000395)+IF(C2="R10",0.000617)+IF(C2="R12",0.000888)+IF(C2="Y10",0.000617)+IF(C2="Y12",0.000888)+IF(C2="Y16",0.00158)+IF(C2="Y20",0.00247)+IF(C2="Y25",0.00385)+IF(C2="Y32",0.00631)+IF(C2="Y40",0.00986)</f>
        <v>0</v>
      </c>
      <c r="G2" s="106">
        <f t="shared" ref="G2:G65" si="1">ROUND(D2*E2*T2,3)</f>
        <v>0</v>
      </c>
      <c r="H2" s="105" t="s">
        <v>65</v>
      </c>
      <c r="I2" s="103">
        <v>1390</v>
      </c>
      <c r="J2" s="105" t="s">
        <v>66</v>
      </c>
      <c r="K2" s="105">
        <v>144</v>
      </c>
      <c r="L2" s="105"/>
      <c r="M2" s="105"/>
      <c r="N2" s="105"/>
      <c r="O2" s="105"/>
      <c r="P2" s="105"/>
      <c r="Q2" s="105"/>
      <c r="R2" s="107">
        <f t="shared" ref="R2:R65" si="2">SUM(K2,M2,O2,Q2)</f>
        <v>144</v>
      </c>
      <c r="S2" s="108">
        <f t="shared" ref="S2:S65" si="3">D2</f>
        <v>0</v>
      </c>
      <c r="T2" s="106">
        <f t="shared" ref="T2:T65" si="4">IF(C2="R8",0.000395)+IF(C2="R10",0.000617)+IF(C2="R12",0.000888)+IF(C2="Y10",0.000617)+IF(C2="Y12",0.000888)+IF(C2="Y16",0.00158)+IF(C2="Y20",0.00247)+IF(C2="Y25",0.00385)+IF(C2="Y32",0.00631)+IF(C2="Y40",0.00986)</f>
        <v>0</v>
      </c>
      <c r="U2" s="107">
        <f t="shared" ref="U2:U65" si="5">ROUND(R2*S2*T2,3)</f>
        <v>0</v>
      </c>
      <c r="V2" s="106">
        <f t="shared" ref="V2:V65" si="6">G2-U2</f>
        <v>0</v>
      </c>
      <c r="W2" s="105"/>
      <c r="X2" s="105"/>
      <c r="Y2" s="105"/>
    </row>
    <row r="3" spans="1:25" s="109" customFormat="1" x14ac:dyDescent="0.25">
      <c r="A3" s="101"/>
      <c r="B3" s="102"/>
      <c r="C3" s="103" t="s">
        <v>87</v>
      </c>
      <c r="D3" s="104">
        <v>2.2000000000000002</v>
      </c>
      <c r="E3" s="105">
        <v>8</v>
      </c>
      <c r="F3" s="106">
        <f t="shared" si="0"/>
        <v>1.58E-3</v>
      </c>
      <c r="G3" s="106">
        <f t="shared" si="1"/>
        <v>2.8000000000000001E-2</v>
      </c>
      <c r="H3" s="105" t="s">
        <v>67</v>
      </c>
      <c r="I3" s="103">
        <v>1390</v>
      </c>
      <c r="J3" s="105" t="s">
        <v>66</v>
      </c>
      <c r="K3" s="105">
        <v>69</v>
      </c>
      <c r="L3" s="105"/>
      <c r="M3" s="105"/>
      <c r="N3" s="105"/>
      <c r="O3" s="105"/>
      <c r="P3" s="105"/>
      <c r="Q3" s="105"/>
      <c r="R3" s="107">
        <f t="shared" si="2"/>
        <v>69</v>
      </c>
      <c r="S3" s="108">
        <f t="shared" si="3"/>
        <v>2.2000000000000002</v>
      </c>
      <c r="T3" s="106">
        <f t="shared" si="4"/>
        <v>1.58E-3</v>
      </c>
      <c r="U3" s="107">
        <f t="shared" si="5"/>
        <v>0.24</v>
      </c>
      <c r="V3" s="106">
        <f t="shared" si="6"/>
        <v>-0.21199999999999999</v>
      </c>
      <c r="W3" s="105"/>
      <c r="X3" s="105"/>
      <c r="Y3" s="105"/>
    </row>
    <row r="4" spans="1:25" s="109" customFormat="1" x14ac:dyDescent="0.25">
      <c r="A4" s="101"/>
      <c r="B4" s="102"/>
      <c r="C4" s="103" t="s">
        <v>87</v>
      </c>
      <c r="D4" s="104">
        <v>1.55</v>
      </c>
      <c r="E4" s="105">
        <v>16</v>
      </c>
      <c r="F4" s="106">
        <f t="shared" si="0"/>
        <v>1.58E-3</v>
      </c>
      <c r="G4" s="106">
        <f t="shared" si="1"/>
        <v>3.9E-2</v>
      </c>
      <c r="H4" s="105" t="s">
        <v>68</v>
      </c>
      <c r="I4" s="103">
        <v>1390</v>
      </c>
      <c r="J4" s="105" t="s">
        <v>66</v>
      </c>
      <c r="K4" s="105">
        <v>147</v>
      </c>
      <c r="L4" s="105"/>
      <c r="M4" s="105"/>
      <c r="N4" s="105"/>
      <c r="O4" s="105"/>
      <c r="P4" s="105"/>
      <c r="Q4" s="105"/>
      <c r="R4" s="107">
        <f t="shared" si="2"/>
        <v>147</v>
      </c>
      <c r="S4" s="108">
        <f t="shared" si="3"/>
        <v>1.55</v>
      </c>
      <c r="T4" s="106">
        <f t="shared" si="4"/>
        <v>1.58E-3</v>
      </c>
      <c r="U4" s="107">
        <f t="shared" si="5"/>
        <v>0.36</v>
      </c>
      <c r="V4" s="106">
        <f t="shared" si="6"/>
        <v>-0.32100000000000001</v>
      </c>
      <c r="W4" s="105"/>
      <c r="X4" s="105"/>
      <c r="Y4" s="105"/>
    </row>
    <row r="5" spans="1:25" s="109" customFormat="1" x14ac:dyDescent="0.25">
      <c r="A5" s="101"/>
      <c r="B5" s="102"/>
      <c r="C5" s="103" t="s">
        <v>87</v>
      </c>
      <c r="D5" s="104">
        <v>2.1</v>
      </c>
      <c r="E5" s="105">
        <v>8</v>
      </c>
      <c r="F5" s="106">
        <f t="shared" si="0"/>
        <v>1.58E-3</v>
      </c>
      <c r="G5" s="106">
        <f t="shared" si="1"/>
        <v>2.7E-2</v>
      </c>
      <c r="H5" s="105" t="s">
        <v>69</v>
      </c>
      <c r="I5" s="103">
        <v>1390</v>
      </c>
      <c r="J5" s="105" t="s">
        <v>66</v>
      </c>
      <c r="K5" s="105">
        <v>15</v>
      </c>
      <c r="L5" s="105"/>
      <c r="M5" s="105"/>
      <c r="N5" s="105"/>
      <c r="O5" s="105"/>
      <c r="P5" s="105"/>
      <c r="Q5" s="105"/>
      <c r="R5" s="107">
        <f t="shared" si="2"/>
        <v>15</v>
      </c>
      <c r="S5" s="108">
        <f t="shared" si="3"/>
        <v>2.1</v>
      </c>
      <c r="T5" s="106">
        <f t="shared" si="4"/>
        <v>1.58E-3</v>
      </c>
      <c r="U5" s="107">
        <f t="shared" si="5"/>
        <v>0.05</v>
      </c>
      <c r="V5" s="106">
        <f t="shared" si="6"/>
        <v>-2.3000000000000003E-2</v>
      </c>
      <c r="W5" s="105"/>
      <c r="X5" s="105"/>
      <c r="Y5" s="105"/>
    </row>
    <row r="6" spans="1:25" s="109" customFormat="1" ht="13" x14ac:dyDescent="0.3">
      <c r="A6" s="101"/>
      <c r="B6" s="102"/>
      <c r="C6" s="175" t="s">
        <v>126</v>
      </c>
      <c r="D6" s="104">
        <v>1.3</v>
      </c>
      <c r="E6" s="105">
        <v>2</v>
      </c>
      <c r="F6" s="106">
        <f t="shared" si="0"/>
        <v>3.9500000000000001E-4</v>
      </c>
      <c r="G6" s="106">
        <f t="shared" si="1"/>
        <v>1E-3</v>
      </c>
      <c r="H6" s="105" t="s">
        <v>70</v>
      </c>
      <c r="I6" s="103">
        <v>1390</v>
      </c>
      <c r="J6" s="105" t="s">
        <v>66</v>
      </c>
      <c r="K6" s="105">
        <v>15</v>
      </c>
      <c r="L6" s="105"/>
      <c r="M6" s="105"/>
      <c r="N6" s="105"/>
      <c r="O6" s="105"/>
      <c r="P6" s="105"/>
      <c r="Q6" s="105"/>
      <c r="R6" s="107">
        <f t="shared" si="2"/>
        <v>15</v>
      </c>
      <c r="S6" s="108">
        <f t="shared" si="3"/>
        <v>1.3</v>
      </c>
      <c r="T6" s="106">
        <f t="shared" si="4"/>
        <v>3.9500000000000001E-4</v>
      </c>
      <c r="U6" s="107">
        <f t="shared" si="5"/>
        <v>8.0000000000000002E-3</v>
      </c>
      <c r="V6" s="106">
        <f t="shared" si="6"/>
        <v>-7.0000000000000001E-3</v>
      </c>
      <c r="W6" s="105"/>
      <c r="X6" s="105"/>
      <c r="Y6" s="105"/>
    </row>
    <row r="7" spans="1:25" s="109" customFormat="1" x14ac:dyDescent="0.25">
      <c r="A7" s="101"/>
      <c r="B7" s="102"/>
      <c r="C7" s="103" t="s">
        <v>87</v>
      </c>
      <c r="D7" s="104">
        <v>2</v>
      </c>
      <c r="E7" s="105">
        <v>16</v>
      </c>
      <c r="F7" s="106">
        <f t="shared" si="0"/>
        <v>1.58E-3</v>
      </c>
      <c r="G7" s="106">
        <f t="shared" si="1"/>
        <v>5.0999999999999997E-2</v>
      </c>
      <c r="H7" s="105" t="s">
        <v>71</v>
      </c>
      <c r="I7" s="103">
        <v>1390</v>
      </c>
      <c r="J7" s="105" t="s">
        <v>66</v>
      </c>
      <c r="K7" s="105">
        <v>15</v>
      </c>
      <c r="L7" s="105"/>
      <c r="M7" s="105"/>
      <c r="N7" s="105"/>
      <c r="O7" s="105"/>
      <c r="P7" s="105"/>
      <c r="Q7" s="105"/>
      <c r="R7" s="107">
        <f t="shared" si="2"/>
        <v>15</v>
      </c>
      <c r="S7" s="108">
        <f t="shared" si="3"/>
        <v>2</v>
      </c>
      <c r="T7" s="106">
        <f t="shared" si="4"/>
        <v>1.58E-3</v>
      </c>
      <c r="U7" s="107">
        <f t="shared" si="5"/>
        <v>4.7E-2</v>
      </c>
      <c r="V7" s="106">
        <f t="shared" si="6"/>
        <v>3.9999999999999966E-3</v>
      </c>
      <c r="W7" s="105"/>
      <c r="X7" s="105"/>
      <c r="Y7" s="105"/>
    </row>
    <row r="8" spans="1:25" s="109" customFormat="1" ht="13" x14ac:dyDescent="0.3">
      <c r="A8" s="101"/>
      <c r="B8" s="102"/>
      <c r="C8" s="175" t="s">
        <v>126</v>
      </c>
      <c r="D8" s="104">
        <v>2.2000000000000002</v>
      </c>
      <c r="E8" s="105">
        <v>10</v>
      </c>
      <c r="F8" s="106">
        <f t="shared" si="0"/>
        <v>3.9500000000000001E-4</v>
      </c>
      <c r="G8" s="106">
        <f t="shared" si="1"/>
        <v>8.9999999999999993E-3</v>
      </c>
      <c r="H8" s="105" t="s">
        <v>72</v>
      </c>
      <c r="I8" s="103">
        <v>1390</v>
      </c>
      <c r="J8" s="105" t="s">
        <v>66</v>
      </c>
      <c r="K8" s="105">
        <v>6</v>
      </c>
      <c r="L8" s="105"/>
      <c r="M8" s="105"/>
      <c r="N8" s="105"/>
      <c r="O8" s="105"/>
      <c r="P8" s="105"/>
      <c r="Q8" s="105"/>
      <c r="R8" s="107">
        <f t="shared" si="2"/>
        <v>6</v>
      </c>
      <c r="S8" s="108">
        <f t="shared" si="3"/>
        <v>2.2000000000000002</v>
      </c>
      <c r="T8" s="106">
        <f t="shared" si="4"/>
        <v>3.9500000000000001E-4</v>
      </c>
      <c r="U8" s="107">
        <f t="shared" si="5"/>
        <v>5.0000000000000001E-3</v>
      </c>
      <c r="V8" s="106">
        <f t="shared" si="6"/>
        <v>3.9999999999999992E-3</v>
      </c>
      <c r="W8" s="105"/>
      <c r="X8" s="105"/>
      <c r="Y8" s="105"/>
    </row>
    <row r="9" spans="1:25" s="109" customFormat="1" ht="13" x14ac:dyDescent="0.3">
      <c r="A9" s="101"/>
      <c r="B9" s="102"/>
      <c r="C9" s="175" t="s">
        <v>126</v>
      </c>
      <c r="D9" s="104">
        <v>1.1499999999999999</v>
      </c>
      <c r="E9" s="105">
        <v>20</v>
      </c>
      <c r="F9" s="106">
        <f t="shared" si="0"/>
        <v>3.9500000000000001E-4</v>
      </c>
      <c r="G9" s="106">
        <f t="shared" si="1"/>
        <v>8.9999999999999993E-3</v>
      </c>
      <c r="H9" s="105" t="s">
        <v>73</v>
      </c>
      <c r="I9" s="103">
        <v>1390</v>
      </c>
      <c r="J9" s="105" t="s">
        <v>66</v>
      </c>
      <c r="K9" s="105">
        <v>10</v>
      </c>
      <c r="L9" s="105"/>
      <c r="M9" s="105"/>
      <c r="N9" s="105"/>
      <c r="O9" s="105"/>
      <c r="P9" s="105"/>
      <c r="Q9" s="105"/>
      <c r="R9" s="107">
        <f t="shared" si="2"/>
        <v>10</v>
      </c>
      <c r="S9" s="108">
        <f t="shared" si="3"/>
        <v>1.1499999999999999</v>
      </c>
      <c r="T9" s="106">
        <f t="shared" si="4"/>
        <v>3.9500000000000001E-4</v>
      </c>
      <c r="U9" s="107">
        <f t="shared" si="5"/>
        <v>5.0000000000000001E-3</v>
      </c>
      <c r="V9" s="106">
        <f t="shared" si="6"/>
        <v>3.9999999999999992E-3</v>
      </c>
      <c r="W9" s="105"/>
      <c r="X9" s="105"/>
      <c r="Y9" s="105"/>
    </row>
    <row r="10" spans="1:25" s="109" customFormat="1" x14ac:dyDescent="0.25">
      <c r="A10" s="101"/>
      <c r="B10" s="102"/>
      <c r="C10" s="103" t="s">
        <v>87</v>
      </c>
      <c r="D10" s="104">
        <v>1.1000000000000001</v>
      </c>
      <c r="E10" s="105">
        <v>10</v>
      </c>
      <c r="F10" s="106">
        <f t="shared" si="0"/>
        <v>1.58E-3</v>
      </c>
      <c r="G10" s="106">
        <f t="shared" si="1"/>
        <v>1.7000000000000001E-2</v>
      </c>
      <c r="H10" s="105" t="s">
        <v>74</v>
      </c>
      <c r="I10" s="103">
        <v>1390</v>
      </c>
      <c r="J10" s="105" t="s">
        <v>66</v>
      </c>
      <c r="K10" s="105">
        <v>3</v>
      </c>
      <c r="L10" s="105"/>
      <c r="M10" s="105"/>
      <c r="N10" s="105"/>
      <c r="O10" s="105"/>
      <c r="P10" s="105"/>
      <c r="Q10" s="105"/>
      <c r="R10" s="107">
        <f t="shared" si="2"/>
        <v>3</v>
      </c>
      <c r="S10" s="108">
        <f t="shared" si="3"/>
        <v>1.1000000000000001</v>
      </c>
      <c r="T10" s="106">
        <f t="shared" si="4"/>
        <v>1.58E-3</v>
      </c>
      <c r="U10" s="107">
        <f t="shared" si="5"/>
        <v>5.0000000000000001E-3</v>
      </c>
      <c r="V10" s="106">
        <f t="shared" si="6"/>
        <v>1.2E-2</v>
      </c>
      <c r="W10" s="105"/>
      <c r="X10" s="105"/>
      <c r="Y10" s="105"/>
    </row>
    <row r="11" spans="1:25" s="109" customFormat="1" x14ac:dyDescent="0.25">
      <c r="A11" s="101"/>
      <c r="B11" s="102"/>
      <c r="C11" s="103"/>
      <c r="D11" s="104"/>
      <c r="E11" s="105"/>
      <c r="F11" s="106">
        <f t="shared" si="0"/>
        <v>0</v>
      </c>
      <c r="G11" s="106">
        <f t="shared" si="1"/>
        <v>0</v>
      </c>
      <c r="H11" s="105" t="s">
        <v>75</v>
      </c>
      <c r="I11" s="103">
        <v>1390</v>
      </c>
      <c r="J11" s="105" t="s">
        <v>66</v>
      </c>
      <c r="K11" s="105">
        <v>11</v>
      </c>
      <c r="L11" s="105"/>
      <c r="M11" s="105"/>
      <c r="N11" s="105"/>
      <c r="O11" s="105"/>
      <c r="P11" s="105"/>
      <c r="Q11" s="105"/>
      <c r="R11" s="107">
        <f t="shared" si="2"/>
        <v>11</v>
      </c>
      <c r="S11" s="108">
        <f t="shared" si="3"/>
        <v>0</v>
      </c>
      <c r="T11" s="106">
        <f t="shared" si="4"/>
        <v>0</v>
      </c>
      <c r="U11" s="107">
        <f t="shared" si="5"/>
        <v>0</v>
      </c>
      <c r="V11" s="106">
        <f t="shared" si="6"/>
        <v>0</v>
      </c>
      <c r="W11" s="105"/>
      <c r="X11" s="105"/>
      <c r="Y11" s="105"/>
    </row>
    <row r="12" spans="1:25" s="109" customFormat="1" x14ac:dyDescent="0.25">
      <c r="A12" s="101"/>
      <c r="B12" s="102"/>
      <c r="C12" s="103"/>
      <c r="D12" s="104"/>
      <c r="E12" s="105"/>
      <c r="F12" s="106">
        <f t="shared" si="0"/>
        <v>0</v>
      </c>
      <c r="G12" s="106">
        <f t="shared" si="1"/>
        <v>0</v>
      </c>
      <c r="H12" s="105" t="s">
        <v>76</v>
      </c>
      <c r="I12" s="103">
        <v>1390</v>
      </c>
      <c r="J12" s="105" t="s">
        <v>66</v>
      </c>
      <c r="K12" s="105">
        <v>16</v>
      </c>
      <c r="L12" s="105"/>
      <c r="M12" s="105"/>
      <c r="N12" s="105"/>
      <c r="O12" s="105"/>
      <c r="P12" s="105"/>
      <c r="Q12" s="105"/>
      <c r="R12" s="107">
        <f t="shared" si="2"/>
        <v>16</v>
      </c>
      <c r="S12" s="108">
        <f t="shared" si="3"/>
        <v>0</v>
      </c>
      <c r="T12" s="106">
        <f t="shared" si="4"/>
        <v>0</v>
      </c>
      <c r="U12" s="107">
        <f t="shared" si="5"/>
        <v>0</v>
      </c>
      <c r="V12" s="106">
        <f t="shared" si="6"/>
        <v>0</v>
      </c>
      <c r="W12" s="105"/>
      <c r="X12" s="105"/>
      <c r="Y12" s="105"/>
    </row>
    <row r="13" spans="1:25" s="109" customFormat="1" x14ac:dyDescent="0.25">
      <c r="A13" s="101"/>
      <c r="B13" s="102"/>
      <c r="C13" s="103"/>
      <c r="D13" s="104"/>
      <c r="E13" s="105"/>
      <c r="F13" s="106">
        <f t="shared" si="0"/>
        <v>0</v>
      </c>
      <c r="G13" s="106">
        <f t="shared" si="1"/>
        <v>0</v>
      </c>
      <c r="H13" s="105" t="s">
        <v>77</v>
      </c>
      <c r="I13" s="103">
        <v>1390</v>
      </c>
      <c r="J13" s="105" t="s">
        <v>66</v>
      </c>
      <c r="K13" s="105">
        <v>8</v>
      </c>
      <c r="L13" s="105"/>
      <c r="M13" s="105"/>
      <c r="N13" s="105"/>
      <c r="O13" s="105"/>
      <c r="P13" s="105"/>
      <c r="Q13" s="105"/>
      <c r="R13" s="107">
        <f t="shared" si="2"/>
        <v>8</v>
      </c>
      <c r="S13" s="108">
        <f t="shared" si="3"/>
        <v>0</v>
      </c>
      <c r="T13" s="106">
        <f t="shared" si="4"/>
        <v>0</v>
      </c>
      <c r="U13" s="107">
        <f t="shared" si="5"/>
        <v>0</v>
      </c>
      <c r="V13" s="106">
        <f t="shared" si="6"/>
        <v>0</v>
      </c>
      <c r="W13" s="105"/>
      <c r="X13" s="105"/>
      <c r="Y13" s="105"/>
    </row>
    <row r="14" spans="1:25" s="109" customFormat="1" x14ac:dyDescent="0.25">
      <c r="A14" s="101"/>
      <c r="B14" s="102"/>
      <c r="C14" s="103"/>
      <c r="D14" s="104"/>
      <c r="E14" s="105"/>
      <c r="F14" s="106">
        <f t="shared" si="0"/>
        <v>0</v>
      </c>
      <c r="G14" s="106">
        <f t="shared" si="1"/>
        <v>0</v>
      </c>
      <c r="H14" s="105" t="s">
        <v>78</v>
      </c>
      <c r="I14" s="103">
        <v>1390</v>
      </c>
      <c r="J14" s="105" t="s">
        <v>66</v>
      </c>
      <c r="K14" s="105">
        <v>8</v>
      </c>
      <c r="L14" s="105"/>
      <c r="M14" s="105"/>
      <c r="N14" s="105"/>
      <c r="O14" s="105"/>
      <c r="P14" s="105"/>
      <c r="Q14" s="105"/>
      <c r="R14" s="107">
        <f t="shared" si="2"/>
        <v>8</v>
      </c>
      <c r="S14" s="108">
        <f t="shared" si="3"/>
        <v>0</v>
      </c>
      <c r="T14" s="106">
        <f t="shared" si="4"/>
        <v>0</v>
      </c>
      <c r="U14" s="107">
        <f t="shared" si="5"/>
        <v>0</v>
      </c>
      <c r="V14" s="106">
        <f t="shared" si="6"/>
        <v>0</v>
      </c>
      <c r="W14" s="105"/>
      <c r="X14" s="105"/>
      <c r="Y14" s="105"/>
    </row>
    <row r="15" spans="1:25" s="109" customFormat="1" x14ac:dyDescent="0.25">
      <c r="A15" s="101"/>
      <c r="B15" s="102"/>
      <c r="C15" s="103"/>
      <c r="D15" s="104"/>
      <c r="E15" s="105"/>
      <c r="F15" s="106">
        <f t="shared" si="0"/>
        <v>0</v>
      </c>
      <c r="G15" s="106">
        <f t="shared" si="1"/>
        <v>0</v>
      </c>
      <c r="H15" s="105" t="s">
        <v>79</v>
      </c>
      <c r="I15" s="103">
        <v>1390</v>
      </c>
      <c r="J15" s="105" t="s">
        <v>66</v>
      </c>
      <c r="K15" s="105">
        <v>8</v>
      </c>
      <c r="L15" s="105"/>
      <c r="M15" s="105"/>
      <c r="N15" s="105"/>
      <c r="O15" s="105"/>
      <c r="P15" s="105"/>
      <c r="Q15" s="105"/>
      <c r="R15" s="107">
        <f t="shared" si="2"/>
        <v>8</v>
      </c>
      <c r="S15" s="108">
        <f t="shared" si="3"/>
        <v>0</v>
      </c>
      <c r="T15" s="106">
        <f t="shared" si="4"/>
        <v>0</v>
      </c>
      <c r="U15" s="107">
        <f t="shared" si="5"/>
        <v>0</v>
      </c>
      <c r="V15" s="106">
        <f t="shared" si="6"/>
        <v>0</v>
      </c>
      <c r="W15" s="105"/>
      <c r="X15" s="105"/>
      <c r="Y15" s="105"/>
    </row>
    <row r="16" spans="1:25" s="109" customFormat="1" x14ac:dyDescent="0.25">
      <c r="A16" s="101"/>
      <c r="B16" s="102"/>
      <c r="C16" s="103"/>
      <c r="D16" s="104"/>
      <c r="E16" s="105"/>
      <c r="F16" s="106">
        <f t="shared" si="0"/>
        <v>0</v>
      </c>
      <c r="G16" s="106">
        <f t="shared" si="1"/>
        <v>0</v>
      </c>
      <c r="H16" s="105" t="s">
        <v>80</v>
      </c>
      <c r="I16" s="103">
        <v>1390</v>
      </c>
      <c r="J16" s="105" t="s">
        <v>66</v>
      </c>
      <c r="K16" s="105">
        <v>8</v>
      </c>
      <c r="L16" s="105"/>
      <c r="M16" s="105"/>
      <c r="N16" s="105"/>
      <c r="O16" s="105"/>
      <c r="P16" s="105"/>
      <c r="Q16" s="105"/>
      <c r="R16" s="107">
        <f t="shared" si="2"/>
        <v>8</v>
      </c>
      <c r="S16" s="108">
        <f t="shared" si="3"/>
        <v>0</v>
      </c>
      <c r="T16" s="106">
        <f t="shared" si="4"/>
        <v>0</v>
      </c>
      <c r="U16" s="107">
        <f t="shared" si="5"/>
        <v>0</v>
      </c>
      <c r="V16" s="106">
        <f t="shared" si="6"/>
        <v>0</v>
      </c>
      <c r="W16" s="105"/>
      <c r="X16" s="105"/>
      <c r="Y16" s="105"/>
    </row>
    <row r="17" spans="1:25" s="109" customFormat="1" x14ac:dyDescent="0.25">
      <c r="A17" s="101"/>
      <c r="B17" s="102"/>
      <c r="C17" s="103"/>
      <c r="D17" s="104"/>
      <c r="E17" s="105"/>
      <c r="F17" s="106">
        <f t="shared" si="0"/>
        <v>0</v>
      </c>
      <c r="G17" s="106">
        <f t="shared" si="1"/>
        <v>0</v>
      </c>
      <c r="H17" s="105" t="s">
        <v>81</v>
      </c>
      <c r="I17" s="103">
        <v>1390</v>
      </c>
      <c r="J17" s="105" t="s">
        <v>66</v>
      </c>
      <c r="K17" s="105">
        <v>8</v>
      </c>
      <c r="L17" s="105"/>
      <c r="M17" s="105"/>
      <c r="N17" s="105"/>
      <c r="O17" s="105"/>
      <c r="P17" s="105"/>
      <c r="Q17" s="105"/>
      <c r="R17" s="107">
        <f t="shared" si="2"/>
        <v>8</v>
      </c>
      <c r="S17" s="108">
        <f t="shared" si="3"/>
        <v>0</v>
      </c>
      <c r="T17" s="106">
        <f t="shared" si="4"/>
        <v>0</v>
      </c>
      <c r="U17" s="107">
        <f t="shared" si="5"/>
        <v>0</v>
      </c>
      <c r="V17" s="106">
        <f t="shared" si="6"/>
        <v>0</v>
      </c>
      <c r="W17" s="105"/>
      <c r="X17" s="105"/>
      <c r="Y17" s="105"/>
    </row>
    <row r="18" spans="1:25" s="109" customFormat="1" x14ac:dyDescent="0.25">
      <c r="A18" s="101"/>
      <c r="B18" s="102"/>
      <c r="C18" s="103"/>
      <c r="D18" s="104"/>
      <c r="E18" s="105"/>
      <c r="F18" s="106">
        <f t="shared" si="0"/>
        <v>0</v>
      </c>
      <c r="G18" s="106">
        <f t="shared" si="1"/>
        <v>0</v>
      </c>
      <c r="H18" s="105" t="s">
        <v>82</v>
      </c>
      <c r="I18" s="103">
        <v>1390</v>
      </c>
      <c r="J18" s="105" t="s">
        <v>66</v>
      </c>
      <c r="K18" s="105">
        <v>2</v>
      </c>
      <c r="L18" s="105"/>
      <c r="M18" s="105"/>
      <c r="N18" s="105"/>
      <c r="O18" s="105"/>
      <c r="P18" s="105"/>
      <c r="Q18" s="105"/>
      <c r="R18" s="107">
        <f t="shared" si="2"/>
        <v>2</v>
      </c>
      <c r="S18" s="108">
        <f t="shared" si="3"/>
        <v>0</v>
      </c>
      <c r="T18" s="106">
        <f t="shared" si="4"/>
        <v>0</v>
      </c>
      <c r="U18" s="107">
        <f t="shared" si="5"/>
        <v>0</v>
      </c>
      <c r="V18" s="106">
        <f t="shared" si="6"/>
        <v>0</v>
      </c>
      <c r="W18" s="105"/>
      <c r="X18" s="105"/>
      <c r="Y18" s="105"/>
    </row>
    <row r="19" spans="1:25" s="109" customFormat="1" x14ac:dyDescent="0.25">
      <c r="A19" s="101"/>
      <c r="B19" s="102"/>
      <c r="C19" s="103"/>
      <c r="D19" s="104"/>
      <c r="E19" s="105"/>
      <c r="F19" s="106">
        <f t="shared" si="0"/>
        <v>0</v>
      </c>
      <c r="G19" s="106">
        <f t="shared" si="1"/>
        <v>0</v>
      </c>
      <c r="H19" s="105" t="s">
        <v>83</v>
      </c>
      <c r="I19" s="103">
        <v>1390</v>
      </c>
      <c r="J19" s="105" t="s">
        <v>66</v>
      </c>
      <c r="K19" s="105">
        <v>14</v>
      </c>
      <c r="L19" s="105"/>
      <c r="M19" s="105"/>
      <c r="N19" s="105"/>
      <c r="O19" s="105"/>
      <c r="P19" s="105"/>
      <c r="Q19" s="105"/>
      <c r="R19" s="107">
        <f t="shared" si="2"/>
        <v>14</v>
      </c>
      <c r="S19" s="108">
        <f t="shared" si="3"/>
        <v>0</v>
      </c>
      <c r="T19" s="106">
        <f t="shared" si="4"/>
        <v>0</v>
      </c>
      <c r="U19" s="107">
        <f t="shared" si="5"/>
        <v>0</v>
      </c>
      <c r="V19" s="106">
        <f t="shared" si="6"/>
        <v>0</v>
      </c>
      <c r="W19" s="105"/>
      <c r="X19" s="105"/>
      <c r="Y19" s="105"/>
    </row>
    <row r="20" spans="1:25" s="109" customFormat="1" x14ac:dyDescent="0.25">
      <c r="A20" s="101"/>
      <c r="B20" s="102"/>
      <c r="C20" s="103"/>
      <c r="D20" s="104"/>
      <c r="E20" s="105"/>
      <c r="F20" s="106">
        <f t="shared" si="0"/>
        <v>0</v>
      </c>
      <c r="G20" s="106">
        <f t="shared" si="1"/>
        <v>0</v>
      </c>
      <c r="H20" s="105" t="s">
        <v>84</v>
      </c>
      <c r="I20" s="103">
        <v>1390</v>
      </c>
      <c r="J20" s="105" t="s">
        <v>66</v>
      </c>
      <c r="K20" s="105">
        <v>8</v>
      </c>
      <c r="L20" s="105"/>
      <c r="M20" s="105"/>
      <c r="N20" s="105"/>
      <c r="O20" s="105"/>
      <c r="P20" s="105"/>
      <c r="Q20" s="105"/>
      <c r="R20" s="107">
        <f t="shared" si="2"/>
        <v>8</v>
      </c>
      <c r="S20" s="108">
        <f t="shared" si="3"/>
        <v>0</v>
      </c>
      <c r="T20" s="106">
        <f t="shared" si="4"/>
        <v>0</v>
      </c>
      <c r="U20" s="107">
        <f t="shared" si="5"/>
        <v>0</v>
      </c>
      <c r="V20" s="106">
        <f t="shared" si="6"/>
        <v>0</v>
      </c>
      <c r="W20" s="105"/>
      <c r="X20" s="105"/>
      <c r="Y20" s="105"/>
    </row>
    <row r="21" spans="1:25" s="109" customFormat="1" x14ac:dyDescent="0.25">
      <c r="A21" s="101"/>
      <c r="B21" s="102"/>
      <c r="C21" s="103"/>
      <c r="D21" s="104"/>
      <c r="E21" s="105"/>
      <c r="F21" s="106">
        <f t="shared" si="0"/>
        <v>0</v>
      </c>
      <c r="G21" s="106">
        <f t="shared" si="1"/>
        <v>0</v>
      </c>
      <c r="H21" s="105" t="s">
        <v>85</v>
      </c>
      <c r="I21" s="103">
        <v>1390</v>
      </c>
      <c r="J21" s="105" t="s">
        <v>66</v>
      </c>
      <c r="K21" s="105">
        <v>8</v>
      </c>
      <c r="L21" s="105"/>
      <c r="M21" s="105"/>
      <c r="N21" s="105"/>
      <c r="O21" s="105"/>
      <c r="P21" s="105"/>
      <c r="Q21" s="105"/>
      <c r="R21" s="107">
        <f t="shared" si="2"/>
        <v>8</v>
      </c>
      <c r="S21" s="108">
        <f t="shared" si="3"/>
        <v>0</v>
      </c>
      <c r="T21" s="106">
        <f t="shared" si="4"/>
        <v>0</v>
      </c>
      <c r="U21" s="107">
        <f t="shared" si="5"/>
        <v>0</v>
      </c>
      <c r="V21" s="106">
        <f t="shared" si="6"/>
        <v>0</v>
      </c>
      <c r="W21" s="105"/>
      <c r="X21" s="105"/>
      <c r="Y21" s="105"/>
    </row>
    <row r="22" spans="1:25" s="109" customFormat="1" x14ac:dyDescent="0.25">
      <c r="A22" s="101"/>
      <c r="B22" s="102"/>
      <c r="C22" s="103"/>
      <c r="D22" s="104"/>
      <c r="E22" s="105"/>
      <c r="F22" s="106">
        <f t="shared" si="0"/>
        <v>0</v>
      </c>
      <c r="G22" s="106">
        <f t="shared" si="1"/>
        <v>0</v>
      </c>
      <c r="H22" s="105" t="s">
        <v>86</v>
      </c>
      <c r="I22" s="103">
        <v>1390</v>
      </c>
      <c r="J22" s="105" t="s">
        <v>66</v>
      </c>
      <c r="K22" s="105">
        <v>8</v>
      </c>
      <c r="L22" s="105"/>
      <c r="M22" s="105"/>
      <c r="N22" s="105"/>
      <c r="O22" s="105"/>
      <c r="P22" s="105"/>
      <c r="Q22" s="105"/>
      <c r="R22" s="107">
        <f t="shared" si="2"/>
        <v>8</v>
      </c>
      <c r="S22" s="108">
        <f t="shared" si="3"/>
        <v>0</v>
      </c>
      <c r="T22" s="106">
        <f t="shared" si="4"/>
        <v>0</v>
      </c>
      <c r="U22" s="107">
        <f t="shared" si="5"/>
        <v>0</v>
      </c>
      <c r="V22" s="106">
        <f t="shared" si="6"/>
        <v>0</v>
      </c>
      <c r="W22" s="105"/>
      <c r="X22" s="105"/>
      <c r="Y22" s="105"/>
    </row>
    <row r="23" spans="1:25" s="109" customFormat="1" x14ac:dyDescent="0.25">
      <c r="A23" s="101"/>
      <c r="B23" s="102"/>
      <c r="C23" s="103"/>
      <c r="D23" s="104"/>
      <c r="E23" s="105"/>
      <c r="F23" s="106">
        <f t="shared" si="0"/>
        <v>0</v>
      </c>
      <c r="G23" s="106">
        <f t="shared" si="1"/>
        <v>0</v>
      </c>
      <c r="H23" s="105" t="s">
        <v>88</v>
      </c>
      <c r="I23" s="103">
        <v>1390</v>
      </c>
      <c r="J23" s="105" t="s">
        <v>66</v>
      </c>
      <c r="K23" s="105">
        <v>8</v>
      </c>
      <c r="L23" s="105"/>
      <c r="M23" s="105"/>
      <c r="N23" s="105"/>
      <c r="O23" s="105"/>
      <c r="P23" s="105"/>
      <c r="Q23" s="105"/>
      <c r="R23" s="107">
        <f t="shared" si="2"/>
        <v>8</v>
      </c>
      <c r="S23" s="108">
        <f t="shared" si="3"/>
        <v>0</v>
      </c>
      <c r="T23" s="106">
        <f t="shared" si="4"/>
        <v>0</v>
      </c>
      <c r="U23" s="107">
        <f t="shared" si="5"/>
        <v>0</v>
      </c>
      <c r="V23" s="106">
        <f t="shared" si="6"/>
        <v>0</v>
      </c>
      <c r="W23" s="105"/>
      <c r="X23" s="105"/>
      <c r="Y23" s="105"/>
    </row>
    <row r="24" spans="1:25" s="109" customFormat="1" x14ac:dyDescent="0.25">
      <c r="A24" s="101"/>
      <c r="B24" s="102"/>
      <c r="C24" s="103"/>
      <c r="D24" s="104"/>
      <c r="E24" s="105"/>
      <c r="F24" s="106">
        <f t="shared" si="0"/>
        <v>0</v>
      </c>
      <c r="G24" s="106">
        <f t="shared" si="1"/>
        <v>0</v>
      </c>
      <c r="H24" s="105" t="s">
        <v>89</v>
      </c>
      <c r="I24" s="103">
        <v>1390</v>
      </c>
      <c r="J24" s="105" t="s">
        <v>66</v>
      </c>
      <c r="K24" s="105">
        <v>6</v>
      </c>
      <c r="L24" s="105"/>
      <c r="M24" s="105"/>
      <c r="N24" s="105"/>
      <c r="O24" s="105"/>
      <c r="P24" s="105"/>
      <c r="Q24" s="105"/>
      <c r="R24" s="107">
        <f t="shared" si="2"/>
        <v>6</v>
      </c>
      <c r="S24" s="108">
        <f t="shared" si="3"/>
        <v>0</v>
      </c>
      <c r="T24" s="106">
        <f t="shared" si="4"/>
        <v>0</v>
      </c>
      <c r="U24" s="107">
        <f t="shared" si="5"/>
        <v>0</v>
      </c>
      <c r="V24" s="106">
        <f t="shared" si="6"/>
        <v>0</v>
      </c>
      <c r="W24" s="105"/>
      <c r="X24" s="105"/>
      <c r="Y24" s="105"/>
    </row>
    <row r="25" spans="1:25" s="109" customFormat="1" x14ac:dyDescent="0.25">
      <c r="A25" s="101"/>
      <c r="B25" s="102"/>
      <c r="C25" s="103"/>
      <c r="D25" s="104"/>
      <c r="E25" s="105"/>
      <c r="F25" s="106">
        <f t="shared" si="0"/>
        <v>0</v>
      </c>
      <c r="G25" s="106">
        <f t="shared" si="1"/>
        <v>0</v>
      </c>
      <c r="H25" s="105" t="s">
        <v>90</v>
      </c>
      <c r="I25" s="103">
        <v>1390</v>
      </c>
      <c r="J25" s="105" t="s">
        <v>66</v>
      </c>
      <c r="K25" s="105">
        <v>6</v>
      </c>
      <c r="L25" s="105"/>
      <c r="M25" s="105"/>
      <c r="N25" s="105"/>
      <c r="O25" s="105"/>
      <c r="P25" s="105"/>
      <c r="Q25" s="105"/>
      <c r="R25" s="107">
        <f t="shared" si="2"/>
        <v>6</v>
      </c>
      <c r="S25" s="108">
        <f t="shared" si="3"/>
        <v>0</v>
      </c>
      <c r="T25" s="106">
        <f t="shared" si="4"/>
        <v>0</v>
      </c>
      <c r="U25" s="107">
        <f t="shared" si="5"/>
        <v>0</v>
      </c>
      <c r="V25" s="106">
        <f t="shared" si="6"/>
        <v>0</v>
      </c>
      <c r="W25" s="105"/>
      <c r="X25" s="105"/>
      <c r="Y25" s="105"/>
    </row>
    <row r="26" spans="1:25" s="109" customFormat="1" x14ac:dyDescent="0.25">
      <c r="A26" s="101"/>
      <c r="B26" s="102"/>
      <c r="C26" s="103"/>
      <c r="D26" s="104"/>
      <c r="E26" s="105"/>
      <c r="F26" s="106">
        <f t="shared" si="0"/>
        <v>0</v>
      </c>
      <c r="G26" s="106">
        <f t="shared" si="1"/>
        <v>0</v>
      </c>
      <c r="H26" s="105" t="s">
        <v>91</v>
      </c>
      <c r="I26" s="103">
        <v>1390</v>
      </c>
      <c r="J26" s="105" t="s">
        <v>66</v>
      </c>
      <c r="K26" s="105">
        <v>12</v>
      </c>
      <c r="L26" s="105"/>
      <c r="M26" s="105"/>
      <c r="N26" s="105"/>
      <c r="O26" s="105"/>
      <c r="P26" s="105"/>
      <c r="Q26" s="105"/>
      <c r="R26" s="107">
        <f t="shared" si="2"/>
        <v>12</v>
      </c>
      <c r="S26" s="108">
        <f t="shared" si="3"/>
        <v>0</v>
      </c>
      <c r="T26" s="106">
        <f t="shared" si="4"/>
        <v>0</v>
      </c>
      <c r="U26" s="107">
        <f t="shared" si="5"/>
        <v>0</v>
      </c>
      <c r="V26" s="106">
        <f t="shared" si="6"/>
        <v>0</v>
      </c>
      <c r="W26" s="105"/>
      <c r="X26" s="105"/>
      <c r="Y26" s="105"/>
    </row>
    <row r="27" spans="1:25" s="109" customFormat="1" x14ac:dyDescent="0.25">
      <c r="A27" s="101"/>
      <c r="B27" s="102"/>
      <c r="C27" s="103"/>
      <c r="D27" s="104"/>
      <c r="E27" s="105"/>
      <c r="F27" s="106">
        <f t="shared" si="0"/>
        <v>0</v>
      </c>
      <c r="G27" s="106">
        <f t="shared" si="1"/>
        <v>0</v>
      </c>
      <c r="H27" s="105" t="s">
        <v>92</v>
      </c>
      <c r="I27" s="103">
        <v>1390</v>
      </c>
      <c r="J27" s="105" t="s">
        <v>66</v>
      </c>
      <c r="K27" s="105"/>
      <c r="L27" s="105"/>
      <c r="M27" s="105"/>
      <c r="N27" s="105"/>
      <c r="O27" s="105"/>
      <c r="P27" s="105"/>
      <c r="Q27" s="105"/>
      <c r="R27" s="107">
        <f t="shared" si="2"/>
        <v>0</v>
      </c>
      <c r="S27" s="108">
        <f t="shared" si="3"/>
        <v>0</v>
      </c>
      <c r="T27" s="106">
        <f t="shared" si="4"/>
        <v>0</v>
      </c>
      <c r="U27" s="107">
        <f t="shared" si="5"/>
        <v>0</v>
      </c>
      <c r="V27" s="106">
        <f t="shared" si="6"/>
        <v>0</v>
      </c>
      <c r="W27" s="105"/>
      <c r="X27" s="105"/>
      <c r="Y27" s="105"/>
    </row>
    <row r="28" spans="1:25" x14ac:dyDescent="0.25">
      <c r="A28" s="110"/>
      <c r="B28" s="110"/>
      <c r="C28" s="110"/>
      <c r="D28" s="110"/>
      <c r="E28" s="110"/>
      <c r="F28" s="106">
        <f t="shared" si="0"/>
        <v>0</v>
      </c>
      <c r="G28" s="106">
        <f t="shared" si="1"/>
        <v>0</v>
      </c>
      <c r="H28" s="110"/>
      <c r="I28" s="110"/>
      <c r="J28" s="110"/>
      <c r="K28" s="110"/>
      <c r="L28" s="110"/>
      <c r="M28" s="110"/>
      <c r="N28" s="110"/>
      <c r="O28" s="110"/>
      <c r="P28" s="110"/>
      <c r="Q28" s="110"/>
      <c r="R28" s="107">
        <f t="shared" si="2"/>
        <v>0</v>
      </c>
      <c r="S28" s="108">
        <f t="shared" si="3"/>
        <v>0</v>
      </c>
      <c r="T28" s="106">
        <f t="shared" si="4"/>
        <v>0</v>
      </c>
      <c r="U28" s="107">
        <f t="shared" si="5"/>
        <v>0</v>
      </c>
      <c r="V28" s="106">
        <f t="shared" si="6"/>
        <v>0</v>
      </c>
      <c r="W28" s="110"/>
      <c r="X28" s="110"/>
      <c r="Y28" s="110"/>
    </row>
    <row r="29" spans="1:25" x14ac:dyDescent="0.25">
      <c r="A29" s="110"/>
      <c r="B29" s="110"/>
      <c r="C29" s="110"/>
      <c r="D29" s="110"/>
      <c r="E29" s="110"/>
      <c r="F29" s="106">
        <f t="shared" si="0"/>
        <v>0</v>
      </c>
      <c r="G29" s="106">
        <f t="shared" si="1"/>
        <v>0</v>
      </c>
      <c r="H29" s="110"/>
      <c r="I29" s="110"/>
      <c r="J29" s="110"/>
      <c r="K29" s="110"/>
      <c r="L29" s="110"/>
      <c r="M29" s="110"/>
      <c r="N29" s="110"/>
      <c r="O29" s="110"/>
      <c r="P29" s="110"/>
      <c r="Q29" s="110"/>
      <c r="R29" s="107">
        <f t="shared" si="2"/>
        <v>0</v>
      </c>
      <c r="S29" s="108">
        <f t="shared" si="3"/>
        <v>0</v>
      </c>
      <c r="T29" s="106">
        <f t="shared" si="4"/>
        <v>0</v>
      </c>
      <c r="U29" s="107">
        <f t="shared" si="5"/>
        <v>0</v>
      </c>
      <c r="V29" s="106">
        <f t="shared" si="6"/>
        <v>0</v>
      </c>
      <c r="W29" s="110"/>
      <c r="X29" s="110"/>
      <c r="Y29" s="110"/>
    </row>
    <row r="30" spans="1:25" x14ac:dyDescent="0.25">
      <c r="A30" s="110"/>
      <c r="B30" s="110"/>
      <c r="C30" s="110"/>
      <c r="D30" s="110"/>
      <c r="E30" s="110"/>
      <c r="F30" s="106">
        <f t="shared" si="0"/>
        <v>0</v>
      </c>
      <c r="G30" s="106">
        <f t="shared" si="1"/>
        <v>0</v>
      </c>
      <c r="H30" s="110"/>
      <c r="I30" s="110"/>
      <c r="J30" s="110"/>
      <c r="K30" s="110"/>
      <c r="L30" s="110"/>
      <c r="M30" s="110"/>
      <c r="N30" s="110"/>
      <c r="O30" s="110"/>
      <c r="P30" s="110"/>
      <c r="Q30" s="110"/>
      <c r="R30" s="107">
        <f t="shared" si="2"/>
        <v>0</v>
      </c>
      <c r="S30" s="108">
        <f t="shared" si="3"/>
        <v>0</v>
      </c>
      <c r="T30" s="106">
        <f t="shared" si="4"/>
        <v>0</v>
      </c>
      <c r="U30" s="107">
        <f t="shared" si="5"/>
        <v>0</v>
      </c>
      <c r="V30" s="106">
        <f t="shared" si="6"/>
        <v>0</v>
      </c>
      <c r="W30" s="110"/>
      <c r="X30" s="110"/>
      <c r="Y30" s="110"/>
    </row>
    <row r="31" spans="1:25" x14ac:dyDescent="0.25">
      <c r="A31" s="110"/>
      <c r="B31" s="110"/>
      <c r="C31" s="110"/>
      <c r="D31" s="110"/>
      <c r="E31" s="110"/>
      <c r="F31" s="106">
        <f t="shared" si="0"/>
        <v>0</v>
      </c>
      <c r="G31" s="106">
        <f t="shared" si="1"/>
        <v>0</v>
      </c>
      <c r="H31" s="110"/>
      <c r="I31" s="110"/>
      <c r="J31" s="110"/>
      <c r="K31" s="110"/>
      <c r="L31" s="110"/>
      <c r="M31" s="110"/>
      <c r="N31" s="110"/>
      <c r="O31" s="110"/>
      <c r="P31" s="110"/>
      <c r="Q31" s="110"/>
      <c r="R31" s="107">
        <f t="shared" si="2"/>
        <v>0</v>
      </c>
      <c r="S31" s="108">
        <f t="shared" si="3"/>
        <v>0</v>
      </c>
      <c r="T31" s="106">
        <f t="shared" si="4"/>
        <v>0</v>
      </c>
      <c r="U31" s="107">
        <f t="shared" si="5"/>
        <v>0</v>
      </c>
      <c r="V31" s="106">
        <f t="shared" si="6"/>
        <v>0</v>
      </c>
      <c r="W31" s="110"/>
      <c r="X31" s="110"/>
      <c r="Y31" s="110"/>
    </row>
    <row r="32" spans="1:25" x14ac:dyDescent="0.25">
      <c r="A32" s="110"/>
      <c r="B32" s="110"/>
      <c r="C32" s="110"/>
      <c r="D32" s="110"/>
      <c r="E32" s="110"/>
      <c r="F32" s="106">
        <f t="shared" si="0"/>
        <v>0</v>
      </c>
      <c r="G32" s="106">
        <f t="shared" si="1"/>
        <v>0</v>
      </c>
      <c r="H32" s="110"/>
      <c r="I32" s="110"/>
      <c r="J32" s="110"/>
      <c r="K32" s="110"/>
      <c r="L32" s="110"/>
      <c r="M32" s="110"/>
      <c r="N32" s="110"/>
      <c r="O32" s="110"/>
      <c r="P32" s="110"/>
      <c r="Q32" s="110"/>
      <c r="R32" s="107">
        <f t="shared" si="2"/>
        <v>0</v>
      </c>
      <c r="S32" s="108">
        <f t="shared" si="3"/>
        <v>0</v>
      </c>
      <c r="T32" s="106">
        <f t="shared" si="4"/>
        <v>0</v>
      </c>
      <c r="U32" s="107">
        <f t="shared" si="5"/>
        <v>0</v>
      </c>
      <c r="V32" s="106">
        <f t="shared" si="6"/>
        <v>0</v>
      </c>
      <c r="W32" s="110"/>
      <c r="X32" s="110"/>
      <c r="Y32" s="110"/>
    </row>
    <row r="33" spans="1:25" x14ac:dyDescent="0.25">
      <c r="A33" s="110"/>
      <c r="B33" s="110"/>
      <c r="C33" s="110"/>
      <c r="D33" s="110"/>
      <c r="E33" s="110"/>
      <c r="F33" s="106">
        <f t="shared" si="0"/>
        <v>0</v>
      </c>
      <c r="G33" s="106">
        <f t="shared" si="1"/>
        <v>0</v>
      </c>
      <c r="H33" s="110"/>
      <c r="I33" s="110"/>
      <c r="J33" s="110"/>
      <c r="K33" s="110"/>
      <c r="L33" s="110"/>
      <c r="M33" s="110"/>
      <c r="N33" s="110"/>
      <c r="O33" s="110"/>
      <c r="P33" s="110"/>
      <c r="Q33" s="110"/>
      <c r="R33" s="107">
        <f t="shared" si="2"/>
        <v>0</v>
      </c>
      <c r="S33" s="108">
        <f t="shared" si="3"/>
        <v>0</v>
      </c>
      <c r="T33" s="106">
        <f t="shared" si="4"/>
        <v>0</v>
      </c>
      <c r="U33" s="107">
        <f t="shared" si="5"/>
        <v>0</v>
      </c>
      <c r="V33" s="106">
        <f t="shared" si="6"/>
        <v>0</v>
      </c>
      <c r="W33" s="110"/>
      <c r="X33" s="110"/>
      <c r="Y33" s="110"/>
    </row>
    <row r="34" spans="1:25" x14ac:dyDescent="0.25">
      <c r="A34" s="110"/>
      <c r="B34" s="110"/>
      <c r="C34" s="110"/>
      <c r="D34" s="110"/>
      <c r="E34" s="110"/>
      <c r="F34" s="106">
        <f t="shared" si="0"/>
        <v>0</v>
      </c>
      <c r="G34" s="106">
        <f t="shared" si="1"/>
        <v>0</v>
      </c>
      <c r="H34" s="110"/>
      <c r="I34" s="110"/>
      <c r="J34" s="110"/>
      <c r="K34" s="110"/>
      <c r="L34" s="110"/>
      <c r="M34" s="110"/>
      <c r="N34" s="110"/>
      <c r="O34" s="110"/>
      <c r="P34" s="110"/>
      <c r="Q34" s="110"/>
      <c r="R34" s="107">
        <f t="shared" si="2"/>
        <v>0</v>
      </c>
      <c r="S34" s="108">
        <f t="shared" si="3"/>
        <v>0</v>
      </c>
      <c r="T34" s="106">
        <f t="shared" si="4"/>
        <v>0</v>
      </c>
      <c r="U34" s="107">
        <f t="shared" si="5"/>
        <v>0</v>
      </c>
      <c r="V34" s="106">
        <f t="shared" si="6"/>
        <v>0</v>
      </c>
      <c r="W34" s="110"/>
      <c r="X34" s="110"/>
      <c r="Y34" s="110"/>
    </row>
    <row r="35" spans="1:25" x14ac:dyDescent="0.25">
      <c r="A35" s="110"/>
      <c r="B35" s="110"/>
      <c r="C35" s="110"/>
      <c r="D35" s="110"/>
      <c r="E35" s="110"/>
      <c r="F35" s="106">
        <f t="shared" si="0"/>
        <v>0</v>
      </c>
      <c r="G35" s="106">
        <f t="shared" si="1"/>
        <v>0</v>
      </c>
      <c r="H35" s="110"/>
      <c r="I35" s="110"/>
      <c r="J35" s="110"/>
      <c r="K35" s="110"/>
      <c r="L35" s="110"/>
      <c r="M35" s="110"/>
      <c r="N35" s="110"/>
      <c r="O35" s="110"/>
      <c r="P35" s="110"/>
      <c r="Q35" s="110"/>
      <c r="R35" s="107">
        <f t="shared" si="2"/>
        <v>0</v>
      </c>
      <c r="S35" s="108">
        <f t="shared" si="3"/>
        <v>0</v>
      </c>
      <c r="T35" s="106">
        <f t="shared" si="4"/>
        <v>0</v>
      </c>
      <c r="U35" s="107">
        <f t="shared" si="5"/>
        <v>0</v>
      </c>
      <c r="V35" s="106">
        <f t="shared" si="6"/>
        <v>0</v>
      </c>
      <c r="W35" s="110"/>
      <c r="X35" s="110"/>
      <c r="Y35" s="110"/>
    </row>
    <row r="36" spans="1:25" x14ac:dyDescent="0.25">
      <c r="A36" s="110"/>
      <c r="B36" s="110"/>
      <c r="C36" s="110"/>
      <c r="D36" s="110"/>
      <c r="E36" s="110"/>
      <c r="F36" s="106">
        <f t="shared" si="0"/>
        <v>0</v>
      </c>
      <c r="G36" s="106">
        <f t="shared" si="1"/>
        <v>0</v>
      </c>
      <c r="H36" s="110"/>
      <c r="I36" s="110"/>
      <c r="J36" s="110"/>
      <c r="K36" s="110"/>
      <c r="L36" s="110"/>
      <c r="M36" s="110"/>
      <c r="N36" s="110"/>
      <c r="O36" s="110"/>
      <c r="P36" s="110"/>
      <c r="Q36" s="110"/>
      <c r="R36" s="107">
        <f t="shared" si="2"/>
        <v>0</v>
      </c>
      <c r="S36" s="108">
        <f t="shared" si="3"/>
        <v>0</v>
      </c>
      <c r="T36" s="106">
        <f t="shared" si="4"/>
        <v>0</v>
      </c>
      <c r="U36" s="107">
        <f t="shared" si="5"/>
        <v>0</v>
      </c>
      <c r="V36" s="106">
        <f t="shared" si="6"/>
        <v>0</v>
      </c>
      <c r="W36" s="110"/>
      <c r="X36" s="110"/>
      <c r="Y36" s="110"/>
    </row>
    <row r="37" spans="1:25" x14ac:dyDescent="0.25">
      <c r="A37" s="110"/>
      <c r="B37" s="110"/>
      <c r="C37" s="110"/>
      <c r="D37" s="110"/>
      <c r="E37" s="110"/>
      <c r="F37" s="106">
        <f t="shared" si="0"/>
        <v>0</v>
      </c>
      <c r="G37" s="106">
        <f t="shared" si="1"/>
        <v>0</v>
      </c>
      <c r="H37" s="110"/>
      <c r="I37" s="110"/>
      <c r="J37" s="110"/>
      <c r="K37" s="110"/>
      <c r="L37" s="110"/>
      <c r="M37" s="110"/>
      <c r="N37" s="110"/>
      <c r="O37" s="110"/>
      <c r="P37" s="110"/>
      <c r="Q37" s="110"/>
      <c r="R37" s="107">
        <f t="shared" si="2"/>
        <v>0</v>
      </c>
      <c r="S37" s="108">
        <f t="shared" si="3"/>
        <v>0</v>
      </c>
      <c r="T37" s="106">
        <f t="shared" si="4"/>
        <v>0</v>
      </c>
      <c r="U37" s="107">
        <f t="shared" si="5"/>
        <v>0</v>
      </c>
      <c r="V37" s="106">
        <f t="shared" si="6"/>
        <v>0</v>
      </c>
      <c r="W37" s="110"/>
      <c r="X37" s="110"/>
      <c r="Y37" s="110"/>
    </row>
    <row r="38" spans="1:25" x14ac:dyDescent="0.25">
      <c r="A38" s="110"/>
      <c r="B38" s="110"/>
      <c r="C38" s="110"/>
      <c r="D38" s="110"/>
      <c r="E38" s="110"/>
      <c r="F38" s="106">
        <f t="shared" si="0"/>
        <v>0</v>
      </c>
      <c r="G38" s="106">
        <f t="shared" si="1"/>
        <v>0</v>
      </c>
      <c r="H38" s="110"/>
      <c r="I38" s="110"/>
      <c r="J38" s="110"/>
      <c r="K38" s="110"/>
      <c r="L38" s="110"/>
      <c r="M38" s="110"/>
      <c r="N38" s="110"/>
      <c r="O38" s="110"/>
      <c r="P38" s="110"/>
      <c r="Q38" s="110"/>
      <c r="R38" s="107">
        <f t="shared" si="2"/>
        <v>0</v>
      </c>
      <c r="S38" s="108">
        <f t="shared" si="3"/>
        <v>0</v>
      </c>
      <c r="T38" s="106">
        <f t="shared" si="4"/>
        <v>0</v>
      </c>
      <c r="U38" s="107">
        <f t="shared" si="5"/>
        <v>0</v>
      </c>
      <c r="V38" s="106">
        <f t="shared" si="6"/>
        <v>0</v>
      </c>
      <c r="W38" s="110"/>
      <c r="X38" s="110"/>
      <c r="Y38" s="110"/>
    </row>
    <row r="39" spans="1:25" x14ac:dyDescent="0.25">
      <c r="A39" s="110"/>
      <c r="B39" s="110"/>
      <c r="C39" s="110"/>
      <c r="D39" s="110"/>
      <c r="E39" s="110"/>
      <c r="F39" s="106">
        <f t="shared" si="0"/>
        <v>0</v>
      </c>
      <c r="G39" s="106">
        <f t="shared" si="1"/>
        <v>0</v>
      </c>
      <c r="H39" s="110"/>
      <c r="I39" s="110"/>
      <c r="J39" s="110"/>
      <c r="K39" s="110"/>
      <c r="L39" s="110"/>
      <c r="M39" s="110"/>
      <c r="N39" s="110"/>
      <c r="O39" s="110"/>
      <c r="P39" s="110"/>
      <c r="Q39" s="110"/>
      <c r="R39" s="107">
        <f t="shared" si="2"/>
        <v>0</v>
      </c>
      <c r="S39" s="108">
        <f t="shared" si="3"/>
        <v>0</v>
      </c>
      <c r="T39" s="106">
        <f t="shared" si="4"/>
        <v>0</v>
      </c>
      <c r="U39" s="107">
        <f t="shared" si="5"/>
        <v>0</v>
      </c>
      <c r="V39" s="106">
        <f t="shared" si="6"/>
        <v>0</v>
      </c>
      <c r="W39" s="110"/>
      <c r="X39" s="110"/>
      <c r="Y39" s="110"/>
    </row>
    <row r="40" spans="1:25" x14ac:dyDescent="0.25">
      <c r="A40" s="110"/>
      <c r="B40" s="110"/>
      <c r="C40" s="110"/>
      <c r="D40" s="110"/>
      <c r="E40" s="110"/>
      <c r="F40" s="106">
        <f t="shared" si="0"/>
        <v>0</v>
      </c>
      <c r="G40" s="106">
        <f t="shared" si="1"/>
        <v>0</v>
      </c>
      <c r="H40" s="110"/>
      <c r="I40" s="110"/>
      <c r="J40" s="110"/>
      <c r="K40" s="110"/>
      <c r="L40" s="110"/>
      <c r="M40" s="110"/>
      <c r="N40" s="110"/>
      <c r="O40" s="110"/>
      <c r="P40" s="110"/>
      <c r="Q40" s="110"/>
      <c r="R40" s="107">
        <f t="shared" si="2"/>
        <v>0</v>
      </c>
      <c r="S40" s="108">
        <f t="shared" si="3"/>
        <v>0</v>
      </c>
      <c r="T40" s="106">
        <f t="shared" si="4"/>
        <v>0</v>
      </c>
      <c r="U40" s="107">
        <f t="shared" si="5"/>
        <v>0</v>
      </c>
      <c r="V40" s="106">
        <f t="shared" si="6"/>
        <v>0</v>
      </c>
      <c r="W40" s="110"/>
      <c r="X40" s="110"/>
      <c r="Y40" s="110"/>
    </row>
    <row r="41" spans="1:25" x14ac:dyDescent="0.25">
      <c r="A41" s="110"/>
      <c r="B41" s="110"/>
      <c r="C41" s="110"/>
      <c r="D41" s="110"/>
      <c r="E41" s="110"/>
      <c r="F41" s="106">
        <f t="shared" si="0"/>
        <v>0</v>
      </c>
      <c r="G41" s="106">
        <f t="shared" si="1"/>
        <v>0</v>
      </c>
      <c r="H41" s="110"/>
      <c r="I41" s="110"/>
      <c r="J41" s="110"/>
      <c r="K41" s="110"/>
      <c r="L41" s="110"/>
      <c r="M41" s="110"/>
      <c r="N41" s="110"/>
      <c r="O41" s="110"/>
      <c r="P41" s="110"/>
      <c r="Q41" s="110"/>
      <c r="R41" s="107">
        <f t="shared" si="2"/>
        <v>0</v>
      </c>
      <c r="S41" s="108">
        <f t="shared" si="3"/>
        <v>0</v>
      </c>
      <c r="T41" s="106">
        <f t="shared" si="4"/>
        <v>0</v>
      </c>
      <c r="U41" s="107">
        <f t="shared" si="5"/>
        <v>0</v>
      </c>
      <c r="V41" s="106">
        <f t="shared" si="6"/>
        <v>0</v>
      </c>
      <c r="W41" s="110"/>
      <c r="X41" s="110"/>
      <c r="Y41" s="110"/>
    </row>
    <row r="42" spans="1:25" x14ac:dyDescent="0.25">
      <c r="A42" s="110"/>
      <c r="B42" s="110"/>
      <c r="C42" s="110"/>
      <c r="D42" s="110"/>
      <c r="E42" s="110"/>
      <c r="F42" s="106">
        <f t="shared" si="0"/>
        <v>0</v>
      </c>
      <c r="G42" s="106">
        <f t="shared" si="1"/>
        <v>0</v>
      </c>
      <c r="H42" s="110"/>
      <c r="I42" s="110"/>
      <c r="J42" s="110"/>
      <c r="K42" s="110"/>
      <c r="L42" s="110"/>
      <c r="M42" s="110"/>
      <c r="N42" s="110"/>
      <c r="O42" s="110"/>
      <c r="P42" s="110"/>
      <c r="Q42" s="110"/>
      <c r="R42" s="107">
        <f t="shared" si="2"/>
        <v>0</v>
      </c>
      <c r="S42" s="108">
        <f t="shared" si="3"/>
        <v>0</v>
      </c>
      <c r="T42" s="106">
        <f t="shared" si="4"/>
        <v>0</v>
      </c>
      <c r="U42" s="107">
        <f t="shared" si="5"/>
        <v>0</v>
      </c>
      <c r="V42" s="106">
        <f t="shared" si="6"/>
        <v>0</v>
      </c>
      <c r="W42" s="110"/>
      <c r="X42" s="110"/>
      <c r="Y42" s="110"/>
    </row>
    <row r="43" spans="1:25" x14ac:dyDescent="0.25">
      <c r="A43" s="110"/>
      <c r="B43" s="110"/>
      <c r="C43" s="110"/>
      <c r="D43" s="110"/>
      <c r="E43" s="110"/>
      <c r="F43" s="106">
        <f t="shared" si="0"/>
        <v>0</v>
      </c>
      <c r="G43" s="106">
        <f t="shared" si="1"/>
        <v>0</v>
      </c>
      <c r="H43" s="110"/>
      <c r="I43" s="110"/>
      <c r="J43" s="110"/>
      <c r="K43" s="110"/>
      <c r="L43" s="110"/>
      <c r="M43" s="110"/>
      <c r="N43" s="110"/>
      <c r="O43" s="110"/>
      <c r="P43" s="110"/>
      <c r="Q43" s="110"/>
      <c r="R43" s="107">
        <f t="shared" si="2"/>
        <v>0</v>
      </c>
      <c r="S43" s="108">
        <f t="shared" si="3"/>
        <v>0</v>
      </c>
      <c r="T43" s="106">
        <f t="shared" si="4"/>
        <v>0</v>
      </c>
      <c r="U43" s="107">
        <f t="shared" si="5"/>
        <v>0</v>
      </c>
      <c r="V43" s="106">
        <f t="shared" si="6"/>
        <v>0</v>
      </c>
      <c r="W43" s="110"/>
      <c r="X43" s="110"/>
      <c r="Y43" s="110"/>
    </row>
    <row r="44" spans="1:25" x14ac:dyDescent="0.25">
      <c r="A44" s="110"/>
      <c r="B44" s="110"/>
      <c r="C44" s="110"/>
      <c r="D44" s="110"/>
      <c r="E44" s="110"/>
      <c r="F44" s="106">
        <f t="shared" si="0"/>
        <v>0</v>
      </c>
      <c r="G44" s="106">
        <f t="shared" si="1"/>
        <v>0</v>
      </c>
      <c r="H44" s="110"/>
      <c r="I44" s="110"/>
      <c r="J44" s="110"/>
      <c r="K44" s="110"/>
      <c r="L44" s="110"/>
      <c r="M44" s="110"/>
      <c r="N44" s="110"/>
      <c r="O44" s="110"/>
      <c r="P44" s="110"/>
      <c r="Q44" s="110"/>
      <c r="R44" s="107">
        <f t="shared" si="2"/>
        <v>0</v>
      </c>
      <c r="S44" s="108">
        <f t="shared" si="3"/>
        <v>0</v>
      </c>
      <c r="T44" s="106">
        <f t="shared" si="4"/>
        <v>0</v>
      </c>
      <c r="U44" s="107">
        <f t="shared" si="5"/>
        <v>0</v>
      </c>
      <c r="V44" s="106">
        <f t="shared" si="6"/>
        <v>0</v>
      </c>
      <c r="W44" s="110"/>
      <c r="X44" s="110"/>
      <c r="Y44" s="110"/>
    </row>
    <row r="45" spans="1:25" x14ac:dyDescent="0.25">
      <c r="A45" s="110"/>
      <c r="B45" s="110"/>
      <c r="C45" s="110"/>
      <c r="D45" s="110"/>
      <c r="E45" s="110"/>
      <c r="F45" s="106">
        <f t="shared" si="0"/>
        <v>0</v>
      </c>
      <c r="G45" s="106">
        <f t="shared" si="1"/>
        <v>0</v>
      </c>
      <c r="H45" s="110"/>
      <c r="I45" s="110"/>
      <c r="J45" s="110"/>
      <c r="K45" s="110"/>
      <c r="L45" s="110"/>
      <c r="M45" s="110"/>
      <c r="N45" s="110"/>
      <c r="O45" s="110"/>
      <c r="P45" s="110"/>
      <c r="Q45" s="110"/>
      <c r="R45" s="107">
        <f t="shared" si="2"/>
        <v>0</v>
      </c>
      <c r="S45" s="108">
        <f t="shared" si="3"/>
        <v>0</v>
      </c>
      <c r="T45" s="106">
        <f t="shared" si="4"/>
        <v>0</v>
      </c>
      <c r="U45" s="107">
        <f t="shared" si="5"/>
        <v>0</v>
      </c>
      <c r="V45" s="106">
        <f t="shared" si="6"/>
        <v>0</v>
      </c>
      <c r="W45" s="110"/>
      <c r="X45" s="110"/>
      <c r="Y45" s="110"/>
    </row>
    <row r="46" spans="1:25" x14ac:dyDescent="0.25">
      <c r="A46" s="110"/>
      <c r="B46" s="110"/>
      <c r="C46" s="110"/>
      <c r="D46" s="110"/>
      <c r="E46" s="110"/>
      <c r="F46" s="106">
        <f t="shared" si="0"/>
        <v>0</v>
      </c>
      <c r="G46" s="106">
        <f t="shared" si="1"/>
        <v>0</v>
      </c>
      <c r="H46" s="110"/>
      <c r="I46" s="110"/>
      <c r="J46" s="110"/>
      <c r="K46" s="110"/>
      <c r="L46" s="110"/>
      <c r="M46" s="110"/>
      <c r="N46" s="110"/>
      <c r="O46" s="110"/>
      <c r="P46" s="110"/>
      <c r="Q46" s="110"/>
      <c r="R46" s="107">
        <f t="shared" si="2"/>
        <v>0</v>
      </c>
      <c r="S46" s="108">
        <f t="shared" si="3"/>
        <v>0</v>
      </c>
      <c r="T46" s="106">
        <f t="shared" si="4"/>
        <v>0</v>
      </c>
      <c r="U46" s="107">
        <f t="shared" si="5"/>
        <v>0</v>
      </c>
      <c r="V46" s="106">
        <f t="shared" si="6"/>
        <v>0</v>
      </c>
      <c r="W46" s="110"/>
      <c r="X46" s="110"/>
      <c r="Y46" s="110"/>
    </row>
    <row r="47" spans="1:25" x14ac:dyDescent="0.25">
      <c r="A47" s="110"/>
      <c r="B47" s="110"/>
      <c r="C47" s="110"/>
      <c r="D47" s="110"/>
      <c r="E47" s="110"/>
      <c r="F47" s="106">
        <f t="shared" si="0"/>
        <v>0</v>
      </c>
      <c r="G47" s="106">
        <f t="shared" si="1"/>
        <v>0</v>
      </c>
      <c r="H47" s="110"/>
      <c r="I47" s="110"/>
      <c r="J47" s="110"/>
      <c r="K47" s="110"/>
      <c r="L47" s="110"/>
      <c r="M47" s="110"/>
      <c r="N47" s="110"/>
      <c r="O47" s="110"/>
      <c r="P47" s="110"/>
      <c r="Q47" s="110"/>
      <c r="R47" s="107">
        <f t="shared" si="2"/>
        <v>0</v>
      </c>
      <c r="S47" s="108">
        <f t="shared" si="3"/>
        <v>0</v>
      </c>
      <c r="T47" s="106">
        <f t="shared" si="4"/>
        <v>0</v>
      </c>
      <c r="U47" s="107">
        <f t="shared" si="5"/>
        <v>0</v>
      </c>
      <c r="V47" s="106">
        <f t="shared" si="6"/>
        <v>0</v>
      </c>
      <c r="W47" s="110"/>
      <c r="X47" s="110"/>
      <c r="Y47" s="110"/>
    </row>
    <row r="48" spans="1:25" x14ac:dyDescent="0.25">
      <c r="A48" s="110"/>
      <c r="B48" s="110"/>
      <c r="C48" s="110"/>
      <c r="D48" s="110"/>
      <c r="E48" s="110"/>
      <c r="F48" s="106">
        <f t="shared" si="0"/>
        <v>0</v>
      </c>
      <c r="G48" s="106">
        <f t="shared" si="1"/>
        <v>0</v>
      </c>
      <c r="H48" s="110"/>
      <c r="I48" s="110"/>
      <c r="J48" s="110"/>
      <c r="K48" s="110"/>
      <c r="L48" s="110"/>
      <c r="M48" s="110"/>
      <c r="N48" s="110"/>
      <c r="O48" s="110"/>
      <c r="P48" s="110"/>
      <c r="Q48" s="110"/>
      <c r="R48" s="107">
        <f t="shared" si="2"/>
        <v>0</v>
      </c>
      <c r="S48" s="108">
        <f t="shared" si="3"/>
        <v>0</v>
      </c>
      <c r="T48" s="106">
        <f t="shared" si="4"/>
        <v>0</v>
      </c>
      <c r="U48" s="107">
        <f t="shared" si="5"/>
        <v>0</v>
      </c>
      <c r="V48" s="106">
        <f t="shared" si="6"/>
        <v>0</v>
      </c>
      <c r="W48" s="110"/>
      <c r="X48" s="110"/>
      <c r="Y48" s="110"/>
    </row>
    <row r="49" spans="1:25" x14ac:dyDescent="0.25">
      <c r="A49" s="110"/>
      <c r="B49" s="110"/>
      <c r="C49" s="110"/>
      <c r="D49" s="110"/>
      <c r="E49" s="110"/>
      <c r="F49" s="106">
        <f t="shared" si="0"/>
        <v>0</v>
      </c>
      <c r="G49" s="106">
        <f t="shared" si="1"/>
        <v>0</v>
      </c>
      <c r="H49" s="110"/>
      <c r="I49" s="110"/>
      <c r="J49" s="110"/>
      <c r="K49" s="110"/>
      <c r="L49" s="110"/>
      <c r="M49" s="110"/>
      <c r="N49" s="110"/>
      <c r="O49" s="110"/>
      <c r="P49" s="110"/>
      <c r="Q49" s="110"/>
      <c r="R49" s="107">
        <f t="shared" si="2"/>
        <v>0</v>
      </c>
      <c r="S49" s="108">
        <f t="shared" si="3"/>
        <v>0</v>
      </c>
      <c r="T49" s="106">
        <f t="shared" si="4"/>
        <v>0</v>
      </c>
      <c r="U49" s="107">
        <f t="shared" si="5"/>
        <v>0</v>
      </c>
      <c r="V49" s="106">
        <f t="shared" si="6"/>
        <v>0</v>
      </c>
      <c r="W49" s="110"/>
      <c r="X49" s="110"/>
      <c r="Y49" s="110"/>
    </row>
    <row r="50" spans="1:25" x14ac:dyDescent="0.25">
      <c r="A50" s="110"/>
      <c r="B50" s="110"/>
      <c r="C50" s="110"/>
      <c r="D50" s="110"/>
      <c r="E50" s="110"/>
      <c r="F50" s="106">
        <f t="shared" si="0"/>
        <v>0</v>
      </c>
      <c r="G50" s="106">
        <f t="shared" si="1"/>
        <v>0</v>
      </c>
      <c r="H50" s="110"/>
      <c r="I50" s="110"/>
      <c r="J50" s="110"/>
      <c r="K50" s="110"/>
      <c r="L50" s="110"/>
      <c r="M50" s="110"/>
      <c r="N50" s="110"/>
      <c r="O50" s="110"/>
      <c r="P50" s="110"/>
      <c r="Q50" s="110"/>
      <c r="R50" s="107">
        <f t="shared" si="2"/>
        <v>0</v>
      </c>
      <c r="S50" s="108">
        <f t="shared" si="3"/>
        <v>0</v>
      </c>
      <c r="T50" s="106">
        <f t="shared" si="4"/>
        <v>0</v>
      </c>
      <c r="U50" s="107">
        <f t="shared" si="5"/>
        <v>0</v>
      </c>
      <c r="V50" s="106">
        <f t="shared" si="6"/>
        <v>0</v>
      </c>
      <c r="W50" s="110"/>
      <c r="X50" s="110"/>
      <c r="Y50" s="110"/>
    </row>
    <row r="51" spans="1:25" x14ac:dyDescent="0.25">
      <c r="A51" s="110"/>
      <c r="B51" s="110"/>
      <c r="C51" s="110"/>
      <c r="D51" s="110"/>
      <c r="E51" s="110"/>
      <c r="F51" s="106">
        <f t="shared" si="0"/>
        <v>0</v>
      </c>
      <c r="G51" s="106">
        <f t="shared" si="1"/>
        <v>0</v>
      </c>
      <c r="H51" s="110"/>
      <c r="I51" s="110"/>
      <c r="J51" s="110"/>
      <c r="K51" s="110"/>
      <c r="L51" s="110"/>
      <c r="M51" s="110"/>
      <c r="N51" s="110"/>
      <c r="O51" s="110"/>
      <c r="P51" s="110"/>
      <c r="Q51" s="110"/>
      <c r="R51" s="107">
        <f t="shared" si="2"/>
        <v>0</v>
      </c>
      <c r="S51" s="108">
        <f t="shared" si="3"/>
        <v>0</v>
      </c>
      <c r="T51" s="106">
        <f t="shared" si="4"/>
        <v>0</v>
      </c>
      <c r="U51" s="107">
        <f t="shared" si="5"/>
        <v>0</v>
      </c>
      <c r="V51" s="106">
        <f t="shared" si="6"/>
        <v>0</v>
      </c>
      <c r="W51" s="110"/>
      <c r="X51" s="110"/>
      <c r="Y51" s="110"/>
    </row>
    <row r="52" spans="1:25" x14ac:dyDescent="0.25">
      <c r="A52" s="110"/>
      <c r="B52" s="110"/>
      <c r="C52" s="110"/>
      <c r="D52" s="110"/>
      <c r="E52" s="110"/>
      <c r="F52" s="106">
        <f t="shared" si="0"/>
        <v>0</v>
      </c>
      <c r="G52" s="106">
        <f t="shared" si="1"/>
        <v>0</v>
      </c>
      <c r="H52" s="110"/>
      <c r="I52" s="110"/>
      <c r="J52" s="110"/>
      <c r="K52" s="110"/>
      <c r="L52" s="110"/>
      <c r="M52" s="110"/>
      <c r="N52" s="110"/>
      <c r="O52" s="110"/>
      <c r="P52" s="110"/>
      <c r="Q52" s="110"/>
      <c r="R52" s="107">
        <f t="shared" si="2"/>
        <v>0</v>
      </c>
      <c r="S52" s="108">
        <f t="shared" si="3"/>
        <v>0</v>
      </c>
      <c r="T52" s="106">
        <f t="shared" si="4"/>
        <v>0</v>
      </c>
      <c r="U52" s="107">
        <f t="shared" si="5"/>
        <v>0</v>
      </c>
      <c r="V52" s="106">
        <f t="shared" si="6"/>
        <v>0</v>
      </c>
      <c r="W52" s="110"/>
      <c r="X52" s="110"/>
      <c r="Y52" s="110"/>
    </row>
    <row r="53" spans="1:25" x14ac:dyDescent="0.25">
      <c r="A53" s="110"/>
      <c r="B53" s="110"/>
      <c r="C53" s="110"/>
      <c r="D53" s="110"/>
      <c r="E53" s="110"/>
      <c r="F53" s="106">
        <f t="shared" si="0"/>
        <v>0</v>
      </c>
      <c r="G53" s="106">
        <f t="shared" si="1"/>
        <v>0</v>
      </c>
      <c r="H53" s="110"/>
      <c r="I53" s="110"/>
      <c r="J53" s="110"/>
      <c r="K53" s="110"/>
      <c r="L53" s="110"/>
      <c r="M53" s="110"/>
      <c r="N53" s="110"/>
      <c r="O53" s="110"/>
      <c r="P53" s="110"/>
      <c r="Q53" s="110"/>
      <c r="R53" s="107">
        <f t="shared" si="2"/>
        <v>0</v>
      </c>
      <c r="S53" s="108">
        <f t="shared" si="3"/>
        <v>0</v>
      </c>
      <c r="T53" s="106">
        <f t="shared" si="4"/>
        <v>0</v>
      </c>
      <c r="U53" s="107">
        <f t="shared" si="5"/>
        <v>0</v>
      </c>
      <c r="V53" s="106">
        <f t="shared" si="6"/>
        <v>0</v>
      </c>
      <c r="W53" s="110"/>
      <c r="X53" s="110"/>
      <c r="Y53" s="110"/>
    </row>
    <row r="54" spans="1:25" x14ac:dyDescent="0.25">
      <c r="A54" s="110"/>
      <c r="B54" s="110"/>
      <c r="C54" s="110"/>
      <c r="D54" s="110"/>
      <c r="E54" s="110"/>
      <c r="F54" s="106">
        <f t="shared" si="0"/>
        <v>0</v>
      </c>
      <c r="G54" s="106">
        <f t="shared" si="1"/>
        <v>0</v>
      </c>
      <c r="H54" s="110"/>
      <c r="I54" s="110"/>
      <c r="J54" s="110"/>
      <c r="K54" s="110"/>
      <c r="L54" s="110"/>
      <c r="M54" s="110"/>
      <c r="N54" s="110"/>
      <c r="O54" s="110"/>
      <c r="P54" s="110"/>
      <c r="Q54" s="110"/>
      <c r="R54" s="107">
        <f t="shared" si="2"/>
        <v>0</v>
      </c>
      <c r="S54" s="108">
        <f t="shared" si="3"/>
        <v>0</v>
      </c>
      <c r="T54" s="106">
        <f t="shared" si="4"/>
        <v>0</v>
      </c>
      <c r="U54" s="107">
        <f t="shared" si="5"/>
        <v>0</v>
      </c>
      <c r="V54" s="106">
        <f t="shared" si="6"/>
        <v>0</v>
      </c>
      <c r="W54" s="110"/>
      <c r="X54" s="110"/>
      <c r="Y54" s="110"/>
    </row>
    <row r="55" spans="1:25" x14ac:dyDescent="0.25">
      <c r="A55" s="110"/>
      <c r="B55" s="110"/>
      <c r="C55" s="110"/>
      <c r="D55" s="110"/>
      <c r="E55" s="110"/>
      <c r="F55" s="106">
        <f t="shared" si="0"/>
        <v>0</v>
      </c>
      <c r="G55" s="106">
        <f t="shared" si="1"/>
        <v>0</v>
      </c>
      <c r="H55" s="110"/>
      <c r="I55" s="110"/>
      <c r="J55" s="110"/>
      <c r="K55" s="110"/>
      <c r="L55" s="110"/>
      <c r="M55" s="110"/>
      <c r="N55" s="110"/>
      <c r="O55" s="110"/>
      <c r="P55" s="110"/>
      <c r="Q55" s="110"/>
      <c r="R55" s="107">
        <f t="shared" si="2"/>
        <v>0</v>
      </c>
      <c r="S55" s="108">
        <f t="shared" si="3"/>
        <v>0</v>
      </c>
      <c r="T55" s="106">
        <f t="shared" si="4"/>
        <v>0</v>
      </c>
      <c r="U55" s="107">
        <f t="shared" si="5"/>
        <v>0</v>
      </c>
      <c r="V55" s="106">
        <f t="shared" si="6"/>
        <v>0</v>
      </c>
      <c r="W55" s="110"/>
      <c r="X55" s="110"/>
      <c r="Y55" s="110"/>
    </row>
    <row r="56" spans="1:25" x14ac:dyDescent="0.25">
      <c r="A56" s="110"/>
      <c r="B56" s="110"/>
      <c r="C56" s="110"/>
      <c r="D56" s="110"/>
      <c r="E56" s="110"/>
      <c r="F56" s="106">
        <f t="shared" si="0"/>
        <v>0</v>
      </c>
      <c r="G56" s="106">
        <f t="shared" si="1"/>
        <v>0</v>
      </c>
      <c r="H56" s="110"/>
      <c r="I56" s="110"/>
      <c r="J56" s="110"/>
      <c r="K56" s="110"/>
      <c r="L56" s="110"/>
      <c r="M56" s="110"/>
      <c r="N56" s="110"/>
      <c r="O56" s="110"/>
      <c r="P56" s="110"/>
      <c r="Q56" s="110"/>
      <c r="R56" s="107">
        <f t="shared" si="2"/>
        <v>0</v>
      </c>
      <c r="S56" s="108">
        <f t="shared" si="3"/>
        <v>0</v>
      </c>
      <c r="T56" s="106">
        <f t="shared" si="4"/>
        <v>0</v>
      </c>
      <c r="U56" s="107">
        <f t="shared" si="5"/>
        <v>0</v>
      </c>
      <c r="V56" s="106">
        <f t="shared" si="6"/>
        <v>0</v>
      </c>
      <c r="W56" s="110"/>
      <c r="X56" s="110"/>
      <c r="Y56" s="110"/>
    </row>
    <row r="57" spans="1:25" x14ac:dyDescent="0.25">
      <c r="A57" s="110"/>
      <c r="B57" s="110"/>
      <c r="C57" s="110"/>
      <c r="D57" s="110"/>
      <c r="E57" s="110"/>
      <c r="F57" s="106">
        <f t="shared" si="0"/>
        <v>0</v>
      </c>
      <c r="G57" s="106">
        <f t="shared" si="1"/>
        <v>0</v>
      </c>
      <c r="H57" s="110"/>
      <c r="I57" s="110"/>
      <c r="J57" s="110"/>
      <c r="K57" s="110"/>
      <c r="L57" s="110"/>
      <c r="M57" s="110"/>
      <c r="N57" s="110"/>
      <c r="O57" s="110"/>
      <c r="P57" s="110"/>
      <c r="Q57" s="110"/>
      <c r="R57" s="107">
        <f t="shared" si="2"/>
        <v>0</v>
      </c>
      <c r="S57" s="108">
        <f t="shared" si="3"/>
        <v>0</v>
      </c>
      <c r="T57" s="106">
        <f t="shared" si="4"/>
        <v>0</v>
      </c>
      <c r="U57" s="107">
        <f t="shared" si="5"/>
        <v>0</v>
      </c>
      <c r="V57" s="106">
        <f t="shared" si="6"/>
        <v>0</v>
      </c>
      <c r="W57" s="110"/>
      <c r="X57" s="110"/>
      <c r="Y57" s="110"/>
    </row>
    <row r="58" spans="1:25" x14ac:dyDescent="0.25">
      <c r="A58" s="110"/>
      <c r="B58" s="110"/>
      <c r="C58" s="110"/>
      <c r="D58" s="110"/>
      <c r="E58" s="110"/>
      <c r="F58" s="106">
        <f t="shared" si="0"/>
        <v>0</v>
      </c>
      <c r="G58" s="106">
        <f t="shared" si="1"/>
        <v>0</v>
      </c>
      <c r="H58" s="110"/>
      <c r="I58" s="110"/>
      <c r="J58" s="110"/>
      <c r="K58" s="110"/>
      <c r="L58" s="110"/>
      <c r="M58" s="110"/>
      <c r="N58" s="110"/>
      <c r="O58" s="110"/>
      <c r="P58" s="110"/>
      <c r="Q58" s="110"/>
      <c r="R58" s="107">
        <f t="shared" si="2"/>
        <v>0</v>
      </c>
      <c r="S58" s="108">
        <f t="shared" si="3"/>
        <v>0</v>
      </c>
      <c r="T58" s="106">
        <f t="shared" si="4"/>
        <v>0</v>
      </c>
      <c r="U58" s="107">
        <f t="shared" si="5"/>
        <v>0</v>
      </c>
      <c r="V58" s="106">
        <f t="shared" si="6"/>
        <v>0</v>
      </c>
      <c r="W58" s="110"/>
      <c r="X58" s="110"/>
      <c r="Y58" s="110"/>
    </row>
    <row r="59" spans="1:25" x14ac:dyDescent="0.25">
      <c r="A59" s="110"/>
      <c r="B59" s="110"/>
      <c r="C59" s="110"/>
      <c r="D59" s="110"/>
      <c r="E59" s="110"/>
      <c r="F59" s="106">
        <f t="shared" si="0"/>
        <v>0</v>
      </c>
      <c r="G59" s="106">
        <f t="shared" si="1"/>
        <v>0</v>
      </c>
      <c r="H59" s="110"/>
      <c r="I59" s="110"/>
      <c r="J59" s="110"/>
      <c r="K59" s="110"/>
      <c r="L59" s="110"/>
      <c r="M59" s="110"/>
      <c r="N59" s="110"/>
      <c r="O59" s="110"/>
      <c r="P59" s="110"/>
      <c r="Q59" s="110"/>
      <c r="R59" s="107">
        <f t="shared" si="2"/>
        <v>0</v>
      </c>
      <c r="S59" s="108">
        <f t="shared" si="3"/>
        <v>0</v>
      </c>
      <c r="T59" s="106">
        <f t="shared" si="4"/>
        <v>0</v>
      </c>
      <c r="U59" s="107">
        <f t="shared" si="5"/>
        <v>0</v>
      </c>
      <c r="V59" s="106">
        <f t="shared" si="6"/>
        <v>0</v>
      </c>
      <c r="W59" s="110"/>
      <c r="X59" s="110"/>
      <c r="Y59" s="110"/>
    </row>
    <row r="60" spans="1:25" x14ac:dyDescent="0.25">
      <c r="A60" s="110"/>
      <c r="B60" s="110"/>
      <c r="C60" s="110"/>
      <c r="D60" s="110"/>
      <c r="E60" s="110"/>
      <c r="F60" s="106">
        <f t="shared" si="0"/>
        <v>0</v>
      </c>
      <c r="G60" s="106">
        <f t="shared" si="1"/>
        <v>0</v>
      </c>
      <c r="H60" s="110"/>
      <c r="I60" s="110"/>
      <c r="J60" s="110"/>
      <c r="K60" s="110"/>
      <c r="L60" s="110"/>
      <c r="M60" s="110"/>
      <c r="N60" s="110"/>
      <c r="O60" s="110"/>
      <c r="P60" s="110"/>
      <c r="Q60" s="110"/>
      <c r="R60" s="107">
        <f t="shared" si="2"/>
        <v>0</v>
      </c>
      <c r="S60" s="108">
        <f t="shared" si="3"/>
        <v>0</v>
      </c>
      <c r="T60" s="106">
        <f t="shared" si="4"/>
        <v>0</v>
      </c>
      <c r="U60" s="107">
        <f t="shared" si="5"/>
        <v>0</v>
      </c>
      <c r="V60" s="106">
        <f t="shared" si="6"/>
        <v>0</v>
      </c>
      <c r="W60" s="110"/>
      <c r="X60" s="110"/>
      <c r="Y60" s="110"/>
    </row>
    <row r="61" spans="1:25" x14ac:dyDescent="0.25">
      <c r="A61" s="110"/>
      <c r="B61" s="110"/>
      <c r="C61" s="110"/>
      <c r="D61" s="110"/>
      <c r="E61" s="110"/>
      <c r="F61" s="106">
        <f t="shared" si="0"/>
        <v>0</v>
      </c>
      <c r="G61" s="106">
        <f t="shared" si="1"/>
        <v>0</v>
      </c>
      <c r="H61" s="110"/>
      <c r="I61" s="110"/>
      <c r="J61" s="110"/>
      <c r="K61" s="110"/>
      <c r="L61" s="110"/>
      <c r="M61" s="110"/>
      <c r="N61" s="110"/>
      <c r="O61" s="110"/>
      <c r="P61" s="110"/>
      <c r="Q61" s="110"/>
      <c r="R61" s="107">
        <f t="shared" si="2"/>
        <v>0</v>
      </c>
      <c r="S61" s="108">
        <f t="shared" si="3"/>
        <v>0</v>
      </c>
      <c r="T61" s="106">
        <f t="shared" si="4"/>
        <v>0</v>
      </c>
      <c r="U61" s="107">
        <f t="shared" si="5"/>
        <v>0</v>
      </c>
      <c r="V61" s="106">
        <f t="shared" si="6"/>
        <v>0</v>
      </c>
      <c r="W61" s="110"/>
      <c r="X61" s="110"/>
      <c r="Y61" s="110"/>
    </row>
    <row r="62" spans="1:25" x14ac:dyDescent="0.25">
      <c r="A62" s="110"/>
      <c r="B62" s="110"/>
      <c r="C62" s="110"/>
      <c r="D62" s="110"/>
      <c r="E62" s="110"/>
      <c r="F62" s="106">
        <f t="shared" si="0"/>
        <v>0</v>
      </c>
      <c r="G62" s="106">
        <f t="shared" si="1"/>
        <v>0</v>
      </c>
      <c r="H62" s="110"/>
      <c r="I62" s="110"/>
      <c r="J62" s="110"/>
      <c r="K62" s="110"/>
      <c r="L62" s="110"/>
      <c r="M62" s="110"/>
      <c r="N62" s="110"/>
      <c r="O62" s="110"/>
      <c r="P62" s="110"/>
      <c r="Q62" s="110"/>
      <c r="R62" s="107">
        <f t="shared" si="2"/>
        <v>0</v>
      </c>
      <c r="S62" s="108">
        <f t="shared" si="3"/>
        <v>0</v>
      </c>
      <c r="T62" s="106">
        <f t="shared" si="4"/>
        <v>0</v>
      </c>
      <c r="U62" s="107">
        <f t="shared" si="5"/>
        <v>0</v>
      </c>
      <c r="V62" s="106">
        <f t="shared" si="6"/>
        <v>0</v>
      </c>
      <c r="W62" s="110"/>
      <c r="X62" s="110"/>
      <c r="Y62" s="110"/>
    </row>
    <row r="63" spans="1:25" x14ac:dyDescent="0.25">
      <c r="A63" s="110"/>
      <c r="B63" s="110"/>
      <c r="C63" s="110"/>
      <c r="D63" s="110"/>
      <c r="E63" s="110"/>
      <c r="F63" s="106">
        <f t="shared" si="0"/>
        <v>0</v>
      </c>
      <c r="G63" s="106">
        <f t="shared" si="1"/>
        <v>0</v>
      </c>
      <c r="H63" s="110"/>
      <c r="I63" s="110"/>
      <c r="J63" s="110"/>
      <c r="K63" s="110"/>
      <c r="L63" s="110"/>
      <c r="M63" s="110"/>
      <c r="N63" s="110"/>
      <c r="O63" s="110"/>
      <c r="P63" s="110"/>
      <c r="Q63" s="110"/>
      <c r="R63" s="107">
        <f t="shared" si="2"/>
        <v>0</v>
      </c>
      <c r="S63" s="108">
        <f t="shared" si="3"/>
        <v>0</v>
      </c>
      <c r="T63" s="106">
        <f t="shared" si="4"/>
        <v>0</v>
      </c>
      <c r="U63" s="107">
        <f t="shared" si="5"/>
        <v>0</v>
      </c>
      <c r="V63" s="106">
        <f t="shared" si="6"/>
        <v>0</v>
      </c>
      <c r="W63" s="110"/>
      <c r="X63" s="110"/>
      <c r="Y63" s="110"/>
    </row>
    <row r="64" spans="1:25" x14ac:dyDescent="0.25">
      <c r="A64" s="110"/>
      <c r="B64" s="110"/>
      <c r="C64" s="110"/>
      <c r="D64" s="110"/>
      <c r="E64" s="110"/>
      <c r="F64" s="106">
        <f t="shared" si="0"/>
        <v>0</v>
      </c>
      <c r="G64" s="106">
        <f t="shared" si="1"/>
        <v>0</v>
      </c>
      <c r="H64" s="110"/>
      <c r="I64" s="110"/>
      <c r="J64" s="110"/>
      <c r="K64" s="110"/>
      <c r="L64" s="110"/>
      <c r="M64" s="110"/>
      <c r="N64" s="110"/>
      <c r="O64" s="110"/>
      <c r="P64" s="110"/>
      <c r="Q64" s="110"/>
      <c r="R64" s="107">
        <f t="shared" si="2"/>
        <v>0</v>
      </c>
      <c r="S64" s="108">
        <f t="shared" si="3"/>
        <v>0</v>
      </c>
      <c r="T64" s="106">
        <f t="shared" si="4"/>
        <v>0</v>
      </c>
      <c r="U64" s="107">
        <f t="shared" si="5"/>
        <v>0</v>
      </c>
      <c r="V64" s="106">
        <f t="shared" si="6"/>
        <v>0</v>
      </c>
      <c r="W64" s="110"/>
      <c r="X64" s="110"/>
      <c r="Y64" s="110"/>
    </row>
    <row r="65" spans="1:25" x14ac:dyDescent="0.25">
      <c r="A65" s="110"/>
      <c r="B65" s="110"/>
      <c r="C65" s="110"/>
      <c r="D65" s="110"/>
      <c r="E65" s="110"/>
      <c r="F65" s="106">
        <f t="shared" si="0"/>
        <v>0</v>
      </c>
      <c r="G65" s="106">
        <f t="shared" si="1"/>
        <v>0</v>
      </c>
      <c r="H65" s="110"/>
      <c r="I65" s="110"/>
      <c r="J65" s="110"/>
      <c r="K65" s="110"/>
      <c r="L65" s="110"/>
      <c r="M65" s="110"/>
      <c r="N65" s="110"/>
      <c r="O65" s="110"/>
      <c r="P65" s="110"/>
      <c r="Q65" s="110"/>
      <c r="R65" s="107">
        <f t="shared" si="2"/>
        <v>0</v>
      </c>
      <c r="S65" s="108">
        <f t="shared" si="3"/>
        <v>0</v>
      </c>
      <c r="T65" s="106">
        <f t="shared" si="4"/>
        <v>0</v>
      </c>
      <c r="U65" s="107">
        <f t="shared" si="5"/>
        <v>0</v>
      </c>
      <c r="V65" s="106">
        <f t="shared" si="6"/>
        <v>0</v>
      </c>
      <c r="W65" s="110"/>
      <c r="X65" s="110"/>
      <c r="Y65" s="110"/>
    </row>
    <row r="66" spans="1:25" x14ac:dyDescent="0.25">
      <c r="A66" s="110"/>
      <c r="B66" s="110"/>
      <c r="C66" s="110"/>
      <c r="D66" s="110"/>
      <c r="E66" s="110"/>
      <c r="F66" s="106">
        <f t="shared" ref="F66:F112" si="7">IF(C66="R8",0.000395)+IF(C66="R10",0.000617)+IF(C66="R12",0.000888)+IF(C66="Y10",0.000617)+IF(C66="Y12",0.000888)+IF(C66="Y16",0.00158)+IF(C66="Y20",0.00247)+IF(C66="Y25",0.00385)+IF(C66="Y32",0.00631)+IF(C66="Y40",0.00986)</f>
        <v>0</v>
      </c>
      <c r="G66" s="106">
        <f t="shared" ref="G66:G112" si="8">ROUND(D66*E66*T66,3)</f>
        <v>0</v>
      </c>
      <c r="H66" s="110"/>
      <c r="I66" s="110"/>
      <c r="J66" s="110"/>
      <c r="K66" s="110"/>
      <c r="L66" s="110"/>
      <c r="M66" s="110"/>
      <c r="N66" s="110"/>
      <c r="O66" s="110"/>
      <c r="P66" s="110"/>
      <c r="Q66" s="110"/>
      <c r="R66" s="107">
        <f t="shared" ref="R66:R129" si="9">SUM(K66,M66,O66,Q66)</f>
        <v>0</v>
      </c>
      <c r="S66" s="108">
        <f t="shared" ref="S66:S129" si="10">D66</f>
        <v>0</v>
      </c>
      <c r="T66" s="106">
        <f t="shared" ref="T66:T129" si="11">IF(C66="R8",0.000395)+IF(C66="R10",0.000617)+IF(C66="R12",0.000888)+IF(C66="Y10",0.000617)+IF(C66="Y12",0.000888)+IF(C66="Y16",0.00158)+IF(C66="Y20",0.00247)+IF(C66="Y25",0.00385)+IF(C66="Y32",0.00631)+IF(C66="Y40",0.00986)</f>
        <v>0</v>
      </c>
      <c r="U66" s="107">
        <f t="shared" ref="U66:U129" si="12">ROUND(R66*S66*T66,3)</f>
        <v>0</v>
      </c>
      <c r="V66" s="106">
        <f t="shared" ref="V66:V129" si="13">G66-U66</f>
        <v>0</v>
      </c>
      <c r="W66" s="110"/>
      <c r="X66" s="110"/>
      <c r="Y66" s="110"/>
    </row>
    <row r="67" spans="1:25" x14ac:dyDescent="0.25">
      <c r="A67" s="110"/>
      <c r="B67" s="110"/>
      <c r="C67" s="110"/>
      <c r="D67" s="110"/>
      <c r="E67" s="110"/>
      <c r="F67" s="106">
        <f t="shared" si="7"/>
        <v>0</v>
      </c>
      <c r="G67" s="106">
        <f t="shared" si="8"/>
        <v>0</v>
      </c>
      <c r="H67" s="110"/>
      <c r="I67" s="110"/>
      <c r="J67" s="110"/>
      <c r="K67" s="110"/>
      <c r="L67" s="110"/>
      <c r="M67" s="110"/>
      <c r="N67" s="110"/>
      <c r="O67" s="110"/>
      <c r="P67" s="110"/>
      <c r="Q67" s="110"/>
      <c r="R67" s="107">
        <f t="shared" si="9"/>
        <v>0</v>
      </c>
      <c r="S67" s="108">
        <f t="shared" si="10"/>
        <v>0</v>
      </c>
      <c r="T67" s="106">
        <f t="shared" si="11"/>
        <v>0</v>
      </c>
      <c r="U67" s="107">
        <f t="shared" si="12"/>
        <v>0</v>
      </c>
      <c r="V67" s="106">
        <f t="shared" si="13"/>
        <v>0</v>
      </c>
      <c r="W67" s="110"/>
      <c r="X67" s="110"/>
      <c r="Y67" s="110"/>
    </row>
    <row r="68" spans="1:25" x14ac:dyDescent="0.25">
      <c r="A68" s="110"/>
      <c r="B68" s="110"/>
      <c r="C68" s="110"/>
      <c r="D68" s="110"/>
      <c r="E68" s="110"/>
      <c r="F68" s="106">
        <f t="shared" si="7"/>
        <v>0</v>
      </c>
      <c r="G68" s="106">
        <f t="shared" si="8"/>
        <v>0</v>
      </c>
      <c r="H68" s="110"/>
      <c r="I68" s="110"/>
      <c r="J68" s="110"/>
      <c r="K68" s="110"/>
      <c r="L68" s="110"/>
      <c r="M68" s="110"/>
      <c r="N68" s="110"/>
      <c r="O68" s="110"/>
      <c r="P68" s="110"/>
      <c r="Q68" s="110"/>
      <c r="R68" s="107">
        <f t="shared" si="9"/>
        <v>0</v>
      </c>
      <c r="S68" s="108">
        <f t="shared" si="10"/>
        <v>0</v>
      </c>
      <c r="T68" s="106">
        <f t="shared" si="11"/>
        <v>0</v>
      </c>
      <c r="U68" s="107">
        <f t="shared" si="12"/>
        <v>0</v>
      </c>
      <c r="V68" s="106">
        <f t="shared" si="13"/>
        <v>0</v>
      </c>
      <c r="W68" s="110"/>
      <c r="X68" s="110"/>
      <c r="Y68" s="110"/>
    </row>
    <row r="69" spans="1:25" x14ac:dyDescent="0.25">
      <c r="A69" s="110"/>
      <c r="B69" s="110"/>
      <c r="C69" s="110"/>
      <c r="D69" s="110"/>
      <c r="E69" s="110"/>
      <c r="F69" s="106">
        <f t="shared" si="7"/>
        <v>0</v>
      </c>
      <c r="G69" s="106">
        <f t="shared" si="8"/>
        <v>0</v>
      </c>
      <c r="H69" s="110"/>
      <c r="I69" s="110"/>
      <c r="J69" s="110"/>
      <c r="K69" s="110"/>
      <c r="L69" s="110"/>
      <c r="M69" s="110"/>
      <c r="N69" s="110"/>
      <c r="O69" s="110"/>
      <c r="P69" s="110"/>
      <c r="Q69" s="110"/>
      <c r="R69" s="107">
        <f t="shared" si="9"/>
        <v>0</v>
      </c>
      <c r="S69" s="108">
        <f t="shared" si="10"/>
        <v>0</v>
      </c>
      <c r="T69" s="106">
        <f t="shared" si="11"/>
        <v>0</v>
      </c>
      <c r="U69" s="107">
        <f t="shared" si="12"/>
        <v>0</v>
      </c>
      <c r="V69" s="106">
        <f t="shared" si="13"/>
        <v>0</v>
      </c>
      <c r="W69" s="110"/>
      <c r="X69" s="110"/>
      <c r="Y69" s="110"/>
    </row>
    <row r="70" spans="1:25" x14ac:dyDescent="0.25">
      <c r="A70" s="110"/>
      <c r="B70" s="110"/>
      <c r="C70" s="110"/>
      <c r="D70" s="110"/>
      <c r="E70" s="110"/>
      <c r="F70" s="106">
        <f t="shared" si="7"/>
        <v>0</v>
      </c>
      <c r="G70" s="106">
        <f t="shared" si="8"/>
        <v>0</v>
      </c>
      <c r="H70" s="110"/>
      <c r="I70" s="110"/>
      <c r="J70" s="110"/>
      <c r="K70" s="110"/>
      <c r="L70" s="110"/>
      <c r="M70" s="110"/>
      <c r="N70" s="110"/>
      <c r="O70" s="110"/>
      <c r="P70" s="110"/>
      <c r="Q70" s="110"/>
      <c r="R70" s="107">
        <f t="shared" si="9"/>
        <v>0</v>
      </c>
      <c r="S70" s="108">
        <f t="shared" si="10"/>
        <v>0</v>
      </c>
      <c r="T70" s="106">
        <f t="shared" si="11"/>
        <v>0</v>
      </c>
      <c r="U70" s="107">
        <f t="shared" si="12"/>
        <v>0</v>
      </c>
      <c r="V70" s="106">
        <f t="shared" si="13"/>
        <v>0</v>
      </c>
      <c r="W70" s="110"/>
      <c r="X70" s="110"/>
      <c r="Y70" s="110"/>
    </row>
    <row r="71" spans="1:25" x14ac:dyDescent="0.25">
      <c r="A71" s="110"/>
      <c r="B71" s="110"/>
      <c r="C71" s="110"/>
      <c r="D71" s="110"/>
      <c r="E71" s="110"/>
      <c r="F71" s="106">
        <f t="shared" si="7"/>
        <v>0</v>
      </c>
      <c r="G71" s="106">
        <f t="shared" si="8"/>
        <v>0</v>
      </c>
      <c r="H71" s="110"/>
      <c r="I71" s="110"/>
      <c r="J71" s="110"/>
      <c r="K71" s="110"/>
      <c r="L71" s="110"/>
      <c r="M71" s="110"/>
      <c r="N71" s="110"/>
      <c r="O71" s="110"/>
      <c r="P71" s="110"/>
      <c r="Q71" s="110"/>
      <c r="R71" s="107">
        <f t="shared" si="9"/>
        <v>0</v>
      </c>
      <c r="S71" s="108">
        <f t="shared" si="10"/>
        <v>0</v>
      </c>
      <c r="T71" s="106">
        <f t="shared" si="11"/>
        <v>0</v>
      </c>
      <c r="U71" s="107">
        <f t="shared" si="12"/>
        <v>0</v>
      </c>
      <c r="V71" s="106">
        <f t="shared" si="13"/>
        <v>0</v>
      </c>
      <c r="W71" s="110"/>
      <c r="X71" s="110"/>
      <c r="Y71" s="110"/>
    </row>
    <row r="72" spans="1:25" x14ac:dyDescent="0.25">
      <c r="A72" s="110"/>
      <c r="B72" s="110"/>
      <c r="C72" s="110"/>
      <c r="D72" s="110"/>
      <c r="E72" s="110"/>
      <c r="F72" s="106">
        <f t="shared" si="7"/>
        <v>0</v>
      </c>
      <c r="G72" s="106">
        <f t="shared" si="8"/>
        <v>0</v>
      </c>
      <c r="H72" s="110"/>
      <c r="I72" s="110"/>
      <c r="J72" s="110"/>
      <c r="K72" s="110"/>
      <c r="L72" s="110"/>
      <c r="M72" s="110"/>
      <c r="N72" s="110"/>
      <c r="O72" s="110"/>
      <c r="P72" s="110"/>
      <c r="Q72" s="110"/>
      <c r="R72" s="107">
        <f t="shared" si="9"/>
        <v>0</v>
      </c>
      <c r="S72" s="108">
        <f t="shared" si="10"/>
        <v>0</v>
      </c>
      <c r="T72" s="106">
        <f t="shared" si="11"/>
        <v>0</v>
      </c>
      <c r="U72" s="107">
        <f t="shared" si="12"/>
        <v>0</v>
      </c>
      <c r="V72" s="106">
        <f t="shared" si="13"/>
        <v>0</v>
      </c>
      <c r="W72" s="110"/>
      <c r="X72" s="110"/>
      <c r="Y72" s="110"/>
    </row>
    <row r="73" spans="1:25" x14ac:dyDescent="0.25">
      <c r="A73" s="110"/>
      <c r="B73" s="110"/>
      <c r="C73" s="110"/>
      <c r="D73" s="110"/>
      <c r="E73" s="110"/>
      <c r="F73" s="106">
        <f t="shared" si="7"/>
        <v>0</v>
      </c>
      <c r="G73" s="106">
        <f t="shared" si="8"/>
        <v>0</v>
      </c>
      <c r="H73" s="110"/>
      <c r="I73" s="110"/>
      <c r="J73" s="110"/>
      <c r="K73" s="110"/>
      <c r="L73" s="110"/>
      <c r="M73" s="110"/>
      <c r="N73" s="110"/>
      <c r="O73" s="110"/>
      <c r="P73" s="110"/>
      <c r="Q73" s="110"/>
      <c r="R73" s="107">
        <f t="shared" si="9"/>
        <v>0</v>
      </c>
      <c r="S73" s="108">
        <f t="shared" si="10"/>
        <v>0</v>
      </c>
      <c r="T73" s="106">
        <f t="shared" si="11"/>
        <v>0</v>
      </c>
      <c r="U73" s="107">
        <f t="shared" si="12"/>
        <v>0</v>
      </c>
      <c r="V73" s="106">
        <f t="shared" si="13"/>
        <v>0</v>
      </c>
      <c r="W73" s="110"/>
      <c r="X73" s="110"/>
      <c r="Y73" s="110"/>
    </row>
    <row r="74" spans="1:25" x14ac:dyDescent="0.25">
      <c r="A74" s="110"/>
      <c r="B74" s="110"/>
      <c r="C74" s="110"/>
      <c r="D74" s="110"/>
      <c r="E74" s="110"/>
      <c r="F74" s="106">
        <f t="shared" si="7"/>
        <v>0</v>
      </c>
      <c r="G74" s="106">
        <f t="shared" si="8"/>
        <v>0</v>
      </c>
      <c r="H74" s="110"/>
      <c r="I74" s="110"/>
      <c r="J74" s="110"/>
      <c r="K74" s="110"/>
      <c r="L74" s="110"/>
      <c r="M74" s="110"/>
      <c r="N74" s="110"/>
      <c r="O74" s="110"/>
      <c r="P74" s="110"/>
      <c r="Q74" s="110"/>
      <c r="R74" s="107">
        <f t="shared" si="9"/>
        <v>0</v>
      </c>
      <c r="S74" s="108">
        <f t="shared" si="10"/>
        <v>0</v>
      </c>
      <c r="T74" s="106">
        <f t="shared" si="11"/>
        <v>0</v>
      </c>
      <c r="U74" s="107">
        <f t="shared" si="12"/>
        <v>0</v>
      </c>
      <c r="V74" s="106">
        <f t="shared" si="13"/>
        <v>0</v>
      </c>
      <c r="W74" s="110"/>
      <c r="X74" s="110"/>
      <c r="Y74" s="110"/>
    </row>
    <row r="75" spans="1:25" x14ac:dyDescent="0.25">
      <c r="A75" s="110"/>
      <c r="B75" s="110"/>
      <c r="C75" s="110"/>
      <c r="D75" s="110"/>
      <c r="E75" s="110"/>
      <c r="F75" s="106">
        <f t="shared" si="7"/>
        <v>0</v>
      </c>
      <c r="G75" s="106">
        <f t="shared" si="8"/>
        <v>0</v>
      </c>
      <c r="H75" s="110"/>
      <c r="I75" s="110"/>
      <c r="J75" s="110"/>
      <c r="K75" s="110"/>
      <c r="L75" s="110"/>
      <c r="M75" s="110"/>
      <c r="N75" s="110"/>
      <c r="O75" s="110"/>
      <c r="P75" s="110"/>
      <c r="Q75" s="110"/>
      <c r="R75" s="107">
        <f t="shared" si="9"/>
        <v>0</v>
      </c>
      <c r="S75" s="108">
        <f t="shared" si="10"/>
        <v>0</v>
      </c>
      <c r="T75" s="106">
        <f t="shared" si="11"/>
        <v>0</v>
      </c>
      <c r="U75" s="107">
        <f t="shared" si="12"/>
        <v>0</v>
      </c>
      <c r="V75" s="106">
        <f t="shared" si="13"/>
        <v>0</v>
      </c>
      <c r="W75" s="110"/>
      <c r="X75" s="110"/>
      <c r="Y75" s="110"/>
    </row>
    <row r="76" spans="1:25" x14ac:dyDescent="0.25">
      <c r="A76" s="110"/>
      <c r="B76" s="110"/>
      <c r="C76" s="110"/>
      <c r="D76" s="110"/>
      <c r="E76" s="110"/>
      <c r="F76" s="106">
        <f t="shared" si="7"/>
        <v>0</v>
      </c>
      <c r="G76" s="106">
        <f t="shared" si="8"/>
        <v>0</v>
      </c>
      <c r="H76" s="110"/>
      <c r="I76" s="110"/>
      <c r="J76" s="110"/>
      <c r="K76" s="110"/>
      <c r="L76" s="110"/>
      <c r="M76" s="110"/>
      <c r="N76" s="110"/>
      <c r="O76" s="110"/>
      <c r="P76" s="110"/>
      <c r="Q76" s="110"/>
      <c r="R76" s="107">
        <f t="shared" si="9"/>
        <v>0</v>
      </c>
      <c r="S76" s="108">
        <f t="shared" si="10"/>
        <v>0</v>
      </c>
      <c r="T76" s="106">
        <f t="shared" si="11"/>
        <v>0</v>
      </c>
      <c r="U76" s="107">
        <f t="shared" si="12"/>
        <v>0</v>
      </c>
      <c r="V76" s="106">
        <f t="shared" si="13"/>
        <v>0</v>
      </c>
      <c r="W76" s="110"/>
      <c r="X76" s="110"/>
      <c r="Y76" s="110"/>
    </row>
    <row r="77" spans="1:25" x14ac:dyDescent="0.25">
      <c r="A77" s="110"/>
      <c r="B77" s="110"/>
      <c r="C77" s="110"/>
      <c r="D77" s="110"/>
      <c r="E77" s="110"/>
      <c r="F77" s="106">
        <f t="shared" si="7"/>
        <v>0</v>
      </c>
      <c r="G77" s="106">
        <f t="shared" si="8"/>
        <v>0</v>
      </c>
      <c r="H77" s="110"/>
      <c r="I77" s="110"/>
      <c r="J77" s="110"/>
      <c r="K77" s="110"/>
      <c r="L77" s="110"/>
      <c r="M77" s="110"/>
      <c r="N77" s="110"/>
      <c r="O77" s="110"/>
      <c r="P77" s="110"/>
      <c r="Q77" s="110"/>
      <c r="R77" s="107">
        <f t="shared" si="9"/>
        <v>0</v>
      </c>
      <c r="S77" s="108">
        <f t="shared" si="10"/>
        <v>0</v>
      </c>
      <c r="T77" s="106">
        <f t="shared" si="11"/>
        <v>0</v>
      </c>
      <c r="U77" s="107">
        <f t="shared" si="12"/>
        <v>0</v>
      </c>
      <c r="V77" s="106">
        <f t="shared" si="13"/>
        <v>0</v>
      </c>
      <c r="W77" s="110"/>
      <c r="X77" s="110"/>
      <c r="Y77" s="110"/>
    </row>
    <row r="78" spans="1:25" x14ac:dyDescent="0.25">
      <c r="A78" s="110"/>
      <c r="B78" s="110"/>
      <c r="C78" s="110"/>
      <c r="D78" s="110"/>
      <c r="E78" s="110"/>
      <c r="F78" s="106">
        <f t="shared" si="7"/>
        <v>0</v>
      </c>
      <c r="G78" s="106">
        <f t="shared" si="8"/>
        <v>0</v>
      </c>
      <c r="H78" s="110"/>
      <c r="I78" s="110"/>
      <c r="J78" s="110"/>
      <c r="K78" s="110"/>
      <c r="L78" s="110"/>
      <c r="M78" s="110"/>
      <c r="N78" s="110"/>
      <c r="O78" s="110"/>
      <c r="P78" s="110"/>
      <c r="Q78" s="110"/>
      <c r="R78" s="107">
        <f t="shared" si="9"/>
        <v>0</v>
      </c>
      <c r="S78" s="108">
        <f t="shared" si="10"/>
        <v>0</v>
      </c>
      <c r="T78" s="106">
        <f t="shared" si="11"/>
        <v>0</v>
      </c>
      <c r="U78" s="107">
        <f t="shared" si="12"/>
        <v>0</v>
      </c>
      <c r="V78" s="106">
        <f t="shared" si="13"/>
        <v>0</v>
      </c>
      <c r="W78" s="110"/>
      <c r="X78" s="110"/>
      <c r="Y78" s="110"/>
    </row>
    <row r="79" spans="1:25" x14ac:dyDescent="0.25">
      <c r="A79" s="110"/>
      <c r="B79" s="110"/>
      <c r="C79" s="110"/>
      <c r="D79" s="110"/>
      <c r="E79" s="110"/>
      <c r="F79" s="106">
        <f t="shared" si="7"/>
        <v>0</v>
      </c>
      <c r="G79" s="106">
        <f t="shared" si="8"/>
        <v>0</v>
      </c>
      <c r="H79" s="110"/>
      <c r="I79" s="110"/>
      <c r="J79" s="110"/>
      <c r="K79" s="110"/>
      <c r="L79" s="110"/>
      <c r="M79" s="110"/>
      <c r="N79" s="110"/>
      <c r="O79" s="110"/>
      <c r="P79" s="110"/>
      <c r="Q79" s="110"/>
      <c r="R79" s="107">
        <f t="shared" si="9"/>
        <v>0</v>
      </c>
      <c r="S79" s="108">
        <f t="shared" si="10"/>
        <v>0</v>
      </c>
      <c r="T79" s="106">
        <f t="shared" si="11"/>
        <v>0</v>
      </c>
      <c r="U79" s="107">
        <f t="shared" si="12"/>
        <v>0</v>
      </c>
      <c r="V79" s="106">
        <f t="shared" si="13"/>
        <v>0</v>
      </c>
      <c r="W79" s="110"/>
      <c r="X79" s="110"/>
      <c r="Y79" s="110"/>
    </row>
    <row r="80" spans="1:25" x14ac:dyDescent="0.25">
      <c r="A80" s="110"/>
      <c r="B80" s="110"/>
      <c r="C80" s="110"/>
      <c r="D80" s="110"/>
      <c r="E80" s="110"/>
      <c r="F80" s="106">
        <f t="shared" si="7"/>
        <v>0</v>
      </c>
      <c r="G80" s="106">
        <f t="shared" si="8"/>
        <v>0</v>
      </c>
      <c r="H80" s="110"/>
      <c r="I80" s="110"/>
      <c r="J80" s="110"/>
      <c r="K80" s="110"/>
      <c r="L80" s="110"/>
      <c r="M80" s="110"/>
      <c r="N80" s="110"/>
      <c r="O80" s="110"/>
      <c r="P80" s="110"/>
      <c r="Q80" s="110"/>
      <c r="R80" s="107">
        <f t="shared" si="9"/>
        <v>0</v>
      </c>
      <c r="S80" s="108">
        <f t="shared" si="10"/>
        <v>0</v>
      </c>
      <c r="T80" s="106">
        <f t="shared" si="11"/>
        <v>0</v>
      </c>
      <c r="U80" s="107">
        <f t="shared" si="12"/>
        <v>0</v>
      </c>
      <c r="V80" s="106">
        <f t="shared" si="13"/>
        <v>0</v>
      </c>
      <c r="W80" s="110"/>
      <c r="X80" s="110"/>
      <c r="Y80" s="110"/>
    </row>
    <row r="81" spans="1:25" x14ac:dyDescent="0.25">
      <c r="A81" s="110"/>
      <c r="B81" s="110"/>
      <c r="C81" s="110"/>
      <c r="D81" s="110"/>
      <c r="E81" s="110"/>
      <c r="F81" s="106">
        <f t="shared" si="7"/>
        <v>0</v>
      </c>
      <c r="G81" s="106">
        <f t="shared" si="8"/>
        <v>0</v>
      </c>
      <c r="H81" s="110"/>
      <c r="I81" s="110"/>
      <c r="J81" s="110"/>
      <c r="K81" s="110"/>
      <c r="L81" s="110"/>
      <c r="M81" s="110"/>
      <c r="N81" s="110"/>
      <c r="O81" s="110"/>
      <c r="P81" s="110"/>
      <c r="Q81" s="110"/>
      <c r="R81" s="107">
        <f t="shared" si="9"/>
        <v>0</v>
      </c>
      <c r="S81" s="108">
        <f t="shared" si="10"/>
        <v>0</v>
      </c>
      <c r="T81" s="106">
        <f t="shared" si="11"/>
        <v>0</v>
      </c>
      <c r="U81" s="107">
        <f t="shared" si="12"/>
        <v>0</v>
      </c>
      <c r="V81" s="106">
        <f t="shared" si="13"/>
        <v>0</v>
      </c>
      <c r="W81" s="110"/>
      <c r="X81" s="110"/>
      <c r="Y81" s="110"/>
    </row>
    <row r="82" spans="1:25" x14ac:dyDescent="0.25">
      <c r="A82" s="110"/>
      <c r="B82" s="110"/>
      <c r="C82" s="110"/>
      <c r="D82" s="110"/>
      <c r="E82" s="110"/>
      <c r="F82" s="106">
        <f t="shared" si="7"/>
        <v>0</v>
      </c>
      <c r="G82" s="106">
        <f t="shared" si="8"/>
        <v>0</v>
      </c>
      <c r="H82" s="110"/>
      <c r="I82" s="110"/>
      <c r="J82" s="110"/>
      <c r="K82" s="110"/>
      <c r="L82" s="110"/>
      <c r="M82" s="110"/>
      <c r="N82" s="110"/>
      <c r="O82" s="110"/>
      <c r="P82" s="110"/>
      <c r="Q82" s="110"/>
      <c r="R82" s="107">
        <f t="shared" si="9"/>
        <v>0</v>
      </c>
      <c r="S82" s="108">
        <f t="shared" si="10"/>
        <v>0</v>
      </c>
      <c r="T82" s="106">
        <f t="shared" si="11"/>
        <v>0</v>
      </c>
      <c r="U82" s="107">
        <f t="shared" si="12"/>
        <v>0</v>
      </c>
      <c r="V82" s="106">
        <f t="shared" si="13"/>
        <v>0</v>
      </c>
      <c r="W82" s="110"/>
      <c r="X82" s="110"/>
      <c r="Y82" s="110"/>
    </row>
    <row r="83" spans="1:25" x14ac:dyDescent="0.25">
      <c r="A83" s="110"/>
      <c r="B83" s="110"/>
      <c r="C83" s="110"/>
      <c r="D83" s="110"/>
      <c r="E83" s="110"/>
      <c r="F83" s="106">
        <f t="shared" si="7"/>
        <v>0</v>
      </c>
      <c r="G83" s="106">
        <f t="shared" si="8"/>
        <v>0</v>
      </c>
      <c r="H83" s="110"/>
      <c r="I83" s="110"/>
      <c r="J83" s="110"/>
      <c r="K83" s="110"/>
      <c r="L83" s="110"/>
      <c r="M83" s="110"/>
      <c r="N83" s="110"/>
      <c r="O83" s="110"/>
      <c r="P83" s="110"/>
      <c r="Q83" s="110"/>
      <c r="R83" s="107">
        <f t="shared" si="9"/>
        <v>0</v>
      </c>
      <c r="S83" s="108">
        <f t="shared" si="10"/>
        <v>0</v>
      </c>
      <c r="T83" s="106">
        <f t="shared" si="11"/>
        <v>0</v>
      </c>
      <c r="U83" s="107">
        <f t="shared" si="12"/>
        <v>0</v>
      </c>
      <c r="V83" s="106">
        <f t="shared" si="13"/>
        <v>0</v>
      </c>
      <c r="W83" s="110"/>
      <c r="X83" s="110"/>
      <c r="Y83" s="110"/>
    </row>
    <row r="84" spans="1:25" x14ac:dyDescent="0.25">
      <c r="A84" s="110"/>
      <c r="B84" s="110"/>
      <c r="C84" s="110"/>
      <c r="D84" s="110"/>
      <c r="E84" s="110"/>
      <c r="F84" s="106">
        <f t="shared" si="7"/>
        <v>0</v>
      </c>
      <c r="G84" s="106">
        <f t="shared" si="8"/>
        <v>0</v>
      </c>
      <c r="H84" s="110"/>
      <c r="I84" s="110"/>
      <c r="J84" s="110"/>
      <c r="K84" s="110"/>
      <c r="L84" s="110"/>
      <c r="M84" s="110"/>
      <c r="N84" s="110"/>
      <c r="O84" s="110"/>
      <c r="P84" s="110"/>
      <c r="Q84" s="110"/>
      <c r="R84" s="107">
        <f t="shared" si="9"/>
        <v>0</v>
      </c>
      <c r="S84" s="108">
        <f t="shared" si="10"/>
        <v>0</v>
      </c>
      <c r="T84" s="106">
        <f t="shared" si="11"/>
        <v>0</v>
      </c>
      <c r="U84" s="107">
        <f t="shared" si="12"/>
        <v>0</v>
      </c>
      <c r="V84" s="106">
        <f t="shared" si="13"/>
        <v>0</v>
      </c>
      <c r="W84" s="110"/>
      <c r="X84" s="110"/>
      <c r="Y84" s="110"/>
    </row>
    <row r="85" spans="1:25" x14ac:dyDescent="0.25">
      <c r="A85" s="110"/>
      <c r="B85" s="110"/>
      <c r="C85" s="110"/>
      <c r="D85" s="110"/>
      <c r="E85" s="110"/>
      <c r="F85" s="106">
        <f t="shared" si="7"/>
        <v>0</v>
      </c>
      <c r="G85" s="106">
        <f t="shared" si="8"/>
        <v>0</v>
      </c>
      <c r="H85" s="110"/>
      <c r="I85" s="110"/>
      <c r="J85" s="110"/>
      <c r="K85" s="110"/>
      <c r="L85" s="110"/>
      <c r="M85" s="110"/>
      <c r="N85" s="110"/>
      <c r="O85" s="110"/>
      <c r="P85" s="110"/>
      <c r="Q85" s="110"/>
      <c r="R85" s="107">
        <f t="shared" si="9"/>
        <v>0</v>
      </c>
      <c r="S85" s="108">
        <f t="shared" si="10"/>
        <v>0</v>
      </c>
      <c r="T85" s="106">
        <f t="shared" si="11"/>
        <v>0</v>
      </c>
      <c r="U85" s="107">
        <f t="shared" si="12"/>
        <v>0</v>
      </c>
      <c r="V85" s="106">
        <f t="shared" si="13"/>
        <v>0</v>
      </c>
      <c r="W85" s="110"/>
      <c r="X85" s="110"/>
      <c r="Y85" s="110"/>
    </row>
    <row r="86" spans="1:25" x14ac:dyDescent="0.25">
      <c r="A86" s="110"/>
      <c r="B86" s="110"/>
      <c r="C86" s="110"/>
      <c r="D86" s="110"/>
      <c r="E86" s="110"/>
      <c r="F86" s="106">
        <f t="shared" si="7"/>
        <v>0</v>
      </c>
      <c r="G86" s="106">
        <f t="shared" si="8"/>
        <v>0</v>
      </c>
      <c r="H86" s="110"/>
      <c r="I86" s="110"/>
      <c r="J86" s="110"/>
      <c r="K86" s="110"/>
      <c r="L86" s="110"/>
      <c r="M86" s="110"/>
      <c r="N86" s="110"/>
      <c r="O86" s="110"/>
      <c r="P86" s="110"/>
      <c r="Q86" s="110"/>
      <c r="R86" s="107">
        <f t="shared" si="9"/>
        <v>0</v>
      </c>
      <c r="S86" s="108">
        <f t="shared" si="10"/>
        <v>0</v>
      </c>
      <c r="T86" s="106">
        <f t="shared" si="11"/>
        <v>0</v>
      </c>
      <c r="U86" s="107">
        <f t="shared" si="12"/>
        <v>0</v>
      </c>
      <c r="V86" s="106">
        <f t="shared" si="13"/>
        <v>0</v>
      </c>
      <c r="W86" s="110"/>
      <c r="X86" s="110"/>
      <c r="Y86" s="110"/>
    </row>
    <row r="87" spans="1:25" x14ac:dyDescent="0.25">
      <c r="A87" s="110"/>
      <c r="B87" s="110"/>
      <c r="C87" s="110"/>
      <c r="D87" s="110"/>
      <c r="E87" s="110"/>
      <c r="F87" s="106">
        <f t="shared" si="7"/>
        <v>0</v>
      </c>
      <c r="G87" s="106">
        <f t="shared" si="8"/>
        <v>0</v>
      </c>
      <c r="H87" s="110"/>
      <c r="I87" s="110"/>
      <c r="J87" s="110"/>
      <c r="K87" s="110"/>
      <c r="L87" s="110"/>
      <c r="M87" s="110"/>
      <c r="N87" s="110"/>
      <c r="O87" s="110"/>
      <c r="P87" s="110"/>
      <c r="Q87" s="110"/>
      <c r="R87" s="107">
        <f t="shared" si="9"/>
        <v>0</v>
      </c>
      <c r="S87" s="108">
        <f t="shared" si="10"/>
        <v>0</v>
      </c>
      <c r="T87" s="106">
        <f t="shared" si="11"/>
        <v>0</v>
      </c>
      <c r="U87" s="107">
        <f t="shared" si="12"/>
        <v>0</v>
      </c>
      <c r="V87" s="106">
        <f t="shared" si="13"/>
        <v>0</v>
      </c>
      <c r="W87" s="110"/>
      <c r="X87" s="110"/>
      <c r="Y87" s="110"/>
    </row>
    <row r="88" spans="1:25" x14ac:dyDescent="0.25">
      <c r="A88" s="110"/>
      <c r="B88" s="110"/>
      <c r="C88" s="110"/>
      <c r="D88" s="110"/>
      <c r="E88" s="110"/>
      <c r="F88" s="106">
        <f t="shared" si="7"/>
        <v>0</v>
      </c>
      <c r="G88" s="106">
        <f t="shared" si="8"/>
        <v>0</v>
      </c>
      <c r="H88" s="110"/>
      <c r="I88" s="110"/>
      <c r="J88" s="110"/>
      <c r="K88" s="110"/>
      <c r="L88" s="110"/>
      <c r="M88" s="110"/>
      <c r="N88" s="110"/>
      <c r="O88" s="110"/>
      <c r="P88" s="110"/>
      <c r="Q88" s="110"/>
      <c r="R88" s="107">
        <f t="shared" si="9"/>
        <v>0</v>
      </c>
      <c r="S88" s="108">
        <f t="shared" si="10"/>
        <v>0</v>
      </c>
      <c r="T88" s="106">
        <f t="shared" si="11"/>
        <v>0</v>
      </c>
      <c r="U88" s="107">
        <f t="shared" si="12"/>
        <v>0</v>
      </c>
      <c r="V88" s="106">
        <f t="shared" si="13"/>
        <v>0</v>
      </c>
      <c r="W88" s="110"/>
      <c r="X88" s="110"/>
      <c r="Y88" s="110"/>
    </row>
    <row r="89" spans="1:25" x14ac:dyDescent="0.25">
      <c r="A89" s="110"/>
      <c r="B89" s="110"/>
      <c r="C89" s="110"/>
      <c r="D89" s="110"/>
      <c r="E89" s="110"/>
      <c r="F89" s="106">
        <f t="shared" si="7"/>
        <v>0</v>
      </c>
      <c r="G89" s="106">
        <f t="shared" si="8"/>
        <v>0</v>
      </c>
      <c r="H89" s="110"/>
      <c r="I89" s="110"/>
      <c r="J89" s="110"/>
      <c r="K89" s="110"/>
      <c r="L89" s="110"/>
      <c r="M89" s="110"/>
      <c r="N89" s="110"/>
      <c r="O89" s="110"/>
      <c r="P89" s="110"/>
      <c r="Q89" s="110"/>
      <c r="R89" s="107">
        <f t="shared" si="9"/>
        <v>0</v>
      </c>
      <c r="S89" s="108">
        <f t="shared" si="10"/>
        <v>0</v>
      </c>
      <c r="T89" s="106">
        <f t="shared" si="11"/>
        <v>0</v>
      </c>
      <c r="U89" s="107">
        <f t="shared" si="12"/>
        <v>0</v>
      </c>
      <c r="V89" s="106">
        <f t="shared" si="13"/>
        <v>0</v>
      </c>
      <c r="W89" s="110"/>
      <c r="X89" s="110"/>
      <c r="Y89" s="110"/>
    </row>
    <row r="90" spans="1:25" x14ac:dyDescent="0.25">
      <c r="A90" s="110"/>
      <c r="B90" s="110"/>
      <c r="C90" s="110"/>
      <c r="D90" s="110"/>
      <c r="E90" s="110"/>
      <c r="F90" s="106">
        <f t="shared" si="7"/>
        <v>0</v>
      </c>
      <c r="G90" s="106">
        <f t="shared" si="8"/>
        <v>0</v>
      </c>
      <c r="H90" s="110"/>
      <c r="I90" s="110"/>
      <c r="J90" s="110"/>
      <c r="K90" s="110"/>
      <c r="L90" s="110"/>
      <c r="M90" s="110"/>
      <c r="N90" s="110"/>
      <c r="O90" s="110"/>
      <c r="P90" s="110"/>
      <c r="Q90" s="110"/>
      <c r="R90" s="107">
        <f t="shared" si="9"/>
        <v>0</v>
      </c>
      <c r="S90" s="108">
        <f t="shared" si="10"/>
        <v>0</v>
      </c>
      <c r="T90" s="106">
        <f t="shared" si="11"/>
        <v>0</v>
      </c>
      <c r="U90" s="107">
        <f t="shared" si="12"/>
        <v>0</v>
      </c>
      <c r="V90" s="106">
        <f t="shared" si="13"/>
        <v>0</v>
      </c>
      <c r="W90" s="110"/>
      <c r="X90" s="110"/>
      <c r="Y90" s="110"/>
    </row>
    <row r="91" spans="1:25" x14ac:dyDescent="0.25">
      <c r="A91" s="110"/>
      <c r="B91" s="110"/>
      <c r="C91" s="110"/>
      <c r="D91" s="110"/>
      <c r="E91" s="110"/>
      <c r="F91" s="106">
        <f t="shared" si="7"/>
        <v>0</v>
      </c>
      <c r="G91" s="106">
        <f t="shared" si="8"/>
        <v>0</v>
      </c>
      <c r="H91" s="110"/>
      <c r="I91" s="110"/>
      <c r="J91" s="110"/>
      <c r="K91" s="110"/>
      <c r="L91" s="110"/>
      <c r="M91" s="110"/>
      <c r="N91" s="110"/>
      <c r="O91" s="110"/>
      <c r="P91" s="110"/>
      <c r="Q91" s="110"/>
      <c r="R91" s="107">
        <f t="shared" si="9"/>
        <v>0</v>
      </c>
      <c r="S91" s="108">
        <f t="shared" si="10"/>
        <v>0</v>
      </c>
      <c r="T91" s="106">
        <f t="shared" si="11"/>
        <v>0</v>
      </c>
      <c r="U91" s="107">
        <f t="shared" si="12"/>
        <v>0</v>
      </c>
      <c r="V91" s="106">
        <f t="shared" si="13"/>
        <v>0</v>
      </c>
      <c r="W91" s="110"/>
      <c r="X91" s="110"/>
      <c r="Y91" s="110"/>
    </row>
    <row r="92" spans="1:25" x14ac:dyDescent="0.25">
      <c r="A92" s="110"/>
      <c r="B92" s="110"/>
      <c r="C92" s="110"/>
      <c r="D92" s="110"/>
      <c r="E92" s="110"/>
      <c r="F92" s="106">
        <f t="shared" si="7"/>
        <v>0</v>
      </c>
      <c r="G92" s="106">
        <f t="shared" si="8"/>
        <v>0</v>
      </c>
      <c r="H92" s="110"/>
      <c r="I92" s="110"/>
      <c r="J92" s="110"/>
      <c r="K92" s="110"/>
      <c r="L92" s="110"/>
      <c r="M92" s="110"/>
      <c r="N92" s="110"/>
      <c r="O92" s="110"/>
      <c r="P92" s="110"/>
      <c r="Q92" s="110"/>
      <c r="R92" s="107">
        <f t="shared" si="9"/>
        <v>0</v>
      </c>
      <c r="S92" s="108">
        <f t="shared" si="10"/>
        <v>0</v>
      </c>
      <c r="T92" s="106">
        <f t="shared" si="11"/>
        <v>0</v>
      </c>
      <c r="U92" s="107">
        <f t="shared" si="12"/>
        <v>0</v>
      </c>
      <c r="V92" s="106">
        <f t="shared" si="13"/>
        <v>0</v>
      </c>
      <c r="W92" s="110"/>
      <c r="X92" s="110"/>
      <c r="Y92" s="110"/>
    </row>
    <row r="93" spans="1:25" x14ac:dyDescent="0.25">
      <c r="A93" s="110"/>
      <c r="B93" s="110"/>
      <c r="C93" s="110"/>
      <c r="D93" s="110"/>
      <c r="E93" s="110"/>
      <c r="F93" s="106">
        <f t="shared" si="7"/>
        <v>0</v>
      </c>
      <c r="G93" s="106">
        <f t="shared" si="8"/>
        <v>0</v>
      </c>
      <c r="H93" s="110"/>
      <c r="I93" s="110"/>
      <c r="J93" s="110"/>
      <c r="K93" s="110"/>
      <c r="L93" s="110"/>
      <c r="M93" s="110"/>
      <c r="N93" s="110"/>
      <c r="O93" s="110"/>
      <c r="P93" s="110"/>
      <c r="Q93" s="110"/>
      <c r="R93" s="107">
        <f t="shared" si="9"/>
        <v>0</v>
      </c>
      <c r="S93" s="108">
        <f t="shared" si="10"/>
        <v>0</v>
      </c>
      <c r="T93" s="106">
        <f t="shared" si="11"/>
        <v>0</v>
      </c>
      <c r="U93" s="107">
        <f t="shared" si="12"/>
        <v>0</v>
      </c>
      <c r="V93" s="106">
        <f t="shared" si="13"/>
        <v>0</v>
      </c>
      <c r="W93" s="110"/>
      <c r="X93" s="110"/>
      <c r="Y93" s="110"/>
    </row>
    <row r="94" spans="1:25" x14ac:dyDescent="0.25">
      <c r="A94" s="110"/>
      <c r="B94" s="110"/>
      <c r="C94" s="110"/>
      <c r="D94" s="110"/>
      <c r="E94" s="110"/>
      <c r="F94" s="106">
        <f t="shared" si="7"/>
        <v>0</v>
      </c>
      <c r="G94" s="106">
        <f t="shared" si="8"/>
        <v>0</v>
      </c>
      <c r="H94" s="110"/>
      <c r="I94" s="110"/>
      <c r="J94" s="110"/>
      <c r="K94" s="110"/>
      <c r="L94" s="110"/>
      <c r="M94" s="110"/>
      <c r="N94" s="110"/>
      <c r="O94" s="110"/>
      <c r="P94" s="110"/>
      <c r="Q94" s="110"/>
      <c r="R94" s="107">
        <f t="shared" si="9"/>
        <v>0</v>
      </c>
      <c r="S94" s="108">
        <f t="shared" si="10"/>
        <v>0</v>
      </c>
      <c r="T94" s="106">
        <f t="shared" si="11"/>
        <v>0</v>
      </c>
      <c r="U94" s="107">
        <f t="shared" si="12"/>
        <v>0</v>
      </c>
      <c r="V94" s="106">
        <f t="shared" si="13"/>
        <v>0</v>
      </c>
      <c r="W94" s="110"/>
      <c r="X94" s="110"/>
      <c r="Y94" s="110"/>
    </row>
    <row r="95" spans="1:25" x14ac:dyDescent="0.25">
      <c r="A95" s="110"/>
      <c r="B95" s="110"/>
      <c r="C95" s="110"/>
      <c r="D95" s="110"/>
      <c r="E95" s="110"/>
      <c r="F95" s="106">
        <f t="shared" si="7"/>
        <v>0</v>
      </c>
      <c r="G95" s="106">
        <f t="shared" si="8"/>
        <v>0</v>
      </c>
      <c r="H95" s="110"/>
      <c r="I95" s="110"/>
      <c r="J95" s="110"/>
      <c r="K95" s="110"/>
      <c r="L95" s="110"/>
      <c r="M95" s="110"/>
      <c r="N95" s="110"/>
      <c r="O95" s="110"/>
      <c r="P95" s="110"/>
      <c r="Q95" s="110"/>
      <c r="R95" s="107">
        <f t="shared" si="9"/>
        <v>0</v>
      </c>
      <c r="S95" s="108">
        <f t="shared" si="10"/>
        <v>0</v>
      </c>
      <c r="T95" s="106">
        <f t="shared" si="11"/>
        <v>0</v>
      </c>
      <c r="U95" s="107">
        <f t="shared" si="12"/>
        <v>0</v>
      </c>
      <c r="V95" s="106">
        <f t="shared" si="13"/>
        <v>0</v>
      </c>
      <c r="W95" s="110"/>
      <c r="X95" s="110"/>
      <c r="Y95" s="110"/>
    </row>
    <row r="96" spans="1:25" x14ac:dyDescent="0.25">
      <c r="A96" s="110"/>
      <c r="B96" s="110"/>
      <c r="C96" s="110"/>
      <c r="D96" s="110"/>
      <c r="E96" s="110"/>
      <c r="F96" s="106">
        <f t="shared" si="7"/>
        <v>0</v>
      </c>
      <c r="G96" s="106">
        <f t="shared" si="8"/>
        <v>0</v>
      </c>
      <c r="H96" s="110"/>
      <c r="I96" s="110"/>
      <c r="J96" s="110"/>
      <c r="K96" s="110"/>
      <c r="L96" s="110"/>
      <c r="M96" s="110"/>
      <c r="N96" s="110"/>
      <c r="O96" s="110"/>
      <c r="P96" s="110"/>
      <c r="Q96" s="110"/>
      <c r="R96" s="107">
        <f t="shared" si="9"/>
        <v>0</v>
      </c>
      <c r="S96" s="108">
        <f t="shared" si="10"/>
        <v>0</v>
      </c>
      <c r="T96" s="106">
        <f t="shared" si="11"/>
        <v>0</v>
      </c>
      <c r="U96" s="107">
        <f t="shared" si="12"/>
        <v>0</v>
      </c>
      <c r="V96" s="106">
        <f t="shared" si="13"/>
        <v>0</v>
      </c>
      <c r="W96" s="110"/>
      <c r="X96" s="110"/>
      <c r="Y96" s="110"/>
    </row>
    <row r="97" spans="1:25" x14ac:dyDescent="0.25">
      <c r="A97" s="110"/>
      <c r="B97" s="110"/>
      <c r="C97" s="110"/>
      <c r="D97" s="110"/>
      <c r="E97" s="110"/>
      <c r="F97" s="106">
        <f t="shared" si="7"/>
        <v>0</v>
      </c>
      <c r="G97" s="106">
        <f t="shared" si="8"/>
        <v>0</v>
      </c>
      <c r="H97" s="110"/>
      <c r="I97" s="110"/>
      <c r="J97" s="110"/>
      <c r="K97" s="110"/>
      <c r="L97" s="110"/>
      <c r="M97" s="110"/>
      <c r="N97" s="110"/>
      <c r="O97" s="110"/>
      <c r="P97" s="110"/>
      <c r="Q97" s="110"/>
      <c r="R97" s="107">
        <f t="shared" si="9"/>
        <v>0</v>
      </c>
      <c r="S97" s="108">
        <f t="shared" si="10"/>
        <v>0</v>
      </c>
      <c r="T97" s="106">
        <f t="shared" si="11"/>
        <v>0</v>
      </c>
      <c r="U97" s="107">
        <f t="shared" si="12"/>
        <v>0</v>
      </c>
      <c r="V97" s="106">
        <f t="shared" si="13"/>
        <v>0</v>
      </c>
      <c r="W97" s="110"/>
      <c r="X97" s="110"/>
      <c r="Y97" s="110"/>
    </row>
    <row r="98" spans="1:25" x14ac:dyDescent="0.25">
      <c r="A98" s="110"/>
      <c r="B98" s="110"/>
      <c r="C98" s="110"/>
      <c r="D98" s="110"/>
      <c r="E98" s="110"/>
      <c r="F98" s="106">
        <f t="shared" si="7"/>
        <v>0</v>
      </c>
      <c r="G98" s="106">
        <f t="shared" si="8"/>
        <v>0</v>
      </c>
      <c r="H98" s="110"/>
      <c r="I98" s="110"/>
      <c r="J98" s="110"/>
      <c r="K98" s="110"/>
      <c r="L98" s="110"/>
      <c r="M98" s="110"/>
      <c r="N98" s="110"/>
      <c r="O98" s="110"/>
      <c r="P98" s="110"/>
      <c r="Q98" s="110"/>
      <c r="R98" s="107">
        <f t="shared" si="9"/>
        <v>0</v>
      </c>
      <c r="S98" s="108">
        <f t="shared" si="10"/>
        <v>0</v>
      </c>
      <c r="T98" s="106">
        <f t="shared" si="11"/>
        <v>0</v>
      </c>
      <c r="U98" s="107">
        <f t="shared" si="12"/>
        <v>0</v>
      </c>
      <c r="V98" s="106">
        <f t="shared" si="13"/>
        <v>0</v>
      </c>
      <c r="W98" s="110"/>
      <c r="X98" s="110"/>
      <c r="Y98" s="110"/>
    </row>
    <row r="99" spans="1:25" x14ac:dyDescent="0.25">
      <c r="A99" s="110"/>
      <c r="B99" s="110"/>
      <c r="C99" s="110"/>
      <c r="D99" s="110"/>
      <c r="E99" s="110"/>
      <c r="F99" s="106">
        <f t="shared" si="7"/>
        <v>0</v>
      </c>
      <c r="G99" s="106">
        <f t="shared" si="8"/>
        <v>0</v>
      </c>
      <c r="H99" s="110"/>
      <c r="I99" s="110"/>
      <c r="J99" s="110"/>
      <c r="K99" s="110"/>
      <c r="L99" s="110"/>
      <c r="M99" s="110"/>
      <c r="N99" s="110"/>
      <c r="O99" s="110"/>
      <c r="P99" s="110"/>
      <c r="Q99" s="110"/>
      <c r="R99" s="107">
        <f t="shared" si="9"/>
        <v>0</v>
      </c>
      <c r="S99" s="108">
        <f t="shared" si="10"/>
        <v>0</v>
      </c>
      <c r="T99" s="106">
        <f t="shared" si="11"/>
        <v>0</v>
      </c>
      <c r="U99" s="107">
        <f t="shared" si="12"/>
        <v>0</v>
      </c>
      <c r="V99" s="106">
        <f t="shared" si="13"/>
        <v>0</v>
      </c>
      <c r="W99" s="110"/>
      <c r="X99" s="110"/>
      <c r="Y99" s="110"/>
    </row>
    <row r="100" spans="1:25" x14ac:dyDescent="0.25">
      <c r="A100" s="110"/>
      <c r="B100" s="110"/>
      <c r="C100" s="110"/>
      <c r="D100" s="110"/>
      <c r="E100" s="110"/>
      <c r="F100" s="106">
        <f t="shared" si="7"/>
        <v>0</v>
      </c>
      <c r="G100" s="106">
        <f t="shared" si="8"/>
        <v>0</v>
      </c>
      <c r="H100" s="110"/>
      <c r="I100" s="110"/>
      <c r="J100" s="110"/>
      <c r="K100" s="110"/>
      <c r="L100" s="110"/>
      <c r="M100" s="110"/>
      <c r="N100" s="110"/>
      <c r="O100" s="110"/>
      <c r="P100" s="110"/>
      <c r="Q100" s="110"/>
      <c r="R100" s="107">
        <f t="shared" si="9"/>
        <v>0</v>
      </c>
      <c r="S100" s="108">
        <f t="shared" si="10"/>
        <v>0</v>
      </c>
      <c r="T100" s="106">
        <f t="shared" si="11"/>
        <v>0</v>
      </c>
      <c r="U100" s="107">
        <f t="shared" si="12"/>
        <v>0</v>
      </c>
      <c r="V100" s="106">
        <f t="shared" si="13"/>
        <v>0</v>
      </c>
      <c r="W100" s="110"/>
      <c r="X100" s="110"/>
      <c r="Y100" s="110"/>
    </row>
    <row r="101" spans="1:25" x14ac:dyDescent="0.25">
      <c r="A101" s="110"/>
      <c r="B101" s="110"/>
      <c r="C101" s="110"/>
      <c r="D101" s="110"/>
      <c r="E101" s="110"/>
      <c r="F101" s="106">
        <f t="shared" si="7"/>
        <v>0</v>
      </c>
      <c r="G101" s="106">
        <f t="shared" si="8"/>
        <v>0</v>
      </c>
      <c r="H101" s="110"/>
      <c r="I101" s="110"/>
      <c r="J101" s="110"/>
      <c r="K101" s="110"/>
      <c r="L101" s="110"/>
      <c r="M101" s="110"/>
      <c r="N101" s="110"/>
      <c r="O101" s="110"/>
      <c r="P101" s="110"/>
      <c r="Q101" s="110"/>
      <c r="R101" s="107">
        <f t="shared" si="9"/>
        <v>0</v>
      </c>
      <c r="S101" s="108">
        <f t="shared" si="10"/>
        <v>0</v>
      </c>
      <c r="T101" s="106">
        <f t="shared" si="11"/>
        <v>0</v>
      </c>
      <c r="U101" s="107">
        <f t="shared" si="12"/>
        <v>0</v>
      </c>
      <c r="V101" s="106">
        <f t="shared" si="13"/>
        <v>0</v>
      </c>
      <c r="W101" s="110"/>
      <c r="X101" s="110"/>
      <c r="Y101" s="110"/>
    </row>
    <row r="102" spans="1:25" x14ac:dyDescent="0.25">
      <c r="A102" s="110"/>
      <c r="B102" s="110"/>
      <c r="C102" s="110"/>
      <c r="D102" s="110"/>
      <c r="E102" s="110"/>
      <c r="F102" s="106">
        <f t="shared" si="7"/>
        <v>0</v>
      </c>
      <c r="G102" s="106">
        <f t="shared" si="8"/>
        <v>0</v>
      </c>
      <c r="H102" s="110"/>
      <c r="I102" s="110"/>
      <c r="J102" s="110"/>
      <c r="K102" s="110"/>
      <c r="L102" s="110"/>
      <c r="M102" s="110"/>
      <c r="N102" s="110"/>
      <c r="O102" s="110"/>
      <c r="P102" s="110"/>
      <c r="Q102" s="110"/>
      <c r="R102" s="107">
        <f t="shared" si="9"/>
        <v>0</v>
      </c>
      <c r="S102" s="108">
        <f t="shared" si="10"/>
        <v>0</v>
      </c>
      <c r="T102" s="106">
        <f t="shared" si="11"/>
        <v>0</v>
      </c>
      <c r="U102" s="107">
        <f t="shared" si="12"/>
        <v>0</v>
      </c>
      <c r="V102" s="106">
        <f t="shared" si="13"/>
        <v>0</v>
      </c>
      <c r="W102" s="110"/>
      <c r="X102" s="110"/>
      <c r="Y102" s="110"/>
    </row>
    <row r="103" spans="1:25" x14ac:dyDescent="0.25">
      <c r="A103" s="110"/>
      <c r="B103" s="110"/>
      <c r="C103" s="110"/>
      <c r="D103" s="110"/>
      <c r="E103" s="110"/>
      <c r="F103" s="106">
        <f t="shared" si="7"/>
        <v>0</v>
      </c>
      <c r="G103" s="106">
        <f t="shared" si="8"/>
        <v>0</v>
      </c>
      <c r="H103" s="110"/>
      <c r="I103" s="110"/>
      <c r="J103" s="110"/>
      <c r="K103" s="110"/>
      <c r="L103" s="110"/>
      <c r="M103" s="110"/>
      <c r="N103" s="110"/>
      <c r="O103" s="110"/>
      <c r="P103" s="110"/>
      <c r="Q103" s="110"/>
      <c r="R103" s="107">
        <f t="shared" si="9"/>
        <v>0</v>
      </c>
      <c r="S103" s="108">
        <f t="shared" si="10"/>
        <v>0</v>
      </c>
      <c r="T103" s="106">
        <f t="shared" si="11"/>
        <v>0</v>
      </c>
      <c r="U103" s="107">
        <f t="shared" si="12"/>
        <v>0</v>
      </c>
      <c r="V103" s="106">
        <f t="shared" si="13"/>
        <v>0</v>
      </c>
      <c r="W103" s="110"/>
      <c r="X103" s="110"/>
      <c r="Y103" s="110"/>
    </row>
    <row r="104" spans="1:25" x14ac:dyDescent="0.25">
      <c r="A104" s="110"/>
      <c r="B104" s="110"/>
      <c r="C104" s="110"/>
      <c r="D104" s="110"/>
      <c r="E104" s="110"/>
      <c r="F104" s="106">
        <f t="shared" si="7"/>
        <v>0</v>
      </c>
      <c r="G104" s="106">
        <f t="shared" si="8"/>
        <v>0</v>
      </c>
      <c r="H104" s="110"/>
      <c r="I104" s="110"/>
      <c r="J104" s="110"/>
      <c r="K104" s="110"/>
      <c r="L104" s="110"/>
      <c r="M104" s="110"/>
      <c r="N104" s="110"/>
      <c r="O104" s="110"/>
      <c r="P104" s="110"/>
      <c r="Q104" s="110"/>
      <c r="R104" s="107">
        <f t="shared" si="9"/>
        <v>0</v>
      </c>
      <c r="S104" s="108">
        <f t="shared" si="10"/>
        <v>0</v>
      </c>
      <c r="T104" s="106">
        <f t="shared" si="11"/>
        <v>0</v>
      </c>
      <c r="U104" s="107">
        <f t="shared" si="12"/>
        <v>0</v>
      </c>
      <c r="V104" s="106">
        <f t="shared" si="13"/>
        <v>0</v>
      </c>
      <c r="W104" s="110"/>
      <c r="X104" s="110"/>
      <c r="Y104" s="110"/>
    </row>
    <row r="105" spans="1:25" x14ac:dyDescent="0.25">
      <c r="A105" s="110"/>
      <c r="B105" s="110"/>
      <c r="C105" s="110"/>
      <c r="D105" s="110"/>
      <c r="E105" s="110"/>
      <c r="F105" s="106">
        <f t="shared" si="7"/>
        <v>0</v>
      </c>
      <c r="G105" s="106">
        <f t="shared" si="8"/>
        <v>0</v>
      </c>
      <c r="H105" s="110"/>
      <c r="I105" s="110"/>
      <c r="J105" s="110"/>
      <c r="K105" s="110"/>
      <c r="L105" s="110"/>
      <c r="M105" s="110"/>
      <c r="N105" s="110"/>
      <c r="O105" s="110"/>
      <c r="P105" s="110"/>
      <c r="Q105" s="110"/>
      <c r="R105" s="107">
        <f t="shared" si="9"/>
        <v>0</v>
      </c>
      <c r="S105" s="108">
        <f t="shared" si="10"/>
        <v>0</v>
      </c>
      <c r="T105" s="106">
        <f t="shared" si="11"/>
        <v>0</v>
      </c>
      <c r="U105" s="107">
        <f t="shared" si="12"/>
        <v>0</v>
      </c>
      <c r="V105" s="106">
        <f t="shared" si="13"/>
        <v>0</v>
      </c>
      <c r="W105" s="110"/>
      <c r="X105" s="110"/>
      <c r="Y105" s="110"/>
    </row>
    <row r="106" spans="1:25" x14ac:dyDescent="0.25">
      <c r="A106" s="110"/>
      <c r="B106" s="110"/>
      <c r="C106" s="110"/>
      <c r="D106" s="110"/>
      <c r="E106" s="110"/>
      <c r="F106" s="106">
        <f t="shared" si="7"/>
        <v>0</v>
      </c>
      <c r="G106" s="106">
        <f t="shared" si="8"/>
        <v>0</v>
      </c>
      <c r="H106" s="110"/>
      <c r="I106" s="110"/>
      <c r="J106" s="110"/>
      <c r="K106" s="110"/>
      <c r="L106" s="110"/>
      <c r="M106" s="110"/>
      <c r="N106" s="110"/>
      <c r="O106" s="110"/>
      <c r="P106" s="110"/>
      <c r="Q106" s="110"/>
      <c r="R106" s="107">
        <f t="shared" si="9"/>
        <v>0</v>
      </c>
      <c r="S106" s="108">
        <f t="shared" si="10"/>
        <v>0</v>
      </c>
      <c r="T106" s="106">
        <f t="shared" si="11"/>
        <v>0</v>
      </c>
      <c r="U106" s="107">
        <f t="shared" si="12"/>
        <v>0</v>
      </c>
      <c r="V106" s="106">
        <f t="shared" si="13"/>
        <v>0</v>
      </c>
      <c r="W106" s="110"/>
      <c r="X106" s="110"/>
      <c r="Y106" s="110"/>
    </row>
    <row r="107" spans="1:25" x14ac:dyDescent="0.25">
      <c r="A107" s="110"/>
      <c r="B107" s="110"/>
      <c r="C107" s="110"/>
      <c r="D107" s="110"/>
      <c r="E107" s="110"/>
      <c r="F107" s="106">
        <f t="shared" si="7"/>
        <v>0</v>
      </c>
      <c r="G107" s="106">
        <f t="shared" si="8"/>
        <v>0</v>
      </c>
      <c r="H107" s="110"/>
      <c r="I107" s="110"/>
      <c r="J107" s="110"/>
      <c r="K107" s="110"/>
      <c r="L107" s="110"/>
      <c r="M107" s="110"/>
      <c r="N107" s="110"/>
      <c r="O107" s="110"/>
      <c r="P107" s="110"/>
      <c r="Q107" s="110"/>
      <c r="R107" s="107">
        <f t="shared" si="9"/>
        <v>0</v>
      </c>
      <c r="S107" s="108">
        <f t="shared" si="10"/>
        <v>0</v>
      </c>
      <c r="T107" s="106">
        <f t="shared" si="11"/>
        <v>0</v>
      </c>
      <c r="U107" s="107">
        <f t="shared" si="12"/>
        <v>0</v>
      </c>
      <c r="V107" s="106">
        <f t="shared" si="13"/>
        <v>0</v>
      </c>
      <c r="W107" s="110"/>
      <c r="X107" s="110"/>
      <c r="Y107" s="110"/>
    </row>
    <row r="108" spans="1:25" x14ac:dyDescent="0.25">
      <c r="A108" s="110"/>
      <c r="B108" s="110"/>
      <c r="C108" s="110"/>
      <c r="D108" s="110"/>
      <c r="E108" s="110"/>
      <c r="F108" s="106">
        <f t="shared" si="7"/>
        <v>0</v>
      </c>
      <c r="G108" s="106">
        <f t="shared" si="8"/>
        <v>0</v>
      </c>
      <c r="H108" s="110"/>
      <c r="I108" s="110"/>
      <c r="J108" s="110"/>
      <c r="K108" s="110"/>
      <c r="L108" s="110"/>
      <c r="M108" s="110"/>
      <c r="N108" s="110"/>
      <c r="O108" s="110"/>
      <c r="P108" s="110"/>
      <c r="Q108" s="110"/>
      <c r="R108" s="107">
        <f t="shared" si="9"/>
        <v>0</v>
      </c>
      <c r="S108" s="108">
        <f t="shared" si="10"/>
        <v>0</v>
      </c>
      <c r="T108" s="106">
        <f t="shared" si="11"/>
        <v>0</v>
      </c>
      <c r="U108" s="107">
        <f t="shared" si="12"/>
        <v>0</v>
      </c>
      <c r="V108" s="106">
        <f t="shared" si="13"/>
        <v>0</v>
      </c>
      <c r="W108" s="110"/>
      <c r="X108" s="110"/>
      <c r="Y108" s="110"/>
    </row>
    <row r="109" spans="1:25" x14ac:dyDescent="0.25">
      <c r="A109" s="110"/>
      <c r="B109" s="110"/>
      <c r="C109" s="110"/>
      <c r="D109" s="110"/>
      <c r="E109" s="110"/>
      <c r="F109" s="106">
        <f t="shared" si="7"/>
        <v>0</v>
      </c>
      <c r="G109" s="106">
        <f t="shared" si="8"/>
        <v>0</v>
      </c>
      <c r="H109" s="110"/>
      <c r="I109" s="110"/>
      <c r="J109" s="110"/>
      <c r="K109" s="110"/>
      <c r="L109" s="110"/>
      <c r="M109" s="110"/>
      <c r="N109" s="110"/>
      <c r="O109" s="110"/>
      <c r="P109" s="110"/>
      <c r="Q109" s="110"/>
      <c r="R109" s="107">
        <f t="shared" si="9"/>
        <v>0</v>
      </c>
      <c r="S109" s="108">
        <f t="shared" si="10"/>
        <v>0</v>
      </c>
      <c r="T109" s="106">
        <f t="shared" si="11"/>
        <v>0</v>
      </c>
      <c r="U109" s="107">
        <f t="shared" si="12"/>
        <v>0</v>
      </c>
      <c r="V109" s="106">
        <f t="shared" si="13"/>
        <v>0</v>
      </c>
      <c r="W109" s="110"/>
      <c r="X109" s="110"/>
      <c r="Y109" s="110"/>
    </row>
    <row r="110" spans="1:25" x14ac:dyDescent="0.25">
      <c r="A110" s="110"/>
      <c r="B110" s="110"/>
      <c r="C110" s="110"/>
      <c r="D110" s="110"/>
      <c r="E110" s="110"/>
      <c r="F110" s="106">
        <f t="shared" si="7"/>
        <v>0</v>
      </c>
      <c r="G110" s="106">
        <f t="shared" si="8"/>
        <v>0</v>
      </c>
      <c r="H110" s="110"/>
      <c r="I110" s="110"/>
      <c r="J110" s="110"/>
      <c r="K110" s="110"/>
      <c r="L110" s="110"/>
      <c r="M110" s="110"/>
      <c r="N110" s="110"/>
      <c r="O110" s="110"/>
      <c r="P110" s="110"/>
      <c r="Q110" s="110"/>
      <c r="R110" s="107">
        <f t="shared" si="9"/>
        <v>0</v>
      </c>
      <c r="S110" s="108">
        <f t="shared" si="10"/>
        <v>0</v>
      </c>
      <c r="T110" s="106">
        <f t="shared" si="11"/>
        <v>0</v>
      </c>
      <c r="U110" s="107">
        <f t="shared" si="12"/>
        <v>0</v>
      </c>
      <c r="V110" s="106">
        <f t="shared" si="13"/>
        <v>0</v>
      </c>
      <c r="W110" s="110"/>
      <c r="X110" s="110"/>
      <c r="Y110" s="110"/>
    </row>
    <row r="111" spans="1:25" x14ac:dyDescent="0.25">
      <c r="A111" s="110"/>
      <c r="B111" s="110"/>
      <c r="C111" s="110"/>
      <c r="D111" s="110"/>
      <c r="E111" s="110"/>
      <c r="F111" s="106">
        <f t="shared" si="7"/>
        <v>0</v>
      </c>
      <c r="G111" s="106">
        <f t="shared" si="8"/>
        <v>0</v>
      </c>
      <c r="H111" s="110"/>
      <c r="I111" s="110"/>
      <c r="J111" s="110"/>
      <c r="K111" s="110"/>
      <c r="L111" s="110"/>
      <c r="M111" s="110"/>
      <c r="N111" s="110"/>
      <c r="O111" s="110"/>
      <c r="P111" s="110"/>
      <c r="Q111" s="110"/>
      <c r="R111" s="107">
        <f t="shared" si="9"/>
        <v>0</v>
      </c>
      <c r="S111" s="108">
        <f t="shared" si="10"/>
        <v>0</v>
      </c>
      <c r="T111" s="106">
        <f t="shared" si="11"/>
        <v>0</v>
      </c>
      <c r="U111" s="107">
        <f t="shared" si="12"/>
        <v>0</v>
      </c>
      <c r="V111" s="106">
        <f t="shared" si="13"/>
        <v>0</v>
      </c>
      <c r="W111" s="110"/>
      <c r="X111" s="110"/>
      <c r="Y111" s="110"/>
    </row>
    <row r="112" spans="1:25" x14ac:dyDescent="0.25">
      <c r="A112" s="110"/>
      <c r="B112" s="110"/>
      <c r="C112" s="110"/>
      <c r="D112" s="110"/>
      <c r="E112" s="110"/>
      <c r="F112" s="106">
        <f t="shared" si="7"/>
        <v>0</v>
      </c>
      <c r="G112" s="106">
        <f t="shared" si="8"/>
        <v>0</v>
      </c>
      <c r="H112" s="110"/>
      <c r="I112" s="110"/>
      <c r="J112" s="110"/>
      <c r="K112" s="110"/>
      <c r="L112" s="110"/>
      <c r="M112" s="110"/>
      <c r="N112" s="110"/>
      <c r="O112" s="110"/>
      <c r="P112" s="110"/>
      <c r="Q112" s="110"/>
      <c r="R112" s="107">
        <f t="shared" si="9"/>
        <v>0</v>
      </c>
      <c r="S112" s="108">
        <f t="shared" si="10"/>
        <v>0</v>
      </c>
      <c r="T112" s="106">
        <f t="shared" si="11"/>
        <v>0</v>
      </c>
      <c r="U112" s="107">
        <f t="shared" si="12"/>
        <v>0</v>
      </c>
      <c r="V112" s="106">
        <f t="shared" si="13"/>
        <v>0</v>
      </c>
      <c r="W112" s="110"/>
      <c r="X112" s="110"/>
      <c r="Y112" s="110"/>
    </row>
    <row r="113" spans="1:25" x14ac:dyDescent="0.25">
      <c r="A113" s="110"/>
      <c r="B113" s="110"/>
      <c r="C113" s="110"/>
      <c r="D113" s="110"/>
      <c r="E113" s="110"/>
      <c r="F113" s="112"/>
      <c r="G113" s="112"/>
      <c r="H113" s="110"/>
      <c r="I113" s="110"/>
      <c r="J113" s="110"/>
      <c r="K113" s="110"/>
      <c r="L113" s="110"/>
      <c r="M113" s="110"/>
      <c r="N113" s="110"/>
      <c r="O113" s="110"/>
      <c r="P113" s="110"/>
      <c r="Q113" s="110"/>
      <c r="R113" s="107">
        <f t="shared" si="9"/>
        <v>0</v>
      </c>
      <c r="S113" s="108">
        <f t="shared" si="10"/>
        <v>0</v>
      </c>
      <c r="T113" s="106">
        <f t="shared" si="11"/>
        <v>0</v>
      </c>
      <c r="U113" s="107">
        <f t="shared" si="12"/>
        <v>0</v>
      </c>
      <c r="V113" s="106">
        <f t="shared" si="13"/>
        <v>0</v>
      </c>
      <c r="W113" s="110"/>
      <c r="X113" s="110"/>
      <c r="Y113" s="110"/>
    </row>
    <row r="114" spans="1:25" x14ac:dyDescent="0.25">
      <c r="A114" s="110"/>
      <c r="B114" s="110"/>
      <c r="C114" s="110"/>
      <c r="D114" s="110"/>
      <c r="E114" s="110"/>
      <c r="F114" s="112"/>
      <c r="G114" s="112"/>
      <c r="H114" s="110"/>
      <c r="I114" s="110"/>
      <c r="J114" s="110"/>
      <c r="K114" s="110"/>
      <c r="L114" s="110"/>
      <c r="M114" s="110"/>
      <c r="N114" s="110"/>
      <c r="O114" s="110"/>
      <c r="P114" s="110"/>
      <c r="Q114" s="110"/>
      <c r="R114" s="107">
        <f t="shared" si="9"/>
        <v>0</v>
      </c>
      <c r="S114" s="108">
        <f t="shared" si="10"/>
        <v>0</v>
      </c>
      <c r="T114" s="106">
        <f t="shared" si="11"/>
        <v>0</v>
      </c>
      <c r="U114" s="107">
        <f t="shared" si="12"/>
        <v>0</v>
      </c>
      <c r="V114" s="106">
        <f t="shared" si="13"/>
        <v>0</v>
      </c>
      <c r="W114" s="110"/>
      <c r="X114" s="110"/>
      <c r="Y114" s="110"/>
    </row>
    <row r="115" spans="1:25" x14ac:dyDescent="0.25">
      <c r="A115" s="110"/>
      <c r="B115" s="110"/>
      <c r="C115" s="110"/>
      <c r="D115" s="110"/>
      <c r="E115" s="110"/>
      <c r="F115" s="112"/>
      <c r="G115" s="112"/>
      <c r="H115" s="110"/>
      <c r="I115" s="110"/>
      <c r="J115" s="110"/>
      <c r="K115" s="110"/>
      <c r="L115" s="110"/>
      <c r="M115" s="110"/>
      <c r="N115" s="110"/>
      <c r="O115" s="110"/>
      <c r="P115" s="110"/>
      <c r="Q115" s="110"/>
      <c r="R115" s="107">
        <f t="shared" si="9"/>
        <v>0</v>
      </c>
      <c r="S115" s="108">
        <f t="shared" si="10"/>
        <v>0</v>
      </c>
      <c r="T115" s="106">
        <f t="shared" si="11"/>
        <v>0</v>
      </c>
      <c r="U115" s="107">
        <f t="shared" si="12"/>
        <v>0</v>
      </c>
      <c r="V115" s="106">
        <f t="shared" si="13"/>
        <v>0</v>
      </c>
      <c r="W115" s="110"/>
      <c r="X115" s="110"/>
      <c r="Y115" s="110"/>
    </row>
    <row r="116" spans="1:25" x14ac:dyDescent="0.25">
      <c r="A116" s="110"/>
      <c r="B116" s="110"/>
      <c r="C116" s="110"/>
      <c r="D116" s="110"/>
      <c r="E116" s="110"/>
      <c r="F116" s="112"/>
      <c r="G116" s="112"/>
      <c r="H116" s="110"/>
      <c r="I116" s="110"/>
      <c r="J116" s="110"/>
      <c r="K116" s="110"/>
      <c r="L116" s="110"/>
      <c r="M116" s="110"/>
      <c r="N116" s="110"/>
      <c r="O116" s="110"/>
      <c r="P116" s="110"/>
      <c r="Q116" s="110"/>
      <c r="R116" s="107">
        <f t="shared" si="9"/>
        <v>0</v>
      </c>
      <c r="S116" s="108">
        <f t="shared" si="10"/>
        <v>0</v>
      </c>
      <c r="T116" s="106">
        <f t="shared" si="11"/>
        <v>0</v>
      </c>
      <c r="U116" s="107">
        <f t="shared" si="12"/>
        <v>0</v>
      </c>
      <c r="V116" s="106">
        <f t="shared" si="13"/>
        <v>0</v>
      </c>
      <c r="W116" s="110"/>
      <c r="X116" s="110"/>
      <c r="Y116" s="110"/>
    </row>
    <row r="117" spans="1:25" x14ac:dyDescent="0.25">
      <c r="A117" s="110"/>
      <c r="B117" s="110"/>
      <c r="C117" s="110"/>
      <c r="D117" s="110"/>
      <c r="E117" s="110"/>
      <c r="F117" s="112"/>
      <c r="G117" s="112"/>
      <c r="H117" s="110"/>
      <c r="I117" s="110"/>
      <c r="J117" s="110"/>
      <c r="K117" s="110"/>
      <c r="L117" s="110"/>
      <c r="M117" s="110"/>
      <c r="N117" s="110"/>
      <c r="O117" s="110"/>
      <c r="P117" s="110"/>
      <c r="Q117" s="110"/>
      <c r="R117" s="107">
        <f t="shared" si="9"/>
        <v>0</v>
      </c>
      <c r="S117" s="108">
        <f t="shared" si="10"/>
        <v>0</v>
      </c>
      <c r="T117" s="106">
        <f t="shared" si="11"/>
        <v>0</v>
      </c>
      <c r="U117" s="107">
        <f t="shared" si="12"/>
        <v>0</v>
      </c>
      <c r="V117" s="106">
        <f t="shared" si="13"/>
        <v>0</v>
      </c>
      <c r="W117" s="110"/>
      <c r="X117" s="110"/>
      <c r="Y117" s="110"/>
    </row>
    <row r="118" spans="1:25" x14ac:dyDescent="0.25">
      <c r="A118" s="110"/>
      <c r="B118" s="110"/>
      <c r="C118" s="110"/>
      <c r="D118" s="110"/>
      <c r="E118" s="110"/>
      <c r="F118" s="112"/>
      <c r="G118" s="112"/>
      <c r="H118" s="110"/>
      <c r="I118" s="110"/>
      <c r="J118" s="110"/>
      <c r="K118" s="110"/>
      <c r="L118" s="110"/>
      <c r="M118" s="110"/>
      <c r="N118" s="110"/>
      <c r="O118" s="110"/>
      <c r="P118" s="110"/>
      <c r="Q118" s="110"/>
      <c r="R118" s="107">
        <f t="shared" si="9"/>
        <v>0</v>
      </c>
      <c r="S118" s="108">
        <f t="shared" si="10"/>
        <v>0</v>
      </c>
      <c r="T118" s="106">
        <f t="shared" si="11"/>
        <v>0</v>
      </c>
      <c r="U118" s="107">
        <f t="shared" si="12"/>
        <v>0</v>
      </c>
      <c r="V118" s="106">
        <f t="shared" si="13"/>
        <v>0</v>
      </c>
      <c r="W118" s="110"/>
      <c r="X118" s="110"/>
      <c r="Y118" s="110"/>
    </row>
    <row r="119" spans="1:25" x14ac:dyDescent="0.25">
      <c r="A119" s="110"/>
      <c r="B119" s="110"/>
      <c r="C119" s="110"/>
      <c r="D119" s="110"/>
      <c r="E119" s="110"/>
      <c r="F119" s="112"/>
      <c r="G119" s="112"/>
      <c r="H119" s="110"/>
      <c r="I119" s="110"/>
      <c r="J119" s="110"/>
      <c r="K119" s="110"/>
      <c r="L119" s="110"/>
      <c r="M119" s="110"/>
      <c r="N119" s="110"/>
      <c r="O119" s="110"/>
      <c r="P119" s="110"/>
      <c r="Q119" s="110"/>
      <c r="R119" s="107">
        <f t="shared" si="9"/>
        <v>0</v>
      </c>
      <c r="S119" s="108">
        <f t="shared" si="10"/>
        <v>0</v>
      </c>
      <c r="T119" s="106">
        <f t="shared" si="11"/>
        <v>0</v>
      </c>
      <c r="U119" s="107">
        <f t="shared" si="12"/>
        <v>0</v>
      </c>
      <c r="V119" s="106">
        <f t="shared" si="13"/>
        <v>0</v>
      </c>
      <c r="W119" s="110"/>
      <c r="X119" s="110"/>
      <c r="Y119" s="110"/>
    </row>
    <row r="120" spans="1:25" x14ac:dyDescent="0.25">
      <c r="A120" s="110"/>
      <c r="B120" s="110"/>
      <c r="C120" s="110"/>
      <c r="D120" s="110"/>
      <c r="E120" s="110"/>
      <c r="F120" s="112"/>
      <c r="G120" s="112"/>
      <c r="H120" s="110"/>
      <c r="I120" s="110"/>
      <c r="J120" s="110"/>
      <c r="K120" s="110"/>
      <c r="L120" s="110"/>
      <c r="M120" s="110"/>
      <c r="N120" s="110"/>
      <c r="O120" s="110"/>
      <c r="P120" s="110"/>
      <c r="Q120" s="110"/>
      <c r="R120" s="107">
        <f t="shared" si="9"/>
        <v>0</v>
      </c>
      <c r="S120" s="108">
        <f t="shared" si="10"/>
        <v>0</v>
      </c>
      <c r="T120" s="106">
        <f t="shared" si="11"/>
        <v>0</v>
      </c>
      <c r="U120" s="107">
        <f t="shared" si="12"/>
        <v>0</v>
      </c>
      <c r="V120" s="106">
        <f t="shared" si="13"/>
        <v>0</v>
      </c>
      <c r="W120" s="110"/>
      <c r="X120" s="110"/>
      <c r="Y120" s="110"/>
    </row>
    <row r="121" spans="1:25" x14ac:dyDescent="0.25">
      <c r="A121" s="110"/>
      <c r="B121" s="110"/>
      <c r="C121" s="110"/>
      <c r="D121" s="110"/>
      <c r="E121" s="110"/>
      <c r="F121" s="112"/>
      <c r="G121" s="112"/>
      <c r="H121" s="110"/>
      <c r="I121" s="110"/>
      <c r="J121" s="110"/>
      <c r="K121" s="110"/>
      <c r="L121" s="110"/>
      <c r="M121" s="110"/>
      <c r="N121" s="110"/>
      <c r="O121" s="110"/>
      <c r="P121" s="110"/>
      <c r="Q121" s="110"/>
      <c r="R121" s="107">
        <f t="shared" si="9"/>
        <v>0</v>
      </c>
      <c r="S121" s="108">
        <f t="shared" si="10"/>
        <v>0</v>
      </c>
      <c r="T121" s="106">
        <f t="shared" si="11"/>
        <v>0</v>
      </c>
      <c r="U121" s="107">
        <f t="shared" si="12"/>
        <v>0</v>
      </c>
      <c r="V121" s="106">
        <f t="shared" si="13"/>
        <v>0</v>
      </c>
      <c r="W121" s="110"/>
      <c r="X121" s="110"/>
      <c r="Y121" s="110"/>
    </row>
    <row r="122" spans="1:25" x14ac:dyDescent="0.25">
      <c r="A122" s="110"/>
      <c r="B122" s="110"/>
      <c r="C122" s="110"/>
      <c r="D122" s="110"/>
      <c r="E122" s="110"/>
      <c r="F122" s="112"/>
      <c r="G122" s="112"/>
      <c r="H122" s="110"/>
      <c r="I122" s="110"/>
      <c r="J122" s="110"/>
      <c r="K122" s="110"/>
      <c r="L122" s="110"/>
      <c r="M122" s="110"/>
      <c r="N122" s="110"/>
      <c r="O122" s="110"/>
      <c r="P122" s="110"/>
      <c r="Q122" s="110"/>
      <c r="R122" s="107">
        <f t="shared" si="9"/>
        <v>0</v>
      </c>
      <c r="S122" s="108">
        <f t="shared" si="10"/>
        <v>0</v>
      </c>
      <c r="T122" s="106">
        <f t="shared" si="11"/>
        <v>0</v>
      </c>
      <c r="U122" s="107">
        <f t="shared" si="12"/>
        <v>0</v>
      </c>
      <c r="V122" s="106">
        <f t="shared" si="13"/>
        <v>0</v>
      </c>
      <c r="W122" s="110"/>
      <c r="X122" s="110"/>
      <c r="Y122" s="110"/>
    </row>
    <row r="123" spans="1:25" x14ac:dyDescent="0.25">
      <c r="A123" s="110"/>
      <c r="B123" s="110"/>
      <c r="C123" s="110"/>
      <c r="D123" s="110"/>
      <c r="E123" s="110"/>
      <c r="F123" s="112"/>
      <c r="G123" s="112"/>
      <c r="H123" s="110"/>
      <c r="I123" s="110"/>
      <c r="J123" s="110"/>
      <c r="K123" s="110"/>
      <c r="L123" s="110"/>
      <c r="M123" s="110"/>
      <c r="N123" s="110"/>
      <c r="O123" s="110"/>
      <c r="P123" s="110"/>
      <c r="Q123" s="110"/>
      <c r="R123" s="107">
        <f t="shared" si="9"/>
        <v>0</v>
      </c>
      <c r="S123" s="108">
        <f t="shared" si="10"/>
        <v>0</v>
      </c>
      <c r="T123" s="106">
        <f t="shared" si="11"/>
        <v>0</v>
      </c>
      <c r="U123" s="107">
        <f t="shared" si="12"/>
        <v>0</v>
      </c>
      <c r="V123" s="106">
        <f t="shared" si="13"/>
        <v>0</v>
      </c>
      <c r="W123" s="110"/>
      <c r="X123" s="110"/>
      <c r="Y123" s="110"/>
    </row>
    <row r="124" spans="1:25" x14ac:dyDescent="0.25">
      <c r="A124" s="110"/>
      <c r="B124" s="110"/>
      <c r="C124" s="110"/>
      <c r="D124" s="110"/>
      <c r="E124" s="110"/>
      <c r="F124" s="112"/>
      <c r="G124" s="112"/>
      <c r="H124" s="110"/>
      <c r="I124" s="110"/>
      <c r="J124" s="110"/>
      <c r="K124" s="110"/>
      <c r="L124" s="110"/>
      <c r="M124" s="110"/>
      <c r="N124" s="110"/>
      <c r="O124" s="110"/>
      <c r="P124" s="110"/>
      <c r="Q124" s="110"/>
      <c r="R124" s="107">
        <f t="shared" si="9"/>
        <v>0</v>
      </c>
      <c r="S124" s="108">
        <f t="shared" si="10"/>
        <v>0</v>
      </c>
      <c r="T124" s="106">
        <f t="shared" si="11"/>
        <v>0</v>
      </c>
      <c r="U124" s="107">
        <f t="shared" si="12"/>
        <v>0</v>
      </c>
      <c r="V124" s="106">
        <f t="shared" si="13"/>
        <v>0</v>
      </c>
      <c r="W124" s="110"/>
      <c r="X124" s="110"/>
      <c r="Y124" s="110"/>
    </row>
    <row r="125" spans="1:25" x14ac:dyDescent="0.25">
      <c r="A125" s="110"/>
      <c r="B125" s="110"/>
      <c r="C125" s="110"/>
      <c r="D125" s="110"/>
      <c r="E125" s="110"/>
      <c r="F125" s="112"/>
      <c r="G125" s="112"/>
      <c r="H125" s="110"/>
      <c r="I125" s="110"/>
      <c r="J125" s="110"/>
      <c r="K125" s="110"/>
      <c r="L125" s="110"/>
      <c r="M125" s="110"/>
      <c r="N125" s="110"/>
      <c r="O125" s="110"/>
      <c r="P125" s="110"/>
      <c r="Q125" s="110"/>
      <c r="R125" s="107">
        <f t="shared" si="9"/>
        <v>0</v>
      </c>
      <c r="S125" s="108">
        <f t="shared" si="10"/>
        <v>0</v>
      </c>
      <c r="T125" s="106">
        <f t="shared" si="11"/>
        <v>0</v>
      </c>
      <c r="U125" s="107">
        <f t="shared" si="12"/>
        <v>0</v>
      </c>
      <c r="V125" s="106">
        <f t="shared" si="13"/>
        <v>0</v>
      </c>
      <c r="W125" s="110"/>
      <c r="X125" s="110"/>
      <c r="Y125" s="110"/>
    </row>
    <row r="126" spans="1:25" x14ac:dyDescent="0.25">
      <c r="A126" s="110"/>
      <c r="B126" s="110"/>
      <c r="C126" s="110"/>
      <c r="D126" s="110"/>
      <c r="E126" s="110"/>
      <c r="F126" s="112"/>
      <c r="G126" s="112"/>
      <c r="H126" s="110"/>
      <c r="I126" s="110"/>
      <c r="J126" s="110"/>
      <c r="K126" s="110"/>
      <c r="L126" s="110"/>
      <c r="M126" s="110"/>
      <c r="N126" s="110"/>
      <c r="O126" s="110"/>
      <c r="P126" s="110"/>
      <c r="Q126" s="110"/>
      <c r="R126" s="107">
        <f t="shared" si="9"/>
        <v>0</v>
      </c>
      <c r="S126" s="108">
        <f t="shared" si="10"/>
        <v>0</v>
      </c>
      <c r="T126" s="106">
        <f t="shared" si="11"/>
        <v>0</v>
      </c>
      <c r="U126" s="107">
        <f t="shared" si="12"/>
        <v>0</v>
      </c>
      <c r="V126" s="106">
        <f t="shared" si="13"/>
        <v>0</v>
      </c>
      <c r="W126" s="110"/>
      <c r="X126" s="110"/>
      <c r="Y126" s="110"/>
    </row>
    <row r="127" spans="1:25" x14ac:dyDescent="0.25">
      <c r="A127" s="110"/>
      <c r="B127" s="110"/>
      <c r="C127" s="110"/>
      <c r="D127" s="110"/>
      <c r="E127" s="110"/>
      <c r="F127" s="112"/>
      <c r="G127" s="112"/>
      <c r="H127" s="110"/>
      <c r="I127" s="110"/>
      <c r="J127" s="110"/>
      <c r="K127" s="110"/>
      <c r="L127" s="110"/>
      <c r="M127" s="110"/>
      <c r="N127" s="110"/>
      <c r="O127" s="110"/>
      <c r="P127" s="110"/>
      <c r="Q127" s="110"/>
      <c r="R127" s="107">
        <f t="shared" si="9"/>
        <v>0</v>
      </c>
      <c r="S127" s="108">
        <f t="shared" si="10"/>
        <v>0</v>
      </c>
      <c r="T127" s="106">
        <f t="shared" si="11"/>
        <v>0</v>
      </c>
      <c r="U127" s="107">
        <f t="shared" si="12"/>
        <v>0</v>
      </c>
      <c r="V127" s="106">
        <f t="shared" si="13"/>
        <v>0</v>
      </c>
      <c r="W127" s="110"/>
      <c r="X127" s="110"/>
      <c r="Y127" s="110"/>
    </row>
    <row r="128" spans="1:25" x14ac:dyDescent="0.25">
      <c r="A128" s="110"/>
      <c r="B128" s="110"/>
      <c r="C128" s="110"/>
      <c r="D128" s="110"/>
      <c r="E128" s="110"/>
      <c r="F128" s="112"/>
      <c r="G128" s="112"/>
      <c r="H128" s="110"/>
      <c r="I128" s="110"/>
      <c r="J128" s="110"/>
      <c r="K128" s="110"/>
      <c r="L128" s="110"/>
      <c r="M128" s="110"/>
      <c r="N128" s="110"/>
      <c r="O128" s="110"/>
      <c r="P128" s="110"/>
      <c r="Q128" s="110"/>
      <c r="R128" s="107">
        <f t="shared" si="9"/>
        <v>0</v>
      </c>
      <c r="S128" s="108">
        <f t="shared" si="10"/>
        <v>0</v>
      </c>
      <c r="T128" s="106">
        <f t="shared" si="11"/>
        <v>0</v>
      </c>
      <c r="U128" s="107">
        <f t="shared" si="12"/>
        <v>0</v>
      </c>
      <c r="V128" s="106">
        <f t="shared" si="13"/>
        <v>0</v>
      </c>
      <c r="W128" s="110"/>
      <c r="X128" s="110"/>
      <c r="Y128" s="110"/>
    </row>
    <row r="129" spans="1:25" x14ac:dyDescent="0.25">
      <c r="A129" s="110"/>
      <c r="B129" s="110"/>
      <c r="C129" s="110"/>
      <c r="D129" s="110"/>
      <c r="E129" s="110"/>
      <c r="F129" s="112"/>
      <c r="G129" s="112"/>
      <c r="H129" s="110"/>
      <c r="I129" s="110"/>
      <c r="J129" s="110"/>
      <c r="K129" s="110"/>
      <c r="L129" s="110"/>
      <c r="M129" s="110"/>
      <c r="N129" s="110"/>
      <c r="O129" s="110"/>
      <c r="P129" s="110"/>
      <c r="Q129" s="110"/>
      <c r="R129" s="107">
        <f t="shared" si="9"/>
        <v>0</v>
      </c>
      <c r="S129" s="108">
        <f t="shared" si="10"/>
        <v>0</v>
      </c>
      <c r="T129" s="106">
        <f t="shared" si="11"/>
        <v>0</v>
      </c>
      <c r="U129" s="107">
        <f t="shared" si="12"/>
        <v>0</v>
      </c>
      <c r="V129" s="106">
        <f t="shared" si="13"/>
        <v>0</v>
      </c>
      <c r="W129" s="110"/>
      <c r="X129" s="110"/>
      <c r="Y129" s="110"/>
    </row>
    <row r="130" spans="1:25" x14ac:dyDescent="0.25">
      <c r="A130" s="110"/>
      <c r="B130" s="110"/>
      <c r="C130" s="110"/>
      <c r="D130" s="110"/>
      <c r="E130" s="110"/>
      <c r="F130" s="112"/>
      <c r="G130" s="112"/>
      <c r="H130" s="110"/>
      <c r="I130" s="110"/>
      <c r="J130" s="110"/>
      <c r="K130" s="110"/>
      <c r="L130" s="110"/>
      <c r="M130" s="110"/>
      <c r="N130" s="110"/>
      <c r="O130" s="110"/>
      <c r="P130" s="110"/>
      <c r="Q130" s="110"/>
      <c r="R130" s="107">
        <f t="shared" ref="R130:R193" si="14">SUM(K130,M130,O130,Q130)</f>
        <v>0</v>
      </c>
      <c r="S130" s="108">
        <f t="shared" ref="S130:S193" si="15">D130</f>
        <v>0</v>
      </c>
      <c r="T130" s="106">
        <f t="shared" ref="T130:T193" si="16">IF(C130="R8",0.000395)+IF(C130="R10",0.000617)+IF(C130="R12",0.000888)+IF(C130="Y10",0.000617)+IF(C130="Y12",0.000888)+IF(C130="Y16",0.00158)+IF(C130="Y20",0.00247)+IF(C130="Y25",0.00385)+IF(C130="Y32",0.00631)+IF(C130="Y40",0.00986)</f>
        <v>0</v>
      </c>
      <c r="U130" s="107">
        <f t="shared" ref="U130:U193" si="17">ROUND(R130*S130*T130,3)</f>
        <v>0</v>
      </c>
      <c r="V130" s="106">
        <f t="shared" ref="V130:V193" si="18">G130-U130</f>
        <v>0</v>
      </c>
      <c r="W130" s="110"/>
      <c r="X130" s="110"/>
      <c r="Y130" s="110"/>
    </row>
    <row r="131" spans="1:25" x14ac:dyDescent="0.25">
      <c r="A131" s="110"/>
      <c r="B131" s="110"/>
      <c r="C131" s="110"/>
      <c r="D131" s="110"/>
      <c r="E131" s="110"/>
      <c r="F131" s="112"/>
      <c r="G131" s="112"/>
      <c r="H131" s="110"/>
      <c r="I131" s="110"/>
      <c r="J131" s="110"/>
      <c r="K131" s="110"/>
      <c r="L131" s="110"/>
      <c r="M131" s="110"/>
      <c r="N131" s="110"/>
      <c r="O131" s="110"/>
      <c r="P131" s="110"/>
      <c r="Q131" s="110"/>
      <c r="R131" s="107">
        <f t="shared" si="14"/>
        <v>0</v>
      </c>
      <c r="S131" s="108">
        <f t="shared" si="15"/>
        <v>0</v>
      </c>
      <c r="T131" s="106">
        <f t="shared" si="16"/>
        <v>0</v>
      </c>
      <c r="U131" s="107">
        <f t="shared" si="17"/>
        <v>0</v>
      </c>
      <c r="V131" s="106">
        <f t="shared" si="18"/>
        <v>0</v>
      </c>
      <c r="W131" s="110"/>
      <c r="X131" s="110"/>
      <c r="Y131" s="110"/>
    </row>
    <row r="132" spans="1:25" x14ac:dyDescent="0.25">
      <c r="A132" s="110"/>
      <c r="B132" s="110"/>
      <c r="C132" s="110"/>
      <c r="D132" s="110"/>
      <c r="E132" s="110"/>
      <c r="F132" s="112"/>
      <c r="G132" s="112"/>
      <c r="H132" s="110"/>
      <c r="I132" s="110"/>
      <c r="J132" s="110"/>
      <c r="K132" s="110"/>
      <c r="L132" s="110"/>
      <c r="M132" s="110"/>
      <c r="N132" s="110"/>
      <c r="O132" s="110"/>
      <c r="P132" s="110"/>
      <c r="Q132" s="110"/>
      <c r="R132" s="107">
        <f t="shared" si="14"/>
        <v>0</v>
      </c>
      <c r="S132" s="108">
        <f t="shared" si="15"/>
        <v>0</v>
      </c>
      <c r="T132" s="106">
        <f t="shared" si="16"/>
        <v>0</v>
      </c>
      <c r="U132" s="107">
        <f t="shared" si="17"/>
        <v>0</v>
      </c>
      <c r="V132" s="106">
        <f t="shared" si="18"/>
        <v>0</v>
      </c>
      <c r="W132" s="110"/>
      <c r="X132" s="110"/>
      <c r="Y132" s="110"/>
    </row>
    <row r="133" spans="1:25" x14ac:dyDescent="0.25">
      <c r="A133" s="110"/>
      <c r="B133" s="110"/>
      <c r="C133" s="110"/>
      <c r="D133" s="110"/>
      <c r="E133" s="110"/>
      <c r="F133" s="112"/>
      <c r="G133" s="112"/>
      <c r="H133" s="110"/>
      <c r="I133" s="110"/>
      <c r="J133" s="110"/>
      <c r="K133" s="110"/>
      <c r="L133" s="110"/>
      <c r="M133" s="110"/>
      <c r="N133" s="110"/>
      <c r="O133" s="110"/>
      <c r="P133" s="110"/>
      <c r="Q133" s="110"/>
      <c r="R133" s="107">
        <f t="shared" si="14"/>
        <v>0</v>
      </c>
      <c r="S133" s="108">
        <f t="shared" si="15"/>
        <v>0</v>
      </c>
      <c r="T133" s="106">
        <f t="shared" si="16"/>
        <v>0</v>
      </c>
      <c r="U133" s="107">
        <f t="shared" si="17"/>
        <v>0</v>
      </c>
      <c r="V133" s="106">
        <f t="shared" si="18"/>
        <v>0</v>
      </c>
      <c r="W133" s="110"/>
      <c r="X133" s="110"/>
      <c r="Y133" s="110"/>
    </row>
    <row r="134" spans="1:25" x14ac:dyDescent="0.25">
      <c r="A134" s="110"/>
      <c r="B134" s="110"/>
      <c r="C134" s="110"/>
      <c r="D134" s="110"/>
      <c r="E134" s="110"/>
      <c r="F134" s="112"/>
      <c r="G134" s="112"/>
      <c r="H134" s="110"/>
      <c r="I134" s="110"/>
      <c r="J134" s="110"/>
      <c r="K134" s="110"/>
      <c r="L134" s="110"/>
      <c r="M134" s="110"/>
      <c r="N134" s="110"/>
      <c r="O134" s="110"/>
      <c r="P134" s="110"/>
      <c r="Q134" s="110"/>
      <c r="R134" s="107">
        <f t="shared" si="14"/>
        <v>0</v>
      </c>
      <c r="S134" s="108">
        <f t="shared" si="15"/>
        <v>0</v>
      </c>
      <c r="T134" s="106">
        <f t="shared" si="16"/>
        <v>0</v>
      </c>
      <c r="U134" s="107">
        <f t="shared" si="17"/>
        <v>0</v>
      </c>
      <c r="V134" s="106">
        <f t="shared" si="18"/>
        <v>0</v>
      </c>
      <c r="W134" s="110"/>
      <c r="X134" s="110"/>
      <c r="Y134" s="110"/>
    </row>
    <row r="135" spans="1:25" x14ac:dyDescent="0.25">
      <c r="A135" s="110"/>
      <c r="B135" s="110"/>
      <c r="C135" s="110"/>
      <c r="D135" s="110"/>
      <c r="E135" s="110"/>
      <c r="F135" s="112"/>
      <c r="G135" s="112"/>
      <c r="H135" s="110"/>
      <c r="I135" s="110"/>
      <c r="J135" s="110"/>
      <c r="K135" s="110"/>
      <c r="L135" s="110"/>
      <c r="M135" s="110"/>
      <c r="N135" s="110"/>
      <c r="O135" s="110"/>
      <c r="P135" s="110"/>
      <c r="Q135" s="110"/>
      <c r="R135" s="107">
        <f t="shared" si="14"/>
        <v>0</v>
      </c>
      <c r="S135" s="108">
        <f t="shared" si="15"/>
        <v>0</v>
      </c>
      <c r="T135" s="106">
        <f t="shared" si="16"/>
        <v>0</v>
      </c>
      <c r="U135" s="107">
        <f t="shared" si="17"/>
        <v>0</v>
      </c>
      <c r="V135" s="106">
        <f t="shared" si="18"/>
        <v>0</v>
      </c>
      <c r="W135" s="110"/>
      <c r="X135" s="110"/>
      <c r="Y135" s="110"/>
    </row>
    <row r="136" spans="1:25" x14ac:dyDescent="0.25">
      <c r="A136" s="110"/>
      <c r="B136" s="110"/>
      <c r="C136" s="110"/>
      <c r="D136" s="110"/>
      <c r="E136" s="110"/>
      <c r="F136" s="112"/>
      <c r="G136" s="112"/>
      <c r="H136" s="110"/>
      <c r="I136" s="110"/>
      <c r="J136" s="110"/>
      <c r="K136" s="110"/>
      <c r="L136" s="110"/>
      <c r="M136" s="110"/>
      <c r="N136" s="110"/>
      <c r="O136" s="110"/>
      <c r="P136" s="110"/>
      <c r="Q136" s="110"/>
      <c r="R136" s="107">
        <f t="shared" si="14"/>
        <v>0</v>
      </c>
      <c r="S136" s="108">
        <f t="shared" si="15"/>
        <v>0</v>
      </c>
      <c r="T136" s="106">
        <f t="shared" si="16"/>
        <v>0</v>
      </c>
      <c r="U136" s="107">
        <f t="shared" si="17"/>
        <v>0</v>
      </c>
      <c r="V136" s="106">
        <f t="shared" si="18"/>
        <v>0</v>
      </c>
      <c r="W136" s="110"/>
      <c r="X136" s="110"/>
      <c r="Y136" s="110"/>
    </row>
    <row r="137" spans="1:25" x14ac:dyDescent="0.25">
      <c r="A137" s="110"/>
      <c r="B137" s="110"/>
      <c r="C137" s="110"/>
      <c r="D137" s="110"/>
      <c r="E137" s="110"/>
      <c r="F137" s="112"/>
      <c r="G137" s="112"/>
      <c r="H137" s="110"/>
      <c r="I137" s="110"/>
      <c r="J137" s="110"/>
      <c r="K137" s="110"/>
      <c r="L137" s="110"/>
      <c r="M137" s="110"/>
      <c r="N137" s="110"/>
      <c r="O137" s="110"/>
      <c r="P137" s="110"/>
      <c r="Q137" s="110"/>
      <c r="R137" s="107">
        <f t="shared" si="14"/>
        <v>0</v>
      </c>
      <c r="S137" s="108">
        <f t="shared" si="15"/>
        <v>0</v>
      </c>
      <c r="T137" s="106">
        <f t="shared" si="16"/>
        <v>0</v>
      </c>
      <c r="U137" s="107">
        <f t="shared" si="17"/>
        <v>0</v>
      </c>
      <c r="V137" s="106">
        <f t="shared" si="18"/>
        <v>0</v>
      </c>
      <c r="W137" s="110"/>
      <c r="X137" s="110"/>
      <c r="Y137" s="110"/>
    </row>
    <row r="138" spans="1:25" x14ac:dyDescent="0.25">
      <c r="A138" s="110"/>
      <c r="B138" s="110"/>
      <c r="C138" s="110"/>
      <c r="D138" s="110"/>
      <c r="E138" s="110"/>
      <c r="F138" s="112"/>
      <c r="G138" s="112"/>
      <c r="H138" s="110"/>
      <c r="I138" s="110"/>
      <c r="J138" s="110"/>
      <c r="K138" s="110"/>
      <c r="L138" s="110"/>
      <c r="M138" s="110"/>
      <c r="N138" s="110"/>
      <c r="O138" s="110"/>
      <c r="P138" s="110"/>
      <c r="Q138" s="110"/>
      <c r="R138" s="107">
        <f t="shared" si="14"/>
        <v>0</v>
      </c>
      <c r="S138" s="108">
        <f t="shared" si="15"/>
        <v>0</v>
      </c>
      <c r="T138" s="106">
        <f t="shared" si="16"/>
        <v>0</v>
      </c>
      <c r="U138" s="107">
        <f t="shared" si="17"/>
        <v>0</v>
      </c>
      <c r="V138" s="106">
        <f t="shared" si="18"/>
        <v>0</v>
      </c>
      <c r="W138" s="110"/>
      <c r="X138" s="110"/>
      <c r="Y138" s="110"/>
    </row>
    <row r="139" spans="1:25" x14ac:dyDescent="0.25">
      <c r="A139" s="110"/>
      <c r="B139" s="110"/>
      <c r="C139" s="110"/>
      <c r="D139" s="110"/>
      <c r="E139" s="110"/>
      <c r="F139" s="112"/>
      <c r="G139" s="112"/>
      <c r="H139" s="110"/>
      <c r="I139" s="110"/>
      <c r="J139" s="110"/>
      <c r="K139" s="110"/>
      <c r="L139" s="110"/>
      <c r="M139" s="110"/>
      <c r="N139" s="110"/>
      <c r="O139" s="110"/>
      <c r="P139" s="110"/>
      <c r="Q139" s="110"/>
      <c r="R139" s="107">
        <f t="shared" si="14"/>
        <v>0</v>
      </c>
      <c r="S139" s="108">
        <f t="shared" si="15"/>
        <v>0</v>
      </c>
      <c r="T139" s="106">
        <f t="shared" si="16"/>
        <v>0</v>
      </c>
      <c r="U139" s="107">
        <f t="shared" si="17"/>
        <v>0</v>
      </c>
      <c r="V139" s="106">
        <f t="shared" si="18"/>
        <v>0</v>
      </c>
      <c r="W139" s="110"/>
      <c r="X139" s="110"/>
      <c r="Y139" s="110"/>
    </row>
    <row r="140" spans="1:25" x14ac:dyDescent="0.25">
      <c r="A140" s="110"/>
      <c r="B140" s="110"/>
      <c r="C140" s="110"/>
      <c r="D140" s="110"/>
      <c r="E140" s="110"/>
      <c r="F140" s="112"/>
      <c r="G140" s="112"/>
      <c r="H140" s="110"/>
      <c r="I140" s="110"/>
      <c r="J140" s="110"/>
      <c r="K140" s="110"/>
      <c r="L140" s="110"/>
      <c r="M140" s="110"/>
      <c r="N140" s="110"/>
      <c r="O140" s="110"/>
      <c r="P140" s="110"/>
      <c r="Q140" s="110"/>
      <c r="R140" s="107">
        <f t="shared" si="14"/>
        <v>0</v>
      </c>
      <c r="S140" s="108">
        <f t="shared" si="15"/>
        <v>0</v>
      </c>
      <c r="T140" s="106">
        <f t="shared" si="16"/>
        <v>0</v>
      </c>
      <c r="U140" s="107">
        <f t="shared" si="17"/>
        <v>0</v>
      </c>
      <c r="V140" s="106">
        <f t="shared" si="18"/>
        <v>0</v>
      </c>
      <c r="W140" s="110"/>
      <c r="X140" s="110"/>
      <c r="Y140" s="110"/>
    </row>
    <row r="141" spans="1:25" x14ac:dyDescent="0.25">
      <c r="A141" s="110"/>
      <c r="B141" s="110"/>
      <c r="C141" s="110"/>
      <c r="D141" s="110"/>
      <c r="E141" s="110"/>
      <c r="F141" s="112"/>
      <c r="G141" s="112"/>
      <c r="H141" s="110"/>
      <c r="I141" s="110"/>
      <c r="J141" s="110"/>
      <c r="K141" s="110"/>
      <c r="L141" s="110"/>
      <c r="M141" s="110"/>
      <c r="N141" s="110"/>
      <c r="O141" s="110"/>
      <c r="P141" s="110"/>
      <c r="Q141" s="110"/>
      <c r="R141" s="107">
        <f t="shared" si="14"/>
        <v>0</v>
      </c>
      <c r="S141" s="108">
        <f t="shared" si="15"/>
        <v>0</v>
      </c>
      <c r="T141" s="106">
        <f t="shared" si="16"/>
        <v>0</v>
      </c>
      <c r="U141" s="107">
        <f t="shared" si="17"/>
        <v>0</v>
      </c>
      <c r="V141" s="106">
        <f t="shared" si="18"/>
        <v>0</v>
      </c>
      <c r="W141" s="110"/>
      <c r="X141" s="110"/>
      <c r="Y141" s="110"/>
    </row>
    <row r="142" spans="1:25" x14ac:dyDescent="0.25">
      <c r="A142" s="110"/>
      <c r="B142" s="110"/>
      <c r="C142" s="110"/>
      <c r="D142" s="110"/>
      <c r="E142" s="110"/>
      <c r="F142" s="112"/>
      <c r="G142" s="112"/>
      <c r="H142" s="110"/>
      <c r="I142" s="110"/>
      <c r="J142" s="110"/>
      <c r="K142" s="110"/>
      <c r="L142" s="110"/>
      <c r="M142" s="110"/>
      <c r="N142" s="110"/>
      <c r="O142" s="110"/>
      <c r="P142" s="110"/>
      <c r="Q142" s="110"/>
      <c r="R142" s="107">
        <f t="shared" si="14"/>
        <v>0</v>
      </c>
      <c r="S142" s="108">
        <f t="shared" si="15"/>
        <v>0</v>
      </c>
      <c r="T142" s="106">
        <f t="shared" si="16"/>
        <v>0</v>
      </c>
      <c r="U142" s="107">
        <f t="shared" si="17"/>
        <v>0</v>
      </c>
      <c r="V142" s="106">
        <f t="shared" si="18"/>
        <v>0</v>
      </c>
      <c r="W142" s="110"/>
      <c r="X142" s="110"/>
      <c r="Y142" s="110"/>
    </row>
    <row r="143" spans="1:25" x14ac:dyDescent="0.25">
      <c r="A143" s="110"/>
      <c r="B143" s="110"/>
      <c r="C143" s="110"/>
      <c r="D143" s="110"/>
      <c r="E143" s="110"/>
      <c r="F143" s="112"/>
      <c r="G143" s="112"/>
      <c r="H143" s="110"/>
      <c r="I143" s="110"/>
      <c r="J143" s="110"/>
      <c r="K143" s="110"/>
      <c r="L143" s="110"/>
      <c r="M143" s="110"/>
      <c r="N143" s="110"/>
      <c r="O143" s="110"/>
      <c r="P143" s="110"/>
      <c r="Q143" s="110"/>
      <c r="R143" s="107">
        <f t="shared" si="14"/>
        <v>0</v>
      </c>
      <c r="S143" s="108">
        <f t="shared" si="15"/>
        <v>0</v>
      </c>
      <c r="T143" s="106">
        <f t="shared" si="16"/>
        <v>0</v>
      </c>
      <c r="U143" s="107">
        <f t="shared" si="17"/>
        <v>0</v>
      </c>
      <c r="V143" s="106">
        <f t="shared" si="18"/>
        <v>0</v>
      </c>
      <c r="W143" s="110"/>
      <c r="X143" s="110"/>
      <c r="Y143" s="110"/>
    </row>
    <row r="144" spans="1:25" x14ac:dyDescent="0.25">
      <c r="A144" s="110"/>
      <c r="B144" s="110"/>
      <c r="C144" s="110"/>
      <c r="D144" s="110"/>
      <c r="E144" s="110"/>
      <c r="F144" s="112"/>
      <c r="G144" s="112"/>
      <c r="H144" s="110"/>
      <c r="I144" s="110"/>
      <c r="J144" s="110"/>
      <c r="K144" s="110"/>
      <c r="L144" s="110"/>
      <c r="M144" s="110"/>
      <c r="N144" s="110"/>
      <c r="O144" s="110"/>
      <c r="P144" s="110"/>
      <c r="Q144" s="110"/>
      <c r="R144" s="107">
        <f t="shared" si="14"/>
        <v>0</v>
      </c>
      <c r="S144" s="108">
        <f t="shared" si="15"/>
        <v>0</v>
      </c>
      <c r="T144" s="106">
        <f t="shared" si="16"/>
        <v>0</v>
      </c>
      <c r="U144" s="107">
        <f t="shared" si="17"/>
        <v>0</v>
      </c>
      <c r="V144" s="106">
        <f t="shared" si="18"/>
        <v>0</v>
      </c>
      <c r="W144" s="110"/>
      <c r="X144" s="110"/>
      <c r="Y144" s="110"/>
    </row>
    <row r="145" spans="1:25" x14ac:dyDescent="0.25">
      <c r="A145" s="110"/>
      <c r="B145" s="110"/>
      <c r="C145" s="110"/>
      <c r="D145" s="110"/>
      <c r="E145" s="110"/>
      <c r="F145" s="112"/>
      <c r="G145" s="112"/>
      <c r="H145" s="110"/>
      <c r="I145" s="110"/>
      <c r="J145" s="110"/>
      <c r="K145" s="110"/>
      <c r="L145" s="110"/>
      <c r="M145" s="110"/>
      <c r="N145" s="110"/>
      <c r="O145" s="110"/>
      <c r="P145" s="110"/>
      <c r="Q145" s="110"/>
      <c r="R145" s="107">
        <f t="shared" si="14"/>
        <v>0</v>
      </c>
      <c r="S145" s="108">
        <f t="shared" si="15"/>
        <v>0</v>
      </c>
      <c r="T145" s="106">
        <f t="shared" si="16"/>
        <v>0</v>
      </c>
      <c r="U145" s="107">
        <f t="shared" si="17"/>
        <v>0</v>
      </c>
      <c r="V145" s="106">
        <f t="shared" si="18"/>
        <v>0</v>
      </c>
      <c r="W145" s="110"/>
      <c r="X145" s="110"/>
      <c r="Y145" s="110"/>
    </row>
    <row r="146" spans="1:25" x14ac:dyDescent="0.25">
      <c r="A146" s="110"/>
      <c r="B146" s="110"/>
      <c r="C146" s="110"/>
      <c r="D146" s="110"/>
      <c r="E146" s="110"/>
      <c r="F146" s="112"/>
      <c r="G146" s="112"/>
      <c r="H146" s="110"/>
      <c r="I146" s="110"/>
      <c r="J146" s="110"/>
      <c r="K146" s="110"/>
      <c r="L146" s="110"/>
      <c r="M146" s="110"/>
      <c r="N146" s="110"/>
      <c r="O146" s="110"/>
      <c r="P146" s="110"/>
      <c r="Q146" s="110"/>
      <c r="R146" s="107">
        <f t="shared" si="14"/>
        <v>0</v>
      </c>
      <c r="S146" s="108">
        <f t="shared" si="15"/>
        <v>0</v>
      </c>
      <c r="T146" s="106">
        <f t="shared" si="16"/>
        <v>0</v>
      </c>
      <c r="U146" s="107">
        <f t="shared" si="17"/>
        <v>0</v>
      </c>
      <c r="V146" s="106">
        <f t="shared" si="18"/>
        <v>0</v>
      </c>
      <c r="W146" s="110"/>
      <c r="X146" s="110"/>
      <c r="Y146" s="110"/>
    </row>
    <row r="147" spans="1:25" x14ac:dyDescent="0.25">
      <c r="A147" s="110"/>
      <c r="B147" s="110"/>
      <c r="C147" s="110"/>
      <c r="D147" s="110"/>
      <c r="E147" s="110"/>
      <c r="F147" s="112"/>
      <c r="G147" s="112"/>
      <c r="H147" s="110"/>
      <c r="I147" s="110"/>
      <c r="J147" s="110"/>
      <c r="K147" s="110"/>
      <c r="L147" s="110"/>
      <c r="M147" s="110"/>
      <c r="N147" s="110"/>
      <c r="O147" s="110"/>
      <c r="P147" s="110"/>
      <c r="Q147" s="110"/>
      <c r="R147" s="107">
        <f t="shared" si="14"/>
        <v>0</v>
      </c>
      <c r="S147" s="108">
        <f t="shared" si="15"/>
        <v>0</v>
      </c>
      <c r="T147" s="106">
        <f t="shared" si="16"/>
        <v>0</v>
      </c>
      <c r="U147" s="107">
        <f t="shared" si="17"/>
        <v>0</v>
      </c>
      <c r="V147" s="106">
        <f t="shared" si="18"/>
        <v>0</v>
      </c>
      <c r="W147" s="110"/>
      <c r="X147" s="110"/>
      <c r="Y147" s="110"/>
    </row>
    <row r="148" spans="1:25" x14ac:dyDescent="0.25">
      <c r="A148" s="110"/>
      <c r="B148" s="110"/>
      <c r="C148" s="110"/>
      <c r="D148" s="110"/>
      <c r="E148" s="110"/>
      <c r="F148" s="112"/>
      <c r="G148" s="112"/>
      <c r="H148" s="110"/>
      <c r="I148" s="110"/>
      <c r="J148" s="110"/>
      <c r="K148" s="110"/>
      <c r="L148" s="110"/>
      <c r="M148" s="110"/>
      <c r="N148" s="110"/>
      <c r="O148" s="110"/>
      <c r="P148" s="110"/>
      <c r="Q148" s="110"/>
      <c r="R148" s="107">
        <f t="shared" si="14"/>
        <v>0</v>
      </c>
      <c r="S148" s="108">
        <f t="shared" si="15"/>
        <v>0</v>
      </c>
      <c r="T148" s="106">
        <f t="shared" si="16"/>
        <v>0</v>
      </c>
      <c r="U148" s="107">
        <f t="shared" si="17"/>
        <v>0</v>
      </c>
      <c r="V148" s="106">
        <f t="shared" si="18"/>
        <v>0</v>
      </c>
      <c r="W148" s="110"/>
      <c r="X148" s="110"/>
      <c r="Y148" s="110"/>
    </row>
    <row r="149" spans="1:25" x14ac:dyDescent="0.25">
      <c r="A149" s="110"/>
      <c r="B149" s="110"/>
      <c r="C149" s="110"/>
      <c r="D149" s="110"/>
      <c r="E149" s="110"/>
      <c r="F149" s="112"/>
      <c r="G149" s="112"/>
      <c r="H149" s="110"/>
      <c r="I149" s="110"/>
      <c r="J149" s="110"/>
      <c r="K149" s="110"/>
      <c r="L149" s="110"/>
      <c r="M149" s="110"/>
      <c r="N149" s="110"/>
      <c r="O149" s="110"/>
      <c r="P149" s="110"/>
      <c r="Q149" s="110"/>
      <c r="R149" s="107">
        <f t="shared" si="14"/>
        <v>0</v>
      </c>
      <c r="S149" s="108">
        <f t="shared" si="15"/>
        <v>0</v>
      </c>
      <c r="T149" s="106">
        <f t="shared" si="16"/>
        <v>0</v>
      </c>
      <c r="U149" s="107">
        <f t="shared" si="17"/>
        <v>0</v>
      </c>
      <c r="V149" s="106">
        <f t="shared" si="18"/>
        <v>0</v>
      </c>
      <c r="W149" s="110"/>
      <c r="X149" s="110"/>
      <c r="Y149" s="110"/>
    </row>
    <row r="150" spans="1:25" x14ac:dyDescent="0.25">
      <c r="A150" s="110"/>
      <c r="B150" s="110"/>
      <c r="C150" s="110"/>
      <c r="D150" s="110"/>
      <c r="E150" s="110"/>
      <c r="F150" s="112"/>
      <c r="G150" s="112"/>
      <c r="H150" s="110"/>
      <c r="I150" s="110"/>
      <c r="J150" s="110"/>
      <c r="K150" s="110"/>
      <c r="L150" s="110"/>
      <c r="M150" s="110"/>
      <c r="N150" s="110"/>
      <c r="O150" s="110"/>
      <c r="P150" s="110"/>
      <c r="Q150" s="110"/>
      <c r="R150" s="107">
        <f t="shared" si="14"/>
        <v>0</v>
      </c>
      <c r="S150" s="108">
        <f t="shared" si="15"/>
        <v>0</v>
      </c>
      <c r="T150" s="106">
        <f t="shared" si="16"/>
        <v>0</v>
      </c>
      <c r="U150" s="107">
        <f t="shared" si="17"/>
        <v>0</v>
      </c>
      <c r="V150" s="106">
        <f t="shared" si="18"/>
        <v>0</v>
      </c>
      <c r="W150" s="110"/>
      <c r="X150" s="110"/>
      <c r="Y150" s="110"/>
    </row>
    <row r="151" spans="1:25" x14ac:dyDescent="0.25">
      <c r="A151" s="110"/>
      <c r="B151" s="110"/>
      <c r="C151" s="110"/>
      <c r="D151" s="110"/>
      <c r="E151" s="110"/>
      <c r="F151" s="112"/>
      <c r="G151" s="112"/>
      <c r="H151" s="110"/>
      <c r="I151" s="110"/>
      <c r="J151" s="110"/>
      <c r="K151" s="110"/>
      <c r="L151" s="110"/>
      <c r="M151" s="110"/>
      <c r="N151" s="110"/>
      <c r="O151" s="110"/>
      <c r="P151" s="110"/>
      <c r="Q151" s="110"/>
      <c r="R151" s="107">
        <f t="shared" si="14"/>
        <v>0</v>
      </c>
      <c r="S151" s="108">
        <f t="shared" si="15"/>
        <v>0</v>
      </c>
      <c r="T151" s="106">
        <f t="shared" si="16"/>
        <v>0</v>
      </c>
      <c r="U151" s="107">
        <f t="shared" si="17"/>
        <v>0</v>
      </c>
      <c r="V151" s="106">
        <f t="shared" si="18"/>
        <v>0</v>
      </c>
      <c r="W151" s="110"/>
      <c r="X151" s="110"/>
      <c r="Y151" s="110"/>
    </row>
    <row r="152" spans="1:25" x14ac:dyDescent="0.25">
      <c r="A152" s="110"/>
      <c r="B152" s="110"/>
      <c r="C152" s="110"/>
      <c r="D152" s="110"/>
      <c r="E152" s="110"/>
      <c r="F152" s="112"/>
      <c r="G152" s="112"/>
      <c r="H152" s="110"/>
      <c r="I152" s="110"/>
      <c r="J152" s="110"/>
      <c r="K152" s="110"/>
      <c r="L152" s="110"/>
      <c r="M152" s="110"/>
      <c r="N152" s="110"/>
      <c r="O152" s="110"/>
      <c r="P152" s="110"/>
      <c r="Q152" s="110"/>
      <c r="R152" s="107">
        <f t="shared" si="14"/>
        <v>0</v>
      </c>
      <c r="S152" s="108">
        <f t="shared" si="15"/>
        <v>0</v>
      </c>
      <c r="T152" s="106">
        <f t="shared" si="16"/>
        <v>0</v>
      </c>
      <c r="U152" s="107">
        <f t="shared" si="17"/>
        <v>0</v>
      </c>
      <c r="V152" s="106">
        <f t="shared" si="18"/>
        <v>0</v>
      </c>
      <c r="W152" s="110"/>
      <c r="X152" s="110"/>
      <c r="Y152" s="110"/>
    </row>
    <row r="153" spans="1:25" x14ac:dyDescent="0.25">
      <c r="A153" s="110"/>
      <c r="B153" s="110"/>
      <c r="C153" s="110"/>
      <c r="D153" s="110"/>
      <c r="E153" s="110"/>
      <c r="F153" s="112"/>
      <c r="G153" s="112"/>
      <c r="H153" s="110"/>
      <c r="I153" s="110"/>
      <c r="J153" s="110"/>
      <c r="K153" s="110"/>
      <c r="L153" s="110"/>
      <c r="M153" s="110"/>
      <c r="N153" s="110"/>
      <c r="O153" s="110"/>
      <c r="P153" s="110"/>
      <c r="Q153" s="110"/>
      <c r="R153" s="107">
        <f t="shared" si="14"/>
        <v>0</v>
      </c>
      <c r="S153" s="108">
        <f t="shared" si="15"/>
        <v>0</v>
      </c>
      <c r="T153" s="106">
        <f t="shared" si="16"/>
        <v>0</v>
      </c>
      <c r="U153" s="107">
        <f t="shared" si="17"/>
        <v>0</v>
      </c>
      <c r="V153" s="106">
        <f t="shared" si="18"/>
        <v>0</v>
      </c>
      <c r="W153" s="110"/>
      <c r="X153" s="110"/>
      <c r="Y153" s="110"/>
    </row>
    <row r="154" spans="1:25" x14ac:dyDescent="0.25">
      <c r="A154" s="110"/>
      <c r="B154" s="110"/>
      <c r="C154" s="110"/>
      <c r="D154" s="110"/>
      <c r="E154" s="110"/>
      <c r="F154" s="112"/>
      <c r="G154" s="112"/>
      <c r="H154" s="110"/>
      <c r="I154" s="110"/>
      <c r="J154" s="110"/>
      <c r="K154" s="110"/>
      <c r="L154" s="110"/>
      <c r="M154" s="110"/>
      <c r="N154" s="110"/>
      <c r="O154" s="110"/>
      <c r="P154" s="110"/>
      <c r="Q154" s="110"/>
      <c r="R154" s="107">
        <f t="shared" si="14"/>
        <v>0</v>
      </c>
      <c r="S154" s="108">
        <f t="shared" si="15"/>
        <v>0</v>
      </c>
      <c r="T154" s="106">
        <f t="shared" si="16"/>
        <v>0</v>
      </c>
      <c r="U154" s="107">
        <f t="shared" si="17"/>
        <v>0</v>
      </c>
      <c r="V154" s="106">
        <f t="shared" si="18"/>
        <v>0</v>
      </c>
      <c r="W154" s="110"/>
      <c r="X154" s="110"/>
      <c r="Y154" s="110"/>
    </row>
    <row r="155" spans="1:25" x14ac:dyDescent="0.25">
      <c r="A155" s="110"/>
      <c r="B155" s="110"/>
      <c r="C155" s="110"/>
      <c r="D155" s="110"/>
      <c r="E155" s="110"/>
      <c r="F155" s="112"/>
      <c r="G155" s="112"/>
      <c r="H155" s="110"/>
      <c r="I155" s="110"/>
      <c r="J155" s="110"/>
      <c r="K155" s="110"/>
      <c r="L155" s="110"/>
      <c r="M155" s="110"/>
      <c r="N155" s="110"/>
      <c r="O155" s="110"/>
      <c r="P155" s="110"/>
      <c r="Q155" s="110"/>
      <c r="R155" s="107">
        <f t="shared" si="14"/>
        <v>0</v>
      </c>
      <c r="S155" s="108">
        <f t="shared" si="15"/>
        <v>0</v>
      </c>
      <c r="T155" s="106">
        <f t="shared" si="16"/>
        <v>0</v>
      </c>
      <c r="U155" s="107">
        <f t="shared" si="17"/>
        <v>0</v>
      </c>
      <c r="V155" s="106">
        <f t="shared" si="18"/>
        <v>0</v>
      </c>
      <c r="W155" s="110"/>
      <c r="X155" s="110"/>
      <c r="Y155" s="110"/>
    </row>
    <row r="156" spans="1:25" x14ac:dyDescent="0.25">
      <c r="A156" s="110"/>
      <c r="B156" s="110"/>
      <c r="C156" s="110"/>
      <c r="D156" s="110"/>
      <c r="E156" s="110"/>
      <c r="F156" s="112"/>
      <c r="G156" s="112"/>
      <c r="H156" s="110"/>
      <c r="I156" s="110"/>
      <c r="J156" s="110"/>
      <c r="K156" s="110"/>
      <c r="L156" s="110"/>
      <c r="M156" s="110"/>
      <c r="N156" s="110"/>
      <c r="O156" s="110"/>
      <c r="P156" s="110"/>
      <c r="Q156" s="110"/>
      <c r="R156" s="107">
        <f t="shared" si="14"/>
        <v>0</v>
      </c>
      <c r="S156" s="108">
        <f t="shared" si="15"/>
        <v>0</v>
      </c>
      <c r="T156" s="106">
        <f t="shared" si="16"/>
        <v>0</v>
      </c>
      <c r="U156" s="107">
        <f t="shared" si="17"/>
        <v>0</v>
      </c>
      <c r="V156" s="106">
        <f t="shared" si="18"/>
        <v>0</v>
      </c>
      <c r="W156" s="110"/>
      <c r="X156" s="110"/>
      <c r="Y156" s="110"/>
    </row>
    <row r="157" spans="1:25" x14ac:dyDescent="0.25">
      <c r="A157" s="110"/>
      <c r="B157" s="110"/>
      <c r="C157" s="110"/>
      <c r="D157" s="110"/>
      <c r="E157" s="110"/>
      <c r="F157" s="112"/>
      <c r="G157" s="112"/>
      <c r="H157" s="110"/>
      <c r="I157" s="110"/>
      <c r="J157" s="110"/>
      <c r="K157" s="110"/>
      <c r="L157" s="110"/>
      <c r="M157" s="110"/>
      <c r="N157" s="110"/>
      <c r="O157" s="110"/>
      <c r="P157" s="110"/>
      <c r="Q157" s="110"/>
      <c r="R157" s="107">
        <f t="shared" si="14"/>
        <v>0</v>
      </c>
      <c r="S157" s="108">
        <f t="shared" si="15"/>
        <v>0</v>
      </c>
      <c r="T157" s="106">
        <f t="shared" si="16"/>
        <v>0</v>
      </c>
      <c r="U157" s="107">
        <f t="shared" si="17"/>
        <v>0</v>
      </c>
      <c r="V157" s="106">
        <f t="shared" si="18"/>
        <v>0</v>
      </c>
      <c r="W157" s="110"/>
      <c r="X157" s="110"/>
      <c r="Y157" s="110"/>
    </row>
    <row r="158" spans="1:25" x14ac:dyDescent="0.25">
      <c r="A158" s="110"/>
      <c r="B158" s="110"/>
      <c r="C158" s="110"/>
      <c r="D158" s="110"/>
      <c r="E158" s="110"/>
      <c r="F158" s="112"/>
      <c r="G158" s="112"/>
      <c r="H158" s="110"/>
      <c r="I158" s="110"/>
      <c r="J158" s="110"/>
      <c r="K158" s="110"/>
      <c r="L158" s="110"/>
      <c r="M158" s="110"/>
      <c r="N158" s="110"/>
      <c r="O158" s="110"/>
      <c r="P158" s="110"/>
      <c r="Q158" s="110"/>
      <c r="R158" s="107">
        <f t="shared" si="14"/>
        <v>0</v>
      </c>
      <c r="S158" s="108">
        <f t="shared" si="15"/>
        <v>0</v>
      </c>
      <c r="T158" s="106">
        <f t="shared" si="16"/>
        <v>0</v>
      </c>
      <c r="U158" s="107">
        <f t="shared" si="17"/>
        <v>0</v>
      </c>
      <c r="V158" s="106">
        <f t="shared" si="18"/>
        <v>0</v>
      </c>
      <c r="W158" s="110"/>
      <c r="X158" s="110"/>
      <c r="Y158" s="110"/>
    </row>
    <row r="159" spans="1:25" x14ac:dyDescent="0.25">
      <c r="A159" s="110"/>
      <c r="B159" s="110"/>
      <c r="C159" s="110"/>
      <c r="D159" s="110"/>
      <c r="E159" s="110"/>
      <c r="F159" s="112"/>
      <c r="G159" s="112"/>
      <c r="H159" s="110"/>
      <c r="I159" s="110"/>
      <c r="J159" s="110"/>
      <c r="K159" s="110"/>
      <c r="L159" s="110"/>
      <c r="M159" s="110"/>
      <c r="N159" s="110"/>
      <c r="O159" s="110"/>
      <c r="P159" s="110"/>
      <c r="Q159" s="110"/>
      <c r="R159" s="107">
        <f t="shared" si="14"/>
        <v>0</v>
      </c>
      <c r="S159" s="108">
        <f t="shared" si="15"/>
        <v>0</v>
      </c>
      <c r="T159" s="106">
        <f t="shared" si="16"/>
        <v>0</v>
      </c>
      <c r="U159" s="107">
        <f t="shared" si="17"/>
        <v>0</v>
      </c>
      <c r="V159" s="106">
        <f t="shared" si="18"/>
        <v>0</v>
      </c>
      <c r="W159" s="110"/>
      <c r="X159" s="110"/>
      <c r="Y159" s="110"/>
    </row>
    <row r="160" spans="1:25" x14ac:dyDescent="0.25">
      <c r="A160" s="110"/>
      <c r="B160" s="110"/>
      <c r="C160" s="110"/>
      <c r="D160" s="110"/>
      <c r="E160" s="110"/>
      <c r="F160" s="112"/>
      <c r="G160" s="112"/>
      <c r="H160" s="110"/>
      <c r="I160" s="110"/>
      <c r="J160" s="110"/>
      <c r="K160" s="110"/>
      <c r="L160" s="110"/>
      <c r="M160" s="110"/>
      <c r="N160" s="110"/>
      <c r="O160" s="110"/>
      <c r="P160" s="110"/>
      <c r="Q160" s="110"/>
      <c r="R160" s="107">
        <f t="shared" si="14"/>
        <v>0</v>
      </c>
      <c r="S160" s="108">
        <f t="shared" si="15"/>
        <v>0</v>
      </c>
      <c r="T160" s="106">
        <f t="shared" si="16"/>
        <v>0</v>
      </c>
      <c r="U160" s="107">
        <f t="shared" si="17"/>
        <v>0</v>
      </c>
      <c r="V160" s="106">
        <f t="shared" si="18"/>
        <v>0</v>
      </c>
      <c r="W160" s="110"/>
      <c r="X160" s="110"/>
      <c r="Y160" s="110"/>
    </row>
    <row r="161" spans="1:25" x14ac:dyDescent="0.25">
      <c r="A161" s="110"/>
      <c r="B161" s="110"/>
      <c r="C161" s="110"/>
      <c r="D161" s="110"/>
      <c r="E161" s="110"/>
      <c r="F161" s="112"/>
      <c r="G161" s="112"/>
      <c r="H161" s="110"/>
      <c r="I161" s="110"/>
      <c r="J161" s="110"/>
      <c r="K161" s="110"/>
      <c r="L161" s="110"/>
      <c r="M161" s="110"/>
      <c r="N161" s="110"/>
      <c r="O161" s="110"/>
      <c r="P161" s="110"/>
      <c r="Q161" s="110"/>
      <c r="R161" s="107">
        <f t="shared" si="14"/>
        <v>0</v>
      </c>
      <c r="S161" s="108">
        <f t="shared" si="15"/>
        <v>0</v>
      </c>
      <c r="T161" s="106">
        <f t="shared" si="16"/>
        <v>0</v>
      </c>
      <c r="U161" s="107">
        <f t="shared" si="17"/>
        <v>0</v>
      </c>
      <c r="V161" s="106">
        <f t="shared" si="18"/>
        <v>0</v>
      </c>
      <c r="W161" s="110"/>
      <c r="X161" s="110"/>
      <c r="Y161" s="110"/>
    </row>
    <row r="162" spans="1:25" x14ac:dyDescent="0.25">
      <c r="A162" s="110"/>
      <c r="B162" s="110"/>
      <c r="C162" s="110"/>
      <c r="D162" s="110"/>
      <c r="E162" s="110"/>
      <c r="F162" s="112"/>
      <c r="G162" s="112"/>
      <c r="H162" s="110"/>
      <c r="I162" s="110"/>
      <c r="J162" s="110"/>
      <c r="K162" s="110"/>
      <c r="L162" s="110"/>
      <c r="M162" s="110"/>
      <c r="N162" s="110"/>
      <c r="O162" s="110"/>
      <c r="P162" s="110"/>
      <c r="Q162" s="110"/>
      <c r="R162" s="107">
        <f t="shared" si="14"/>
        <v>0</v>
      </c>
      <c r="S162" s="108">
        <f t="shared" si="15"/>
        <v>0</v>
      </c>
      <c r="T162" s="106">
        <f t="shared" si="16"/>
        <v>0</v>
      </c>
      <c r="U162" s="107">
        <f t="shared" si="17"/>
        <v>0</v>
      </c>
      <c r="V162" s="106">
        <f t="shared" si="18"/>
        <v>0</v>
      </c>
      <c r="W162" s="110"/>
      <c r="X162" s="110"/>
      <c r="Y162" s="110"/>
    </row>
    <row r="163" spans="1:25" x14ac:dyDescent="0.25">
      <c r="A163" s="110"/>
      <c r="B163" s="110"/>
      <c r="C163" s="110"/>
      <c r="D163" s="110"/>
      <c r="E163" s="110"/>
      <c r="F163" s="112"/>
      <c r="G163" s="112"/>
      <c r="H163" s="110"/>
      <c r="I163" s="110"/>
      <c r="J163" s="110"/>
      <c r="K163" s="110"/>
      <c r="L163" s="110"/>
      <c r="M163" s="110"/>
      <c r="N163" s="110"/>
      <c r="O163" s="110"/>
      <c r="P163" s="110"/>
      <c r="Q163" s="110"/>
      <c r="R163" s="107">
        <f t="shared" si="14"/>
        <v>0</v>
      </c>
      <c r="S163" s="108">
        <f t="shared" si="15"/>
        <v>0</v>
      </c>
      <c r="T163" s="106">
        <f t="shared" si="16"/>
        <v>0</v>
      </c>
      <c r="U163" s="107">
        <f t="shared" si="17"/>
        <v>0</v>
      </c>
      <c r="V163" s="106">
        <f t="shared" si="18"/>
        <v>0</v>
      </c>
      <c r="W163" s="110"/>
      <c r="X163" s="110"/>
      <c r="Y163" s="110"/>
    </row>
    <row r="164" spans="1:25" x14ac:dyDescent="0.25">
      <c r="A164" s="110"/>
      <c r="B164" s="110"/>
      <c r="C164" s="110"/>
      <c r="D164" s="110"/>
      <c r="E164" s="110"/>
      <c r="F164" s="112"/>
      <c r="G164" s="112"/>
      <c r="H164" s="110"/>
      <c r="I164" s="110"/>
      <c r="J164" s="110"/>
      <c r="K164" s="110"/>
      <c r="L164" s="110"/>
      <c r="M164" s="110"/>
      <c r="N164" s="110"/>
      <c r="O164" s="110"/>
      <c r="P164" s="110"/>
      <c r="Q164" s="110"/>
      <c r="R164" s="107">
        <f t="shared" si="14"/>
        <v>0</v>
      </c>
      <c r="S164" s="108">
        <f t="shared" si="15"/>
        <v>0</v>
      </c>
      <c r="T164" s="106">
        <f t="shared" si="16"/>
        <v>0</v>
      </c>
      <c r="U164" s="107">
        <f t="shared" si="17"/>
        <v>0</v>
      </c>
      <c r="V164" s="106">
        <f t="shared" si="18"/>
        <v>0</v>
      </c>
      <c r="W164" s="110"/>
      <c r="X164" s="110"/>
      <c r="Y164" s="110"/>
    </row>
    <row r="165" spans="1:25" x14ac:dyDescent="0.25">
      <c r="A165" s="110"/>
      <c r="B165" s="110"/>
      <c r="C165" s="110"/>
      <c r="D165" s="110"/>
      <c r="E165" s="110"/>
      <c r="F165" s="112"/>
      <c r="G165" s="112"/>
      <c r="H165" s="110"/>
      <c r="I165" s="110"/>
      <c r="J165" s="110"/>
      <c r="K165" s="110"/>
      <c r="L165" s="110"/>
      <c r="M165" s="110"/>
      <c r="N165" s="110"/>
      <c r="O165" s="110"/>
      <c r="P165" s="110"/>
      <c r="Q165" s="110"/>
      <c r="R165" s="107">
        <f t="shared" si="14"/>
        <v>0</v>
      </c>
      <c r="S165" s="108">
        <f t="shared" si="15"/>
        <v>0</v>
      </c>
      <c r="T165" s="106">
        <f t="shared" si="16"/>
        <v>0</v>
      </c>
      <c r="U165" s="107">
        <f t="shared" si="17"/>
        <v>0</v>
      </c>
      <c r="V165" s="106">
        <f t="shared" si="18"/>
        <v>0</v>
      </c>
      <c r="W165" s="110"/>
      <c r="X165" s="110"/>
      <c r="Y165" s="110"/>
    </row>
    <row r="166" spans="1:25" x14ac:dyDescent="0.25">
      <c r="A166" s="110"/>
      <c r="B166" s="110"/>
      <c r="C166" s="110"/>
      <c r="D166" s="110"/>
      <c r="E166" s="110"/>
      <c r="F166" s="112"/>
      <c r="G166" s="112"/>
      <c r="H166" s="110"/>
      <c r="I166" s="110"/>
      <c r="J166" s="110"/>
      <c r="K166" s="110"/>
      <c r="L166" s="110"/>
      <c r="M166" s="110"/>
      <c r="N166" s="110"/>
      <c r="O166" s="110"/>
      <c r="P166" s="110"/>
      <c r="Q166" s="110"/>
      <c r="R166" s="107">
        <f t="shared" si="14"/>
        <v>0</v>
      </c>
      <c r="S166" s="108">
        <f t="shared" si="15"/>
        <v>0</v>
      </c>
      <c r="T166" s="106">
        <f t="shared" si="16"/>
        <v>0</v>
      </c>
      <c r="U166" s="107">
        <f t="shared" si="17"/>
        <v>0</v>
      </c>
      <c r="V166" s="106">
        <f t="shared" si="18"/>
        <v>0</v>
      </c>
      <c r="W166" s="110"/>
      <c r="X166" s="110"/>
      <c r="Y166" s="110"/>
    </row>
    <row r="167" spans="1:25" x14ac:dyDescent="0.25">
      <c r="A167" s="110"/>
      <c r="B167" s="110"/>
      <c r="C167" s="110"/>
      <c r="D167" s="110"/>
      <c r="E167" s="110"/>
      <c r="F167" s="112"/>
      <c r="G167" s="112"/>
      <c r="H167" s="110"/>
      <c r="I167" s="110"/>
      <c r="J167" s="110"/>
      <c r="K167" s="110"/>
      <c r="L167" s="110"/>
      <c r="M167" s="110"/>
      <c r="N167" s="110"/>
      <c r="O167" s="110"/>
      <c r="P167" s="110"/>
      <c r="Q167" s="110"/>
      <c r="R167" s="107">
        <f t="shared" si="14"/>
        <v>0</v>
      </c>
      <c r="S167" s="108">
        <f t="shared" si="15"/>
        <v>0</v>
      </c>
      <c r="T167" s="106">
        <f t="shared" si="16"/>
        <v>0</v>
      </c>
      <c r="U167" s="107">
        <f t="shared" si="17"/>
        <v>0</v>
      </c>
      <c r="V167" s="106">
        <f t="shared" si="18"/>
        <v>0</v>
      </c>
      <c r="W167" s="110"/>
      <c r="X167" s="110"/>
      <c r="Y167" s="110"/>
    </row>
    <row r="168" spans="1:25" x14ac:dyDescent="0.25">
      <c r="A168" s="110"/>
      <c r="B168" s="110"/>
      <c r="C168" s="110"/>
      <c r="D168" s="110"/>
      <c r="E168" s="110"/>
      <c r="F168" s="112"/>
      <c r="G168" s="112"/>
      <c r="H168" s="110"/>
      <c r="I168" s="110"/>
      <c r="J168" s="110"/>
      <c r="K168" s="110"/>
      <c r="L168" s="110"/>
      <c r="M168" s="110"/>
      <c r="N168" s="110"/>
      <c r="O168" s="110"/>
      <c r="P168" s="110"/>
      <c r="Q168" s="110"/>
      <c r="R168" s="107">
        <f t="shared" si="14"/>
        <v>0</v>
      </c>
      <c r="S168" s="108">
        <f t="shared" si="15"/>
        <v>0</v>
      </c>
      <c r="T168" s="106">
        <f t="shared" si="16"/>
        <v>0</v>
      </c>
      <c r="U168" s="107">
        <f t="shared" si="17"/>
        <v>0</v>
      </c>
      <c r="V168" s="106">
        <f t="shared" si="18"/>
        <v>0</v>
      </c>
      <c r="W168" s="110"/>
      <c r="X168" s="110"/>
      <c r="Y168" s="110"/>
    </row>
    <row r="169" spans="1:25" x14ac:dyDescent="0.25">
      <c r="A169" s="110"/>
      <c r="B169" s="110"/>
      <c r="C169" s="110"/>
      <c r="D169" s="110"/>
      <c r="E169" s="110"/>
      <c r="F169" s="112"/>
      <c r="G169" s="112"/>
      <c r="H169" s="110"/>
      <c r="I169" s="110"/>
      <c r="J169" s="110"/>
      <c r="K169" s="110"/>
      <c r="L169" s="110"/>
      <c r="M169" s="110"/>
      <c r="N169" s="110"/>
      <c r="O169" s="110"/>
      <c r="P169" s="110"/>
      <c r="Q169" s="110"/>
      <c r="R169" s="107">
        <f t="shared" si="14"/>
        <v>0</v>
      </c>
      <c r="S169" s="108">
        <f t="shared" si="15"/>
        <v>0</v>
      </c>
      <c r="T169" s="106">
        <f t="shared" si="16"/>
        <v>0</v>
      </c>
      <c r="U169" s="107">
        <f t="shared" si="17"/>
        <v>0</v>
      </c>
      <c r="V169" s="106">
        <f t="shared" si="18"/>
        <v>0</v>
      </c>
      <c r="W169" s="110"/>
      <c r="X169" s="110"/>
      <c r="Y169" s="110"/>
    </row>
    <row r="170" spans="1:25" x14ac:dyDescent="0.25">
      <c r="A170" s="110"/>
      <c r="B170" s="110"/>
      <c r="C170" s="110"/>
      <c r="D170" s="110"/>
      <c r="E170" s="110"/>
      <c r="F170" s="112"/>
      <c r="G170" s="112"/>
      <c r="H170" s="110"/>
      <c r="I170" s="110"/>
      <c r="J170" s="110"/>
      <c r="K170" s="110"/>
      <c r="L170" s="110"/>
      <c r="M170" s="110"/>
      <c r="N170" s="110"/>
      <c r="O170" s="110"/>
      <c r="P170" s="110"/>
      <c r="Q170" s="110"/>
      <c r="R170" s="107">
        <f t="shared" si="14"/>
        <v>0</v>
      </c>
      <c r="S170" s="108">
        <f t="shared" si="15"/>
        <v>0</v>
      </c>
      <c r="T170" s="106">
        <f t="shared" si="16"/>
        <v>0</v>
      </c>
      <c r="U170" s="107">
        <f t="shared" si="17"/>
        <v>0</v>
      </c>
      <c r="V170" s="106">
        <f t="shared" si="18"/>
        <v>0</v>
      </c>
      <c r="W170" s="110"/>
      <c r="X170" s="110"/>
      <c r="Y170" s="110"/>
    </row>
    <row r="171" spans="1:25" x14ac:dyDescent="0.25">
      <c r="A171" s="110"/>
      <c r="B171" s="110"/>
      <c r="C171" s="110"/>
      <c r="D171" s="110"/>
      <c r="E171" s="110"/>
      <c r="F171" s="112"/>
      <c r="G171" s="112"/>
      <c r="H171" s="110"/>
      <c r="I171" s="110"/>
      <c r="J171" s="110"/>
      <c r="K171" s="110"/>
      <c r="L171" s="110"/>
      <c r="M171" s="110"/>
      <c r="N171" s="110"/>
      <c r="O171" s="110"/>
      <c r="P171" s="110"/>
      <c r="Q171" s="110"/>
      <c r="R171" s="107">
        <f t="shared" si="14"/>
        <v>0</v>
      </c>
      <c r="S171" s="108">
        <f t="shared" si="15"/>
        <v>0</v>
      </c>
      <c r="T171" s="106">
        <f t="shared" si="16"/>
        <v>0</v>
      </c>
      <c r="U171" s="107">
        <f t="shared" si="17"/>
        <v>0</v>
      </c>
      <c r="V171" s="106">
        <f t="shared" si="18"/>
        <v>0</v>
      </c>
      <c r="W171" s="110"/>
      <c r="X171" s="110"/>
      <c r="Y171" s="110"/>
    </row>
    <row r="172" spans="1:25" x14ac:dyDescent="0.25">
      <c r="A172" s="110"/>
      <c r="B172" s="110"/>
      <c r="C172" s="110"/>
      <c r="D172" s="110"/>
      <c r="E172" s="110"/>
      <c r="F172" s="112"/>
      <c r="G172" s="112"/>
      <c r="H172" s="110"/>
      <c r="I172" s="110"/>
      <c r="J172" s="110"/>
      <c r="K172" s="110"/>
      <c r="L172" s="110"/>
      <c r="M172" s="110"/>
      <c r="N172" s="110"/>
      <c r="O172" s="110"/>
      <c r="P172" s="110"/>
      <c r="Q172" s="110"/>
      <c r="R172" s="107">
        <f t="shared" si="14"/>
        <v>0</v>
      </c>
      <c r="S172" s="108">
        <f t="shared" si="15"/>
        <v>0</v>
      </c>
      <c r="T172" s="106">
        <f t="shared" si="16"/>
        <v>0</v>
      </c>
      <c r="U172" s="107">
        <f t="shared" si="17"/>
        <v>0</v>
      </c>
      <c r="V172" s="106">
        <f t="shared" si="18"/>
        <v>0</v>
      </c>
      <c r="W172" s="110"/>
      <c r="X172" s="110"/>
      <c r="Y172" s="110"/>
    </row>
    <row r="173" spans="1:25" x14ac:dyDescent="0.25">
      <c r="A173" s="110"/>
      <c r="B173" s="110"/>
      <c r="C173" s="110"/>
      <c r="D173" s="110"/>
      <c r="E173" s="110"/>
      <c r="F173" s="112"/>
      <c r="G173" s="112"/>
      <c r="H173" s="110"/>
      <c r="I173" s="110"/>
      <c r="J173" s="110"/>
      <c r="K173" s="110"/>
      <c r="L173" s="110"/>
      <c r="M173" s="110"/>
      <c r="N173" s="110"/>
      <c r="O173" s="110"/>
      <c r="P173" s="110"/>
      <c r="Q173" s="110"/>
      <c r="R173" s="107">
        <f t="shared" si="14"/>
        <v>0</v>
      </c>
      <c r="S173" s="108">
        <f t="shared" si="15"/>
        <v>0</v>
      </c>
      <c r="T173" s="106">
        <f t="shared" si="16"/>
        <v>0</v>
      </c>
      <c r="U173" s="107">
        <f t="shared" si="17"/>
        <v>0</v>
      </c>
      <c r="V173" s="106">
        <f t="shared" si="18"/>
        <v>0</v>
      </c>
      <c r="W173" s="110"/>
      <c r="X173" s="110"/>
      <c r="Y173" s="110"/>
    </row>
    <row r="174" spans="1:25" x14ac:dyDescent="0.25">
      <c r="A174" s="110"/>
      <c r="B174" s="110"/>
      <c r="C174" s="110"/>
      <c r="D174" s="110"/>
      <c r="E174" s="110"/>
      <c r="F174" s="112"/>
      <c r="G174" s="112"/>
      <c r="H174" s="110"/>
      <c r="I174" s="110"/>
      <c r="J174" s="110"/>
      <c r="K174" s="110"/>
      <c r="L174" s="110"/>
      <c r="M174" s="110"/>
      <c r="N174" s="110"/>
      <c r="O174" s="110"/>
      <c r="P174" s="110"/>
      <c r="Q174" s="110"/>
      <c r="R174" s="107">
        <f t="shared" si="14"/>
        <v>0</v>
      </c>
      <c r="S174" s="108">
        <f t="shared" si="15"/>
        <v>0</v>
      </c>
      <c r="T174" s="106">
        <f t="shared" si="16"/>
        <v>0</v>
      </c>
      <c r="U174" s="107">
        <f t="shared" si="17"/>
        <v>0</v>
      </c>
      <c r="V174" s="106">
        <f t="shared" si="18"/>
        <v>0</v>
      </c>
      <c r="W174" s="110"/>
      <c r="X174" s="110"/>
      <c r="Y174" s="110"/>
    </row>
    <row r="175" spans="1:25" x14ac:dyDescent="0.25">
      <c r="A175" s="110"/>
      <c r="B175" s="110"/>
      <c r="C175" s="110"/>
      <c r="D175" s="110"/>
      <c r="E175" s="110"/>
      <c r="F175" s="112"/>
      <c r="G175" s="112"/>
      <c r="H175" s="110"/>
      <c r="I175" s="110"/>
      <c r="J175" s="110"/>
      <c r="K175" s="110"/>
      <c r="L175" s="110"/>
      <c r="M175" s="110"/>
      <c r="N175" s="110"/>
      <c r="O175" s="110"/>
      <c r="P175" s="110"/>
      <c r="Q175" s="110"/>
      <c r="R175" s="107">
        <f t="shared" si="14"/>
        <v>0</v>
      </c>
      <c r="S175" s="108">
        <f t="shared" si="15"/>
        <v>0</v>
      </c>
      <c r="T175" s="106">
        <f t="shared" si="16"/>
        <v>0</v>
      </c>
      <c r="U175" s="107">
        <f t="shared" si="17"/>
        <v>0</v>
      </c>
      <c r="V175" s="106">
        <f t="shared" si="18"/>
        <v>0</v>
      </c>
      <c r="W175" s="110"/>
      <c r="X175" s="110"/>
      <c r="Y175" s="110"/>
    </row>
    <row r="176" spans="1:25" x14ac:dyDescent="0.25">
      <c r="A176" s="110"/>
      <c r="B176" s="110"/>
      <c r="C176" s="110"/>
      <c r="D176" s="110"/>
      <c r="E176" s="110"/>
      <c r="F176" s="112"/>
      <c r="G176" s="112"/>
      <c r="H176" s="110"/>
      <c r="I176" s="110"/>
      <c r="J176" s="110"/>
      <c r="K176" s="110"/>
      <c r="L176" s="110"/>
      <c r="M176" s="110"/>
      <c r="N176" s="110"/>
      <c r="O176" s="110"/>
      <c r="P176" s="110"/>
      <c r="Q176" s="110"/>
      <c r="R176" s="107">
        <f t="shared" si="14"/>
        <v>0</v>
      </c>
      <c r="S176" s="108">
        <f t="shared" si="15"/>
        <v>0</v>
      </c>
      <c r="T176" s="106">
        <f t="shared" si="16"/>
        <v>0</v>
      </c>
      <c r="U176" s="107">
        <f t="shared" si="17"/>
        <v>0</v>
      </c>
      <c r="V176" s="106">
        <f t="shared" si="18"/>
        <v>0</v>
      </c>
      <c r="W176" s="110"/>
      <c r="X176" s="110"/>
      <c r="Y176" s="110"/>
    </row>
    <row r="177" spans="1:25" x14ac:dyDescent="0.25">
      <c r="A177" s="110"/>
      <c r="B177" s="110"/>
      <c r="C177" s="110"/>
      <c r="D177" s="110"/>
      <c r="E177" s="110"/>
      <c r="F177" s="112"/>
      <c r="G177" s="112"/>
      <c r="H177" s="110"/>
      <c r="I177" s="110"/>
      <c r="J177" s="110"/>
      <c r="K177" s="110"/>
      <c r="L177" s="110"/>
      <c r="M177" s="110"/>
      <c r="N177" s="110"/>
      <c r="O177" s="110"/>
      <c r="P177" s="110"/>
      <c r="Q177" s="110"/>
      <c r="R177" s="107">
        <f t="shared" si="14"/>
        <v>0</v>
      </c>
      <c r="S177" s="108">
        <f t="shared" si="15"/>
        <v>0</v>
      </c>
      <c r="T177" s="106">
        <f t="shared" si="16"/>
        <v>0</v>
      </c>
      <c r="U177" s="107">
        <f t="shared" si="17"/>
        <v>0</v>
      </c>
      <c r="V177" s="106">
        <f t="shared" si="18"/>
        <v>0</v>
      </c>
      <c r="W177" s="110"/>
      <c r="X177" s="110"/>
      <c r="Y177" s="110"/>
    </row>
    <row r="178" spans="1:25" x14ac:dyDescent="0.25">
      <c r="A178" s="110"/>
      <c r="B178" s="110"/>
      <c r="C178" s="110"/>
      <c r="D178" s="110"/>
      <c r="E178" s="110"/>
      <c r="F178" s="112"/>
      <c r="G178" s="112"/>
      <c r="H178" s="110"/>
      <c r="I178" s="110"/>
      <c r="J178" s="110"/>
      <c r="K178" s="110"/>
      <c r="L178" s="110"/>
      <c r="M178" s="110"/>
      <c r="N178" s="110"/>
      <c r="O178" s="110"/>
      <c r="P178" s="110"/>
      <c r="Q178" s="110"/>
      <c r="R178" s="107">
        <f t="shared" si="14"/>
        <v>0</v>
      </c>
      <c r="S178" s="108">
        <f t="shared" si="15"/>
        <v>0</v>
      </c>
      <c r="T178" s="106">
        <f t="shared" si="16"/>
        <v>0</v>
      </c>
      <c r="U178" s="107">
        <f t="shared" si="17"/>
        <v>0</v>
      </c>
      <c r="V178" s="106">
        <f t="shared" si="18"/>
        <v>0</v>
      </c>
      <c r="W178" s="110"/>
      <c r="X178" s="110"/>
      <c r="Y178" s="110"/>
    </row>
    <row r="179" spans="1:25" x14ac:dyDescent="0.25">
      <c r="A179" s="110"/>
      <c r="B179" s="110"/>
      <c r="C179" s="110"/>
      <c r="D179" s="110"/>
      <c r="E179" s="110"/>
      <c r="F179" s="112"/>
      <c r="G179" s="112"/>
      <c r="H179" s="110"/>
      <c r="I179" s="110"/>
      <c r="J179" s="110"/>
      <c r="K179" s="110"/>
      <c r="L179" s="110"/>
      <c r="M179" s="110"/>
      <c r="N179" s="110"/>
      <c r="O179" s="110"/>
      <c r="P179" s="110"/>
      <c r="Q179" s="110"/>
      <c r="R179" s="107">
        <f t="shared" si="14"/>
        <v>0</v>
      </c>
      <c r="S179" s="108">
        <f t="shared" si="15"/>
        <v>0</v>
      </c>
      <c r="T179" s="106">
        <f t="shared" si="16"/>
        <v>0</v>
      </c>
      <c r="U179" s="107">
        <f t="shared" si="17"/>
        <v>0</v>
      </c>
      <c r="V179" s="106">
        <f t="shared" si="18"/>
        <v>0</v>
      </c>
      <c r="W179" s="110"/>
      <c r="X179" s="110"/>
      <c r="Y179" s="110"/>
    </row>
    <row r="180" spans="1:25" x14ac:dyDescent="0.25">
      <c r="A180" s="110"/>
      <c r="B180" s="110"/>
      <c r="C180" s="110"/>
      <c r="D180" s="110"/>
      <c r="E180" s="110"/>
      <c r="F180" s="112"/>
      <c r="G180" s="112"/>
      <c r="H180" s="110"/>
      <c r="I180" s="110"/>
      <c r="J180" s="110"/>
      <c r="K180" s="110"/>
      <c r="L180" s="110"/>
      <c r="M180" s="110"/>
      <c r="N180" s="110"/>
      <c r="O180" s="110"/>
      <c r="P180" s="110"/>
      <c r="Q180" s="110"/>
      <c r="R180" s="107">
        <f t="shared" si="14"/>
        <v>0</v>
      </c>
      <c r="S180" s="108">
        <f t="shared" si="15"/>
        <v>0</v>
      </c>
      <c r="T180" s="106">
        <f t="shared" si="16"/>
        <v>0</v>
      </c>
      <c r="U180" s="107">
        <f t="shared" si="17"/>
        <v>0</v>
      </c>
      <c r="V180" s="106">
        <f t="shared" si="18"/>
        <v>0</v>
      </c>
      <c r="W180" s="110"/>
      <c r="X180" s="110"/>
      <c r="Y180" s="110"/>
    </row>
    <row r="181" spans="1:25" x14ac:dyDescent="0.25">
      <c r="A181" s="110"/>
      <c r="B181" s="110"/>
      <c r="C181" s="110"/>
      <c r="D181" s="110"/>
      <c r="E181" s="110"/>
      <c r="F181" s="112"/>
      <c r="G181" s="112"/>
      <c r="H181" s="110"/>
      <c r="I181" s="110"/>
      <c r="J181" s="110"/>
      <c r="K181" s="110"/>
      <c r="L181" s="110"/>
      <c r="M181" s="110"/>
      <c r="N181" s="110"/>
      <c r="O181" s="110"/>
      <c r="P181" s="110"/>
      <c r="Q181" s="110"/>
      <c r="R181" s="107">
        <f t="shared" si="14"/>
        <v>0</v>
      </c>
      <c r="S181" s="108">
        <f t="shared" si="15"/>
        <v>0</v>
      </c>
      <c r="T181" s="106">
        <f t="shared" si="16"/>
        <v>0</v>
      </c>
      <c r="U181" s="107">
        <f t="shared" si="17"/>
        <v>0</v>
      </c>
      <c r="V181" s="106">
        <f t="shared" si="18"/>
        <v>0</v>
      </c>
      <c r="W181" s="110"/>
      <c r="X181" s="110"/>
      <c r="Y181" s="110"/>
    </row>
    <row r="182" spans="1:25" x14ac:dyDescent="0.25">
      <c r="A182" s="110"/>
      <c r="B182" s="110"/>
      <c r="C182" s="110"/>
      <c r="D182" s="110"/>
      <c r="E182" s="110"/>
      <c r="F182" s="112"/>
      <c r="G182" s="112"/>
      <c r="H182" s="110"/>
      <c r="I182" s="110"/>
      <c r="J182" s="110"/>
      <c r="K182" s="110"/>
      <c r="L182" s="110"/>
      <c r="M182" s="110"/>
      <c r="N182" s="110"/>
      <c r="O182" s="110"/>
      <c r="P182" s="110"/>
      <c r="Q182" s="110"/>
      <c r="R182" s="107">
        <f t="shared" si="14"/>
        <v>0</v>
      </c>
      <c r="S182" s="108">
        <f t="shared" si="15"/>
        <v>0</v>
      </c>
      <c r="T182" s="106">
        <f t="shared" si="16"/>
        <v>0</v>
      </c>
      <c r="U182" s="107">
        <f t="shared" si="17"/>
        <v>0</v>
      </c>
      <c r="V182" s="106">
        <f t="shared" si="18"/>
        <v>0</v>
      </c>
      <c r="W182" s="110"/>
      <c r="X182" s="110"/>
      <c r="Y182" s="110"/>
    </row>
    <row r="183" spans="1:25" x14ac:dyDescent="0.25">
      <c r="A183" s="110"/>
      <c r="B183" s="110"/>
      <c r="C183" s="110"/>
      <c r="D183" s="110"/>
      <c r="E183" s="110"/>
      <c r="F183" s="112"/>
      <c r="G183" s="112"/>
      <c r="H183" s="110"/>
      <c r="I183" s="110"/>
      <c r="J183" s="110"/>
      <c r="K183" s="110"/>
      <c r="L183" s="110"/>
      <c r="M183" s="110"/>
      <c r="N183" s="110"/>
      <c r="O183" s="110"/>
      <c r="P183" s="110"/>
      <c r="Q183" s="110"/>
      <c r="R183" s="107">
        <f t="shared" si="14"/>
        <v>0</v>
      </c>
      <c r="S183" s="108">
        <f t="shared" si="15"/>
        <v>0</v>
      </c>
      <c r="T183" s="106">
        <f t="shared" si="16"/>
        <v>0</v>
      </c>
      <c r="U183" s="107">
        <f t="shared" si="17"/>
        <v>0</v>
      </c>
      <c r="V183" s="106">
        <f t="shared" si="18"/>
        <v>0</v>
      </c>
      <c r="W183" s="110"/>
      <c r="X183" s="110"/>
      <c r="Y183" s="110"/>
    </row>
    <row r="184" spans="1:25" x14ac:dyDescent="0.25">
      <c r="A184" s="110"/>
      <c r="B184" s="110"/>
      <c r="C184" s="110"/>
      <c r="D184" s="110"/>
      <c r="E184" s="110"/>
      <c r="F184" s="112"/>
      <c r="G184" s="112"/>
      <c r="H184" s="110"/>
      <c r="I184" s="110"/>
      <c r="J184" s="110"/>
      <c r="K184" s="110"/>
      <c r="L184" s="110"/>
      <c r="M184" s="110"/>
      <c r="N184" s="110"/>
      <c r="O184" s="110"/>
      <c r="P184" s="110"/>
      <c r="Q184" s="110"/>
      <c r="R184" s="107">
        <f t="shared" si="14"/>
        <v>0</v>
      </c>
      <c r="S184" s="108">
        <f t="shared" si="15"/>
        <v>0</v>
      </c>
      <c r="T184" s="106">
        <f t="shared" si="16"/>
        <v>0</v>
      </c>
      <c r="U184" s="107">
        <f t="shared" si="17"/>
        <v>0</v>
      </c>
      <c r="V184" s="106">
        <f t="shared" si="18"/>
        <v>0</v>
      </c>
      <c r="W184" s="110"/>
      <c r="X184" s="110"/>
      <c r="Y184" s="110"/>
    </row>
    <row r="185" spans="1:25" x14ac:dyDescent="0.25">
      <c r="A185" s="110"/>
      <c r="B185" s="110"/>
      <c r="C185" s="110"/>
      <c r="D185" s="110"/>
      <c r="E185" s="110"/>
      <c r="F185" s="112"/>
      <c r="G185" s="112"/>
      <c r="H185" s="110"/>
      <c r="I185" s="110"/>
      <c r="J185" s="110"/>
      <c r="K185" s="110"/>
      <c r="L185" s="110"/>
      <c r="M185" s="110"/>
      <c r="N185" s="110"/>
      <c r="O185" s="110"/>
      <c r="P185" s="110"/>
      <c r="Q185" s="110"/>
      <c r="R185" s="107">
        <f t="shared" si="14"/>
        <v>0</v>
      </c>
      <c r="S185" s="108">
        <f t="shared" si="15"/>
        <v>0</v>
      </c>
      <c r="T185" s="106">
        <f t="shared" si="16"/>
        <v>0</v>
      </c>
      <c r="U185" s="107">
        <f t="shared" si="17"/>
        <v>0</v>
      </c>
      <c r="V185" s="106">
        <f t="shared" si="18"/>
        <v>0</v>
      </c>
      <c r="W185" s="110"/>
      <c r="X185" s="110"/>
      <c r="Y185" s="110"/>
    </row>
    <row r="186" spans="1:25" x14ac:dyDescent="0.25">
      <c r="A186" s="110"/>
      <c r="B186" s="110"/>
      <c r="C186" s="110"/>
      <c r="D186" s="110"/>
      <c r="E186" s="110"/>
      <c r="F186" s="112"/>
      <c r="G186" s="112"/>
      <c r="H186" s="110"/>
      <c r="I186" s="110"/>
      <c r="J186" s="110"/>
      <c r="K186" s="110"/>
      <c r="L186" s="110"/>
      <c r="M186" s="110"/>
      <c r="N186" s="110"/>
      <c r="O186" s="110"/>
      <c r="P186" s="110"/>
      <c r="Q186" s="110"/>
      <c r="R186" s="107">
        <f t="shared" si="14"/>
        <v>0</v>
      </c>
      <c r="S186" s="108">
        <f t="shared" si="15"/>
        <v>0</v>
      </c>
      <c r="T186" s="106">
        <f t="shared" si="16"/>
        <v>0</v>
      </c>
      <c r="U186" s="107">
        <f t="shared" si="17"/>
        <v>0</v>
      </c>
      <c r="V186" s="106">
        <f t="shared" si="18"/>
        <v>0</v>
      </c>
      <c r="W186" s="110"/>
      <c r="X186" s="110"/>
      <c r="Y186" s="110"/>
    </row>
    <row r="187" spans="1:25" x14ac:dyDescent="0.25">
      <c r="A187" s="110"/>
      <c r="B187" s="110"/>
      <c r="C187" s="110"/>
      <c r="D187" s="110"/>
      <c r="E187" s="110"/>
      <c r="F187" s="112"/>
      <c r="G187" s="112"/>
      <c r="H187" s="110"/>
      <c r="I187" s="110"/>
      <c r="J187" s="110"/>
      <c r="K187" s="110"/>
      <c r="L187" s="110"/>
      <c r="M187" s="110"/>
      <c r="N187" s="110"/>
      <c r="O187" s="110"/>
      <c r="P187" s="110"/>
      <c r="Q187" s="110"/>
      <c r="R187" s="107">
        <f t="shared" si="14"/>
        <v>0</v>
      </c>
      <c r="S187" s="108">
        <f t="shared" si="15"/>
        <v>0</v>
      </c>
      <c r="T187" s="106">
        <f t="shared" si="16"/>
        <v>0</v>
      </c>
      <c r="U187" s="107">
        <f t="shared" si="17"/>
        <v>0</v>
      </c>
      <c r="V187" s="106">
        <f t="shared" si="18"/>
        <v>0</v>
      </c>
      <c r="W187" s="110"/>
      <c r="X187" s="110"/>
      <c r="Y187" s="110"/>
    </row>
    <row r="188" spans="1:25" x14ac:dyDescent="0.25">
      <c r="A188" s="110"/>
      <c r="B188" s="110"/>
      <c r="C188" s="110"/>
      <c r="D188" s="110"/>
      <c r="E188" s="110"/>
      <c r="F188" s="112"/>
      <c r="G188" s="112"/>
      <c r="H188" s="110"/>
      <c r="I188" s="110"/>
      <c r="J188" s="110"/>
      <c r="K188" s="110"/>
      <c r="L188" s="110"/>
      <c r="M188" s="110"/>
      <c r="N188" s="110"/>
      <c r="O188" s="110"/>
      <c r="P188" s="110"/>
      <c r="Q188" s="110"/>
      <c r="R188" s="107">
        <f t="shared" si="14"/>
        <v>0</v>
      </c>
      <c r="S188" s="108">
        <f t="shared" si="15"/>
        <v>0</v>
      </c>
      <c r="T188" s="106">
        <f t="shared" si="16"/>
        <v>0</v>
      </c>
      <c r="U188" s="107">
        <f t="shared" si="17"/>
        <v>0</v>
      </c>
      <c r="V188" s="106">
        <f t="shared" si="18"/>
        <v>0</v>
      </c>
      <c r="W188" s="110"/>
      <c r="X188" s="110"/>
      <c r="Y188" s="110"/>
    </row>
    <row r="189" spans="1:25" x14ac:dyDescent="0.25">
      <c r="A189" s="110"/>
      <c r="B189" s="110"/>
      <c r="C189" s="110"/>
      <c r="D189" s="110"/>
      <c r="E189" s="110"/>
      <c r="F189" s="112"/>
      <c r="G189" s="112"/>
      <c r="H189" s="110"/>
      <c r="I189" s="110"/>
      <c r="J189" s="110"/>
      <c r="K189" s="110"/>
      <c r="L189" s="110"/>
      <c r="M189" s="110"/>
      <c r="N189" s="110"/>
      <c r="O189" s="110"/>
      <c r="P189" s="110"/>
      <c r="Q189" s="110"/>
      <c r="R189" s="107">
        <f t="shared" si="14"/>
        <v>0</v>
      </c>
      <c r="S189" s="108">
        <f t="shared" si="15"/>
        <v>0</v>
      </c>
      <c r="T189" s="106">
        <f t="shared" si="16"/>
        <v>0</v>
      </c>
      <c r="U189" s="107">
        <f t="shared" si="17"/>
        <v>0</v>
      </c>
      <c r="V189" s="106">
        <f t="shared" si="18"/>
        <v>0</v>
      </c>
      <c r="W189" s="110"/>
      <c r="X189" s="110"/>
      <c r="Y189" s="110"/>
    </row>
    <row r="190" spans="1:25" x14ac:dyDescent="0.25">
      <c r="A190" s="110"/>
      <c r="B190" s="110"/>
      <c r="C190" s="110"/>
      <c r="D190" s="110"/>
      <c r="E190" s="110"/>
      <c r="F190" s="112"/>
      <c r="G190" s="112"/>
      <c r="H190" s="110"/>
      <c r="I190" s="110"/>
      <c r="J190" s="110"/>
      <c r="K190" s="110"/>
      <c r="L190" s="110"/>
      <c r="M190" s="110"/>
      <c r="N190" s="110"/>
      <c r="O190" s="110"/>
      <c r="P190" s="110"/>
      <c r="Q190" s="110"/>
      <c r="R190" s="107">
        <f t="shared" si="14"/>
        <v>0</v>
      </c>
      <c r="S190" s="108">
        <f t="shared" si="15"/>
        <v>0</v>
      </c>
      <c r="T190" s="106">
        <f t="shared" si="16"/>
        <v>0</v>
      </c>
      <c r="U190" s="107">
        <f t="shared" si="17"/>
        <v>0</v>
      </c>
      <c r="V190" s="106">
        <f t="shared" si="18"/>
        <v>0</v>
      </c>
      <c r="W190" s="110"/>
      <c r="X190" s="110"/>
      <c r="Y190" s="110"/>
    </row>
    <row r="191" spans="1:25" x14ac:dyDescent="0.25">
      <c r="A191" s="110"/>
      <c r="B191" s="110"/>
      <c r="C191" s="110"/>
      <c r="D191" s="110"/>
      <c r="E191" s="110"/>
      <c r="F191" s="112"/>
      <c r="G191" s="112"/>
      <c r="H191" s="110"/>
      <c r="I191" s="110"/>
      <c r="J191" s="110"/>
      <c r="K191" s="110"/>
      <c r="L191" s="110"/>
      <c r="M191" s="110"/>
      <c r="N191" s="110"/>
      <c r="O191" s="110"/>
      <c r="P191" s="110"/>
      <c r="Q191" s="110"/>
      <c r="R191" s="107">
        <f t="shared" si="14"/>
        <v>0</v>
      </c>
      <c r="S191" s="108">
        <f t="shared" si="15"/>
        <v>0</v>
      </c>
      <c r="T191" s="106">
        <f t="shared" si="16"/>
        <v>0</v>
      </c>
      <c r="U191" s="107">
        <f t="shared" si="17"/>
        <v>0</v>
      </c>
      <c r="V191" s="106">
        <f t="shared" si="18"/>
        <v>0</v>
      </c>
      <c r="W191" s="110"/>
      <c r="X191" s="110"/>
      <c r="Y191" s="110"/>
    </row>
    <row r="192" spans="1:25" x14ac:dyDescent="0.25">
      <c r="A192" s="110"/>
      <c r="B192" s="110"/>
      <c r="C192" s="110"/>
      <c r="D192" s="110"/>
      <c r="E192" s="110"/>
      <c r="F192" s="112"/>
      <c r="G192" s="112"/>
      <c r="H192" s="110"/>
      <c r="I192" s="110"/>
      <c r="J192" s="110"/>
      <c r="K192" s="110"/>
      <c r="L192" s="110"/>
      <c r="M192" s="110"/>
      <c r="N192" s="110"/>
      <c r="O192" s="110"/>
      <c r="P192" s="110"/>
      <c r="Q192" s="110"/>
      <c r="R192" s="107">
        <f t="shared" si="14"/>
        <v>0</v>
      </c>
      <c r="S192" s="108">
        <f t="shared" si="15"/>
        <v>0</v>
      </c>
      <c r="T192" s="106">
        <f t="shared" si="16"/>
        <v>0</v>
      </c>
      <c r="U192" s="107">
        <f t="shared" si="17"/>
        <v>0</v>
      </c>
      <c r="V192" s="106">
        <f t="shared" si="18"/>
        <v>0</v>
      </c>
      <c r="W192" s="110"/>
      <c r="X192" s="110"/>
      <c r="Y192" s="110"/>
    </row>
    <row r="193" spans="1:25" x14ac:dyDescent="0.25">
      <c r="A193" s="110"/>
      <c r="B193" s="110"/>
      <c r="C193" s="110"/>
      <c r="D193" s="110"/>
      <c r="E193" s="110"/>
      <c r="F193" s="112"/>
      <c r="G193" s="112"/>
      <c r="H193" s="110"/>
      <c r="I193" s="110"/>
      <c r="J193" s="110"/>
      <c r="K193" s="110"/>
      <c r="L193" s="110"/>
      <c r="M193" s="110"/>
      <c r="N193" s="110"/>
      <c r="O193" s="110"/>
      <c r="P193" s="110"/>
      <c r="Q193" s="110"/>
      <c r="R193" s="107">
        <f t="shared" si="14"/>
        <v>0</v>
      </c>
      <c r="S193" s="108">
        <f t="shared" si="15"/>
        <v>0</v>
      </c>
      <c r="T193" s="106">
        <f t="shared" si="16"/>
        <v>0</v>
      </c>
      <c r="U193" s="107">
        <f t="shared" si="17"/>
        <v>0</v>
      </c>
      <c r="V193" s="106">
        <f t="shared" si="18"/>
        <v>0</v>
      </c>
      <c r="W193" s="110"/>
      <c r="X193" s="110"/>
      <c r="Y193" s="110"/>
    </row>
    <row r="194" spans="1:25" x14ac:dyDescent="0.25">
      <c r="A194" s="110"/>
      <c r="B194" s="110"/>
      <c r="C194" s="110"/>
      <c r="D194" s="110"/>
      <c r="E194" s="110"/>
      <c r="F194" s="112"/>
      <c r="G194" s="112"/>
      <c r="H194" s="110"/>
      <c r="I194" s="110"/>
      <c r="J194" s="110"/>
      <c r="K194" s="110"/>
      <c r="L194" s="110"/>
      <c r="M194" s="110"/>
      <c r="N194" s="110"/>
      <c r="O194" s="110"/>
      <c r="P194" s="110"/>
      <c r="Q194" s="110"/>
      <c r="R194" s="107">
        <f t="shared" ref="R194:R241" si="19">SUM(K194,M194,O194,Q194)</f>
        <v>0</v>
      </c>
      <c r="S194" s="108">
        <f t="shared" ref="S194:S241" si="20">D194</f>
        <v>0</v>
      </c>
      <c r="T194" s="106">
        <f t="shared" ref="T194:T241" si="21">IF(C194="R8",0.000395)+IF(C194="R10",0.000617)+IF(C194="R12",0.000888)+IF(C194="Y10",0.000617)+IF(C194="Y12",0.000888)+IF(C194="Y16",0.00158)+IF(C194="Y20",0.00247)+IF(C194="Y25",0.00385)+IF(C194="Y32",0.00631)+IF(C194="Y40",0.00986)</f>
        <v>0</v>
      </c>
      <c r="U194" s="107">
        <f t="shared" ref="U194:U241" si="22">ROUND(R194*S194*T194,3)</f>
        <v>0</v>
      </c>
      <c r="V194" s="106">
        <f t="shared" ref="V194:V241" si="23">G194-U194</f>
        <v>0</v>
      </c>
      <c r="W194" s="110"/>
      <c r="X194" s="110"/>
      <c r="Y194" s="110"/>
    </row>
    <row r="195" spans="1:25" x14ac:dyDescent="0.25">
      <c r="A195" s="110"/>
      <c r="B195" s="110"/>
      <c r="C195" s="110"/>
      <c r="D195" s="110"/>
      <c r="E195" s="110"/>
      <c r="F195" s="112"/>
      <c r="G195" s="112"/>
      <c r="H195" s="110"/>
      <c r="I195" s="110"/>
      <c r="J195" s="110"/>
      <c r="K195" s="110"/>
      <c r="L195" s="110"/>
      <c r="M195" s="110"/>
      <c r="N195" s="110"/>
      <c r="O195" s="110"/>
      <c r="P195" s="110"/>
      <c r="Q195" s="110"/>
      <c r="R195" s="107">
        <f t="shared" si="19"/>
        <v>0</v>
      </c>
      <c r="S195" s="108">
        <f t="shared" si="20"/>
        <v>0</v>
      </c>
      <c r="T195" s="106">
        <f t="shared" si="21"/>
        <v>0</v>
      </c>
      <c r="U195" s="107">
        <f t="shared" si="22"/>
        <v>0</v>
      </c>
      <c r="V195" s="106">
        <f t="shared" si="23"/>
        <v>0</v>
      </c>
      <c r="W195" s="110"/>
      <c r="X195" s="110"/>
      <c r="Y195" s="110"/>
    </row>
    <row r="196" spans="1:25" x14ac:dyDescent="0.25">
      <c r="A196" s="110"/>
      <c r="B196" s="110"/>
      <c r="C196" s="110"/>
      <c r="D196" s="110"/>
      <c r="E196" s="110"/>
      <c r="F196" s="112"/>
      <c r="G196" s="112"/>
      <c r="H196" s="110"/>
      <c r="I196" s="110"/>
      <c r="J196" s="110"/>
      <c r="K196" s="110"/>
      <c r="L196" s="110"/>
      <c r="M196" s="110"/>
      <c r="N196" s="110"/>
      <c r="O196" s="110"/>
      <c r="P196" s="110"/>
      <c r="Q196" s="110"/>
      <c r="R196" s="107">
        <f t="shared" si="19"/>
        <v>0</v>
      </c>
      <c r="S196" s="108">
        <f t="shared" si="20"/>
        <v>0</v>
      </c>
      <c r="T196" s="106">
        <f t="shared" si="21"/>
        <v>0</v>
      </c>
      <c r="U196" s="107">
        <f t="shared" si="22"/>
        <v>0</v>
      </c>
      <c r="V196" s="106">
        <f t="shared" si="23"/>
        <v>0</v>
      </c>
      <c r="W196" s="110"/>
      <c r="X196" s="110"/>
      <c r="Y196" s="110"/>
    </row>
    <row r="197" spans="1:25" x14ac:dyDescent="0.25">
      <c r="A197" s="110"/>
      <c r="B197" s="110"/>
      <c r="C197" s="110"/>
      <c r="D197" s="110"/>
      <c r="E197" s="110"/>
      <c r="F197" s="112"/>
      <c r="G197" s="112"/>
      <c r="H197" s="110"/>
      <c r="I197" s="110"/>
      <c r="J197" s="110"/>
      <c r="K197" s="110"/>
      <c r="L197" s="110"/>
      <c r="M197" s="110"/>
      <c r="N197" s="110"/>
      <c r="O197" s="110"/>
      <c r="P197" s="110"/>
      <c r="Q197" s="110"/>
      <c r="R197" s="107">
        <f t="shared" si="19"/>
        <v>0</v>
      </c>
      <c r="S197" s="108">
        <f t="shared" si="20"/>
        <v>0</v>
      </c>
      <c r="T197" s="106">
        <f t="shared" si="21"/>
        <v>0</v>
      </c>
      <c r="U197" s="107">
        <f t="shared" si="22"/>
        <v>0</v>
      </c>
      <c r="V197" s="106">
        <f t="shared" si="23"/>
        <v>0</v>
      </c>
      <c r="W197" s="110"/>
      <c r="X197" s="110"/>
      <c r="Y197" s="110"/>
    </row>
    <row r="198" spans="1:25" x14ac:dyDescent="0.25">
      <c r="A198" s="110"/>
      <c r="B198" s="110"/>
      <c r="C198" s="110"/>
      <c r="D198" s="110"/>
      <c r="E198" s="110"/>
      <c r="F198" s="112"/>
      <c r="G198" s="112"/>
      <c r="H198" s="110"/>
      <c r="I198" s="110"/>
      <c r="J198" s="110"/>
      <c r="K198" s="110"/>
      <c r="L198" s="110"/>
      <c r="M198" s="110"/>
      <c r="N198" s="110"/>
      <c r="O198" s="110"/>
      <c r="P198" s="110"/>
      <c r="Q198" s="110"/>
      <c r="R198" s="107">
        <f t="shared" si="19"/>
        <v>0</v>
      </c>
      <c r="S198" s="108">
        <f t="shared" si="20"/>
        <v>0</v>
      </c>
      <c r="T198" s="106">
        <f t="shared" si="21"/>
        <v>0</v>
      </c>
      <c r="U198" s="107">
        <f t="shared" si="22"/>
        <v>0</v>
      </c>
      <c r="V198" s="106">
        <f t="shared" si="23"/>
        <v>0</v>
      </c>
      <c r="W198" s="110"/>
      <c r="X198" s="110"/>
      <c r="Y198" s="110"/>
    </row>
    <row r="199" spans="1:25" x14ac:dyDescent="0.25">
      <c r="A199" s="110"/>
      <c r="B199" s="110"/>
      <c r="C199" s="110"/>
      <c r="D199" s="110"/>
      <c r="E199" s="110"/>
      <c r="F199" s="112"/>
      <c r="G199" s="112"/>
      <c r="H199" s="110"/>
      <c r="I199" s="110"/>
      <c r="J199" s="110"/>
      <c r="K199" s="110"/>
      <c r="L199" s="110"/>
      <c r="M199" s="110"/>
      <c r="N199" s="110"/>
      <c r="O199" s="110"/>
      <c r="P199" s="110"/>
      <c r="Q199" s="110"/>
      <c r="R199" s="107">
        <f t="shared" si="19"/>
        <v>0</v>
      </c>
      <c r="S199" s="108">
        <f t="shared" si="20"/>
        <v>0</v>
      </c>
      <c r="T199" s="106">
        <f t="shared" si="21"/>
        <v>0</v>
      </c>
      <c r="U199" s="107">
        <f t="shared" si="22"/>
        <v>0</v>
      </c>
      <c r="V199" s="106">
        <f t="shared" si="23"/>
        <v>0</v>
      </c>
      <c r="W199" s="110"/>
      <c r="X199" s="110"/>
      <c r="Y199" s="110"/>
    </row>
    <row r="200" spans="1:25" x14ac:dyDescent="0.25">
      <c r="A200" s="110"/>
      <c r="B200" s="110"/>
      <c r="C200" s="110"/>
      <c r="D200" s="110"/>
      <c r="E200" s="110"/>
      <c r="F200" s="112"/>
      <c r="G200" s="112"/>
      <c r="H200" s="110"/>
      <c r="I200" s="110"/>
      <c r="J200" s="110"/>
      <c r="K200" s="110"/>
      <c r="L200" s="110"/>
      <c r="M200" s="110"/>
      <c r="N200" s="110"/>
      <c r="O200" s="110"/>
      <c r="P200" s="110"/>
      <c r="Q200" s="110"/>
      <c r="R200" s="107">
        <f t="shared" si="19"/>
        <v>0</v>
      </c>
      <c r="S200" s="108">
        <f t="shared" si="20"/>
        <v>0</v>
      </c>
      <c r="T200" s="106">
        <f t="shared" si="21"/>
        <v>0</v>
      </c>
      <c r="U200" s="107">
        <f t="shared" si="22"/>
        <v>0</v>
      </c>
      <c r="V200" s="106">
        <f t="shared" si="23"/>
        <v>0</v>
      </c>
      <c r="W200" s="110"/>
      <c r="X200" s="110"/>
      <c r="Y200" s="110"/>
    </row>
    <row r="201" spans="1:25" x14ac:dyDescent="0.25">
      <c r="A201" s="110"/>
      <c r="B201" s="110"/>
      <c r="C201" s="110"/>
      <c r="D201" s="110"/>
      <c r="E201" s="110"/>
      <c r="F201" s="112"/>
      <c r="G201" s="112"/>
      <c r="H201" s="110"/>
      <c r="I201" s="110"/>
      <c r="J201" s="110"/>
      <c r="K201" s="110"/>
      <c r="L201" s="110"/>
      <c r="M201" s="110"/>
      <c r="N201" s="110"/>
      <c r="O201" s="110"/>
      <c r="P201" s="110"/>
      <c r="Q201" s="110"/>
      <c r="R201" s="107">
        <f t="shared" si="19"/>
        <v>0</v>
      </c>
      <c r="S201" s="108">
        <f t="shared" si="20"/>
        <v>0</v>
      </c>
      <c r="T201" s="106">
        <f t="shared" si="21"/>
        <v>0</v>
      </c>
      <c r="U201" s="107">
        <f t="shared" si="22"/>
        <v>0</v>
      </c>
      <c r="V201" s="106">
        <f t="shared" si="23"/>
        <v>0</v>
      </c>
      <c r="W201" s="110"/>
      <c r="X201" s="110"/>
      <c r="Y201" s="110"/>
    </row>
    <row r="202" spans="1:25" x14ac:dyDescent="0.25">
      <c r="A202" s="110"/>
      <c r="B202" s="110"/>
      <c r="C202" s="110"/>
      <c r="D202" s="110"/>
      <c r="E202" s="110"/>
      <c r="F202" s="112"/>
      <c r="G202" s="112"/>
      <c r="H202" s="110"/>
      <c r="I202" s="110"/>
      <c r="J202" s="110"/>
      <c r="K202" s="110"/>
      <c r="L202" s="110"/>
      <c r="M202" s="110"/>
      <c r="N202" s="110"/>
      <c r="O202" s="110"/>
      <c r="P202" s="110"/>
      <c r="Q202" s="110"/>
      <c r="R202" s="107">
        <f t="shared" si="19"/>
        <v>0</v>
      </c>
      <c r="S202" s="108">
        <f t="shared" si="20"/>
        <v>0</v>
      </c>
      <c r="T202" s="106">
        <f t="shared" si="21"/>
        <v>0</v>
      </c>
      <c r="U202" s="107">
        <f t="shared" si="22"/>
        <v>0</v>
      </c>
      <c r="V202" s="106">
        <f t="shared" si="23"/>
        <v>0</v>
      </c>
      <c r="W202" s="110"/>
      <c r="X202" s="110"/>
      <c r="Y202" s="110"/>
    </row>
    <row r="203" spans="1:25" x14ac:dyDescent="0.25">
      <c r="A203" s="110"/>
      <c r="B203" s="110"/>
      <c r="C203" s="110"/>
      <c r="D203" s="110"/>
      <c r="E203" s="110"/>
      <c r="F203" s="112"/>
      <c r="G203" s="112"/>
      <c r="H203" s="110"/>
      <c r="I203" s="110"/>
      <c r="J203" s="110"/>
      <c r="K203" s="110"/>
      <c r="L203" s="110"/>
      <c r="M203" s="110"/>
      <c r="N203" s="110"/>
      <c r="O203" s="110"/>
      <c r="P203" s="110"/>
      <c r="Q203" s="110"/>
      <c r="R203" s="107">
        <f t="shared" si="19"/>
        <v>0</v>
      </c>
      <c r="S203" s="108">
        <f t="shared" si="20"/>
        <v>0</v>
      </c>
      <c r="T203" s="106">
        <f t="shared" si="21"/>
        <v>0</v>
      </c>
      <c r="U203" s="107">
        <f t="shared" si="22"/>
        <v>0</v>
      </c>
      <c r="V203" s="106">
        <f t="shared" si="23"/>
        <v>0</v>
      </c>
      <c r="W203" s="110"/>
      <c r="X203" s="110"/>
      <c r="Y203" s="110"/>
    </row>
    <row r="204" spans="1:25" x14ac:dyDescent="0.25">
      <c r="A204" s="110"/>
      <c r="B204" s="110"/>
      <c r="C204" s="110"/>
      <c r="D204" s="110"/>
      <c r="E204" s="110"/>
      <c r="F204" s="112"/>
      <c r="G204" s="112"/>
      <c r="H204" s="110"/>
      <c r="I204" s="110"/>
      <c r="J204" s="110"/>
      <c r="K204" s="110"/>
      <c r="L204" s="110"/>
      <c r="M204" s="110"/>
      <c r="N204" s="110"/>
      <c r="O204" s="110"/>
      <c r="P204" s="110"/>
      <c r="Q204" s="110"/>
      <c r="R204" s="107">
        <f t="shared" si="19"/>
        <v>0</v>
      </c>
      <c r="S204" s="108">
        <f t="shared" si="20"/>
        <v>0</v>
      </c>
      <c r="T204" s="106">
        <f t="shared" si="21"/>
        <v>0</v>
      </c>
      <c r="U204" s="107">
        <f t="shared" si="22"/>
        <v>0</v>
      </c>
      <c r="V204" s="106">
        <f t="shared" si="23"/>
        <v>0</v>
      </c>
      <c r="W204" s="110"/>
      <c r="X204" s="110"/>
      <c r="Y204" s="110"/>
    </row>
    <row r="205" spans="1:25" x14ac:dyDescent="0.25">
      <c r="A205" s="110"/>
      <c r="B205" s="110"/>
      <c r="C205" s="110"/>
      <c r="D205" s="110"/>
      <c r="E205" s="110"/>
      <c r="F205" s="112"/>
      <c r="G205" s="112"/>
      <c r="H205" s="110"/>
      <c r="I205" s="110"/>
      <c r="J205" s="110"/>
      <c r="K205" s="110"/>
      <c r="L205" s="110"/>
      <c r="M205" s="110"/>
      <c r="N205" s="110"/>
      <c r="O205" s="110"/>
      <c r="P205" s="110"/>
      <c r="Q205" s="110"/>
      <c r="R205" s="107">
        <f t="shared" si="19"/>
        <v>0</v>
      </c>
      <c r="S205" s="108">
        <f t="shared" si="20"/>
        <v>0</v>
      </c>
      <c r="T205" s="106">
        <f t="shared" si="21"/>
        <v>0</v>
      </c>
      <c r="U205" s="107">
        <f t="shared" si="22"/>
        <v>0</v>
      </c>
      <c r="V205" s="106">
        <f t="shared" si="23"/>
        <v>0</v>
      </c>
      <c r="W205" s="110"/>
      <c r="X205" s="110"/>
      <c r="Y205" s="110"/>
    </row>
    <row r="206" spans="1:25" x14ac:dyDescent="0.25">
      <c r="A206" s="110"/>
      <c r="B206" s="110"/>
      <c r="C206" s="110"/>
      <c r="D206" s="110"/>
      <c r="E206" s="110"/>
      <c r="F206" s="112"/>
      <c r="G206" s="112"/>
      <c r="H206" s="110"/>
      <c r="I206" s="110"/>
      <c r="J206" s="110"/>
      <c r="K206" s="110"/>
      <c r="L206" s="110"/>
      <c r="M206" s="110"/>
      <c r="N206" s="110"/>
      <c r="O206" s="110"/>
      <c r="P206" s="110"/>
      <c r="Q206" s="110"/>
      <c r="R206" s="107">
        <f t="shared" si="19"/>
        <v>0</v>
      </c>
      <c r="S206" s="108">
        <f t="shared" si="20"/>
        <v>0</v>
      </c>
      <c r="T206" s="106">
        <f t="shared" si="21"/>
        <v>0</v>
      </c>
      <c r="U206" s="107">
        <f t="shared" si="22"/>
        <v>0</v>
      </c>
      <c r="V206" s="106">
        <f t="shared" si="23"/>
        <v>0</v>
      </c>
      <c r="W206" s="110"/>
      <c r="X206" s="110"/>
      <c r="Y206" s="110"/>
    </row>
    <row r="207" spans="1:25" x14ac:dyDescent="0.25">
      <c r="A207" s="110"/>
      <c r="B207" s="110"/>
      <c r="C207" s="110"/>
      <c r="D207" s="110"/>
      <c r="E207" s="110"/>
      <c r="F207" s="112"/>
      <c r="G207" s="112"/>
      <c r="H207" s="110"/>
      <c r="I207" s="110"/>
      <c r="J207" s="110"/>
      <c r="K207" s="110"/>
      <c r="L207" s="110"/>
      <c r="M207" s="110"/>
      <c r="N207" s="110"/>
      <c r="O207" s="110"/>
      <c r="P207" s="110"/>
      <c r="Q207" s="110"/>
      <c r="R207" s="107">
        <f t="shared" si="19"/>
        <v>0</v>
      </c>
      <c r="S207" s="108">
        <f t="shared" si="20"/>
        <v>0</v>
      </c>
      <c r="T207" s="106">
        <f t="shared" si="21"/>
        <v>0</v>
      </c>
      <c r="U207" s="107">
        <f t="shared" si="22"/>
        <v>0</v>
      </c>
      <c r="V207" s="106">
        <f t="shared" si="23"/>
        <v>0</v>
      </c>
      <c r="W207" s="110"/>
      <c r="X207" s="110"/>
      <c r="Y207" s="110"/>
    </row>
    <row r="208" spans="1:25" x14ac:dyDescent="0.25">
      <c r="A208" s="110"/>
      <c r="B208" s="110"/>
      <c r="C208" s="110"/>
      <c r="D208" s="110"/>
      <c r="E208" s="110"/>
      <c r="F208" s="112"/>
      <c r="G208" s="112"/>
      <c r="H208" s="110"/>
      <c r="I208" s="110"/>
      <c r="J208" s="110"/>
      <c r="K208" s="110"/>
      <c r="L208" s="110"/>
      <c r="M208" s="110"/>
      <c r="N208" s="110"/>
      <c r="O208" s="110"/>
      <c r="P208" s="110"/>
      <c r="Q208" s="110"/>
      <c r="R208" s="107">
        <f t="shared" si="19"/>
        <v>0</v>
      </c>
      <c r="S208" s="108">
        <f t="shared" si="20"/>
        <v>0</v>
      </c>
      <c r="T208" s="106">
        <f t="shared" si="21"/>
        <v>0</v>
      </c>
      <c r="U208" s="107">
        <f t="shared" si="22"/>
        <v>0</v>
      </c>
      <c r="V208" s="106">
        <f t="shared" si="23"/>
        <v>0</v>
      </c>
      <c r="W208" s="110"/>
      <c r="X208" s="110"/>
      <c r="Y208" s="110"/>
    </row>
    <row r="209" spans="1:25" x14ac:dyDescent="0.25">
      <c r="A209" s="110"/>
      <c r="B209" s="110"/>
      <c r="C209" s="110"/>
      <c r="D209" s="110"/>
      <c r="E209" s="110"/>
      <c r="F209" s="112"/>
      <c r="G209" s="112"/>
      <c r="H209" s="110"/>
      <c r="I209" s="110"/>
      <c r="J209" s="110"/>
      <c r="K209" s="110"/>
      <c r="L209" s="110"/>
      <c r="M209" s="110"/>
      <c r="N209" s="110"/>
      <c r="O209" s="110"/>
      <c r="P209" s="110"/>
      <c r="Q209" s="110"/>
      <c r="R209" s="107">
        <f t="shared" si="19"/>
        <v>0</v>
      </c>
      <c r="S209" s="108">
        <f t="shared" si="20"/>
        <v>0</v>
      </c>
      <c r="T209" s="106">
        <f t="shared" si="21"/>
        <v>0</v>
      </c>
      <c r="U209" s="107">
        <f t="shared" si="22"/>
        <v>0</v>
      </c>
      <c r="V209" s="106">
        <f t="shared" si="23"/>
        <v>0</v>
      </c>
      <c r="W209" s="110"/>
      <c r="X209" s="110"/>
      <c r="Y209" s="110"/>
    </row>
    <row r="210" spans="1:25" x14ac:dyDescent="0.25">
      <c r="A210" s="110"/>
      <c r="B210" s="110"/>
      <c r="C210" s="110"/>
      <c r="D210" s="110"/>
      <c r="E210" s="110"/>
      <c r="F210" s="112"/>
      <c r="G210" s="112"/>
      <c r="H210" s="110"/>
      <c r="I210" s="110"/>
      <c r="J210" s="110"/>
      <c r="K210" s="110"/>
      <c r="L210" s="110"/>
      <c r="M210" s="110"/>
      <c r="N210" s="110"/>
      <c r="O210" s="110"/>
      <c r="P210" s="110"/>
      <c r="Q210" s="110"/>
      <c r="R210" s="107">
        <f t="shared" si="19"/>
        <v>0</v>
      </c>
      <c r="S210" s="108">
        <f t="shared" si="20"/>
        <v>0</v>
      </c>
      <c r="T210" s="106">
        <f t="shared" si="21"/>
        <v>0</v>
      </c>
      <c r="U210" s="107">
        <f t="shared" si="22"/>
        <v>0</v>
      </c>
      <c r="V210" s="106">
        <f t="shared" si="23"/>
        <v>0</v>
      </c>
      <c r="W210" s="110"/>
      <c r="X210" s="110"/>
      <c r="Y210" s="110"/>
    </row>
    <row r="211" spans="1:25" x14ac:dyDescent="0.25">
      <c r="A211" s="110"/>
      <c r="B211" s="110"/>
      <c r="C211" s="110"/>
      <c r="D211" s="110"/>
      <c r="E211" s="110"/>
      <c r="F211" s="112"/>
      <c r="G211" s="112"/>
      <c r="H211" s="110"/>
      <c r="I211" s="110"/>
      <c r="J211" s="110"/>
      <c r="K211" s="110"/>
      <c r="L211" s="110"/>
      <c r="M211" s="110"/>
      <c r="N211" s="110"/>
      <c r="O211" s="110"/>
      <c r="P211" s="110"/>
      <c r="Q211" s="110"/>
      <c r="R211" s="107">
        <f t="shared" si="19"/>
        <v>0</v>
      </c>
      <c r="S211" s="108">
        <f t="shared" si="20"/>
        <v>0</v>
      </c>
      <c r="T211" s="106">
        <f t="shared" si="21"/>
        <v>0</v>
      </c>
      <c r="U211" s="107">
        <f t="shared" si="22"/>
        <v>0</v>
      </c>
      <c r="V211" s="106">
        <f t="shared" si="23"/>
        <v>0</v>
      </c>
      <c r="W211" s="110"/>
      <c r="X211" s="110"/>
      <c r="Y211" s="110"/>
    </row>
    <row r="212" spans="1:25" x14ac:dyDescent="0.25">
      <c r="A212" s="110"/>
      <c r="B212" s="110"/>
      <c r="C212" s="110"/>
      <c r="D212" s="110"/>
      <c r="E212" s="110"/>
      <c r="F212" s="112"/>
      <c r="G212" s="112"/>
      <c r="H212" s="110"/>
      <c r="I212" s="110"/>
      <c r="J212" s="110"/>
      <c r="K212" s="110"/>
      <c r="L212" s="110"/>
      <c r="M212" s="110"/>
      <c r="N212" s="110"/>
      <c r="O212" s="110"/>
      <c r="P212" s="110"/>
      <c r="Q212" s="110"/>
      <c r="R212" s="107">
        <f t="shared" si="19"/>
        <v>0</v>
      </c>
      <c r="S212" s="108">
        <f t="shared" si="20"/>
        <v>0</v>
      </c>
      <c r="T212" s="106">
        <f t="shared" si="21"/>
        <v>0</v>
      </c>
      <c r="U212" s="107">
        <f t="shared" si="22"/>
        <v>0</v>
      </c>
      <c r="V212" s="106">
        <f t="shared" si="23"/>
        <v>0</v>
      </c>
      <c r="W212" s="110"/>
      <c r="X212" s="110"/>
      <c r="Y212" s="110"/>
    </row>
    <row r="213" spans="1:25" x14ac:dyDescent="0.25">
      <c r="A213" s="110"/>
      <c r="B213" s="110"/>
      <c r="C213" s="110"/>
      <c r="D213" s="110"/>
      <c r="E213" s="110"/>
      <c r="F213" s="112"/>
      <c r="G213" s="112"/>
      <c r="H213" s="110"/>
      <c r="I213" s="110"/>
      <c r="J213" s="110"/>
      <c r="K213" s="110"/>
      <c r="L213" s="110"/>
      <c r="M213" s="110"/>
      <c r="N213" s="110"/>
      <c r="O213" s="110"/>
      <c r="P213" s="110"/>
      <c r="Q213" s="110"/>
      <c r="R213" s="107">
        <f t="shared" si="19"/>
        <v>0</v>
      </c>
      <c r="S213" s="108">
        <f t="shared" si="20"/>
        <v>0</v>
      </c>
      <c r="T213" s="106">
        <f t="shared" si="21"/>
        <v>0</v>
      </c>
      <c r="U213" s="107">
        <f t="shared" si="22"/>
        <v>0</v>
      </c>
      <c r="V213" s="106">
        <f t="shared" si="23"/>
        <v>0</v>
      </c>
      <c r="W213" s="110"/>
      <c r="X213" s="110"/>
      <c r="Y213" s="110"/>
    </row>
    <row r="214" spans="1:25" x14ac:dyDescent="0.25">
      <c r="A214" s="110"/>
      <c r="B214" s="110"/>
      <c r="C214" s="110"/>
      <c r="D214" s="110"/>
      <c r="E214" s="110"/>
      <c r="F214" s="112"/>
      <c r="G214" s="112"/>
      <c r="H214" s="110"/>
      <c r="I214" s="110"/>
      <c r="J214" s="110"/>
      <c r="K214" s="110"/>
      <c r="L214" s="110"/>
      <c r="M214" s="110"/>
      <c r="N214" s="110"/>
      <c r="O214" s="110"/>
      <c r="P214" s="110"/>
      <c r="Q214" s="110"/>
      <c r="R214" s="107">
        <f t="shared" si="19"/>
        <v>0</v>
      </c>
      <c r="S214" s="108">
        <f t="shared" si="20"/>
        <v>0</v>
      </c>
      <c r="T214" s="106">
        <f t="shared" si="21"/>
        <v>0</v>
      </c>
      <c r="U214" s="107">
        <f t="shared" si="22"/>
        <v>0</v>
      </c>
      <c r="V214" s="106">
        <f t="shared" si="23"/>
        <v>0</v>
      </c>
      <c r="W214" s="110"/>
      <c r="X214" s="110"/>
      <c r="Y214" s="110"/>
    </row>
    <row r="215" spans="1:25" x14ac:dyDescent="0.25">
      <c r="A215" s="110"/>
      <c r="B215" s="110"/>
      <c r="C215" s="110"/>
      <c r="D215" s="110"/>
      <c r="E215" s="110"/>
      <c r="F215" s="112"/>
      <c r="G215" s="112"/>
      <c r="H215" s="110"/>
      <c r="I215" s="110"/>
      <c r="J215" s="110"/>
      <c r="K215" s="110"/>
      <c r="L215" s="110"/>
      <c r="M215" s="110"/>
      <c r="N215" s="110"/>
      <c r="O215" s="110"/>
      <c r="P215" s="110"/>
      <c r="Q215" s="110"/>
      <c r="R215" s="107">
        <f t="shared" si="19"/>
        <v>0</v>
      </c>
      <c r="S215" s="108">
        <f t="shared" si="20"/>
        <v>0</v>
      </c>
      <c r="T215" s="106">
        <f t="shared" si="21"/>
        <v>0</v>
      </c>
      <c r="U215" s="107">
        <f t="shared" si="22"/>
        <v>0</v>
      </c>
      <c r="V215" s="106">
        <f t="shared" si="23"/>
        <v>0</v>
      </c>
      <c r="W215" s="110"/>
      <c r="X215" s="110"/>
      <c r="Y215" s="110"/>
    </row>
    <row r="216" spans="1:25" x14ac:dyDescent="0.25">
      <c r="A216" s="110"/>
      <c r="B216" s="110"/>
      <c r="C216" s="110"/>
      <c r="D216" s="110"/>
      <c r="E216" s="110"/>
      <c r="F216" s="112"/>
      <c r="G216" s="112"/>
      <c r="H216" s="110"/>
      <c r="I216" s="110"/>
      <c r="J216" s="110"/>
      <c r="K216" s="110"/>
      <c r="L216" s="110"/>
      <c r="M216" s="110"/>
      <c r="N216" s="110"/>
      <c r="O216" s="110"/>
      <c r="P216" s="110"/>
      <c r="Q216" s="110"/>
      <c r="R216" s="107">
        <f t="shared" si="19"/>
        <v>0</v>
      </c>
      <c r="S216" s="108">
        <f t="shared" si="20"/>
        <v>0</v>
      </c>
      <c r="T216" s="106">
        <f t="shared" si="21"/>
        <v>0</v>
      </c>
      <c r="U216" s="107">
        <f t="shared" si="22"/>
        <v>0</v>
      </c>
      <c r="V216" s="106">
        <f t="shared" si="23"/>
        <v>0</v>
      </c>
      <c r="W216" s="110"/>
      <c r="X216" s="110"/>
      <c r="Y216" s="110"/>
    </row>
    <row r="217" spans="1:25" x14ac:dyDescent="0.25">
      <c r="A217" s="110"/>
      <c r="B217" s="110"/>
      <c r="C217" s="110"/>
      <c r="D217" s="110"/>
      <c r="E217" s="110"/>
      <c r="F217" s="112"/>
      <c r="G217" s="112"/>
      <c r="H217" s="110"/>
      <c r="I217" s="110"/>
      <c r="J217" s="110"/>
      <c r="K217" s="110"/>
      <c r="L217" s="110"/>
      <c r="M217" s="110"/>
      <c r="N217" s="110"/>
      <c r="O217" s="110"/>
      <c r="P217" s="110"/>
      <c r="Q217" s="110"/>
      <c r="R217" s="107">
        <f t="shared" si="19"/>
        <v>0</v>
      </c>
      <c r="S217" s="108">
        <f t="shared" si="20"/>
        <v>0</v>
      </c>
      <c r="T217" s="106">
        <f t="shared" si="21"/>
        <v>0</v>
      </c>
      <c r="U217" s="107">
        <f t="shared" si="22"/>
        <v>0</v>
      </c>
      <c r="V217" s="106">
        <f t="shared" si="23"/>
        <v>0</v>
      </c>
      <c r="W217" s="110"/>
      <c r="X217" s="110"/>
      <c r="Y217" s="110"/>
    </row>
    <row r="218" spans="1:25" x14ac:dyDescent="0.25">
      <c r="A218" s="110"/>
      <c r="B218" s="110"/>
      <c r="C218" s="110"/>
      <c r="D218" s="110"/>
      <c r="E218" s="110"/>
      <c r="F218" s="112"/>
      <c r="G218" s="112"/>
      <c r="H218" s="110"/>
      <c r="I218" s="110"/>
      <c r="J218" s="110"/>
      <c r="K218" s="110"/>
      <c r="L218" s="110"/>
      <c r="M218" s="110"/>
      <c r="N218" s="110"/>
      <c r="O218" s="110"/>
      <c r="P218" s="110"/>
      <c r="Q218" s="110"/>
      <c r="R218" s="107">
        <f t="shared" si="19"/>
        <v>0</v>
      </c>
      <c r="S218" s="108">
        <f t="shared" si="20"/>
        <v>0</v>
      </c>
      <c r="T218" s="106">
        <f t="shared" si="21"/>
        <v>0</v>
      </c>
      <c r="U218" s="107">
        <f t="shared" si="22"/>
        <v>0</v>
      </c>
      <c r="V218" s="106">
        <f t="shared" si="23"/>
        <v>0</v>
      </c>
      <c r="W218" s="110"/>
      <c r="X218" s="110"/>
      <c r="Y218" s="110"/>
    </row>
    <row r="219" spans="1:25" x14ac:dyDescent="0.25">
      <c r="A219" s="110"/>
      <c r="B219" s="110"/>
      <c r="C219" s="110"/>
      <c r="D219" s="110"/>
      <c r="E219" s="110"/>
      <c r="F219" s="112"/>
      <c r="G219" s="112"/>
      <c r="H219" s="110"/>
      <c r="I219" s="110"/>
      <c r="J219" s="110"/>
      <c r="K219" s="110"/>
      <c r="L219" s="110"/>
      <c r="M219" s="110"/>
      <c r="N219" s="110"/>
      <c r="O219" s="110"/>
      <c r="P219" s="110"/>
      <c r="Q219" s="110"/>
      <c r="R219" s="107">
        <f t="shared" si="19"/>
        <v>0</v>
      </c>
      <c r="S219" s="108">
        <f t="shared" si="20"/>
        <v>0</v>
      </c>
      <c r="T219" s="106">
        <f t="shared" si="21"/>
        <v>0</v>
      </c>
      <c r="U219" s="107">
        <f t="shared" si="22"/>
        <v>0</v>
      </c>
      <c r="V219" s="106">
        <f t="shared" si="23"/>
        <v>0</v>
      </c>
      <c r="W219" s="110"/>
      <c r="X219" s="110"/>
      <c r="Y219" s="110"/>
    </row>
    <row r="220" spans="1:25" x14ac:dyDescent="0.25">
      <c r="A220" s="110"/>
      <c r="B220" s="110"/>
      <c r="C220" s="110"/>
      <c r="D220" s="110"/>
      <c r="E220" s="110"/>
      <c r="F220" s="112"/>
      <c r="G220" s="112"/>
      <c r="H220" s="110"/>
      <c r="I220" s="110"/>
      <c r="J220" s="110"/>
      <c r="K220" s="110"/>
      <c r="L220" s="110"/>
      <c r="M220" s="110"/>
      <c r="N220" s="110"/>
      <c r="O220" s="110"/>
      <c r="P220" s="110"/>
      <c r="Q220" s="110"/>
      <c r="R220" s="107">
        <f t="shared" si="19"/>
        <v>0</v>
      </c>
      <c r="S220" s="108">
        <f t="shared" si="20"/>
        <v>0</v>
      </c>
      <c r="T220" s="106">
        <f t="shared" si="21"/>
        <v>0</v>
      </c>
      <c r="U220" s="107">
        <f t="shared" si="22"/>
        <v>0</v>
      </c>
      <c r="V220" s="106">
        <f t="shared" si="23"/>
        <v>0</v>
      </c>
      <c r="W220" s="110"/>
      <c r="X220" s="110"/>
      <c r="Y220" s="110"/>
    </row>
    <row r="221" spans="1:25" x14ac:dyDescent="0.25">
      <c r="A221" s="110"/>
      <c r="B221" s="110"/>
      <c r="C221" s="110"/>
      <c r="D221" s="110"/>
      <c r="E221" s="110"/>
      <c r="F221" s="112"/>
      <c r="G221" s="112"/>
      <c r="H221" s="110"/>
      <c r="I221" s="110"/>
      <c r="J221" s="110"/>
      <c r="K221" s="110"/>
      <c r="L221" s="110"/>
      <c r="M221" s="110"/>
      <c r="N221" s="110"/>
      <c r="O221" s="110"/>
      <c r="P221" s="110"/>
      <c r="Q221" s="110"/>
      <c r="R221" s="107">
        <f t="shared" si="19"/>
        <v>0</v>
      </c>
      <c r="S221" s="108">
        <f t="shared" si="20"/>
        <v>0</v>
      </c>
      <c r="T221" s="106">
        <f t="shared" si="21"/>
        <v>0</v>
      </c>
      <c r="U221" s="107">
        <f t="shared" si="22"/>
        <v>0</v>
      </c>
      <c r="V221" s="106">
        <f t="shared" si="23"/>
        <v>0</v>
      </c>
      <c r="W221" s="110"/>
      <c r="X221" s="110"/>
      <c r="Y221" s="110"/>
    </row>
    <row r="222" spans="1:25" x14ac:dyDescent="0.25">
      <c r="A222" s="110"/>
      <c r="B222" s="110"/>
      <c r="C222" s="110"/>
      <c r="D222" s="110"/>
      <c r="E222" s="110"/>
      <c r="F222" s="112"/>
      <c r="G222" s="112"/>
      <c r="H222" s="110"/>
      <c r="I222" s="110"/>
      <c r="J222" s="110"/>
      <c r="K222" s="110"/>
      <c r="L222" s="110"/>
      <c r="M222" s="110"/>
      <c r="N222" s="110"/>
      <c r="O222" s="110"/>
      <c r="P222" s="110"/>
      <c r="Q222" s="110"/>
      <c r="R222" s="107">
        <f t="shared" si="19"/>
        <v>0</v>
      </c>
      <c r="S222" s="108">
        <f t="shared" si="20"/>
        <v>0</v>
      </c>
      <c r="T222" s="106">
        <f t="shared" si="21"/>
        <v>0</v>
      </c>
      <c r="U222" s="107">
        <f t="shared" si="22"/>
        <v>0</v>
      </c>
      <c r="V222" s="106">
        <f t="shared" si="23"/>
        <v>0</v>
      </c>
      <c r="W222" s="110"/>
      <c r="X222" s="110"/>
      <c r="Y222" s="110"/>
    </row>
    <row r="223" spans="1:25" x14ac:dyDescent="0.25">
      <c r="A223" s="110"/>
      <c r="B223" s="110"/>
      <c r="C223" s="110"/>
      <c r="D223" s="110"/>
      <c r="E223" s="110"/>
      <c r="F223" s="112"/>
      <c r="G223" s="112"/>
      <c r="H223" s="110"/>
      <c r="I223" s="110"/>
      <c r="J223" s="110"/>
      <c r="K223" s="110"/>
      <c r="L223" s="110"/>
      <c r="M223" s="110"/>
      <c r="N223" s="110"/>
      <c r="O223" s="110"/>
      <c r="P223" s="110"/>
      <c r="Q223" s="110"/>
      <c r="R223" s="107">
        <f t="shared" si="19"/>
        <v>0</v>
      </c>
      <c r="S223" s="108">
        <f t="shared" si="20"/>
        <v>0</v>
      </c>
      <c r="T223" s="106">
        <f t="shared" si="21"/>
        <v>0</v>
      </c>
      <c r="U223" s="107">
        <f t="shared" si="22"/>
        <v>0</v>
      </c>
      <c r="V223" s="106">
        <f t="shared" si="23"/>
        <v>0</v>
      </c>
      <c r="W223" s="110"/>
      <c r="X223" s="110"/>
      <c r="Y223" s="110"/>
    </row>
    <row r="224" spans="1:25" x14ac:dyDescent="0.25">
      <c r="A224" s="110"/>
      <c r="B224" s="110"/>
      <c r="C224" s="110"/>
      <c r="D224" s="110"/>
      <c r="E224" s="110"/>
      <c r="F224" s="112"/>
      <c r="G224" s="112"/>
      <c r="H224" s="110"/>
      <c r="I224" s="110"/>
      <c r="J224" s="110"/>
      <c r="K224" s="110"/>
      <c r="L224" s="110"/>
      <c r="M224" s="110"/>
      <c r="N224" s="110"/>
      <c r="O224" s="110"/>
      <c r="P224" s="110"/>
      <c r="Q224" s="110"/>
      <c r="R224" s="107">
        <f t="shared" si="19"/>
        <v>0</v>
      </c>
      <c r="S224" s="108">
        <f t="shared" si="20"/>
        <v>0</v>
      </c>
      <c r="T224" s="106">
        <f t="shared" si="21"/>
        <v>0</v>
      </c>
      <c r="U224" s="107">
        <f t="shared" si="22"/>
        <v>0</v>
      </c>
      <c r="V224" s="106">
        <f t="shared" si="23"/>
        <v>0</v>
      </c>
      <c r="W224" s="110"/>
      <c r="X224" s="110"/>
      <c r="Y224" s="110"/>
    </row>
    <row r="225" spans="1:25" x14ac:dyDescent="0.25">
      <c r="A225" s="110"/>
      <c r="B225" s="110"/>
      <c r="C225" s="110"/>
      <c r="D225" s="110"/>
      <c r="E225" s="110"/>
      <c r="F225" s="112"/>
      <c r="G225" s="112"/>
      <c r="H225" s="110"/>
      <c r="I225" s="110"/>
      <c r="J225" s="110"/>
      <c r="K225" s="110"/>
      <c r="L225" s="110"/>
      <c r="M225" s="110"/>
      <c r="N225" s="110"/>
      <c r="O225" s="110"/>
      <c r="P225" s="110"/>
      <c r="Q225" s="110"/>
      <c r="R225" s="107">
        <f t="shared" si="19"/>
        <v>0</v>
      </c>
      <c r="S225" s="108">
        <f t="shared" si="20"/>
        <v>0</v>
      </c>
      <c r="T225" s="106">
        <f t="shared" si="21"/>
        <v>0</v>
      </c>
      <c r="U225" s="107">
        <f t="shared" si="22"/>
        <v>0</v>
      </c>
      <c r="V225" s="106">
        <f t="shared" si="23"/>
        <v>0</v>
      </c>
      <c r="W225" s="110"/>
      <c r="X225" s="110"/>
      <c r="Y225" s="110"/>
    </row>
    <row r="226" spans="1:25" x14ac:dyDescent="0.25">
      <c r="A226" s="110"/>
      <c r="B226" s="110"/>
      <c r="C226" s="110"/>
      <c r="D226" s="110"/>
      <c r="E226" s="110"/>
      <c r="F226" s="112"/>
      <c r="G226" s="112"/>
      <c r="H226" s="110"/>
      <c r="I226" s="110"/>
      <c r="J226" s="110"/>
      <c r="K226" s="110"/>
      <c r="L226" s="110"/>
      <c r="M226" s="110"/>
      <c r="N226" s="110"/>
      <c r="O226" s="110"/>
      <c r="P226" s="110"/>
      <c r="Q226" s="110"/>
      <c r="R226" s="107">
        <f t="shared" si="19"/>
        <v>0</v>
      </c>
      <c r="S226" s="108">
        <f t="shared" si="20"/>
        <v>0</v>
      </c>
      <c r="T226" s="106">
        <f t="shared" si="21"/>
        <v>0</v>
      </c>
      <c r="U226" s="107">
        <f t="shared" si="22"/>
        <v>0</v>
      </c>
      <c r="V226" s="106">
        <f t="shared" si="23"/>
        <v>0</v>
      </c>
      <c r="W226" s="110"/>
      <c r="X226" s="110"/>
      <c r="Y226" s="110"/>
    </row>
    <row r="227" spans="1:25" x14ac:dyDescent="0.25">
      <c r="A227" s="110"/>
      <c r="B227" s="110"/>
      <c r="C227" s="110"/>
      <c r="D227" s="110"/>
      <c r="E227" s="110"/>
      <c r="F227" s="112"/>
      <c r="G227" s="112"/>
      <c r="H227" s="110"/>
      <c r="I227" s="110"/>
      <c r="J227" s="110"/>
      <c r="K227" s="110"/>
      <c r="L227" s="110"/>
      <c r="M227" s="110"/>
      <c r="N227" s="110"/>
      <c r="O227" s="110"/>
      <c r="P227" s="110"/>
      <c r="Q227" s="110"/>
      <c r="R227" s="107">
        <f t="shared" si="19"/>
        <v>0</v>
      </c>
      <c r="S227" s="108">
        <f t="shared" si="20"/>
        <v>0</v>
      </c>
      <c r="T227" s="106">
        <f t="shared" si="21"/>
        <v>0</v>
      </c>
      <c r="U227" s="107">
        <f t="shared" si="22"/>
        <v>0</v>
      </c>
      <c r="V227" s="106">
        <f t="shared" si="23"/>
        <v>0</v>
      </c>
      <c r="W227" s="110"/>
      <c r="X227" s="110"/>
      <c r="Y227" s="110"/>
    </row>
    <row r="228" spans="1:25" x14ac:dyDescent="0.25">
      <c r="A228" s="110"/>
      <c r="B228" s="110"/>
      <c r="C228" s="110"/>
      <c r="D228" s="110"/>
      <c r="E228" s="110"/>
      <c r="F228" s="112"/>
      <c r="G228" s="112"/>
      <c r="H228" s="110"/>
      <c r="I228" s="110"/>
      <c r="J228" s="110"/>
      <c r="K228" s="110"/>
      <c r="L228" s="110"/>
      <c r="M228" s="110"/>
      <c r="N228" s="110"/>
      <c r="O228" s="110"/>
      <c r="P228" s="110"/>
      <c r="Q228" s="110"/>
      <c r="R228" s="107">
        <f t="shared" si="19"/>
        <v>0</v>
      </c>
      <c r="S228" s="108">
        <f t="shared" si="20"/>
        <v>0</v>
      </c>
      <c r="T228" s="106">
        <f t="shared" si="21"/>
        <v>0</v>
      </c>
      <c r="U228" s="107">
        <f t="shared" si="22"/>
        <v>0</v>
      </c>
      <c r="V228" s="106">
        <f t="shared" si="23"/>
        <v>0</v>
      </c>
      <c r="W228" s="110"/>
      <c r="X228" s="110"/>
      <c r="Y228" s="110"/>
    </row>
    <row r="229" spans="1:25" x14ac:dyDescent="0.25">
      <c r="A229" s="110"/>
      <c r="B229" s="110"/>
      <c r="C229" s="110"/>
      <c r="D229" s="110"/>
      <c r="E229" s="110"/>
      <c r="F229" s="112"/>
      <c r="G229" s="112"/>
      <c r="H229" s="110"/>
      <c r="I229" s="110"/>
      <c r="J229" s="110"/>
      <c r="K229" s="110"/>
      <c r="L229" s="110"/>
      <c r="M229" s="110"/>
      <c r="N229" s="110"/>
      <c r="O229" s="110"/>
      <c r="P229" s="110"/>
      <c r="Q229" s="110"/>
      <c r="R229" s="107">
        <f t="shared" si="19"/>
        <v>0</v>
      </c>
      <c r="S229" s="108">
        <f t="shared" si="20"/>
        <v>0</v>
      </c>
      <c r="T229" s="106">
        <f t="shared" si="21"/>
        <v>0</v>
      </c>
      <c r="U229" s="107">
        <f t="shared" si="22"/>
        <v>0</v>
      </c>
      <c r="V229" s="106">
        <f t="shared" si="23"/>
        <v>0</v>
      </c>
      <c r="W229" s="110"/>
      <c r="X229" s="110"/>
      <c r="Y229" s="110"/>
    </row>
    <row r="230" spans="1:25" x14ac:dyDescent="0.25">
      <c r="A230" s="110"/>
      <c r="B230" s="110"/>
      <c r="C230" s="110"/>
      <c r="D230" s="110"/>
      <c r="E230" s="110"/>
      <c r="F230" s="112"/>
      <c r="G230" s="112"/>
      <c r="H230" s="110"/>
      <c r="I230" s="110"/>
      <c r="J230" s="110"/>
      <c r="K230" s="110"/>
      <c r="L230" s="110"/>
      <c r="M230" s="110"/>
      <c r="N230" s="110"/>
      <c r="O230" s="110"/>
      <c r="P230" s="110"/>
      <c r="Q230" s="110"/>
      <c r="R230" s="107">
        <f t="shared" si="19"/>
        <v>0</v>
      </c>
      <c r="S230" s="108">
        <f t="shared" si="20"/>
        <v>0</v>
      </c>
      <c r="T230" s="106">
        <f t="shared" si="21"/>
        <v>0</v>
      </c>
      <c r="U230" s="107">
        <f t="shared" si="22"/>
        <v>0</v>
      </c>
      <c r="V230" s="106">
        <f t="shared" si="23"/>
        <v>0</v>
      </c>
      <c r="W230" s="110"/>
      <c r="X230" s="110"/>
      <c r="Y230" s="110"/>
    </row>
    <row r="231" spans="1:25" x14ac:dyDescent="0.25">
      <c r="A231" s="110"/>
      <c r="B231" s="110"/>
      <c r="C231" s="110"/>
      <c r="D231" s="110"/>
      <c r="E231" s="110"/>
      <c r="F231" s="112"/>
      <c r="G231" s="112"/>
      <c r="H231" s="110"/>
      <c r="I231" s="110"/>
      <c r="J231" s="110"/>
      <c r="K231" s="110"/>
      <c r="L231" s="110"/>
      <c r="M231" s="110"/>
      <c r="N231" s="110"/>
      <c r="O231" s="110"/>
      <c r="P231" s="110"/>
      <c r="Q231" s="110"/>
      <c r="R231" s="107">
        <f t="shared" si="19"/>
        <v>0</v>
      </c>
      <c r="S231" s="108">
        <f t="shared" si="20"/>
        <v>0</v>
      </c>
      <c r="T231" s="106">
        <f t="shared" si="21"/>
        <v>0</v>
      </c>
      <c r="U231" s="107">
        <f t="shared" si="22"/>
        <v>0</v>
      </c>
      <c r="V231" s="106">
        <f t="shared" si="23"/>
        <v>0</v>
      </c>
      <c r="W231" s="110"/>
      <c r="X231" s="110"/>
      <c r="Y231" s="110"/>
    </row>
    <row r="232" spans="1:25" x14ac:dyDescent="0.25">
      <c r="A232" s="110"/>
      <c r="B232" s="110"/>
      <c r="C232" s="110"/>
      <c r="D232" s="110"/>
      <c r="E232" s="110"/>
      <c r="F232" s="112"/>
      <c r="G232" s="112"/>
      <c r="H232" s="110"/>
      <c r="I232" s="110"/>
      <c r="J232" s="110"/>
      <c r="K232" s="110"/>
      <c r="L232" s="110"/>
      <c r="M232" s="110"/>
      <c r="N232" s="110"/>
      <c r="O232" s="110"/>
      <c r="P232" s="110"/>
      <c r="Q232" s="110"/>
      <c r="R232" s="107">
        <f t="shared" si="19"/>
        <v>0</v>
      </c>
      <c r="S232" s="108">
        <f t="shared" si="20"/>
        <v>0</v>
      </c>
      <c r="T232" s="106">
        <f t="shared" si="21"/>
        <v>0</v>
      </c>
      <c r="U232" s="107">
        <f t="shared" si="22"/>
        <v>0</v>
      </c>
      <c r="V232" s="106">
        <f t="shared" si="23"/>
        <v>0</v>
      </c>
      <c r="W232" s="110"/>
      <c r="X232" s="110"/>
      <c r="Y232" s="110"/>
    </row>
    <row r="233" spans="1:25" x14ac:dyDescent="0.25">
      <c r="A233" s="110"/>
      <c r="B233" s="110"/>
      <c r="C233" s="110"/>
      <c r="D233" s="110"/>
      <c r="E233" s="110"/>
      <c r="F233" s="112"/>
      <c r="G233" s="112"/>
      <c r="H233" s="110"/>
      <c r="I233" s="110"/>
      <c r="J233" s="110"/>
      <c r="K233" s="110"/>
      <c r="L233" s="110"/>
      <c r="M233" s="110"/>
      <c r="N233" s="110"/>
      <c r="O233" s="110"/>
      <c r="P233" s="110"/>
      <c r="Q233" s="110"/>
      <c r="R233" s="107">
        <f t="shared" si="19"/>
        <v>0</v>
      </c>
      <c r="S233" s="108">
        <f t="shared" si="20"/>
        <v>0</v>
      </c>
      <c r="T233" s="106">
        <f t="shared" si="21"/>
        <v>0</v>
      </c>
      <c r="U233" s="107">
        <f t="shared" si="22"/>
        <v>0</v>
      </c>
      <c r="V233" s="106">
        <f t="shared" si="23"/>
        <v>0</v>
      </c>
      <c r="W233" s="110"/>
      <c r="X233" s="110"/>
      <c r="Y233" s="110"/>
    </row>
    <row r="234" spans="1:25" x14ac:dyDescent="0.25">
      <c r="A234" s="110"/>
      <c r="B234" s="110"/>
      <c r="C234" s="110"/>
      <c r="D234" s="110"/>
      <c r="E234" s="110"/>
      <c r="F234" s="112"/>
      <c r="G234" s="112"/>
      <c r="H234" s="110"/>
      <c r="I234" s="110"/>
      <c r="J234" s="110"/>
      <c r="K234" s="110"/>
      <c r="L234" s="110"/>
      <c r="M234" s="110"/>
      <c r="N234" s="110"/>
      <c r="O234" s="110"/>
      <c r="P234" s="110"/>
      <c r="Q234" s="110"/>
      <c r="R234" s="107">
        <f t="shared" si="19"/>
        <v>0</v>
      </c>
      <c r="S234" s="108">
        <f t="shared" si="20"/>
        <v>0</v>
      </c>
      <c r="T234" s="106">
        <f t="shared" si="21"/>
        <v>0</v>
      </c>
      <c r="U234" s="107">
        <f t="shared" si="22"/>
        <v>0</v>
      </c>
      <c r="V234" s="106">
        <f t="shared" si="23"/>
        <v>0</v>
      </c>
      <c r="W234" s="110"/>
      <c r="X234" s="110"/>
      <c r="Y234" s="110"/>
    </row>
    <row r="235" spans="1:25" x14ac:dyDescent="0.25">
      <c r="A235" s="110"/>
      <c r="B235" s="110"/>
      <c r="C235" s="110"/>
      <c r="D235" s="110"/>
      <c r="E235" s="110"/>
      <c r="F235" s="112"/>
      <c r="G235" s="112"/>
      <c r="H235" s="110"/>
      <c r="I235" s="110"/>
      <c r="J235" s="110"/>
      <c r="K235" s="110"/>
      <c r="L235" s="110"/>
      <c r="M235" s="110"/>
      <c r="N235" s="110"/>
      <c r="O235" s="110"/>
      <c r="P235" s="110"/>
      <c r="Q235" s="110"/>
      <c r="R235" s="107">
        <f t="shared" si="19"/>
        <v>0</v>
      </c>
      <c r="S235" s="108">
        <f t="shared" si="20"/>
        <v>0</v>
      </c>
      <c r="T235" s="106">
        <f t="shared" si="21"/>
        <v>0</v>
      </c>
      <c r="U235" s="107">
        <f t="shared" si="22"/>
        <v>0</v>
      </c>
      <c r="V235" s="106">
        <f t="shared" si="23"/>
        <v>0</v>
      </c>
      <c r="W235" s="110"/>
      <c r="X235" s="110"/>
      <c r="Y235" s="110"/>
    </row>
    <row r="236" spans="1:25" x14ac:dyDescent="0.25">
      <c r="A236" s="110"/>
      <c r="B236" s="110"/>
      <c r="C236" s="110"/>
      <c r="D236" s="110"/>
      <c r="E236" s="110"/>
      <c r="F236" s="112"/>
      <c r="G236" s="112"/>
      <c r="H236" s="110"/>
      <c r="I236" s="110"/>
      <c r="J236" s="110"/>
      <c r="K236" s="110"/>
      <c r="L236" s="110"/>
      <c r="M236" s="110"/>
      <c r="N236" s="110"/>
      <c r="O236" s="110"/>
      <c r="P236" s="110"/>
      <c r="Q236" s="110"/>
      <c r="R236" s="107">
        <f t="shared" si="19"/>
        <v>0</v>
      </c>
      <c r="S236" s="108">
        <f t="shared" si="20"/>
        <v>0</v>
      </c>
      <c r="T236" s="106">
        <f t="shared" si="21"/>
        <v>0</v>
      </c>
      <c r="U236" s="107">
        <f t="shared" si="22"/>
        <v>0</v>
      </c>
      <c r="V236" s="106">
        <f t="shared" si="23"/>
        <v>0</v>
      </c>
      <c r="W236" s="110"/>
      <c r="X236" s="110"/>
      <c r="Y236" s="110"/>
    </row>
    <row r="237" spans="1:25" x14ac:dyDescent="0.25">
      <c r="A237" s="110"/>
      <c r="B237" s="110"/>
      <c r="C237" s="110"/>
      <c r="D237" s="110"/>
      <c r="E237" s="110"/>
      <c r="F237" s="112"/>
      <c r="G237" s="112"/>
      <c r="H237" s="110"/>
      <c r="I237" s="110"/>
      <c r="J237" s="110"/>
      <c r="K237" s="110"/>
      <c r="L237" s="110"/>
      <c r="M237" s="110"/>
      <c r="N237" s="110"/>
      <c r="O237" s="110"/>
      <c r="P237" s="110"/>
      <c r="Q237" s="110"/>
      <c r="R237" s="107">
        <f t="shared" si="19"/>
        <v>0</v>
      </c>
      <c r="S237" s="108">
        <f t="shared" si="20"/>
        <v>0</v>
      </c>
      <c r="T237" s="106">
        <f t="shared" si="21"/>
        <v>0</v>
      </c>
      <c r="U237" s="107">
        <f t="shared" si="22"/>
        <v>0</v>
      </c>
      <c r="V237" s="106">
        <f t="shared" si="23"/>
        <v>0</v>
      </c>
      <c r="W237" s="110"/>
      <c r="X237" s="110"/>
      <c r="Y237" s="110"/>
    </row>
    <row r="238" spans="1:25" x14ac:dyDescent="0.25">
      <c r="A238" s="110"/>
      <c r="B238" s="110"/>
      <c r="C238" s="110"/>
      <c r="D238" s="110"/>
      <c r="E238" s="110"/>
      <c r="F238" s="112"/>
      <c r="G238" s="112"/>
      <c r="H238" s="110"/>
      <c r="I238" s="110"/>
      <c r="J238" s="110"/>
      <c r="K238" s="110"/>
      <c r="L238" s="110"/>
      <c r="M238" s="110"/>
      <c r="N238" s="110"/>
      <c r="O238" s="110"/>
      <c r="P238" s="110"/>
      <c r="Q238" s="110"/>
      <c r="R238" s="107">
        <f t="shared" si="19"/>
        <v>0</v>
      </c>
      <c r="S238" s="108">
        <f t="shared" si="20"/>
        <v>0</v>
      </c>
      <c r="T238" s="106">
        <f t="shared" si="21"/>
        <v>0</v>
      </c>
      <c r="U238" s="107">
        <f t="shared" si="22"/>
        <v>0</v>
      </c>
      <c r="V238" s="106">
        <f t="shared" si="23"/>
        <v>0</v>
      </c>
      <c r="W238" s="110"/>
      <c r="X238" s="110"/>
      <c r="Y238" s="110"/>
    </row>
    <row r="239" spans="1:25" x14ac:dyDescent="0.25">
      <c r="A239" s="110"/>
      <c r="B239" s="110"/>
      <c r="C239" s="110"/>
      <c r="D239" s="110"/>
      <c r="E239" s="110"/>
      <c r="F239" s="112"/>
      <c r="G239" s="112"/>
      <c r="H239" s="110"/>
      <c r="I239" s="110"/>
      <c r="J239" s="110"/>
      <c r="K239" s="110"/>
      <c r="L239" s="110"/>
      <c r="M239" s="110"/>
      <c r="N239" s="110"/>
      <c r="O239" s="110"/>
      <c r="P239" s="110"/>
      <c r="Q239" s="110"/>
      <c r="R239" s="107">
        <f t="shared" si="19"/>
        <v>0</v>
      </c>
      <c r="S239" s="108">
        <f t="shared" si="20"/>
        <v>0</v>
      </c>
      <c r="T239" s="106">
        <f t="shared" si="21"/>
        <v>0</v>
      </c>
      <c r="U239" s="107">
        <f t="shared" si="22"/>
        <v>0</v>
      </c>
      <c r="V239" s="106">
        <f t="shared" si="23"/>
        <v>0</v>
      </c>
      <c r="W239" s="110"/>
      <c r="X239" s="110"/>
      <c r="Y239" s="110"/>
    </row>
    <row r="240" spans="1:25" x14ac:dyDescent="0.25">
      <c r="A240" s="110"/>
      <c r="B240" s="110"/>
      <c r="C240" s="110"/>
      <c r="D240" s="110"/>
      <c r="E240" s="110"/>
      <c r="F240" s="112"/>
      <c r="G240" s="112"/>
      <c r="H240" s="110"/>
      <c r="I240" s="110"/>
      <c r="J240" s="110"/>
      <c r="K240" s="110"/>
      <c r="L240" s="110"/>
      <c r="M240" s="110"/>
      <c r="N240" s="110"/>
      <c r="O240" s="110"/>
      <c r="P240" s="110"/>
      <c r="Q240" s="110"/>
      <c r="R240" s="107">
        <f t="shared" si="19"/>
        <v>0</v>
      </c>
      <c r="S240" s="108">
        <f t="shared" si="20"/>
        <v>0</v>
      </c>
      <c r="T240" s="106">
        <f t="shared" si="21"/>
        <v>0</v>
      </c>
      <c r="U240" s="107">
        <f t="shared" si="22"/>
        <v>0</v>
      </c>
      <c r="V240" s="106">
        <f t="shared" si="23"/>
        <v>0</v>
      </c>
      <c r="W240" s="110"/>
      <c r="X240" s="110"/>
      <c r="Y240" s="110"/>
    </row>
    <row r="241" spans="1:25" x14ac:dyDescent="0.25">
      <c r="A241" s="110"/>
      <c r="B241" s="110"/>
      <c r="C241" s="110"/>
      <c r="D241" s="110"/>
      <c r="E241" s="110"/>
      <c r="F241" s="112"/>
      <c r="G241" s="112"/>
      <c r="H241" s="110"/>
      <c r="I241" s="110"/>
      <c r="J241" s="110"/>
      <c r="K241" s="110"/>
      <c r="L241" s="110"/>
      <c r="M241" s="110"/>
      <c r="N241" s="110"/>
      <c r="O241" s="110"/>
      <c r="P241" s="110"/>
      <c r="Q241" s="110"/>
      <c r="R241" s="107">
        <f t="shared" si="19"/>
        <v>0</v>
      </c>
      <c r="S241" s="108">
        <f t="shared" si="20"/>
        <v>0</v>
      </c>
      <c r="T241" s="106">
        <f t="shared" si="21"/>
        <v>0</v>
      </c>
      <c r="U241" s="107">
        <f t="shared" si="22"/>
        <v>0</v>
      </c>
      <c r="V241" s="106">
        <f t="shared" si="23"/>
        <v>0</v>
      </c>
      <c r="W241" s="110"/>
      <c r="X241" s="110"/>
      <c r="Y241" s="110"/>
    </row>
    <row r="242" spans="1:25" x14ac:dyDescent="0.25">
      <c r="A242" s="110"/>
      <c r="B242" s="110"/>
      <c r="C242" s="110"/>
      <c r="D242" s="110"/>
      <c r="E242" s="110"/>
      <c r="F242" s="112"/>
      <c r="G242" s="112"/>
      <c r="H242" s="110"/>
      <c r="I242" s="110"/>
      <c r="J242" s="110"/>
      <c r="K242" s="110"/>
      <c r="L242" s="110"/>
      <c r="M242" s="110"/>
      <c r="N242" s="110"/>
      <c r="O242" s="110"/>
      <c r="P242" s="110"/>
      <c r="Q242" s="110"/>
      <c r="R242" s="112"/>
      <c r="S242" s="112"/>
      <c r="T242" s="112"/>
      <c r="U242" s="112"/>
      <c r="V242" s="112"/>
      <c r="W242" s="110"/>
      <c r="X242" s="110"/>
      <c r="Y242" s="110"/>
    </row>
    <row r="243" spans="1:25" x14ac:dyDescent="0.25">
      <c r="A243" s="110"/>
      <c r="B243" s="110"/>
      <c r="C243" s="110"/>
      <c r="D243" s="110"/>
      <c r="E243" s="110"/>
      <c r="F243" s="112"/>
      <c r="G243" s="112"/>
      <c r="H243" s="110"/>
      <c r="I243" s="110"/>
      <c r="J243" s="110"/>
      <c r="K243" s="110"/>
      <c r="L243" s="110"/>
      <c r="M243" s="110"/>
      <c r="N243" s="110"/>
      <c r="O243" s="110"/>
      <c r="P243" s="110"/>
      <c r="Q243" s="110"/>
      <c r="R243" s="112"/>
      <c r="S243" s="112"/>
      <c r="T243" s="112"/>
      <c r="U243" s="112"/>
      <c r="V243" s="112"/>
      <c r="W243" s="110"/>
      <c r="X243" s="110"/>
      <c r="Y243" s="110"/>
    </row>
    <row r="244" spans="1:25" x14ac:dyDescent="0.25">
      <c r="A244" s="110"/>
      <c r="B244" s="110"/>
      <c r="C244" s="110"/>
      <c r="D244" s="110"/>
      <c r="E244" s="110"/>
      <c r="F244" s="112"/>
      <c r="G244" s="112"/>
      <c r="H244" s="110"/>
      <c r="I244" s="110"/>
      <c r="J244" s="110"/>
      <c r="K244" s="110"/>
      <c r="L244" s="110"/>
      <c r="M244" s="110"/>
      <c r="N244" s="110"/>
      <c r="O244" s="110"/>
      <c r="P244" s="110"/>
      <c r="Q244" s="110"/>
      <c r="R244" s="112"/>
      <c r="S244" s="112"/>
      <c r="T244" s="112"/>
      <c r="U244" s="112"/>
      <c r="V244" s="112"/>
      <c r="W244" s="110"/>
      <c r="X244" s="110"/>
      <c r="Y244" s="110"/>
    </row>
    <row r="245" spans="1:25" x14ac:dyDescent="0.25">
      <c r="A245" s="110"/>
      <c r="B245" s="110"/>
      <c r="C245" s="110"/>
      <c r="D245" s="110"/>
      <c r="E245" s="110"/>
      <c r="F245" s="112"/>
      <c r="G245" s="112"/>
      <c r="H245" s="110"/>
      <c r="I245" s="110"/>
      <c r="J245" s="110"/>
      <c r="K245" s="110"/>
      <c r="L245" s="110"/>
      <c r="M245" s="110"/>
      <c r="N245" s="110"/>
      <c r="O245" s="110"/>
      <c r="P245" s="110"/>
      <c r="Q245" s="110"/>
      <c r="R245" s="112"/>
      <c r="S245" s="112"/>
      <c r="T245" s="112"/>
      <c r="U245" s="112"/>
      <c r="V245" s="112"/>
      <c r="W245" s="110"/>
      <c r="X245" s="110"/>
      <c r="Y245" s="110"/>
    </row>
    <row r="246" spans="1:25" x14ac:dyDescent="0.25">
      <c r="A246" s="110"/>
      <c r="B246" s="110"/>
      <c r="C246" s="110"/>
      <c r="D246" s="110"/>
      <c r="E246" s="110"/>
      <c r="F246" s="112"/>
      <c r="G246" s="112"/>
      <c r="H246" s="110"/>
      <c r="I246" s="110"/>
      <c r="J246" s="110"/>
      <c r="K246" s="110"/>
      <c r="L246" s="110"/>
      <c r="M246" s="110"/>
      <c r="N246" s="110"/>
      <c r="O246" s="110"/>
      <c r="P246" s="110"/>
      <c r="Q246" s="110"/>
      <c r="R246" s="112"/>
      <c r="S246" s="112"/>
      <c r="T246" s="112"/>
      <c r="U246" s="112"/>
      <c r="V246" s="112"/>
      <c r="W246" s="110"/>
      <c r="X246" s="110"/>
      <c r="Y246" s="110"/>
    </row>
    <row r="247" spans="1:25" x14ac:dyDescent="0.25">
      <c r="A247" s="110"/>
      <c r="B247" s="110"/>
      <c r="C247" s="110"/>
      <c r="D247" s="110"/>
      <c r="E247" s="110"/>
      <c r="F247" s="112"/>
      <c r="G247" s="112"/>
      <c r="H247" s="110"/>
      <c r="I247" s="110"/>
      <c r="J247" s="110"/>
      <c r="K247" s="110"/>
      <c r="L247" s="110"/>
      <c r="M247" s="110"/>
      <c r="N247" s="110"/>
      <c r="O247" s="110"/>
      <c r="P247" s="110"/>
      <c r="Q247" s="110"/>
      <c r="R247" s="112"/>
      <c r="S247" s="112"/>
      <c r="T247" s="112"/>
      <c r="U247" s="112"/>
      <c r="V247" s="112"/>
      <c r="W247" s="110"/>
      <c r="X247" s="110"/>
      <c r="Y247" s="110"/>
    </row>
    <row r="248" spans="1:25" x14ac:dyDescent="0.25">
      <c r="A248" s="110"/>
      <c r="B248" s="110"/>
      <c r="C248" s="110"/>
      <c r="D248" s="110"/>
      <c r="E248" s="110"/>
      <c r="F248" s="112"/>
      <c r="G248" s="112"/>
      <c r="H248" s="110"/>
      <c r="I248" s="110"/>
      <c r="J248" s="110"/>
      <c r="K248" s="110"/>
      <c r="L248" s="110"/>
      <c r="M248" s="110"/>
      <c r="N248" s="110"/>
      <c r="O248" s="110"/>
      <c r="P248" s="110"/>
      <c r="Q248" s="110"/>
      <c r="R248" s="112"/>
      <c r="S248" s="112"/>
      <c r="T248" s="112"/>
      <c r="U248" s="112"/>
      <c r="V248" s="112"/>
      <c r="W248" s="110"/>
      <c r="X248" s="110"/>
      <c r="Y248" s="110"/>
    </row>
    <row r="249" spans="1:25" x14ac:dyDescent="0.25">
      <c r="A249" s="110"/>
      <c r="B249" s="110"/>
      <c r="C249" s="110"/>
      <c r="D249" s="110"/>
      <c r="E249" s="110"/>
      <c r="F249" s="112"/>
      <c r="G249" s="112"/>
      <c r="H249" s="110"/>
      <c r="I249" s="110"/>
      <c r="J249" s="110"/>
      <c r="K249" s="110"/>
      <c r="L249" s="110"/>
      <c r="M249" s="110"/>
      <c r="N249" s="110"/>
      <c r="O249" s="110"/>
      <c r="P249" s="110"/>
      <c r="Q249" s="110"/>
      <c r="R249" s="112"/>
      <c r="S249" s="112"/>
      <c r="T249" s="112"/>
      <c r="U249" s="112"/>
      <c r="V249" s="112"/>
      <c r="W249" s="110"/>
      <c r="X249" s="110"/>
      <c r="Y249" s="110"/>
    </row>
    <row r="250" spans="1:25" x14ac:dyDescent="0.25">
      <c r="A250" s="110"/>
      <c r="B250" s="110"/>
      <c r="C250" s="110"/>
      <c r="D250" s="110"/>
      <c r="E250" s="110"/>
      <c r="F250" s="112"/>
      <c r="G250" s="112"/>
      <c r="H250" s="110"/>
      <c r="I250" s="110"/>
      <c r="J250" s="110"/>
      <c r="K250" s="110"/>
      <c r="L250" s="110"/>
      <c r="M250" s="110"/>
      <c r="N250" s="110"/>
      <c r="O250" s="110"/>
      <c r="P250" s="110"/>
      <c r="Q250" s="110"/>
      <c r="R250" s="112"/>
      <c r="S250" s="112"/>
      <c r="T250" s="112"/>
      <c r="U250" s="112"/>
      <c r="V250" s="112"/>
      <c r="W250" s="110"/>
      <c r="X250" s="110"/>
      <c r="Y250" s="110"/>
    </row>
    <row r="251" spans="1:25" x14ac:dyDescent="0.25">
      <c r="A251" s="110"/>
      <c r="B251" s="110"/>
      <c r="C251" s="110"/>
      <c r="D251" s="110"/>
      <c r="E251" s="110"/>
      <c r="F251" s="112"/>
      <c r="G251" s="112"/>
      <c r="H251" s="110"/>
      <c r="I251" s="110"/>
      <c r="J251" s="110"/>
      <c r="K251" s="110"/>
      <c r="L251" s="110"/>
      <c r="M251" s="110"/>
      <c r="N251" s="110"/>
      <c r="O251" s="110"/>
      <c r="P251" s="110"/>
      <c r="Q251" s="110"/>
      <c r="R251" s="112"/>
      <c r="S251" s="112"/>
      <c r="T251" s="112"/>
      <c r="U251" s="112"/>
      <c r="V251" s="112"/>
      <c r="W251" s="110"/>
      <c r="X251" s="110"/>
      <c r="Y251" s="110"/>
    </row>
    <row r="252" spans="1:25" x14ac:dyDescent="0.25">
      <c r="A252" s="110"/>
      <c r="B252" s="110"/>
      <c r="C252" s="110"/>
      <c r="D252" s="110"/>
      <c r="E252" s="110"/>
      <c r="F252" s="112"/>
      <c r="G252" s="112"/>
      <c r="H252" s="110"/>
      <c r="I252" s="110"/>
      <c r="J252" s="110"/>
      <c r="K252" s="110"/>
      <c r="L252" s="110"/>
      <c r="M252" s="110"/>
      <c r="N252" s="110"/>
      <c r="O252" s="110"/>
      <c r="P252" s="110"/>
      <c r="Q252" s="110"/>
      <c r="R252" s="112"/>
      <c r="S252" s="112"/>
      <c r="T252" s="112"/>
      <c r="U252" s="112"/>
      <c r="V252" s="112"/>
      <c r="W252" s="110"/>
      <c r="X252" s="110"/>
      <c r="Y252" s="110"/>
    </row>
    <row r="253" spans="1:25" x14ac:dyDescent="0.25">
      <c r="A253" s="110"/>
      <c r="B253" s="110"/>
      <c r="C253" s="110"/>
      <c r="D253" s="110"/>
      <c r="E253" s="110"/>
      <c r="F253" s="112"/>
      <c r="G253" s="112"/>
      <c r="H253" s="110"/>
      <c r="I253" s="110"/>
      <c r="J253" s="110"/>
      <c r="K253" s="110"/>
      <c r="L253" s="110"/>
      <c r="M253" s="110"/>
      <c r="N253" s="110"/>
      <c r="O253" s="110"/>
      <c r="P253" s="110"/>
      <c r="Q253" s="110"/>
      <c r="R253" s="112"/>
      <c r="S253" s="112"/>
      <c r="T253" s="112"/>
      <c r="U253" s="112"/>
      <c r="V253" s="112"/>
      <c r="W253" s="110"/>
      <c r="X253" s="110"/>
      <c r="Y253" s="110"/>
    </row>
    <row r="254" spans="1:25" x14ac:dyDescent="0.25">
      <c r="A254" s="110"/>
      <c r="B254" s="110"/>
      <c r="C254" s="110"/>
      <c r="D254" s="110"/>
      <c r="E254" s="110"/>
      <c r="F254" s="112"/>
      <c r="G254" s="112"/>
      <c r="H254" s="110"/>
      <c r="I254" s="110"/>
      <c r="J254" s="110"/>
      <c r="K254" s="110"/>
      <c r="L254" s="110"/>
      <c r="M254" s="110"/>
      <c r="N254" s="110"/>
      <c r="O254" s="110"/>
      <c r="P254" s="110"/>
      <c r="Q254" s="110"/>
      <c r="R254" s="112"/>
      <c r="S254" s="112"/>
      <c r="T254" s="112"/>
      <c r="U254" s="112"/>
      <c r="V254" s="112"/>
      <c r="W254" s="110"/>
      <c r="X254" s="110"/>
      <c r="Y254" s="110"/>
    </row>
    <row r="255" spans="1:25" x14ac:dyDescent="0.25">
      <c r="A255" s="110"/>
      <c r="B255" s="110"/>
      <c r="C255" s="110"/>
      <c r="D255" s="110"/>
      <c r="E255" s="110"/>
      <c r="F255" s="112"/>
      <c r="G255" s="112"/>
      <c r="H255" s="110"/>
      <c r="I255" s="110"/>
      <c r="J255" s="110"/>
      <c r="K255" s="110"/>
      <c r="L255" s="110"/>
      <c r="M255" s="110"/>
      <c r="N255" s="110"/>
      <c r="O255" s="110"/>
      <c r="P255" s="110"/>
      <c r="Q255" s="110"/>
      <c r="R255" s="112"/>
      <c r="S255" s="112"/>
      <c r="T255" s="112"/>
      <c r="U255" s="112"/>
      <c r="V255" s="112"/>
      <c r="W255" s="110"/>
      <c r="X255" s="110"/>
      <c r="Y255" s="110"/>
    </row>
    <row r="256" spans="1:25" x14ac:dyDescent="0.25">
      <c r="A256" s="110"/>
      <c r="B256" s="110"/>
      <c r="C256" s="110"/>
      <c r="D256" s="110"/>
      <c r="E256" s="110"/>
      <c r="F256" s="112"/>
      <c r="G256" s="112"/>
      <c r="H256" s="110"/>
      <c r="I256" s="110"/>
      <c r="J256" s="110"/>
      <c r="K256" s="110"/>
      <c r="L256" s="110"/>
      <c r="M256" s="110"/>
      <c r="N256" s="110"/>
      <c r="O256" s="110"/>
      <c r="P256" s="110"/>
      <c r="Q256" s="110"/>
      <c r="R256" s="112"/>
      <c r="S256" s="112"/>
      <c r="T256" s="112"/>
      <c r="U256" s="112"/>
      <c r="V256" s="112"/>
      <c r="W256" s="110"/>
      <c r="X256" s="110"/>
      <c r="Y256" s="110"/>
    </row>
    <row r="257" spans="1:25" x14ac:dyDescent="0.25">
      <c r="A257" s="110"/>
      <c r="B257" s="110"/>
      <c r="C257" s="110"/>
      <c r="D257" s="110"/>
      <c r="E257" s="110"/>
      <c r="F257" s="112"/>
      <c r="G257" s="112"/>
      <c r="H257" s="110"/>
      <c r="I257" s="110"/>
      <c r="J257" s="110"/>
      <c r="K257" s="110"/>
      <c r="L257" s="110"/>
      <c r="M257" s="110"/>
      <c r="N257" s="110"/>
      <c r="O257" s="110"/>
      <c r="P257" s="110"/>
      <c r="Q257" s="110"/>
      <c r="R257" s="112"/>
      <c r="S257" s="112"/>
      <c r="T257" s="112"/>
      <c r="U257" s="112"/>
      <c r="V257" s="112"/>
      <c r="W257" s="110"/>
      <c r="X257" s="110"/>
      <c r="Y257" s="110"/>
    </row>
    <row r="258" spans="1:25" x14ac:dyDescent="0.25">
      <c r="A258" s="110"/>
      <c r="B258" s="110"/>
      <c r="C258" s="110"/>
      <c r="D258" s="110"/>
      <c r="E258" s="110"/>
      <c r="F258" s="112"/>
      <c r="G258" s="112"/>
      <c r="H258" s="110"/>
      <c r="I258" s="110"/>
      <c r="J258" s="110"/>
      <c r="K258" s="110"/>
      <c r="L258" s="110"/>
      <c r="M258" s="110"/>
      <c r="N258" s="110"/>
      <c r="O258" s="110"/>
      <c r="P258" s="110"/>
      <c r="Q258" s="110"/>
      <c r="R258" s="112"/>
      <c r="S258" s="112"/>
      <c r="T258" s="112"/>
      <c r="U258" s="112"/>
      <c r="V258" s="112"/>
      <c r="W258" s="110"/>
      <c r="X258" s="110"/>
      <c r="Y258" s="110"/>
    </row>
    <row r="259" spans="1:25" x14ac:dyDescent="0.25">
      <c r="A259" s="110"/>
      <c r="B259" s="110"/>
      <c r="C259" s="110"/>
      <c r="D259" s="110"/>
      <c r="E259" s="110"/>
      <c r="F259" s="112"/>
      <c r="G259" s="112"/>
      <c r="H259" s="110"/>
      <c r="I259" s="110"/>
      <c r="J259" s="110"/>
      <c r="K259" s="110"/>
      <c r="L259" s="110"/>
      <c r="M259" s="110"/>
      <c r="N259" s="110"/>
      <c r="O259" s="110"/>
      <c r="P259" s="110"/>
      <c r="Q259" s="110"/>
      <c r="R259" s="112"/>
      <c r="S259" s="112"/>
      <c r="T259" s="112"/>
      <c r="U259" s="112"/>
      <c r="V259" s="112"/>
      <c r="W259" s="110"/>
      <c r="X259" s="110"/>
      <c r="Y259" s="110"/>
    </row>
    <row r="260" spans="1:25" x14ac:dyDescent="0.25">
      <c r="A260" s="110"/>
      <c r="B260" s="110"/>
      <c r="C260" s="110"/>
      <c r="D260" s="110"/>
      <c r="E260" s="110"/>
      <c r="F260" s="112"/>
      <c r="G260" s="112"/>
      <c r="H260" s="110"/>
      <c r="I260" s="110"/>
      <c r="J260" s="110"/>
      <c r="K260" s="110"/>
      <c r="L260" s="110"/>
      <c r="M260" s="110"/>
      <c r="N260" s="110"/>
      <c r="O260" s="110"/>
      <c r="P260" s="110"/>
      <c r="Q260" s="110"/>
      <c r="R260" s="112"/>
      <c r="S260" s="112"/>
      <c r="T260" s="112"/>
      <c r="U260" s="112"/>
      <c r="V260" s="112"/>
      <c r="W260" s="110"/>
      <c r="X260" s="110"/>
      <c r="Y260" s="110"/>
    </row>
    <row r="261" spans="1:25" x14ac:dyDescent="0.25">
      <c r="A261" s="110"/>
      <c r="B261" s="110"/>
      <c r="C261" s="110"/>
      <c r="D261" s="110"/>
      <c r="E261" s="110"/>
      <c r="F261" s="112"/>
      <c r="G261" s="112"/>
      <c r="H261" s="110"/>
      <c r="I261" s="110"/>
      <c r="J261" s="110"/>
      <c r="K261" s="110"/>
      <c r="L261" s="110"/>
      <c r="M261" s="110"/>
      <c r="N261" s="110"/>
      <c r="O261" s="110"/>
      <c r="P261" s="110"/>
      <c r="Q261" s="110"/>
      <c r="R261" s="112"/>
      <c r="S261" s="112"/>
      <c r="T261" s="112"/>
      <c r="U261" s="112"/>
      <c r="V261" s="112"/>
      <c r="W261" s="110"/>
      <c r="X261" s="110"/>
      <c r="Y261" s="110"/>
    </row>
    <row r="262" spans="1:25" x14ac:dyDescent="0.25">
      <c r="A262" s="110"/>
      <c r="B262" s="110"/>
      <c r="C262" s="110"/>
      <c r="D262" s="110"/>
      <c r="E262" s="110"/>
      <c r="F262" s="112"/>
      <c r="G262" s="112"/>
      <c r="H262" s="110"/>
      <c r="I262" s="110"/>
      <c r="J262" s="110"/>
      <c r="K262" s="110"/>
      <c r="L262" s="110"/>
      <c r="M262" s="110"/>
      <c r="N262" s="110"/>
      <c r="O262" s="110"/>
      <c r="P262" s="110"/>
      <c r="Q262" s="110"/>
      <c r="R262" s="112"/>
      <c r="S262" s="112"/>
      <c r="T262" s="112"/>
      <c r="U262" s="112"/>
      <c r="V262" s="112"/>
      <c r="W262" s="110"/>
      <c r="X262" s="110"/>
      <c r="Y262" s="110"/>
    </row>
    <row r="263" spans="1:25" x14ac:dyDescent="0.25">
      <c r="A263" s="110"/>
      <c r="B263" s="110"/>
      <c r="C263" s="110"/>
      <c r="D263" s="110"/>
      <c r="E263" s="110"/>
      <c r="F263" s="112"/>
      <c r="G263" s="112"/>
      <c r="H263" s="110"/>
      <c r="I263" s="110"/>
      <c r="J263" s="110"/>
      <c r="K263" s="110"/>
      <c r="L263" s="110"/>
      <c r="M263" s="110"/>
      <c r="N263" s="110"/>
      <c r="O263" s="110"/>
      <c r="P263" s="110"/>
      <c r="Q263" s="110"/>
      <c r="R263" s="112"/>
      <c r="S263" s="112"/>
      <c r="T263" s="112"/>
      <c r="U263" s="112"/>
      <c r="V263" s="112"/>
      <c r="W263" s="110"/>
      <c r="X263" s="110"/>
      <c r="Y263" s="110"/>
    </row>
    <row r="264" spans="1:25" x14ac:dyDescent="0.25">
      <c r="A264" s="110"/>
      <c r="B264" s="110"/>
      <c r="C264" s="110"/>
      <c r="D264" s="110"/>
      <c r="E264" s="110"/>
      <c r="F264" s="112"/>
      <c r="G264" s="112"/>
      <c r="H264" s="110"/>
      <c r="I264" s="110"/>
      <c r="J264" s="110"/>
      <c r="K264" s="110"/>
      <c r="L264" s="110"/>
      <c r="M264" s="110"/>
      <c r="N264" s="110"/>
      <c r="O264" s="110"/>
      <c r="P264" s="110"/>
      <c r="Q264" s="110"/>
      <c r="R264" s="112"/>
      <c r="S264" s="112"/>
      <c r="T264" s="112"/>
      <c r="U264" s="112"/>
      <c r="V264" s="112"/>
      <c r="W264" s="110"/>
      <c r="X264" s="110"/>
      <c r="Y264" s="110"/>
    </row>
    <row r="265" spans="1:25" x14ac:dyDescent="0.25">
      <c r="A265" s="110"/>
      <c r="B265" s="110"/>
      <c r="C265" s="110"/>
      <c r="D265" s="110"/>
      <c r="E265" s="110"/>
      <c r="F265" s="112"/>
      <c r="G265" s="112"/>
      <c r="H265" s="110"/>
      <c r="I265" s="110"/>
      <c r="J265" s="110"/>
      <c r="K265" s="110"/>
      <c r="L265" s="110"/>
      <c r="M265" s="110"/>
      <c r="N265" s="110"/>
      <c r="O265" s="110"/>
      <c r="P265" s="110"/>
      <c r="Q265" s="110"/>
      <c r="R265" s="112"/>
      <c r="S265" s="112"/>
      <c r="T265" s="112"/>
      <c r="U265" s="112"/>
      <c r="V265" s="112"/>
      <c r="W265" s="110"/>
      <c r="X265" s="110"/>
      <c r="Y265" s="110"/>
    </row>
    <row r="266" spans="1:25" x14ac:dyDescent="0.25">
      <c r="A266" s="110"/>
      <c r="B266" s="110"/>
      <c r="C266" s="110"/>
      <c r="D266" s="110"/>
      <c r="E266" s="110"/>
      <c r="F266" s="112"/>
      <c r="G266" s="112"/>
      <c r="H266" s="110"/>
      <c r="I266" s="110"/>
      <c r="J266" s="110"/>
      <c r="K266" s="110"/>
      <c r="L266" s="110"/>
      <c r="M266" s="110"/>
      <c r="N266" s="110"/>
      <c r="O266" s="110"/>
      <c r="P266" s="110"/>
      <c r="Q266" s="110"/>
      <c r="R266" s="112"/>
      <c r="S266" s="112"/>
      <c r="T266" s="112"/>
      <c r="U266" s="112"/>
      <c r="V266" s="112"/>
      <c r="W266" s="110"/>
      <c r="X266" s="110"/>
      <c r="Y266" s="110"/>
    </row>
    <row r="267" spans="1:25" x14ac:dyDescent="0.25">
      <c r="A267" s="110"/>
      <c r="B267" s="110"/>
      <c r="C267" s="110"/>
      <c r="D267" s="110"/>
      <c r="E267" s="110"/>
      <c r="F267" s="112"/>
      <c r="G267" s="112"/>
      <c r="H267" s="110"/>
      <c r="I267" s="110"/>
      <c r="J267" s="110"/>
      <c r="K267" s="110"/>
      <c r="L267" s="110"/>
      <c r="M267" s="110"/>
      <c r="N267" s="110"/>
      <c r="O267" s="110"/>
      <c r="P267" s="110"/>
      <c r="Q267" s="110"/>
      <c r="R267" s="112"/>
      <c r="S267" s="112"/>
      <c r="T267" s="112"/>
      <c r="U267" s="112"/>
      <c r="V267" s="112"/>
      <c r="W267" s="110"/>
      <c r="X267" s="110"/>
      <c r="Y267" s="110"/>
    </row>
    <row r="268" spans="1:25" x14ac:dyDescent="0.25">
      <c r="A268" s="110"/>
      <c r="B268" s="110"/>
      <c r="C268" s="110"/>
      <c r="D268" s="110"/>
      <c r="E268" s="110"/>
      <c r="F268" s="112"/>
      <c r="G268" s="112"/>
      <c r="H268" s="110"/>
      <c r="I268" s="110"/>
      <c r="J268" s="110"/>
      <c r="K268" s="110"/>
      <c r="L268" s="110"/>
      <c r="M268" s="110"/>
      <c r="N268" s="110"/>
      <c r="O268" s="110"/>
      <c r="P268" s="110"/>
      <c r="Q268" s="110"/>
      <c r="R268" s="112"/>
      <c r="S268" s="112"/>
      <c r="T268" s="112"/>
      <c r="U268" s="112"/>
      <c r="V268" s="112"/>
      <c r="W268" s="110"/>
      <c r="X268" s="110"/>
      <c r="Y268" s="110"/>
    </row>
    <row r="269" spans="1:25" x14ac:dyDescent="0.25">
      <c r="A269" s="110"/>
      <c r="B269" s="110"/>
      <c r="C269" s="110"/>
      <c r="D269" s="110"/>
      <c r="E269" s="110"/>
      <c r="F269" s="112"/>
      <c r="G269" s="112"/>
      <c r="H269" s="110"/>
      <c r="I269" s="110"/>
      <c r="J269" s="110"/>
      <c r="K269" s="110"/>
      <c r="L269" s="110"/>
      <c r="M269" s="110"/>
      <c r="N269" s="110"/>
      <c r="O269" s="110"/>
      <c r="P269" s="110"/>
      <c r="Q269" s="110"/>
      <c r="R269" s="112"/>
      <c r="S269" s="112"/>
      <c r="T269" s="112"/>
      <c r="U269" s="112"/>
      <c r="V269" s="112"/>
      <c r="W269" s="110"/>
      <c r="X269" s="110"/>
      <c r="Y269" s="110"/>
    </row>
    <row r="270" spans="1:25" x14ac:dyDescent="0.25">
      <c r="A270" s="110"/>
      <c r="B270" s="110"/>
      <c r="C270" s="110"/>
      <c r="D270" s="110"/>
      <c r="E270" s="110"/>
      <c r="F270" s="112"/>
      <c r="G270" s="112"/>
      <c r="H270" s="110"/>
      <c r="I270" s="110"/>
      <c r="J270" s="110"/>
      <c r="K270" s="110"/>
      <c r="L270" s="110"/>
      <c r="M270" s="110"/>
      <c r="N270" s="110"/>
      <c r="O270" s="110"/>
      <c r="P270" s="110"/>
      <c r="Q270" s="110"/>
      <c r="R270" s="112"/>
      <c r="S270" s="112"/>
      <c r="T270" s="112"/>
      <c r="U270" s="112"/>
      <c r="V270" s="112"/>
      <c r="W270" s="110"/>
      <c r="X270" s="110"/>
      <c r="Y270" s="110"/>
    </row>
    <row r="271" spans="1:25" x14ac:dyDescent="0.25">
      <c r="A271" s="110"/>
      <c r="B271" s="110"/>
      <c r="C271" s="110"/>
      <c r="D271" s="110"/>
      <c r="E271" s="110"/>
      <c r="F271" s="112"/>
      <c r="G271" s="112"/>
      <c r="H271" s="110"/>
      <c r="I271" s="110"/>
      <c r="J271" s="110"/>
      <c r="K271" s="110"/>
      <c r="L271" s="110"/>
      <c r="M271" s="110"/>
      <c r="N271" s="110"/>
      <c r="O271" s="110"/>
      <c r="P271" s="110"/>
      <c r="Q271" s="110"/>
      <c r="R271" s="112"/>
      <c r="S271" s="112"/>
      <c r="T271" s="112"/>
      <c r="U271" s="112"/>
      <c r="V271" s="112"/>
      <c r="W271" s="110"/>
      <c r="X271" s="110"/>
      <c r="Y271" s="110"/>
    </row>
    <row r="272" spans="1:25" x14ac:dyDescent="0.25">
      <c r="A272" s="110"/>
      <c r="B272" s="110"/>
      <c r="C272" s="110"/>
      <c r="D272" s="110"/>
      <c r="E272" s="110"/>
      <c r="F272" s="112"/>
      <c r="G272" s="112"/>
      <c r="H272" s="110"/>
      <c r="I272" s="110"/>
      <c r="J272" s="110"/>
      <c r="K272" s="110"/>
      <c r="L272" s="110"/>
      <c r="M272" s="110"/>
      <c r="N272" s="110"/>
      <c r="O272" s="110"/>
      <c r="P272" s="110"/>
      <c r="Q272" s="110"/>
      <c r="R272" s="112"/>
      <c r="S272" s="112"/>
      <c r="T272" s="112"/>
      <c r="U272" s="112"/>
      <c r="V272" s="112"/>
      <c r="W272" s="110"/>
      <c r="X272" s="110"/>
      <c r="Y272" s="110"/>
    </row>
    <row r="273" spans="1:25" x14ac:dyDescent="0.25">
      <c r="A273" s="110"/>
      <c r="B273" s="110"/>
      <c r="C273" s="110"/>
      <c r="D273" s="110"/>
      <c r="E273" s="110"/>
      <c r="F273" s="112"/>
      <c r="G273" s="112"/>
      <c r="H273" s="110"/>
      <c r="I273" s="110"/>
      <c r="J273" s="110"/>
      <c r="K273" s="110"/>
      <c r="L273" s="110"/>
      <c r="M273" s="110"/>
      <c r="N273" s="110"/>
      <c r="O273" s="110"/>
      <c r="P273" s="110"/>
      <c r="Q273" s="110"/>
      <c r="R273" s="112"/>
      <c r="S273" s="112"/>
      <c r="T273" s="112"/>
      <c r="U273" s="112"/>
      <c r="V273" s="112"/>
      <c r="W273" s="110"/>
      <c r="X273" s="110"/>
      <c r="Y273" s="110"/>
    </row>
    <row r="274" spans="1:25" x14ac:dyDescent="0.25">
      <c r="A274" s="110"/>
      <c r="B274" s="110"/>
      <c r="C274" s="110"/>
      <c r="D274" s="110"/>
      <c r="E274" s="110"/>
      <c r="F274" s="112"/>
      <c r="G274" s="112"/>
      <c r="H274" s="110"/>
      <c r="I274" s="110"/>
      <c r="J274" s="110"/>
      <c r="K274" s="110"/>
      <c r="L274" s="110"/>
      <c r="M274" s="110"/>
      <c r="N274" s="110"/>
      <c r="O274" s="110"/>
      <c r="P274" s="110"/>
      <c r="Q274" s="110"/>
      <c r="R274" s="112"/>
      <c r="S274" s="112"/>
      <c r="T274" s="112"/>
      <c r="U274" s="112"/>
      <c r="V274" s="112"/>
      <c r="W274" s="110"/>
      <c r="X274" s="110"/>
      <c r="Y274" s="110"/>
    </row>
    <row r="275" spans="1:25" x14ac:dyDescent="0.25">
      <c r="A275" s="110"/>
      <c r="B275" s="110"/>
      <c r="C275" s="110"/>
      <c r="D275" s="110"/>
      <c r="E275" s="110"/>
      <c r="F275" s="112"/>
      <c r="G275" s="112"/>
      <c r="H275" s="110"/>
      <c r="I275" s="110"/>
      <c r="J275" s="110"/>
      <c r="K275" s="110"/>
      <c r="L275" s="110"/>
      <c r="M275" s="110"/>
      <c r="N275" s="110"/>
      <c r="O275" s="110"/>
      <c r="P275" s="110"/>
      <c r="Q275" s="110"/>
      <c r="R275" s="112"/>
      <c r="S275" s="112"/>
      <c r="T275" s="112"/>
      <c r="U275" s="112"/>
      <c r="V275" s="112"/>
      <c r="W275" s="110"/>
      <c r="X275" s="110"/>
      <c r="Y275" s="110"/>
    </row>
    <row r="276" spans="1:25" x14ac:dyDescent="0.25">
      <c r="A276" s="110"/>
      <c r="B276" s="110"/>
      <c r="C276" s="110"/>
      <c r="D276" s="110"/>
      <c r="E276" s="110"/>
      <c r="F276" s="112"/>
      <c r="G276" s="112"/>
      <c r="H276" s="110"/>
      <c r="I276" s="110"/>
      <c r="J276" s="110"/>
      <c r="K276" s="110"/>
      <c r="L276" s="110"/>
      <c r="M276" s="110"/>
      <c r="N276" s="110"/>
      <c r="O276" s="110"/>
      <c r="P276" s="110"/>
      <c r="Q276" s="110"/>
      <c r="R276" s="112"/>
      <c r="S276" s="112"/>
      <c r="T276" s="112"/>
      <c r="U276" s="112"/>
      <c r="V276" s="112"/>
      <c r="W276" s="110"/>
      <c r="X276" s="110"/>
      <c r="Y276" s="110"/>
    </row>
    <row r="277" spans="1:25" x14ac:dyDescent="0.25">
      <c r="A277" s="110"/>
      <c r="B277" s="110"/>
      <c r="C277" s="110"/>
      <c r="D277" s="110"/>
      <c r="E277" s="110"/>
      <c r="F277" s="112"/>
      <c r="G277" s="112"/>
      <c r="H277" s="110"/>
      <c r="I277" s="110"/>
      <c r="J277" s="110"/>
      <c r="K277" s="110"/>
      <c r="L277" s="110"/>
      <c r="M277" s="110"/>
      <c r="N277" s="110"/>
      <c r="O277" s="110"/>
      <c r="P277" s="110"/>
      <c r="Q277" s="110"/>
      <c r="R277" s="112"/>
      <c r="S277" s="112"/>
      <c r="T277" s="112"/>
      <c r="U277" s="112"/>
      <c r="V277" s="112"/>
      <c r="W277" s="110"/>
      <c r="X277" s="110"/>
      <c r="Y277" s="110"/>
    </row>
    <row r="278" spans="1:25" x14ac:dyDescent="0.25">
      <c r="A278" s="110"/>
      <c r="B278" s="110"/>
      <c r="C278" s="110"/>
      <c r="D278" s="110"/>
      <c r="E278" s="110"/>
      <c r="F278" s="112"/>
      <c r="G278" s="112"/>
      <c r="H278" s="110"/>
      <c r="I278" s="110"/>
      <c r="J278" s="110"/>
      <c r="K278" s="110"/>
      <c r="L278" s="110"/>
      <c r="M278" s="110"/>
      <c r="N278" s="110"/>
      <c r="O278" s="110"/>
      <c r="P278" s="110"/>
      <c r="Q278" s="110"/>
      <c r="R278" s="112"/>
      <c r="S278" s="112"/>
      <c r="T278" s="112"/>
      <c r="U278" s="112"/>
      <c r="V278" s="112"/>
      <c r="W278" s="110"/>
      <c r="X278" s="110"/>
      <c r="Y278" s="110"/>
    </row>
    <row r="279" spans="1:25" x14ac:dyDescent="0.25">
      <c r="A279" s="110"/>
      <c r="B279" s="110"/>
      <c r="C279" s="110"/>
      <c r="D279" s="110"/>
      <c r="E279" s="110"/>
      <c r="F279" s="112"/>
      <c r="G279" s="112"/>
      <c r="H279" s="110"/>
      <c r="I279" s="110"/>
      <c r="J279" s="110"/>
      <c r="K279" s="110"/>
      <c r="L279" s="110"/>
      <c r="M279" s="110"/>
      <c r="N279" s="110"/>
      <c r="O279" s="110"/>
      <c r="P279" s="110"/>
      <c r="Q279" s="110"/>
      <c r="R279" s="112"/>
      <c r="S279" s="112"/>
      <c r="T279" s="112"/>
      <c r="U279" s="112"/>
      <c r="V279" s="112"/>
      <c r="W279" s="110"/>
      <c r="X279" s="110"/>
      <c r="Y279" s="110"/>
    </row>
    <row r="280" spans="1:25" x14ac:dyDescent="0.25">
      <c r="A280" s="110"/>
      <c r="B280" s="110"/>
      <c r="C280" s="110"/>
      <c r="D280" s="110"/>
      <c r="E280" s="110"/>
      <c r="F280" s="112"/>
      <c r="G280" s="112"/>
      <c r="H280" s="110"/>
      <c r="I280" s="110"/>
      <c r="J280" s="110"/>
      <c r="K280" s="110"/>
      <c r="L280" s="110"/>
      <c r="M280" s="110"/>
      <c r="N280" s="110"/>
      <c r="O280" s="110"/>
      <c r="P280" s="110"/>
      <c r="Q280" s="110"/>
      <c r="R280" s="112"/>
      <c r="S280" s="112"/>
      <c r="T280" s="112"/>
      <c r="U280" s="112"/>
      <c r="V280" s="112"/>
      <c r="W280" s="110"/>
      <c r="X280" s="110"/>
      <c r="Y280" s="110"/>
    </row>
    <row r="281" spans="1:25" x14ac:dyDescent="0.25">
      <c r="A281" s="110"/>
      <c r="B281" s="110"/>
      <c r="C281" s="110"/>
      <c r="D281" s="110"/>
      <c r="E281" s="110"/>
      <c r="F281" s="112"/>
      <c r="G281" s="112"/>
      <c r="H281" s="110"/>
      <c r="I281" s="110"/>
      <c r="J281" s="110"/>
      <c r="K281" s="110"/>
      <c r="L281" s="110"/>
      <c r="M281" s="110"/>
      <c r="N281" s="110"/>
      <c r="O281" s="110"/>
      <c r="P281" s="110"/>
      <c r="Q281" s="110"/>
      <c r="R281" s="112"/>
      <c r="S281" s="112"/>
      <c r="T281" s="112"/>
      <c r="U281" s="112"/>
      <c r="V281" s="112"/>
      <c r="W281" s="110"/>
      <c r="X281" s="110"/>
      <c r="Y281" s="110"/>
    </row>
    <row r="282" spans="1:25" x14ac:dyDescent="0.25">
      <c r="A282" s="110"/>
      <c r="B282" s="110"/>
      <c r="C282" s="110"/>
      <c r="D282" s="110"/>
      <c r="E282" s="110"/>
      <c r="F282" s="112"/>
      <c r="G282" s="112"/>
      <c r="H282" s="110"/>
      <c r="I282" s="110"/>
      <c r="J282" s="110"/>
      <c r="K282" s="110"/>
      <c r="L282" s="110"/>
      <c r="M282" s="110"/>
      <c r="N282" s="110"/>
      <c r="O282" s="110"/>
      <c r="P282" s="110"/>
      <c r="Q282" s="110"/>
      <c r="R282" s="112"/>
      <c r="S282" s="112"/>
      <c r="T282" s="112"/>
      <c r="U282" s="112"/>
      <c r="V282" s="112"/>
      <c r="W282" s="110"/>
      <c r="X282" s="110"/>
      <c r="Y282" s="110"/>
    </row>
    <row r="283" spans="1:25" x14ac:dyDescent="0.25">
      <c r="A283" s="110"/>
      <c r="B283" s="110"/>
      <c r="C283" s="110"/>
      <c r="D283" s="110"/>
      <c r="E283" s="110"/>
      <c r="F283" s="112"/>
      <c r="G283" s="112"/>
      <c r="H283" s="110"/>
      <c r="I283" s="110"/>
      <c r="J283" s="110"/>
      <c r="K283" s="110"/>
      <c r="L283" s="110"/>
      <c r="M283" s="110"/>
      <c r="N283" s="110"/>
      <c r="O283" s="110"/>
      <c r="P283" s="110"/>
      <c r="Q283" s="110"/>
      <c r="R283" s="112"/>
      <c r="S283" s="112"/>
      <c r="T283" s="112"/>
      <c r="U283" s="112"/>
      <c r="V283" s="112"/>
      <c r="W283" s="110"/>
      <c r="X283" s="110"/>
      <c r="Y283" s="110"/>
    </row>
    <row r="284" spans="1:25" x14ac:dyDescent="0.25">
      <c r="A284" s="110"/>
      <c r="B284" s="110"/>
      <c r="C284" s="110"/>
      <c r="D284" s="110"/>
      <c r="E284" s="110"/>
      <c r="F284" s="112"/>
      <c r="G284" s="112"/>
      <c r="H284" s="110"/>
      <c r="I284" s="110"/>
      <c r="J284" s="110"/>
      <c r="K284" s="110"/>
      <c r="L284" s="110"/>
      <c r="M284" s="110"/>
      <c r="N284" s="110"/>
      <c r="O284" s="110"/>
      <c r="P284" s="110"/>
      <c r="Q284" s="110"/>
      <c r="R284" s="112"/>
      <c r="S284" s="112"/>
      <c r="T284" s="112"/>
      <c r="U284" s="112"/>
      <c r="V284" s="112"/>
      <c r="W284" s="110"/>
      <c r="X284" s="110"/>
      <c r="Y284" s="110"/>
    </row>
    <row r="285" spans="1:25" x14ac:dyDescent="0.25">
      <c r="A285" s="110"/>
      <c r="B285" s="110"/>
      <c r="C285" s="110"/>
      <c r="D285" s="110"/>
      <c r="E285" s="110"/>
      <c r="F285" s="112"/>
      <c r="G285" s="112"/>
      <c r="H285" s="110"/>
      <c r="I285" s="110"/>
      <c r="J285" s="110"/>
      <c r="K285" s="110"/>
      <c r="L285" s="110"/>
      <c r="M285" s="110"/>
      <c r="N285" s="110"/>
      <c r="O285" s="110"/>
      <c r="P285" s="110"/>
      <c r="Q285" s="110"/>
      <c r="R285" s="112"/>
      <c r="S285" s="112"/>
      <c r="T285" s="112"/>
      <c r="U285" s="112"/>
      <c r="V285" s="112"/>
      <c r="W285" s="110"/>
      <c r="X285" s="110"/>
      <c r="Y285" s="110"/>
    </row>
    <row r="286" spans="1:25" x14ac:dyDescent="0.25">
      <c r="A286" s="110"/>
      <c r="B286" s="110"/>
      <c r="C286" s="110"/>
      <c r="D286" s="110"/>
      <c r="E286" s="110"/>
      <c r="F286" s="112"/>
      <c r="G286" s="112"/>
      <c r="H286" s="110"/>
      <c r="I286" s="110"/>
      <c r="J286" s="110"/>
      <c r="K286" s="110"/>
      <c r="L286" s="110"/>
      <c r="M286" s="110"/>
      <c r="N286" s="110"/>
      <c r="O286" s="110"/>
      <c r="P286" s="110"/>
      <c r="Q286" s="110"/>
      <c r="R286" s="112"/>
      <c r="S286" s="112"/>
      <c r="T286" s="112"/>
      <c r="U286" s="112"/>
      <c r="V286" s="112"/>
      <c r="W286" s="110"/>
      <c r="X286" s="110"/>
      <c r="Y286" s="110"/>
    </row>
    <row r="287" spans="1:25" x14ac:dyDescent="0.25">
      <c r="A287" s="110"/>
      <c r="B287" s="110"/>
      <c r="C287" s="110"/>
      <c r="D287" s="110"/>
      <c r="E287" s="110"/>
      <c r="F287" s="112"/>
      <c r="G287" s="112"/>
      <c r="H287" s="110"/>
      <c r="I287" s="110"/>
      <c r="J287" s="110"/>
      <c r="K287" s="110"/>
      <c r="L287" s="110"/>
      <c r="M287" s="110"/>
      <c r="N287" s="110"/>
      <c r="O287" s="110"/>
      <c r="P287" s="110"/>
      <c r="Q287" s="110"/>
      <c r="R287" s="112"/>
      <c r="S287" s="112"/>
      <c r="T287" s="112"/>
      <c r="U287" s="112"/>
      <c r="V287" s="112"/>
      <c r="W287" s="110"/>
      <c r="X287" s="110"/>
      <c r="Y287" s="110"/>
    </row>
    <row r="288" spans="1:25" x14ac:dyDescent="0.25">
      <c r="A288" s="110"/>
      <c r="B288" s="110"/>
      <c r="C288" s="110"/>
      <c r="D288" s="110"/>
      <c r="E288" s="110"/>
      <c r="F288" s="112"/>
      <c r="G288" s="112"/>
      <c r="H288" s="110"/>
      <c r="I288" s="110"/>
      <c r="J288" s="110"/>
      <c r="K288" s="110"/>
      <c r="L288" s="110"/>
      <c r="M288" s="110"/>
      <c r="N288" s="110"/>
      <c r="O288" s="110"/>
      <c r="P288" s="110"/>
      <c r="Q288" s="110"/>
      <c r="R288" s="112"/>
      <c r="S288" s="112"/>
      <c r="T288" s="112"/>
      <c r="U288" s="112"/>
      <c r="V288" s="112"/>
      <c r="W288" s="110"/>
      <c r="X288" s="110"/>
      <c r="Y288" s="110"/>
    </row>
    <row r="289" spans="1:25" x14ac:dyDescent="0.25">
      <c r="A289" s="110"/>
      <c r="B289" s="110"/>
      <c r="C289" s="110"/>
      <c r="D289" s="110"/>
      <c r="E289" s="110"/>
      <c r="F289" s="112"/>
      <c r="G289" s="112"/>
      <c r="H289" s="110"/>
      <c r="I289" s="110"/>
      <c r="J289" s="110"/>
      <c r="K289" s="110"/>
      <c r="L289" s="110"/>
      <c r="M289" s="110"/>
      <c r="N289" s="110"/>
      <c r="O289" s="110"/>
      <c r="P289" s="110"/>
      <c r="Q289" s="110"/>
      <c r="R289" s="112"/>
      <c r="S289" s="112"/>
      <c r="T289" s="112"/>
      <c r="U289" s="112"/>
      <c r="V289" s="112"/>
      <c r="W289" s="110"/>
      <c r="X289" s="110"/>
      <c r="Y289" s="110"/>
    </row>
    <row r="290" spans="1:25" x14ac:dyDescent="0.25">
      <c r="A290" s="110"/>
      <c r="B290" s="110"/>
      <c r="C290" s="110"/>
      <c r="D290" s="110"/>
      <c r="E290" s="110"/>
      <c r="F290" s="112"/>
      <c r="G290" s="112"/>
      <c r="H290" s="110"/>
      <c r="I290" s="110"/>
      <c r="J290" s="110"/>
      <c r="K290" s="110"/>
      <c r="L290" s="110"/>
      <c r="M290" s="110"/>
      <c r="N290" s="110"/>
      <c r="O290" s="110"/>
      <c r="P290" s="110"/>
      <c r="Q290" s="110"/>
      <c r="R290" s="112"/>
      <c r="S290" s="112"/>
      <c r="T290" s="112"/>
      <c r="U290" s="112"/>
      <c r="V290" s="112"/>
      <c r="W290" s="110"/>
      <c r="X290" s="110"/>
      <c r="Y290" s="110"/>
    </row>
    <row r="291" spans="1:25" x14ac:dyDescent="0.25">
      <c r="A291" s="110"/>
      <c r="B291" s="110"/>
      <c r="C291" s="110"/>
      <c r="D291" s="110"/>
      <c r="E291" s="110"/>
      <c r="F291" s="112"/>
      <c r="G291" s="112"/>
      <c r="H291" s="110"/>
      <c r="I291" s="110"/>
      <c r="J291" s="110"/>
      <c r="K291" s="110"/>
      <c r="L291" s="110"/>
      <c r="M291" s="110"/>
      <c r="N291" s="110"/>
      <c r="O291" s="110"/>
      <c r="P291" s="110"/>
      <c r="Q291" s="110"/>
      <c r="R291" s="112"/>
      <c r="S291" s="112"/>
      <c r="T291" s="112"/>
      <c r="U291" s="112"/>
      <c r="V291" s="112"/>
      <c r="W291" s="110"/>
      <c r="X291" s="110"/>
      <c r="Y291" s="110"/>
    </row>
    <row r="292" spans="1:25" x14ac:dyDescent="0.25">
      <c r="A292" s="110"/>
      <c r="B292" s="110"/>
      <c r="C292" s="110"/>
      <c r="D292" s="110"/>
      <c r="E292" s="110"/>
      <c r="F292" s="112"/>
      <c r="G292" s="112"/>
      <c r="H292" s="110"/>
      <c r="I292" s="110"/>
      <c r="J292" s="110"/>
      <c r="K292" s="110"/>
      <c r="L292" s="110"/>
      <c r="M292" s="110"/>
      <c r="N292" s="110"/>
      <c r="O292" s="110"/>
      <c r="P292" s="110"/>
      <c r="Q292" s="110"/>
      <c r="R292" s="112"/>
      <c r="S292" s="112"/>
      <c r="T292" s="112"/>
      <c r="U292" s="112"/>
      <c r="V292" s="112"/>
      <c r="W292" s="110"/>
      <c r="X292" s="110"/>
      <c r="Y292" s="110"/>
    </row>
    <row r="293" spans="1:25" x14ac:dyDescent="0.25">
      <c r="A293" s="110"/>
      <c r="B293" s="110"/>
      <c r="C293" s="110"/>
      <c r="D293" s="110"/>
      <c r="E293" s="110"/>
      <c r="F293" s="112"/>
      <c r="G293" s="112"/>
      <c r="H293" s="110"/>
      <c r="I293" s="110"/>
      <c r="J293" s="110"/>
      <c r="K293" s="110"/>
      <c r="L293" s="110"/>
      <c r="M293" s="110"/>
      <c r="N293" s="110"/>
      <c r="O293" s="110"/>
      <c r="P293" s="110"/>
      <c r="Q293" s="110"/>
      <c r="R293" s="112"/>
      <c r="S293" s="112"/>
      <c r="T293" s="112"/>
      <c r="U293" s="112"/>
      <c r="V293" s="112"/>
      <c r="W293" s="110"/>
      <c r="X293" s="110"/>
      <c r="Y293" s="110"/>
    </row>
    <row r="294" spans="1:25" x14ac:dyDescent="0.25">
      <c r="A294" s="110"/>
      <c r="B294" s="110"/>
      <c r="C294" s="110"/>
      <c r="D294" s="110"/>
      <c r="E294" s="110"/>
      <c r="F294" s="112"/>
      <c r="G294" s="112"/>
      <c r="H294" s="110"/>
      <c r="I294" s="110"/>
      <c r="J294" s="110"/>
      <c r="K294" s="110"/>
      <c r="L294" s="110"/>
      <c r="M294" s="110"/>
      <c r="N294" s="110"/>
      <c r="O294" s="110"/>
      <c r="P294" s="110"/>
      <c r="Q294" s="110"/>
      <c r="R294" s="112"/>
      <c r="S294" s="112"/>
      <c r="T294" s="112"/>
      <c r="U294" s="112"/>
      <c r="V294" s="112"/>
      <c r="W294" s="110"/>
      <c r="X294" s="110"/>
      <c r="Y294" s="110"/>
    </row>
    <row r="295" spans="1:25" x14ac:dyDescent="0.25">
      <c r="A295" s="110"/>
      <c r="B295" s="110"/>
      <c r="C295" s="110"/>
      <c r="D295" s="110"/>
      <c r="E295" s="110"/>
      <c r="F295" s="112"/>
      <c r="G295" s="112"/>
      <c r="H295" s="110"/>
      <c r="I295" s="110"/>
      <c r="J295" s="110"/>
      <c r="K295" s="110"/>
      <c r="L295" s="110"/>
      <c r="M295" s="110"/>
      <c r="N295" s="110"/>
      <c r="O295" s="110"/>
      <c r="P295" s="110"/>
      <c r="Q295" s="110"/>
      <c r="R295" s="112"/>
      <c r="S295" s="112"/>
      <c r="T295" s="112"/>
      <c r="U295" s="112"/>
      <c r="V295" s="112"/>
      <c r="W295" s="110"/>
      <c r="X295" s="110"/>
      <c r="Y295" s="110"/>
    </row>
    <row r="296" spans="1:25" x14ac:dyDescent="0.25">
      <c r="A296" s="110"/>
      <c r="B296" s="110"/>
      <c r="C296" s="110"/>
      <c r="D296" s="110"/>
      <c r="E296" s="110"/>
      <c r="F296" s="112"/>
      <c r="G296" s="112"/>
      <c r="H296" s="110"/>
      <c r="I296" s="110"/>
      <c r="J296" s="110"/>
      <c r="K296" s="110"/>
      <c r="L296" s="110"/>
      <c r="M296" s="110"/>
      <c r="N296" s="110"/>
      <c r="O296" s="110"/>
      <c r="P296" s="110"/>
      <c r="Q296" s="110"/>
      <c r="R296" s="112"/>
      <c r="S296" s="112"/>
      <c r="T296" s="112"/>
      <c r="U296" s="112"/>
      <c r="V296" s="112"/>
      <c r="W296" s="110"/>
      <c r="X296" s="110"/>
      <c r="Y296" s="110"/>
    </row>
    <row r="297" spans="1:25" x14ac:dyDescent="0.25">
      <c r="A297" s="110"/>
      <c r="B297" s="110"/>
      <c r="C297" s="110"/>
      <c r="D297" s="110"/>
      <c r="E297" s="110"/>
      <c r="F297" s="112"/>
      <c r="G297" s="112"/>
      <c r="H297" s="110"/>
      <c r="I297" s="110"/>
      <c r="J297" s="110"/>
      <c r="K297" s="110"/>
      <c r="L297" s="110"/>
      <c r="M297" s="110"/>
      <c r="N297" s="110"/>
      <c r="O297" s="110"/>
      <c r="P297" s="110"/>
      <c r="Q297" s="110"/>
      <c r="R297" s="112"/>
      <c r="S297" s="112"/>
      <c r="T297" s="112"/>
      <c r="U297" s="112"/>
      <c r="V297" s="112"/>
      <c r="W297" s="110"/>
      <c r="X297" s="110"/>
      <c r="Y297" s="110"/>
    </row>
    <row r="298" spans="1:25" x14ac:dyDescent="0.25">
      <c r="A298" s="110"/>
      <c r="B298" s="110"/>
      <c r="C298" s="110"/>
      <c r="D298" s="110"/>
      <c r="E298" s="110"/>
      <c r="F298" s="112"/>
      <c r="G298" s="112"/>
      <c r="H298" s="110"/>
      <c r="I298" s="110"/>
      <c r="J298" s="110"/>
      <c r="K298" s="110"/>
      <c r="L298" s="110"/>
      <c r="M298" s="110"/>
      <c r="N298" s="110"/>
      <c r="O298" s="110"/>
      <c r="P298" s="110"/>
      <c r="Q298" s="110"/>
      <c r="R298" s="112"/>
      <c r="S298" s="112"/>
      <c r="T298" s="112"/>
      <c r="U298" s="112"/>
      <c r="V298" s="112"/>
      <c r="W298" s="110"/>
      <c r="X298" s="110"/>
      <c r="Y298" s="110"/>
    </row>
    <row r="299" spans="1:25" x14ac:dyDescent="0.25">
      <c r="A299" s="110"/>
      <c r="B299" s="110"/>
      <c r="C299" s="110"/>
      <c r="D299" s="110"/>
      <c r="E299" s="110"/>
      <c r="F299" s="112"/>
      <c r="G299" s="112"/>
      <c r="H299" s="110"/>
      <c r="I299" s="110"/>
      <c r="J299" s="110"/>
      <c r="K299" s="110"/>
      <c r="L299" s="110"/>
      <c r="M299" s="110"/>
      <c r="N299" s="110"/>
      <c r="O299" s="110"/>
      <c r="P299" s="110"/>
      <c r="Q299" s="110"/>
      <c r="R299" s="112"/>
      <c r="S299" s="112"/>
      <c r="T299" s="112"/>
      <c r="U299" s="112"/>
      <c r="V299" s="112"/>
      <c r="W299" s="110"/>
      <c r="X299" s="110"/>
      <c r="Y299" s="110"/>
    </row>
    <row r="300" spans="1:25" x14ac:dyDescent="0.25">
      <c r="A300" s="110"/>
      <c r="B300" s="110"/>
      <c r="C300" s="110"/>
      <c r="D300" s="110"/>
      <c r="E300" s="110"/>
      <c r="F300" s="112"/>
      <c r="G300" s="112"/>
      <c r="H300" s="110"/>
      <c r="I300" s="110"/>
      <c r="J300" s="110"/>
      <c r="K300" s="110"/>
      <c r="L300" s="110"/>
      <c r="M300" s="110"/>
      <c r="N300" s="110"/>
      <c r="O300" s="110"/>
      <c r="P300" s="110"/>
      <c r="Q300" s="110"/>
      <c r="R300" s="112"/>
      <c r="S300" s="112"/>
      <c r="T300" s="112"/>
      <c r="U300" s="112"/>
      <c r="V300" s="112"/>
      <c r="W300" s="110"/>
      <c r="X300" s="110"/>
      <c r="Y300" s="110"/>
    </row>
    <row r="301" spans="1:25" x14ac:dyDescent="0.25">
      <c r="A301" s="110"/>
      <c r="B301" s="110"/>
      <c r="C301" s="110"/>
      <c r="D301" s="110"/>
      <c r="E301" s="110"/>
      <c r="F301" s="112"/>
      <c r="G301" s="112"/>
      <c r="H301" s="110"/>
      <c r="I301" s="110"/>
      <c r="J301" s="110"/>
      <c r="K301" s="110"/>
      <c r="L301" s="110"/>
      <c r="M301" s="110"/>
      <c r="N301" s="110"/>
      <c r="O301" s="110"/>
      <c r="P301" s="110"/>
      <c r="Q301" s="110"/>
      <c r="R301" s="112"/>
      <c r="S301" s="112"/>
      <c r="T301" s="112"/>
      <c r="U301" s="112"/>
      <c r="V301" s="112"/>
      <c r="W301" s="110"/>
      <c r="X301" s="110"/>
      <c r="Y301" s="110"/>
    </row>
    <row r="302" spans="1:25" x14ac:dyDescent="0.25">
      <c r="A302" s="110"/>
      <c r="B302" s="110"/>
      <c r="C302" s="110"/>
      <c r="D302" s="110"/>
      <c r="E302" s="110"/>
      <c r="F302" s="112"/>
      <c r="G302" s="112"/>
      <c r="H302" s="110"/>
      <c r="I302" s="110"/>
      <c r="J302" s="110"/>
      <c r="K302" s="110"/>
      <c r="L302" s="110"/>
      <c r="M302" s="110"/>
      <c r="N302" s="110"/>
      <c r="O302" s="110"/>
      <c r="P302" s="110"/>
      <c r="Q302" s="110"/>
      <c r="R302" s="112"/>
      <c r="S302" s="112"/>
      <c r="T302" s="112"/>
      <c r="U302" s="112"/>
      <c r="V302" s="112"/>
      <c r="W302" s="110"/>
      <c r="X302" s="110"/>
      <c r="Y302" s="110"/>
    </row>
    <row r="303" spans="1:25" x14ac:dyDescent="0.25">
      <c r="A303" s="110"/>
      <c r="B303" s="110"/>
      <c r="C303" s="110"/>
      <c r="D303" s="110"/>
      <c r="E303" s="110"/>
      <c r="F303" s="112"/>
      <c r="G303" s="112"/>
      <c r="H303" s="110"/>
      <c r="I303" s="110"/>
      <c r="J303" s="110"/>
      <c r="K303" s="110"/>
      <c r="L303" s="110"/>
      <c r="M303" s="110"/>
      <c r="N303" s="110"/>
      <c r="O303" s="110"/>
      <c r="P303" s="110"/>
      <c r="Q303" s="110"/>
      <c r="R303" s="112"/>
      <c r="S303" s="112"/>
      <c r="T303" s="112"/>
      <c r="U303" s="112"/>
      <c r="V303" s="112"/>
      <c r="W303" s="110"/>
      <c r="X303" s="110"/>
      <c r="Y303" s="110"/>
    </row>
    <row r="304" spans="1:25" x14ac:dyDescent="0.25">
      <c r="A304" s="110"/>
      <c r="B304" s="110"/>
      <c r="C304" s="110"/>
      <c r="D304" s="110"/>
      <c r="E304" s="110"/>
      <c r="F304" s="112"/>
      <c r="G304" s="112"/>
      <c r="H304" s="110"/>
      <c r="I304" s="110"/>
      <c r="J304" s="110"/>
      <c r="K304" s="110"/>
      <c r="L304" s="110"/>
      <c r="M304" s="110"/>
      <c r="N304" s="110"/>
      <c r="O304" s="110"/>
      <c r="P304" s="110"/>
      <c r="Q304" s="110"/>
      <c r="R304" s="112"/>
      <c r="S304" s="112"/>
      <c r="T304" s="112"/>
      <c r="U304" s="112"/>
      <c r="V304" s="112"/>
      <c r="W304" s="110"/>
      <c r="X304" s="110"/>
      <c r="Y304" s="110"/>
    </row>
    <row r="305" spans="1:25" x14ac:dyDescent="0.25">
      <c r="A305" s="110"/>
      <c r="B305" s="110"/>
      <c r="C305" s="110"/>
      <c r="D305" s="110"/>
      <c r="E305" s="110"/>
      <c r="F305" s="112"/>
      <c r="G305" s="112"/>
      <c r="H305" s="110"/>
      <c r="I305" s="110"/>
      <c r="J305" s="110"/>
      <c r="K305" s="110"/>
      <c r="L305" s="110"/>
      <c r="M305" s="110"/>
      <c r="N305" s="110"/>
      <c r="O305" s="110"/>
      <c r="P305" s="110"/>
      <c r="Q305" s="110"/>
      <c r="R305" s="112"/>
      <c r="S305" s="112"/>
      <c r="T305" s="112"/>
      <c r="U305" s="112"/>
      <c r="V305" s="112"/>
      <c r="W305" s="110"/>
      <c r="X305" s="110"/>
      <c r="Y305" s="110"/>
    </row>
    <row r="306" spans="1:25" x14ac:dyDescent="0.25">
      <c r="A306" s="110"/>
      <c r="B306" s="110"/>
      <c r="C306" s="110"/>
      <c r="D306" s="110"/>
      <c r="E306" s="110"/>
      <c r="F306" s="112"/>
      <c r="G306" s="112"/>
      <c r="H306" s="110"/>
      <c r="I306" s="110"/>
      <c r="J306" s="110"/>
      <c r="K306" s="110"/>
      <c r="L306" s="110"/>
      <c r="M306" s="110"/>
      <c r="N306" s="110"/>
      <c r="O306" s="110"/>
      <c r="P306" s="110"/>
      <c r="Q306" s="110"/>
      <c r="R306" s="112"/>
      <c r="S306" s="112"/>
      <c r="T306" s="112"/>
      <c r="U306" s="112"/>
      <c r="V306" s="112"/>
      <c r="W306" s="110"/>
      <c r="X306" s="110"/>
      <c r="Y306" s="110"/>
    </row>
    <row r="307" spans="1:25" x14ac:dyDescent="0.25">
      <c r="A307" s="110"/>
      <c r="B307" s="110"/>
      <c r="C307" s="110"/>
      <c r="D307" s="110"/>
      <c r="E307" s="110"/>
      <c r="F307" s="112"/>
      <c r="G307" s="112"/>
      <c r="H307" s="110"/>
      <c r="I307" s="110"/>
      <c r="J307" s="110"/>
      <c r="K307" s="110"/>
      <c r="L307" s="110"/>
      <c r="M307" s="110"/>
      <c r="N307" s="110"/>
      <c r="O307" s="110"/>
      <c r="P307" s="110"/>
      <c r="Q307" s="110"/>
      <c r="R307" s="112"/>
      <c r="S307" s="112"/>
      <c r="T307" s="112"/>
      <c r="U307" s="112"/>
      <c r="V307" s="112"/>
      <c r="W307" s="110"/>
      <c r="X307" s="110"/>
      <c r="Y307" s="110"/>
    </row>
    <row r="308" spans="1:25" x14ac:dyDescent="0.25">
      <c r="A308" s="110"/>
      <c r="B308" s="110"/>
      <c r="C308" s="110"/>
      <c r="D308" s="110"/>
      <c r="E308" s="110"/>
      <c r="F308" s="112"/>
      <c r="G308" s="112"/>
      <c r="H308" s="110"/>
      <c r="I308" s="110"/>
      <c r="J308" s="110"/>
      <c r="K308" s="110"/>
      <c r="L308" s="110"/>
      <c r="M308" s="110"/>
      <c r="N308" s="110"/>
      <c r="O308" s="110"/>
      <c r="P308" s="110"/>
      <c r="Q308" s="110"/>
      <c r="R308" s="112"/>
      <c r="S308" s="112"/>
      <c r="T308" s="112"/>
      <c r="U308" s="112"/>
      <c r="V308" s="112"/>
      <c r="W308" s="110"/>
      <c r="X308" s="110"/>
      <c r="Y308" s="110"/>
    </row>
    <row r="309" spans="1:25" x14ac:dyDescent="0.25">
      <c r="A309" s="110"/>
      <c r="B309" s="110"/>
      <c r="C309" s="110"/>
      <c r="D309" s="110"/>
      <c r="E309" s="110"/>
      <c r="F309" s="112"/>
      <c r="G309" s="112"/>
      <c r="H309" s="110"/>
      <c r="I309" s="110"/>
      <c r="J309" s="110"/>
      <c r="K309" s="110"/>
      <c r="L309" s="110"/>
      <c r="M309" s="110"/>
      <c r="N309" s="110"/>
      <c r="O309" s="110"/>
      <c r="P309" s="110"/>
      <c r="Q309" s="110"/>
      <c r="R309" s="112"/>
      <c r="S309" s="112"/>
      <c r="T309" s="112"/>
      <c r="U309" s="112"/>
      <c r="V309" s="112"/>
      <c r="W309" s="110"/>
      <c r="X309" s="110"/>
      <c r="Y309" s="110"/>
    </row>
    <row r="310" spans="1:25" x14ac:dyDescent="0.25">
      <c r="A310" s="110"/>
      <c r="B310" s="110"/>
      <c r="C310" s="110"/>
      <c r="D310" s="110"/>
      <c r="E310" s="110"/>
      <c r="F310" s="112"/>
      <c r="G310" s="112"/>
      <c r="H310" s="110"/>
      <c r="I310" s="110"/>
      <c r="J310" s="110"/>
      <c r="K310" s="110"/>
      <c r="L310" s="110"/>
      <c r="M310" s="110"/>
      <c r="N310" s="110"/>
      <c r="O310" s="110"/>
      <c r="P310" s="110"/>
      <c r="Q310" s="110"/>
      <c r="R310" s="112"/>
      <c r="S310" s="112"/>
      <c r="T310" s="112"/>
      <c r="U310" s="112"/>
      <c r="V310" s="112"/>
      <c r="W310" s="110"/>
      <c r="X310" s="110"/>
      <c r="Y310" s="110"/>
    </row>
    <row r="311" spans="1:25" x14ac:dyDescent="0.25">
      <c r="A311" s="110"/>
      <c r="B311" s="110"/>
      <c r="C311" s="110"/>
      <c r="D311" s="110"/>
      <c r="E311" s="110"/>
      <c r="F311" s="112"/>
      <c r="G311" s="112"/>
      <c r="H311" s="110"/>
      <c r="I311" s="110"/>
      <c r="J311" s="110"/>
      <c r="K311" s="110"/>
      <c r="L311" s="110"/>
      <c r="M311" s="110"/>
      <c r="N311" s="110"/>
      <c r="O311" s="110"/>
      <c r="P311" s="110"/>
      <c r="Q311" s="110"/>
      <c r="R311" s="112"/>
      <c r="S311" s="112"/>
      <c r="T311" s="112"/>
      <c r="U311" s="112"/>
      <c r="V311" s="112"/>
      <c r="W311" s="110"/>
      <c r="X311" s="110"/>
      <c r="Y311" s="110"/>
    </row>
    <row r="312" spans="1:25" x14ac:dyDescent="0.25">
      <c r="A312" s="110"/>
      <c r="B312" s="110"/>
      <c r="C312" s="110"/>
      <c r="D312" s="110"/>
      <c r="E312" s="110"/>
      <c r="F312" s="112"/>
      <c r="G312" s="112"/>
      <c r="H312" s="110"/>
      <c r="I312" s="110"/>
      <c r="J312" s="110"/>
      <c r="K312" s="110"/>
      <c r="L312" s="110"/>
      <c r="M312" s="110"/>
      <c r="N312" s="110"/>
      <c r="O312" s="110"/>
      <c r="P312" s="110"/>
      <c r="Q312" s="110"/>
      <c r="R312" s="112"/>
      <c r="S312" s="112"/>
      <c r="T312" s="112"/>
      <c r="U312" s="112"/>
      <c r="V312" s="112"/>
      <c r="W312" s="110"/>
      <c r="X312" s="110"/>
      <c r="Y312" s="110"/>
    </row>
    <row r="313" spans="1:25" x14ac:dyDescent="0.25">
      <c r="A313" s="110"/>
      <c r="B313" s="110"/>
      <c r="C313" s="110"/>
      <c r="D313" s="110"/>
      <c r="E313" s="110"/>
      <c r="F313" s="112"/>
      <c r="G313" s="112"/>
      <c r="H313" s="110"/>
      <c r="I313" s="110"/>
      <c r="J313" s="110"/>
      <c r="K313" s="110"/>
      <c r="L313" s="110"/>
      <c r="M313" s="110"/>
      <c r="N313" s="110"/>
      <c r="O313" s="110"/>
      <c r="P313" s="110"/>
      <c r="Q313" s="110"/>
      <c r="R313" s="112"/>
      <c r="S313" s="112"/>
      <c r="T313" s="112"/>
      <c r="U313" s="112"/>
      <c r="V313" s="112"/>
      <c r="W313" s="110"/>
      <c r="X313" s="110"/>
      <c r="Y313" s="110"/>
    </row>
    <row r="314" spans="1:25" x14ac:dyDescent="0.25">
      <c r="A314" s="110"/>
      <c r="B314" s="110"/>
      <c r="C314" s="110"/>
      <c r="D314" s="110"/>
      <c r="E314" s="110"/>
      <c r="F314" s="112"/>
      <c r="G314" s="112"/>
      <c r="H314" s="110"/>
      <c r="I314" s="110"/>
      <c r="J314" s="110"/>
      <c r="K314" s="110"/>
      <c r="L314" s="110"/>
      <c r="M314" s="110"/>
      <c r="N314" s="110"/>
      <c r="O314" s="110"/>
      <c r="P314" s="110"/>
      <c r="Q314" s="110"/>
      <c r="R314" s="112"/>
      <c r="S314" s="112"/>
      <c r="T314" s="112"/>
      <c r="U314" s="112"/>
      <c r="V314" s="112"/>
      <c r="W314" s="110"/>
      <c r="X314" s="110"/>
      <c r="Y314" s="110"/>
    </row>
    <row r="315" spans="1:25" x14ac:dyDescent="0.25">
      <c r="A315" s="110"/>
      <c r="B315" s="110"/>
      <c r="C315" s="110"/>
      <c r="D315" s="110"/>
      <c r="E315" s="110"/>
      <c r="F315" s="112"/>
      <c r="G315" s="112"/>
      <c r="H315" s="110"/>
      <c r="I315" s="110"/>
      <c r="J315" s="110"/>
      <c r="K315" s="110"/>
      <c r="L315" s="110"/>
      <c r="M315" s="110"/>
      <c r="N315" s="110"/>
      <c r="O315" s="110"/>
      <c r="P315" s="110"/>
      <c r="Q315" s="110"/>
      <c r="R315" s="112"/>
      <c r="S315" s="112"/>
      <c r="T315" s="112"/>
      <c r="U315" s="112"/>
      <c r="V315" s="112"/>
      <c r="W315" s="110"/>
      <c r="X315" s="110"/>
      <c r="Y315" s="110"/>
    </row>
    <row r="316" spans="1:25" x14ac:dyDescent="0.25">
      <c r="A316" s="110"/>
      <c r="B316" s="110"/>
      <c r="C316" s="110"/>
      <c r="D316" s="110"/>
      <c r="E316" s="110"/>
      <c r="F316" s="112"/>
      <c r="G316" s="112"/>
      <c r="H316" s="110"/>
      <c r="I316" s="110"/>
      <c r="J316" s="110"/>
      <c r="K316" s="110"/>
      <c r="L316" s="110"/>
      <c r="M316" s="110"/>
      <c r="N316" s="110"/>
      <c r="O316" s="110"/>
      <c r="P316" s="110"/>
      <c r="Q316" s="110"/>
      <c r="R316" s="112"/>
      <c r="S316" s="112"/>
      <c r="T316" s="112"/>
      <c r="U316" s="112"/>
      <c r="V316" s="112"/>
      <c r="W316" s="110"/>
      <c r="X316" s="110"/>
      <c r="Y316" s="110"/>
    </row>
    <row r="317" spans="1:25" x14ac:dyDescent="0.25">
      <c r="A317" s="110"/>
      <c r="B317" s="110"/>
      <c r="C317" s="110"/>
      <c r="D317" s="110"/>
      <c r="E317" s="110"/>
      <c r="F317" s="112"/>
      <c r="G317" s="112"/>
      <c r="H317" s="110"/>
      <c r="I317" s="110"/>
      <c r="J317" s="110"/>
      <c r="K317" s="110"/>
      <c r="L317" s="110"/>
      <c r="M317" s="110"/>
      <c r="N317" s="110"/>
      <c r="O317" s="110"/>
      <c r="P317" s="110"/>
      <c r="Q317" s="110"/>
      <c r="R317" s="112"/>
      <c r="S317" s="112"/>
      <c r="T317" s="112"/>
      <c r="U317" s="112"/>
      <c r="V317" s="112"/>
      <c r="W317" s="110"/>
      <c r="X317" s="110"/>
      <c r="Y317" s="110"/>
    </row>
    <row r="318" spans="1:25" x14ac:dyDescent="0.25">
      <c r="A318" s="110"/>
      <c r="B318" s="110"/>
      <c r="C318" s="110"/>
      <c r="D318" s="110"/>
      <c r="E318" s="110"/>
      <c r="F318" s="112"/>
      <c r="G318" s="112"/>
      <c r="H318" s="110"/>
      <c r="I318" s="110"/>
      <c r="J318" s="110"/>
      <c r="K318" s="110"/>
      <c r="L318" s="110"/>
      <c r="M318" s="110"/>
      <c r="N318" s="110"/>
      <c r="O318" s="110"/>
      <c r="P318" s="110"/>
      <c r="Q318" s="110"/>
      <c r="R318" s="112"/>
      <c r="S318" s="112"/>
      <c r="T318" s="112"/>
      <c r="U318" s="112"/>
      <c r="V318" s="112"/>
      <c r="W318" s="110"/>
      <c r="X318" s="110"/>
      <c r="Y318" s="110"/>
    </row>
    <row r="319" spans="1:25" x14ac:dyDescent="0.25">
      <c r="A319" s="110"/>
      <c r="B319" s="110"/>
      <c r="C319" s="110"/>
      <c r="D319" s="110"/>
      <c r="E319" s="110"/>
      <c r="F319" s="112"/>
      <c r="G319" s="112"/>
      <c r="H319" s="110"/>
      <c r="I319" s="110"/>
      <c r="J319" s="110"/>
      <c r="K319" s="110"/>
      <c r="L319" s="110"/>
      <c r="M319" s="110"/>
      <c r="N319" s="110"/>
      <c r="O319" s="110"/>
      <c r="P319" s="110"/>
      <c r="Q319" s="110"/>
      <c r="R319" s="112"/>
      <c r="S319" s="112"/>
      <c r="T319" s="112"/>
      <c r="U319" s="112"/>
      <c r="V319" s="112"/>
      <c r="W319" s="110"/>
      <c r="X319" s="110"/>
      <c r="Y319" s="110"/>
    </row>
    <row r="320" spans="1:25" x14ac:dyDescent="0.25">
      <c r="A320" s="110"/>
      <c r="B320" s="110"/>
      <c r="C320" s="110"/>
      <c r="D320" s="110"/>
      <c r="E320" s="110"/>
      <c r="F320" s="112"/>
      <c r="G320" s="112"/>
      <c r="H320" s="110"/>
      <c r="I320" s="110"/>
      <c r="J320" s="110"/>
      <c r="K320" s="110"/>
      <c r="L320" s="110"/>
      <c r="M320" s="110"/>
      <c r="N320" s="110"/>
      <c r="O320" s="110"/>
      <c r="P320" s="110"/>
      <c r="Q320" s="110"/>
      <c r="R320" s="112"/>
      <c r="S320" s="112"/>
      <c r="T320" s="112"/>
      <c r="U320" s="112"/>
      <c r="V320" s="112"/>
      <c r="W320" s="110"/>
      <c r="X320" s="110"/>
      <c r="Y320" s="110"/>
    </row>
    <row r="321" spans="1:25" x14ac:dyDescent="0.25">
      <c r="A321" s="110"/>
      <c r="B321" s="110"/>
      <c r="C321" s="110"/>
      <c r="D321" s="110"/>
      <c r="E321" s="110"/>
      <c r="F321" s="112"/>
      <c r="G321" s="112"/>
      <c r="H321" s="110"/>
      <c r="I321" s="110"/>
      <c r="J321" s="110"/>
      <c r="K321" s="110"/>
      <c r="L321" s="110"/>
      <c r="M321" s="110"/>
      <c r="N321" s="110"/>
      <c r="O321" s="110"/>
      <c r="P321" s="110"/>
      <c r="Q321" s="110"/>
      <c r="R321" s="112"/>
      <c r="S321" s="112"/>
      <c r="T321" s="112"/>
      <c r="U321" s="112"/>
      <c r="V321" s="112"/>
      <c r="W321" s="110"/>
      <c r="X321" s="110"/>
      <c r="Y321" s="110"/>
    </row>
    <row r="322" spans="1:25" x14ac:dyDescent="0.25">
      <c r="A322" s="110"/>
      <c r="B322" s="110"/>
      <c r="C322" s="110"/>
      <c r="D322" s="110"/>
      <c r="E322" s="110"/>
      <c r="F322" s="112"/>
      <c r="G322" s="112"/>
      <c r="H322" s="110"/>
      <c r="I322" s="110"/>
      <c r="J322" s="110"/>
      <c r="K322" s="110"/>
      <c r="L322" s="110"/>
      <c r="M322" s="110"/>
      <c r="N322" s="110"/>
      <c r="O322" s="110"/>
      <c r="P322" s="110"/>
      <c r="Q322" s="110"/>
      <c r="R322" s="112"/>
      <c r="S322" s="112"/>
      <c r="T322" s="112"/>
      <c r="U322" s="112"/>
      <c r="V322" s="112"/>
      <c r="W322" s="110"/>
      <c r="X322" s="110"/>
      <c r="Y322" s="110"/>
    </row>
    <row r="323" spans="1:25" x14ac:dyDescent="0.25">
      <c r="A323" s="110"/>
      <c r="B323" s="110"/>
      <c r="C323" s="110"/>
      <c r="D323" s="110"/>
      <c r="E323" s="110"/>
      <c r="F323" s="112"/>
      <c r="G323" s="112"/>
      <c r="H323" s="110"/>
      <c r="I323" s="110"/>
      <c r="J323" s="110"/>
      <c r="K323" s="110"/>
      <c r="L323" s="110"/>
      <c r="M323" s="110"/>
      <c r="N323" s="110"/>
      <c r="O323" s="110"/>
      <c r="P323" s="110"/>
      <c r="Q323" s="110"/>
      <c r="R323" s="112"/>
      <c r="S323" s="112"/>
      <c r="T323" s="112"/>
      <c r="U323" s="112"/>
      <c r="V323" s="112"/>
      <c r="W323" s="110"/>
      <c r="X323" s="110"/>
      <c r="Y323" s="110"/>
    </row>
    <row r="324" spans="1:25" x14ac:dyDescent="0.25">
      <c r="A324" s="110"/>
      <c r="B324" s="110"/>
      <c r="C324" s="110"/>
      <c r="D324" s="110"/>
      <c r="E324" s="110"/>
      <c r="F324" s="112"/>
      <c r="G324" s="112"/>
      <c r="H324" s="110"/>
      <c r="I324" s="110"/>
      <c r="J324" s="110"/>
      <c r="K324" s="110"/>
      <c r="L324" s="110"/>
      <c r="M324" s="110"/>
      <c r="N324" s="110"/>
      <c r="O324" s="110"/>
      <c r="P324" s="110"/>
      <c r="Q324" s="110"/>
      <c r="R324" s="112"/>
      <c r="S324" s="112"/>
      <c r="T324" s="112"/>
      <c r="U324" s="112"/>
      <c r="V324" s="112"/>
      <c r="W324" s="110"/>
      <c r="X324" s="110"/>
      <c r="Y324" s="110"/>
    </row>
    <row r="325" spans="1:25" x14ac:dyDescent="0.25">
      <c r="A325" s="110"/>
      <c r="B325" s="110"/>
      <c r="C325" s="110"/>
      <c r="D325" s="110"/>
      <c r="E325" s="110"/>
      <c r="F325" s="112"/>
      <c r="G325" s="112"/>
      <c r="H325" s="110"/>
      <c r="I325" s="110"/>
      <c r="J325" s="110"/>
      <c r="K325" s="110"/>
      <c r="L325" s="110"/>
      <c r="M325" s="110"/>
      <c r="N325" s="110"/>
      <c r="O325" s="110"/>
      <c r="P325" s="110"/>
      <c r="Q325" s="110"/>
      <c r="R325" s="112"/>
      <c r="S325" s="112"/>
      <c r="T325" s="112"/>
      <c r="U325" s="112"/>
      <c r="V325" s="112"/>
      <c r="W325" s="110"/>
      <c r="X325" s="110"/>
      <c r="Y325" s="110"/>
    </row>
    <row r="326" spans="1:25" x14ac:dyDescent="0.25">
      <c r="A326" s="110"/>
      <c r="B326" s="110"/>
      <c r="C326" s="110"/>
      <c r="D326" s="110"/>
      <c r="E326" s="110"/>
      <c r="F326" s="112"/>
      <c r="G326" s="112"/>
      <c r="H326" s="110"/>
      <c r="I326" s="110"/>
      <c r="J326" s="110"/>
      <c r="K326" s="110"/>
      <c r="L326" s="110"/>
      <c r="M326" s="110"/>
      <c r="N326" s="110"/>
      <c r="O326" s="110"/>
      <c r="P326" s="110"/>
      <c r="Q326" s="110"/>
      <c r="R326" s="112"/>
      <c r="S326" s="112"/>
      <c r="T326" s="112"/>
      <c r="U326" s="112"/>
      <c r="V326" s="112"/>
      <c r="W326" s="110"/>
      <c r="X326" s="110"/>
      <c r="Y326" s="110"/>
    </row>
    <row r="327" spans="1:25" x14ac:dyDescent="0.25">
      <c r="A327" s="110"/>
      <c r="B327" s="110"/>
      <c r="C327" s="110"/>
      <c r="D327" s="110"/>
      <c r="E327" s="110"/>
      <c r="F327" s="112"/>
      <c r="G327" s="112"/>
      <c r="H327" s="110"/>
      <c r="I327" s="110"/>
      <c r="J327" s="110"/>
      <c r="K327" s="110"/>
      <c r="L327" s="110"/>
      <c r="M327" s="110"/>
      <c r="N327" s="110"/>
      <c r="O327" s="110"/>
      <c r="P327" s="110"/>
      <c r="Q327" s="110"/>
      <c r="R327" s="112"/>
      <c r="S327" s="112"/>
      <c r="T327" s="112"/>
      <c r="U327" s="112"/>
      <c r="V327" s="112"/>
      <c r="W327" s="110"/>
      <c r="X327" s="110"/>
      <c r="Y327" s="110"/>
    </row>
    <row r="328" spans="1:25" x14ac:dyDescent="0.25">
      <c r="A328" s="110"/>
      <c r="B328" s="110"/>
      <c r="C328" s="110"/>
      <c r="D328" s="110"/>
      <c r="E328" s="110"/>
      <c r="F328" s="112"/>
      <c r="G328" s="112"/>
      <c r="H328" s="110"/>
      <c r="I328" s="110"/>
      <c r="J328" s="110"/>
      <c r="K328" s="110"/>
      <c r="L328" s="110"/>
      <c r="M328" s="110"/>
      <c r="N328" s="110"/>
      <c r="O328" s="110"/>
      <c r="P328" s="110"/>
      <c r="Q328" s="110"/>
      <c r="R328" s="112"/>
      <c r="S328" s="112"/>
      <c r="T328" s="112"/>
      <c r="U328" s="112"/>
      <c r="V328" s="112"/>
      <c r="W328" s="110"/>
      <c r="X328" s="110"/>
      <c r="Y328" s="110"/>
    </row>
    <row r="329" spans="1:25" x14ac:dyDescent="0.25">
      <c r="A329" s="110"/>
      <c r="B329" s="110"/>
      <c r="C329" s="110"/>
      <c r="D329" s="110"/>
      <c r="E329" s="110"/>
      <c r="F329" s="112"/>
      <c r="G329" s="112"/>
      <c r="H329" s="110"/>
      <c r="I329" s="110"/>
      <c r="J329" s="110"/>
      <c r="K329" s="110"/>
      <c r="L329" s="110"/>
      <c r="M329" s="110"/>
      <c r="N329" s="110"/>
      <c r="O329" s="110"/>
      <c r="P329" s="110"/>
      <c r="Q329" s="110"/>
      <c r="R329" s="112"/>
      <c r="S329" s="112"/>
      <c r="T329" s="112"/>
      <c r="U329" s="112"/>
      <c r="V329" s="112"/>
      <c r="W329" s="110"/>
      <c r="X329" s="110"/>
      <c r="Y329" s="110"/>
    </row>
    <row r="330" spans="1:25" x14ac:dyDescent="0.25">
      <c r="A330" s="110"/>
      <c r="B330" s="110"/>
      <c r="C330" s="110"/>
      <c r="D330" s="110"/>
      <c r="E330" s="110"/>
      <c r="F330" s="112"/>
      <c r="G330" s="112"/>
      <c r="H330" s="110"/>
      <c r="I330" s="110"/>
      <c r="J330" s="110"/>
      <c r="K330" s="110"/>
      <c r="L330" s="110"/>
      <c r="M330" s="110"/>
      <c r="N330" s="110"/>
      <c r="O330" s="110"/>
      <c r="P330" s="110"/>
      <c r="Q330" s="110"/>
      <c r="R330" s="112"/>
      <c r="S330" s="112"/>
      <c r="T330" s="112"/>
      <c r="U330" s="112"/>
      <c r="V330" s="112"/>
      <c r="W330" s="110"/>
      <c r="X330" s="110"/>
      <c r="Y330" s="110"/>
    </row>
    <row r="331" spans="1:25" x14ac:dyDescent="0.25">
      <c r="A331" s="110"/>
      <c r="B331" s="110"/>
      <c r="C331" s="110"/>
      <c r="D331" s="110"/>
      <c r="E331" s="110"/>
      <c r="F331" s="112"/>
      <c r="G331" s="112"/>
      <c r="H331" s="110"/>
      <c r="I331" s="110"/>
      <c r="J331" s="110"/>
      <c r="K331" s="110"/>
      <c r="L331" s="110"/>
      <c r="M331" s="110"/>
      <c r="N331" s="110"/>
      <c r="O331" s="110"/>
      <c r="P331" s="110"/>
      <c r="Q331" s="110"/>
      <c r="R331" s="112"/>
      <c r="S331" s="112"/>
      <c r="T331" s="112"/>
      <c r="U331" s="112"/>
      <c r="V331" s="112"/>
      <c r="W331" s="110"/>
      <c r="X331" s="110"/>
      <c r="Y331" s="110"/>
    </row>
    <row r="332" spans="1:25" x14ac:dyDescent="0.25">
      <c r="A332" s="110"/>
      <c r="B332" s="110"/>
      <c r="C332" s="110"/>
      <c r="D332" s="110"/>
      <c r="E332" s="110"/>
      <c r="F332" s="112"/>
      <c r="G332" s="112"/>
      <c r="H332" s="110"/>
      <c r="I332" s="110"/>
      <c r="J332" s="110"/>
      <c r="K332" s="110"/>
      <c r="L332" s="110"/>
      <c r="M332" s="110"/>
      <c r="N332" s="110"/>
      <c r="O332" s="110"/>
      <c r="P332" s="110"/>
      <c r="Q332" s="110"/>
      <c r="R332" s="112"/>
      <c r="S332" s="112"/>
      <c r="T332" s="112"/>
      <c r="U332" s="112"/>
      <c r="V332" s="112"/>
      <c r="W332" s="110"/>
      <c r="X332" s="110"/>
      <c r="Y332" s="110"/>
    </row>
    <row r="333" spans="1:25" x14ac:dyDescent="0.25">
      <c r="A333" s="110"/>
      <c r="B333" s="110"/>
      <c r="C333" s="110"/>
      <c r="D333" s="110"/>
      <c r="E333" s="110"/>
      <c r="F333" s="112"/>
      <c r="G333" s="112"/>
      <c r="H333" s="110"/>
      <c r="I333" s="110"/>
      <c r="J333" s="110"/>
      <c r="K333" s="110"/>
      <c r="L333" s="110"/>
      <c r="M333" s="110"/>
      <c r="N333" s="110"/>
      <c r="O333" s="110"/>
      <c r="P333" s="110"/>
      <c r="Q333" s="110"/>
      <c r="R333" s="112"/>
      <c r="S333" s="112"/>
      <c r="T333" s="112"/>
      <c r="U333" s="112"/>
      <c r="V333" s="112"/>
      <c r="W333" s="110"/>
      <c r="X333" s="110"/>
      <c r="Y333" s="110"/>
    </row>
    <row r="334" spans="1:25" x14ac:dyDescent="0.25">
      <c r="A334" s="110"/>
      <c r="B334" s="110"/>
      <c r="C334" s="110"/>
      <c r="D334" s="110"/>
      <c r="E334" s="110"/>
      <c r="F334" s="112"/>
      <c r="G334" s="112"/>
      <c r="H334" s="110"/>
      <c r="I334" s="110"/>
      <c r="J334" s="110"/>
      <c r="K334" s="110"/>
      <c r="L334" s="110"/>
      <c r="M334" s="110"/>
      <c r="N334" s="110"/>
      <c r="O334" s="110"/>
      <c r="P334" s="110"/>
      <c r="Q334" s="110"/>
      <c r="R334" s="112"/>
      <c r="S334" s="112"/>
      <c r="T334" s="112"/>
      <c r="U334" s="112"/>
      <c r="V334" s="112"/>
      <c r="W334" s="110"/>
      <c r="X334" s="110"/>
      <c r="Y334" s="110"/>
    </row>
    <row r="335" spans="1:25" x14ac:dyDescent="0.25">
      <c r="A335" s="110"/>
      <c r="B335" s="110"/>
      <c r="C335" s="110"/>
      <c r="D335" s="110"/>
      <c r="E335" s="110"/>
      <c r="F335" s="112"/>
      <c r="G335" s="112"/>
      <c r="H335" s="110"/>
      <c r="I335" s="110"/>
      <c r="J335" s="110"/>
      <c r="K335" s="110"/>
      <c r="L335" s="110"/>
      <c r="M335" s="110"/>
      <c r="N335" s="110"/>
      <c r="O335" s="110"/>
      <c r="P335" s="110"/>
      <c r="Q335" s="110"/>
      <c r="R335" s="112"/>
      <c r="S335" s="112"/>
      <c r="T335" s="112"/>
      <c r="U335" s="112"/>
      <c r="V335" s="112"/>
      <c r="W335" s="110"/>
      <c r="X335" s="110"/>
      <c r="Y335" s="110"/>
    </row>
    <row r="336" spans="1:25" x14ac:dyDescent="0.25">
      <c r="A336" s="110"/>
      <c r="B336" s="110"/>
      <c r="C336" s="110"/>
      <c r="D336" s="110"/>
      <c r="E336" s="110"/>
      <c r="F336" s="112"/>
      <c r="G336" s="112"/>
      <c r="H336" s="110"/>
      <c r="I336" s="110"/>
      <c r="J336" s="110"/>
      <c r="K336" s="110"/>
      <c r="L336" s="110"/>
      <c r="M336" s="110"/>
      <c r="N336" s="110"/>
      <c r="O336" s="110"/>
      <c r="P336" s="110"/>
      <c r="Q336" s="110"/>
      <c r="R336" s="112"/>
      <c r="S336" s="112"/>
      <c r="T336" s="112"/>
      <c r="U336" s="112"/>
      <c r="V336" s="112"/>
      <c r="W336" s="110"/>
      <c r="X336" s="110"/>
      <c r="Y336" s="110"/>
    </row>
    <row r="337" spans="1:25" x14ac:dyDescent="0.25">
      <c r="A337" s="110"/>
      <c r="B337" s="110"/>
      <c r="C337" s="110"/>
      <c r="D337" s="110"/>
      <c r="E337" s="110"/>
      <c r="F337" s="112"/>
      <c r="G337" s="112"/>
      <c r="H337" s="110"/>
      <c r="I337" s="110"/>
      <c r="J337" s="110"/>
      <c r="K337" s="110"/>
      <c r="L337" s="110"/>
      <c r="M337" s="110"/>
      <c r="N337" s="110"/>
      <c r="O337" s="110"/>
      <c r="P337" s="110"/>
      <c r="Q337" s="110"/>
      <c r="R337" s="112"/>
      <c r="S337" s="112"/>
      <c r="T337" s="112"/>
      <c r="U337" s="112"/>
      <c r="V337" s="112"/>
      <c r="W337" s="110"/>
      <c r="X337" s="110"/>
      <c r="Y337" s="110"/>
    </row>
    <row r="338" spans="1:25" x14ac:dyDescent="0.25">
      <c r="A338" s="110"/>
      <c r="B338" s="110"/>
      <c r="C338" s="110"/>
      <c r="D338" s="110"/>
      <c r="E338" s="110"/>
      <c r="F338" s="112"/>
      <c r="G338" s="112"/>
      <c r="H338" s="110"/>
      <c r="I338" s="110"/>
      <c r="J338" s="110"/>
      <c r="K338" s="110"/>
      <c r="L338" s="110"/>
      <c r="M338" s="110"/>
      <c r="N338" s="110"/>
      <c r="O338" s="110"/>
      <c r="P338" s="110"/>
      <c r="Q338" s="110"/>
      <c r="R338" s="112"/>
      <c r="S338" s="112"/>
      <c r="T338" s="112"/>
      <c r="U338" s="112"/>
      <c r="V338" s="112"/>
      <c r="W338" s="110"/>
      <c r="X338" s="110"/>
      <c r="Y338" s="110"/>
    </row>
    <row r="339" spans="1:25" x14ac:dyDescent="0.25">
      <c r="A339" s="110"/>
      <c r="B339" s="110"/>
      <c r="C339" s="110"/>
      <c r="D339" s="110"/>
      <c r="E339" s="110"/>
      <c r="F339" s="112"/>
      <c r="G339" s="112"/>
      <c r="H339" s="110"/>
      <c r="I339" s="110"/>
      <c r="J339" s="110"/>
      <c r="K339" s="110"/>
      <c r="L339" s="110"/>
      <c r="M339" s="110"/>
      <c r="N339" s="110"/>
      <c r="O339" s="110"/>
      <c r="P339" s="110"/>
      <c r="Q339" s="110"/>
      <c r="R339" s="112"/>
      <c r="S339" s="112"/>
      <c r="T339" s="112"/>
      <c r="U339" s="112"/>
      <c r="V339" s="112"/>
      <c r="W339" s="110"/>
      <c r="X339" s="110"/>
      <c r="Y339" s="110"/>
    </row>
    <row r="340" spans="1:25" x14ac:dyDescent="0.25">
      <c r="A340" s="110"/>
      <c r="B340" s="110"/>
      <c r="C340" s="110"/>
      <c r="D340" s="110"/>
      <c r="E340" s="110"/>
      <c r="F340" s="112"/>
      <c r="G340" s="112"/>
      <c r="H340" s="110"/>
      <c r="I340" s="110"/>
      <c r="J340" s="110"/>
      <c r="K340" s="110"/>
      <c r="L340" s="110"/>
      <c r="M340" s="110"/>
      <c r="N340" s="110"/>
      <c r="O340" s="110"/>
      <c r="P340" s="110"/>
      <c r="Q340" s="110"/>
      <c r="R340" s="112"/>
      <c r="S340" s="112"/>
      <c r="T340" s="112"/>
      <c r="U340" s="112"/>
      <c r="V340" s="112"/>
      <c r="W340" s="110"/>
      <c r="X340" s="110"/>
      <c r="Y340" s="110"/>
    </row>
    <row r="341" spans="1:25" x14ac:dyDescent="0.25">
      <c r="A341" s="110"/>
      <c r="B341" s="110"/>
      <c r="C341" s="110"/>
      <c r="D341" s="110"/>
      <c r="E341" s="110"/>
      <c r="F341" s="112"/>
      <c r="G341" s="112"/>
      <c r="H341" s="110"/>
      <c r="I341" s="110"/>
      <c r="J341" s="110"/>
      <c r="K341" s="110"/>
      <c r="L341" s="110"/>
      <c r="M341" s="110"/>
      <c r="N341" s="110"/>
      <c r="O341" s="110"/>
      <c r="P341" s="110"/>
      <c r="Q341" s="110"/>
      <c r="R341" s="112"/>
      <c r="S341" s="112"/>
      <c r="T341" s="112"/>
      <c r="U341" s="112"/>
      <c r="V341" s="112"/>
      <c r="W341" s="110"/>
      <c r="X341" s="110"/>
      <c r="Y341" s="110"/>
    </row>
    <row r="342" spans="1:25" x14ac:dyDescent="0.25">
      <c r="A342" s="110"/>
      <c r="B342" s="110"/>
      <c r="C342" s="110"/>
      <c r="D342" s="110"/>
      <c r="E342" s="110"/>
      <c r="F342" s="112"/>
      <c r="G342" s="112"/>
      <c r="H342" s="110"/>
      <c r="I342" s="110"/>
      <c r="J342" s="110"/>
      <c r="K342" s="110"/>
      <c r="L342" s="110"/>
      <c r="M342" s="110"/>
      <c r="N342" s="110"/>
      <c r="O342" s="110"/>
      <c r="P342" s="110"/>
      <c r="Q342" s="110"/>
      <c r="R342" s="112"/>
      <c r="S342" s="112"/>
      <c r="T342" s="112"/>
      <c r="U342" s="112"/>
      <c r="V342" s="112"/>
      <c r="W342" s="110"/>
      <c r="X342" s="110"/>
      <c r="Y342" s="110"/>
    </row>
    <row r="343" spans="1:25" x14ac:dyDescent="0.25">
      <c r="A343" s="110"/>
      <c r="B343" s="110"/>
      <c r="C343" s="110"/>
      <c r="D343" s="110"/>
      <c r="E343" s="110"/>
      <c r="F343" s="112"/>
      <c r="G343" s="112"/>
      <c r="H343" s="110"/>
      <c r="I343" s="110"/>
      <c r="J343" s="110"/>
      <c r="K343" s="110"/>
      <c r="L343" s="110"/>
      <c r="M343" s="110"/>
      <c r="N343" s="110"/>
      <c r="O343" s="110"/>
      <c r="P343" s="110"/>
      <c r="Q343" s="110"/>
      <c r="R343" s="112"/>
      <c r="S343" s="112"/>
      <c r="T343" s="112"/>
      <c r="U343" s="112"/>
      <c r="V343" s="112"/>
      <c r="W343" s="110"/>
      <c r="X343" s="110"/>
      <c r="Y343" s="110"/>
    </row>
    <row r="344" spans="1:25" x14ac:dyDescent="0.25">
      <c r="A344" s="110"/>
      <c r="B344" s="110"/>
      <c r="C344" s="110"/>
      <c r="D344" s="110"/>
      <c r="E344" s="110"/>
      <c r="F344" s="112"/>
      <c r="G344" s="112"/>
      <c r="H344" s="110"/>
      <c r="I344" s="110"/>
      <c r="J344" s="110"/>
      <c r="K344" s="110"/>
      <c r="L344" s="110"/>
      <c r="M344" s="110"/>
      <c r="N344" s="110"/>
      <c r="O344" s="110"/>
      <c r="P344" s="110"/>
      <c r="Q344" s="110"/>
      <c r="R344" s="112"/>
      <c r="S344" s="112"/>
      <c r="T344" s="112"/>
      <c r="U344" s="112"/>
      <c r="V344" s="112"/>
      <c r="W344" s="110"/>
      <c r="X344" s="110"/>
      <c r="Y344" s="110"/>
    </row>
    <row r="345" spans="1:25" x14ac:dyDescent="0.25">
      <c r="A345" s="110"/>
      <c r="B345" s="110"/>
      <c r="C345" s="110"/>
      <c r="D345" s="110"/>
      <c r="E345" s="110"/>
      <c r="F345" s="112"/>
      <c r="G345" s="112"/>
      <c r="H345" s="110"/>
      <c r="I345" s="110"/>
      <c r="J345" s="110"/>
      <c r="K345" s="110"/>
      <c r="L345" s="110"/>
      <c r="M345" s="110"/>
      <c r="N345" s="110"/>
      <c r="O345" s="110"/>
      <c r="P345" s="110"/>
      <c r="Q345" s="110"/>
      <c r="R345" s="112"/>
      <c r="S345" s="112"/>
      <c r="T345" s="112"/>
      <c r="U345" s="112"/>
      <c r="V345" s="112"/>
      <c r="W345" s="110"/>
      <c r="X345" s="110"/>
      <c r="Y345" s="110"/>
    </row>
    <row r="346" spans="1:25" x14ac:dyDescent="0.25">
      <c r="A346" s="110"/>
      <c r="B346" s="110"/>
      <c r="C346" s="110"/>
      <c r="D346" s="110"/>
      <c r="E346" s="110"/>
      <c r="F346" s="112"/>
      <c r="G346" s="112"/>
      <c r="H346" s="110"/>
      <c r="I346" s="110"/>
      <c r="J346" s="110"/>
      <c r="K346" s="110"/>
      <c r="L346" s="110"/>
      <c r="M346" s="110"/>
      <c r="N346" s="110"/>
      <c r="O346" s="110"/>
      <c r="P346" s="110"/>
      <c r="Q346" s="110"/>
      <c r="R346" s="112"/>
      <c r="S346" s="112"/>
      <c r="T346" s="112"/>
      <c r="U346" s="112"/>
      <c r="V346" s="112"/>
      <c r="W346" s="110"/>
      <c r="X346" s="110"/>
      <c r="Y346" s="110"/>
    </row>
    <row r="347" spans="1:25" x14ac:dyDescent="0.25">
      <c r="A347" s="110"/>
      <c r="B347" s="110"/>
      <c r="C347" s="110"/>
      <c r="D347" s="110"/>
      <c r="E347" s="110"/>
      <c r="F347" s="112"/>
      <c r="G347" s="112"/>
      <c r="H347" s="110"/>
      <c r="I347" s="110"/>
      <c r="J347" s="110"/>
      <c r="K347" s="110"/>
      <c r="L347" s="110"/>
      <c r="M347" s="110"/>
      <c r="N347" s="110"/>
      <c r="O347" s="110"/>
      <c r="P347" s="110"/>
      <c r="Q347" s="110"/>
      <c r="R347" s="112"/>
      <c r="S347" s="112"/>
      <c r="T347" s="112"/>
      <c r="U347" s="112"/>
      <c r="V347" s="112"/>
      <c r="W347" s="110"/>
      <c r="X347" s="110"/>
      <c r="Y347" s="110"/>
    </row>
    <row r="348" spans="1:25" x14ac:dyDescent="0.25">
      <c r="A348" s="110"/>
      <c r="B348" s="110"/>
      <c r="C348" s="110"/>
      <c r="D348" s="110"/>
      <c r="E348" s="110"/>
      <c r="F348" s="112"/>
      <c r="G348" s="112"/>
      <c r="H348" s="110"/>
      <c r="I348" s="110"/>
      <c r="J348" s="110"/>
      <c r="K348" s="110"/>
      <c r="L348" s="110"/>
      <c r="M348" s="110"/>
      <c r="N348" s="110"/>
      <c r="O348" s="110"/>
      <c r="P348" s="110"/>
      <c r="Q348" s="110"/>
      <c r="R348" s="112"/>
      <c r="S348" s="112"/>
      <c r="T348" s="112"/>
      <c r="U348" s="112"/>
      <c r="V348" s="112"/>
      <c r="W348" s="110"/>
      <c r="X348" s="110"/>
      <c r="Y348" s="110"/>
    </row>
    <row r="349" spans="1:25" x14ac:dyDescent="0.25">
      <c r="A349" s="110"/>
      <c r="B349" s="110"/>
      <c r="C349" s="110"/>
      <c r="D349" s="110"/>
      <c r="E349" s="110"/>
      <c r="F349" s="112"/>
      <c r="G349" s="112"/>
      <c r="H349" s="110"/>
      <c r="I349" s="110"/>
      <c r="J349" s="110"/>
      <c r="K349" s="110"/>
      <c r="L349" s="110"/>
      <c r="M349" s="110"/>
      <c r="N349" s="110"/>
      <c r="O349" s="110"/>
      <c r="P349" s="110"/>
      <c r="Q349" s="110"/>
      <c r="R349" s="112"/>
      <c r="S349" s="112"/>
      <c r="T349" s="112"/>
      <c r="U349" s="112"/>
      <c r="V349" s="112"/>
      <c r="W349" s="110"/>
      <c r="X349" s="110"/>
      <c r="Y349" s="110"/>
    </row>
    <row r="350" spans="1:25" x14ac:dyDescent="0.25">
      <c r="A350" s="110"/>
      <c r="B350" s="110"/>
      <c r="C350" s="110"/>
      <c r="D350" s="110"/>
      <c r="E350" s="110"/>
      <c r="F350" s="112"/>
      <c r="G350" s="112"/>
      <c r="H350" s="110"/>
      <c r="I350" s="110"/>
      <c r="J350" s="110"/>
      <c r="K350" s="110"/>
      <c r="L350" s="110"/>
      <c r="M350" s="110"/>
      <c r="N350" s="110"/>
      <c r="O350" s="110"/>
      <c r="P350" s="110"/>
      <c r="Q350" s="110"/>
      <c r="R350" s="112"/>
      <c r="S350" s="112"/>
      <c r="T350" s="112"/>
      <c r="U350" s="112"/>
      <c r="V350" s="112"/>
      <c r="W350" s="110"/>
      <c r="X350" s="110"/>
      <c r="Y350" s="110"/>
    </row>
    <row r="351" spans="1:25" x14ac:dyDescent="0.25">
      <c r="A351" s="110"/>
      <c r="B351" s="110"/>
      <c r="C351" s="110"/>
      <c r="D351" s="110"/>
      <c r="E351" s="110"/>
      <c r="F351" s="112"/>
      <c r="G351" s="112"/>
      <c r="H351" s="110"/>
      <c r="I351" s="110"/>
      <c r="J351" s="110"/>
      <c r="K351" s="110"/>
      <c r="L351" s="110"/>
      <c r="M351" s="110"/>
      <c r="N351" s="110"/>
      <c r="O351" s="110"/>
      <c r="P351" s="110"/>
      <c r="Q351" s="110"/>
      <c r="R351" s="112"/>
      <c r="S351" s="112"/>
      <c r="T351" s="112"/>
      <c r="U351" s="112"/>
      <c r="V351" s="112"/>
      <c r="W351" s="110"/>
      <c r="X351" s="110"/>
      <c r="Y351" s="110"/>
    </row>
    <row r="352" spans="1:25" x14ac:dyDescent="0.25">
      <c r="A352" s="110"/>
      <c r="B352" s="110"/>
      <c r="C352" s="110"/>
      <c r="D352" s="110"/>
      <c r="E352" s="110"/>
      <c r="F352" s="112"/>
      <c r="G352" s="112"/>
      <c r="H352" s="110"/>
      <c r="I352" s="110"/>
      <c r="J352" s="110"/>
      <c r="K352" s="110"/>
      <c r="L352" s="110"/>
      <c r="M352" s="110"/>
      <c r="N352" s="110"/>
      <c r="O352" s="110"/>
      <c r="P352" s="110"/>
      <c r="Q352" s="110"/>
      <c r="R352" s="112"/>
      <c r="S352" s="112"/>
      <c r="T352" s="112"/>
      <c r="U352" s="112"/>
      <c r="V352" s="112"/>
      <c r="W352" s="110"/>
      <c r="X352" s="110"/>
      <c r="Y352" s="110"/>
    </row>
    <row r="353" spans="1:25" x14ac:dyDescent="0.25">
      <c r="A353" s="110"/>
      <c r="B353" s="110"/>
      <c r="C353" s="110"/>
      <c r="D353" s="110"/>
      <c r="E353" s="110"/>
      <c r="F353" s="112"/>
      <c r="G353" s="112"/>
      <c r="H353" s="110"/>
      <c r="I353" s="110"/>
      <c r="J353" s="110"/>
      <c r="K353" s="110"/>
      <c r="L353" s="110"/>
      <c r="M353" s="110"/>
      <c r="N353" s="110"/>
      <c r="O353" s="110"/>
      <c r="P353" s="110"/>
      <c r="Q353" s="110"/>
      <c r="R353" s="112"/>
      <c r="S353" s="112"/>
      <c r="T353" s="112"/>
      <c r="U353" s="112"/>
      <c r="V353" s="112"/>
      <c r="W353" s="110"/>
      <c r="X353" s="110"/>
      <c r="Y353" s="110"/>
    </row>
    <row r="354" spans="1:25" x14ac:dyDescent="0.25">
      <c r="A354" s="110"/>
      <c r="B354" s="110"/>
      <c r="C354" s="110"/>
      <c r="D354" s="110"/>
      <c r="E354" s="110"/>
      <c r="F354" s="112"/>
      <c r="G354" s="112"/>
      <c r="H354" s="110"/>
      <c r="I354" s="110"/>
      <c r="J354" s="110"/>
      <c r="K354" s="110"/>
      <c r="L354" s="110"/>
      <c r="M354" s="110"/>
      <c r="N354" s="110"/>
      <c r="O354" s="110"/>
      <c r="P354" s="110"/>
      <c r="Q354" s="110"/>
      <c r="R354" s="112"/>
      <c r="S354" s="112"/>
      <c r="T354" s="112"/>
      <c r="U354" s="112"/>
      <c r="V354" s="112"/>
      <c r="W354" s="110"/>
      <c r="X354" s="110"/>
      <c r="Y354" s="110"/>
    </row>
    <row r="355" spans="1:25" x14ac:dyDescent="0.25">
      <c r="A355" s="110"/>
      <c r="B355" s="110"/>
      <c r="C355" s="110"/>
      <c r="D355" s="110"/>
      <c r="E355" s="110"/>
      <c r="F355" s="112"/>
      <c r="G355" s="112"/>
      <c r="H355" s="110"/>
      <c r="I355" s="110"/>
      <c r="J355" s="110"/>
      <c r="K355" s="110"/>
      <c r="L355" s="110"/>
      <c r="M355" s="110"/>
      <c r="N355" s="110"/>
      <c r="O355" s="110"/>
      <c r="P355" s="110"/>
      <c r="Q355" s="110"/>
      <c r="R355" s="112"/>
      <c r="S355" s="112"/>
      <c r="T355" s="112"/>
      <c r="U355" s="112"/>
      <c r="V355" s="112"/>
      <c r="W355" s="110"/>
      <c r="X355" s="110"/>
      <c r="Y355" s="110"/>
    </row>
    <row r="356" spans="1:25" x14ac:dyDescent="0.25">
      <c r="A356" s="110"/>
      <c r="B356" s="110"/>
      <c r="C356" s="110"/>
      <c r="D356" s="110"/>
      <c r="E356" s="110"/>
      <c r="F356" s="112"/>
      <c r="G356" s="112"/>
      <c r="H356" s="110"/>
      <c r="I356" s="110"/>
      <c r="J356" s="110"/>
      <c r="K356" s="110"/>
      <c r="L356" s="110"/>
      <c r="M356" s="110"/>
      <c r="N356" s="110"/>
      <c r="O356" s="110"/>
      <c r="P356" s="110"/>
      <c r="Q356" s="110"/>
      <c r="R356" s="112"/>
      <c r="S356" s="112"/>
      <c r="T356" s="112"/>
      <c r="U356" s="112"/>
      <c r="V356" s="112"/>
      <c r="W356" s="110"/>
      <c r="X356" s="110"/>
      <c r="Y356" s="110"/>
    </row>
    <row r="357" spans="1:25" x14ac:dyDescent="0.25">
      <c r="A357" s="110"/>
      <c r="B357" s="110"/>
      <c r="C357" s="110"/>
      <c r="D357" s="110"/>
      <c r="E357" s="110"/>
      <c r="F357" s="112"/>
      <c r="G357" s="112"/>
      <c r="H357" s="110"/>
      <c r="I357" s="110"/>
      <c r="J357" s="110"/>
      <c r="K357" s="110"/>
      <c r="L357" s="110"/>
      <c r="M357" s="110"/>
      <c r="N357" s="110"/>
      <c r="O357" s="110"/>
      <c r="P357" s="110"/>
      <c r="Q357" s="110"/>
      <c r="R357" s="112"/>
      <c r="S357" s="112"/>
      <c r="T357" s="112"/>
      <c r="U357" s="112"/>
      <c r="V357" s="112"/>
      <c r="W357" s="110"/>
      <c r="X357" s="110"/>
      <c r="Y357" s="110"/>
    </row>
    <row r="358" spans="1:25" x14ac:dyDescent="0.25">
      <c r="A358" s="110"/>
      <c r="B358" s="110"/>
      <c r="C358" s="110"/>
      <c r="D358" s="110"/>
      <c r="E358" s="110"/>
      <c r="F358" s="112"/>
      <c r="G358" s="112"/>
      <c r="H358" s="110"/>
      <c r="I358" s="110"/>
      <c r="J358" s="110"/>
      <c r="K358" s="110"/>
      <c r="L358" s="110"/>
      <c r="M358" s="110"/>
      <c r="N358" s="110"/>
      <c r="O358" s="110"/>
      <c r="P358" s="110"/>
      <c r="Q358" s="110"/>
      <c r="R358" s="112"/>
      <c r="S358" s="112"/>
      <c r="T358" s="112"/>
      <c r="U358" s="112"/>
      <c r="V358" s="112"/>
      <c r="W358" s="110"/>
      <c r="X358" s="110"/>
      <c r="Y358" s="110"/>
    </row>
    <row r="359" spans="1:25" x14ac:dyDescent="0.25">
      <c r="A359" s="110"/>
      <c r="B359" s="110"/>
      <c r="C359" s="110"/>
      <c r="D359" s="110"/>
      <c r="E359" s="110"/>
      <c r="F359" s="112"/>
      <c r="G359" s="112"/>
      <c r="H359" s="110"/>
      <c r="I359" s="110"/>
      <c r="J359" s="110"/>
      <c r="K359" s="110"/>
      <c r="L359" s="110"/>
      <c r="M359" s="110"/>
      <c r="N359" s="110"/>
      <c r="O359" s="110"/>
      <c r="P359" s="110"/>
      <c r="Q359" s="110"/>
      <c r="R359" s="112"/>
      <c r="S359" s="112"/>
      <c r="T359" s="112"/>
      <c r="U359" s="112"/>
      <c r="V359" s="112"/>
      <c r="W359" s="110"/>
      <c r="X359" s="110"/>
      <c r="Y359" s="110"/>
    </row>
    <row r="360" spans="1:25" x14ac:dyDescent="0.25">
      <c r="A360" s="110"/>
      <c r="B360" s="110"/>
      <c r="C360" s="110"/>
      <c r="D360" s="110"/>
      <c r="E360" s="110"/>
      <c r="F360" s="112"/>
      <c r="G360" s="112"/>
      <c r="H360" s="110"/>
      <c r="I360" s="110"/>
      <c r="J360" s="110"/>
      <c r="K360" s="110"/>
      <c r="L360" s="110"/>
      <c r="M360" s="110"/>
      <c r="N360" s="110"/>
      <c r="O360" s="110"/>
      <c r="P360" s="110"/>
      <c r="Q360" s="110"/>
      <c r="R360" s="112"/>
      <c r="S360" s="112"/>
      <c r="T360" s="112"/>
      <c r="U360" s="112"/>
      <c r="V360" s="112"/>
      <c r="W360" s="110"/>
      <c r="X360" s="110"/>
      <c r="Y360" s="110"/>
    </row>
    <row r="361" spans="1:25" x14ac:dyDescent="0.25">
      <c r="A361" s="110"/>
      <c r="B361" s="110"/>
      <c r="C361" s="110"/>
      <c r="D361" s="110"/>
      <c r="E361" s="110"/>
      <c r="F361" s="112"/>
      <c r="G361" s="112"/>
      <c r="H361" s="110"/>
      <c r="I361" s="110"/>
      <c r="J361" s="110"/>
      <c r="K361" s="110"/>
      <c r="L361" s="110"/>
      <c r="M361" s="110"/>
      <c r="N361" s="110"/>
      <c r="O361" s="110"/>
      <c r="P361" s="110"/>
      <c r="Q361" s="110"/>
      <c r="R361" s="112"/>
      <c r="S361" s="112"/>
      <c r="T361" s="112"/>
      <c r="U361" s="112"/>
      <c r="V361" s="112"/>
      <c r="W361" s="110"/>
      <c r="X361" s="110"/>
      <c r="Y361" s="110"/>
    </row>
    <row r="362" spans="1:25" x14ac:dyDescent="0.25">
      <c r="A362" s="110"/>
      <c r="B362" s="110"/>
      <c r="C362" s="110"/>
      <c r="D362" s="110"/>
      <c r="E362" s="110"/>
      <c r="F362" s="112"/>
      <c r="G362" s="112"/>
      <c r="H362" s="110"/>
      <c r="I362" s="110"/>
      <c r="J362" s="110"/>
      <c r="K362" s="110"/>
      <c r="L362" s="110"/>
      <c r="M362" s="110"/>
      <c r="N362" s="110"/>
      <c r="O362" s="110"/>
      <c r="P362" s="110"/>
      <c r="Q362" s="110"/>
      <c r="R362" s="112"/>
      <c r="S362" s="112"/>
      <c r="T362" s="112"/>
      <c r="U362" s="112"/>
      <c r="V362" s="112"/>
      <c r="W362" s="110"/>
      <c r="X362" s="110"/>
      <c r="Y362" s="110"/>
    </row>
    <row r="363" spans="1:25" x14ac:dyDescent="0.25">
      <c r="A363" s="110"/>
      <c r="B363" s="110"/>
      <c r="C363" s="110"/>
      <c r="D363" s="110"/>
      <c r="E363" s="110"/>
      <c r="F363" s="112"/>
      <c r="G363" s="112"/>
      <c r="H363" s="110"/>
      <c r="I363" s="110"/>
      <c r="J363" s="110"/>
      <c r="K363" s="110"/>
      <c r="L363" s="110"/>
      <c r="M363" s="110"/>
      <c r="N363" s="110"/>
      <c r="O363" s="110"/>
      <c r="P363" s="110"/>
      <c r="Q363" s="110"/>
      <c r="R363" s="112"/>
      <c r="S363" s="112"/>
      <c r="T363" s="112"/>
      <c r="U363" s="112"/>
      <c r="V363" s="112"/>
      <c r="W363" s="110"/>
      <c r="X363" s="110"/>
      <c r="Y363" s="110"/>
    </row>
    <row r="364" spans="1:25" x14ac:dyDescent="0.25">
      <c r="A364" s="110"/>
      <c r="B364" s="110"/>
      <c r="C364" s="110"/>
      <c r="D364" s="110"/>
      <c r="E364" s="110"/>
      <c r="F364" s="112"/>
      <c r="G364" s="112"/>
      <c r="H364" s="110"/>
      <c r="I364" s="110"/>
      <c r="J364" s="110"/>
      <c r="K364" s="110"/>
      <c r="L364" s="110"/>
      <c r="M364" s="110"/>
      <c r="N364" s="110"/>
      <c r="O364" s="110"/>
      <c r="P364" s="110"/>
      <c r="Q364" s="110"/>
      <c r="R364" s="112"/>
      <c r="S364" s="112"/>
      <c r="T364" s="112"/>
      <c r="U364" s="112"/>
      <c r="V364" s="112"/>
      <c r="W364" s="110"/>
      <c r="X364" s="110"/>
      <c r="Y364" s="110"/>
    </row>
    <row r="365" spans="1:25" x14ac:dyDescent="0.25">
      <c r="A365" s="110"/>
      <c r="B365" s="110"/>
      <c r="C365" s="110"/>
      <c r="D365" s="110"/>
      <c r="E365" s="110"/>
      <c r="F365" s="112"/>
      <c r="G365" s="112"/>
      <c r="H365" s="110"/>
      <c r="I365" s="110"/>
      <c r="J365" s="110"/>
      <c r="K365" s="110"/>
      <c r="L365" s="110"/>
      <c r="M365" s="110"/>
      <c r="N365" s="110"/>
      <c r="O365" s="110"/>
      <c r="P365" s="110"/>
      <c r="Q365" s="110"/>
      <c r="R365" s="112"/>
      <c r="S365" s="112"/>
      <c r="T365" s="112"/>
      <c r="U365" s="112"/>
      <c r="V365" s="112"/>
      <c r="W365" s="110"/>
      <c r="X365" s="110"/>
      <c r="Y365" s="110"/>
    </row>
    <row r="366" spans="1:25" x14ac:dyDescent="0.25">
      <c r="A366" s="110"/>
      <c r="B366" s="110"/>
      <c r="C366" s="110"/>
      <c r="D366" s="110"/>
      <c r="E366" s="110"/>
      <c r="F366" s="112"/>
      <c r="G366" s="112"/>
      <c r="H366" s="110"/>
      <c r="I366" s="110"/>
      <c r="J366" s="110"/>
      <c r="K366" s="110"/>
      <c r="L366" s="110"/>
      <c r="M366" s="110"/>
      <c r="N366" s="110"/>
      <c r="O366" s="110"/>
      <c r="P366" s="110"/>
      <c r="Q366" s="110"/>
      <c r="R366" s="112"/>
      <c r="S366" s="112"/>
      <c r="T366" s="112"/>
      <c r="U366" s="112"/>
      <c r="V366" s="112"/>
      <c r="W366" s="110"/>
      <c r="X366" s="110"/>
      <c r="Y366" s="110"/>
    </row>
    <row r="367" spans="1:25" x14ac:dyDescent="0.25">
      <c r="A367" s="110"/>
      <c r="B367" s="110"/>
      <c r="C367" s="110"/>
      <c r="D367" s="110"/>
      <c r="E367" s="110"/>
      <c r="F367" s="112"/>
      <c r="G367" s="112"/>
      <c r="H367" s="110"/>
      <c r="I367" s="110"/>
      <c r="J367" s="110"/>
      <c r="K367" s="110"/>
      <c r="L367" s="110"/>
      <c r="M367" s="110"/>
      <c r="N367" s="110"/>
      <c r="O367" s="110"/>
      <c r="P367" s="110"/>
      <c r="Q367" s="110"/>
      <c r="R367" s="112"/>
      <c r="S367" s="112"/>
      <c r="T367" s="112"/>
      <c r="U367" s="112"/>
      <c r="V367" s="112"/>
      <c r="W367" s="110"/>
      <c r="X367" s="110"/>
      <c r="Y367" s="110"/>
    </row>
    <row r="368" spans="1:25" x14ac:dyDescent="0.25">
      <c r="A368" s="110"/>
      <c r="B368" s="110"/>
      <c r="C368" s="110"/>
      <c r="D368" s="110"/>
      <c r="E368" s="110"/>
      <c r="F368" s="112"/>
      <c r="G368" s="112"/>
      <c r="H368" s="110"/>
      <c r="I368" s="110"/>
      <c r="J368" s="110"/>
      <c r="K368" s="110"/>
      <c r="L368" s="110"/>
      <c r="M368" s="110"/>
      <c r="N368" s="110"/>
      <c r="O368" s="110"/>
      <c r="P368" s="110"/>
      <c r="Q368" s="110"/>
      <c r="R368" s="112"/>
      <c r="S368" s="112"/>
      <c r="T368" s="112"/>
      <c r="U368" s="112"/>
      <c r="V368" s="112"/>
      <c r="W368" s="110"/>
      <c r="X368" s="110"/>
      <c r="Y368" s="110"/>
    </row>
    <row r="369" spans="1:25" x14ac:dyDescent="0.25">
      <c r="A369" s="110"/>
      <c r="B369" s="110"/>
      <c r="C369" s="110"/>
      <c r="D369" s="110"/>
      <c r="E369" s="110"/>
      <c r="F369" s="112"/>
      <c r="G369" s="112"/>
      <c r="H369" s="110"/>
      <c r="I369" s="110"/>
      <c r="J369" s="110"/>
      <c r="K369" s="110"/>
      <c r="L369" s="110"/>
      <c r="M369" s="110"/>
      <c r="N369" s="110"/>
      <c r="O369" s="110"/>
      <c r="P369" s="110"/>
      <c r="Q369" s="110"/>
      <c r="R369" s="112"/>
      <c r="S369" s="112"/>
      <c r="T369" s="112"/>
      <c r="U369" s="112"/>
      <c r="V369" s="112"/>
      <c r="W369" s="110"/>
      <c r="X369" s="110"/>
      <c r="Y369" s="110"/>
    </row>
    <row r="370" spans="1:25" x14ac:dyDescent="0.25">
      <c r="A370" s="110"/>
      <c r="B370" s="110"/>
      <c r="C370" s="110"/>
      <c r="D370" s="110"/>
      <c r="E370" s="110"/>
      <c r="F370" s="112"/>
      <c r="G370" s="112"/>
      <c r="H370" s="110"/>
      <c r="I370" s="110"/>
      <c r="J370" s="110"/>
      <c r="K370" s="110"/>
      <c r="L370" s="110"/>
      <c r="M370" s="110"/>
      <c r="N370" s="110"/>
      <c r="O370" s="110"/>
      <c r="P370" s="110"/>
      <c r="Q370" s="110"/>
      <c r="R370" s="112"/>
      <c r="S370" s="112"/>
      <c r="T370" s="112"/>
      <c r="U370" s="112"/>
      <c r="V370" s="112"/>
      <c r="W370" s="110"/>
      <c r="X370" s="110"/>
      <c r="Y370" s="110"/>
    </row>
    <row r="371" spans="1:25" x14ac:dyDescent="0.25">
      <c r="A371" s="110"/>
      <c r="B371" s="110"/>
      <c r="C371" s="110"/>
      <c r="D371" s="110"/>
      <c r="E371" s="110"/>
      <c r="F371" s="112"/>
      <c r="G371" s="112"/>
      <c r="H371" s="110"/>
      <c r="I371" s="110"/>
      <c r="J371" s="110"/>
      <c r="K371" s="110"/>
      <c r="L371" s="110"/>
      <c r="M371" s="110"/>
      <c r="N371" s="110"/>
      <c r="O371" s="110"/>
      <c r="P371" s="110"/>
      <c r="Q371" s="110"/>
      <c r="R371" s="112"/>
      <c r="S371" s="112"/>
      <c r="T371" s="112"/>
      <c r="U371" s="112"/>
      <c r="V371" s="112"/>
      <c r="W371" s="110"/>
      <c r="X371" s="110"/>
      <c r="Y371" s="110"/>
    </row>
    <row r="372" spans="1:25" x14ac:dyDescent="0.25">
      <c r="A372" s="110"/>
      <c r="B372" s="110"/>
      <c r="C372" s="110"/>
      <c r="D372" s="110"/>
      <c r="E372" s="110"/>
      <c r="F372" s="112"/>
      <c r="G372" s="112"/>
      <c r="H372" s="110"/>
      <c r="I372" s="110"/>
      <c r="J372" s="110"/>
      <c r="K372" s="110"/>
      <c r="L372" s="110"/>
      <c r="M372" s="110"/>
      <c r="N372" s="110"/>
      <c r="O372" s="110"/>
      <c r="P372" s="110"/>
      <c r="Q372" s="110"/>
      <c r="R372" s="112"/>
      <c r="S372" s="112"/>
      <c r="T372" s="112"/>
      <c r="U372" s="112"/>
      <c r="V372" s="112"/>
      <c r="W372" s="110"/>
      <c r="X372" s="110"/>
      <c r="Y372" s="110"/>
    </row>
    <row r="373" spans="1:25" x14ac:dyDescent="0.25">
      <c r="A373" s="110"/>
      <c r="B373" s="110"/>
      <c r="C373" s="110"/>
      <c r="D373" s="110"/>
      <c r="E373" s="110"/>
      <c r="F373" s="112"/>
      <c r="G373" s="112"/>
      <c r="H373" s="110"/>
      <c r="I373" s="110"/>
      <c r="J373" s="110"/>
      <c r="K373" s="110"/>
      <c r="L373" s="110"/>
      <c r="M373" s="110"/>
      <c r="N373" s="110"/>
      <c r="O373" s="110"/>
      <c r="P373" s="110"/>
      <c r="Q373" s="110"/>
      <c r="R373" s="112"/>
      <c r="S373" s="112"/>
      <c r="T373" s="112"/>
      <c r="U373" s="112"/>
      <c r="V373" s="112"/>
      <c r="W373" s="110"/>
      <c r="X373" s="110"/>
      <c r="Y373" s="110"/>
    </row>
    <row r="374" spans="1:25" x14ac:dyDescent="0.25">
      <c r="A374" s="110"/>
      <c r="B374" s="110"/>
      <c r="C374" s="110"/>
      <c r="D374" s="110"/>
      <c r="E374" s="110"/>
      <c r="F374" s="112"/>
      <c r="G374" s="112"/>
      <c r="H374" s="110"/>
      <c r="I374" s="110"/>
      <c r="J374" s="110"/>
      <c r="K374" s="110"/>
      <c r="L374" s="110"/>
      <c r="M374" s="110"/>
      <c r="N374" s="110"/>
      <c r="O374" s="110"/>
      <c r="P374" s="110"/>
      <c r="Q374" s="110"/>
      <c r="R374" s="112"/>
      <c r="S374" s="112"/>
      <c r="T374" s="112"/>
      <c r="U374" s="112"/>
      <c r="V374" s="112"/>
      <c r="W374" s="110"/>
      <c r="X374" s="110"/>
      <c r="Y374" s="110"/>
    </row>
    <row r="375" spans="1:25" x14ac:dyDescent="0.25">
      <c r="A375" s="110"/>
      <c r="B375" s="110"/>
      <c r="C375" s="110"/>
      <c r="D375" s="110"/>
      <c r="E375" s="110"/>
      <c r="F375" s="112"/>
      <c r="G375" s="112"/>
      <c r="H375" s="110"/>
      <c r="I375" s="110"/>
      <c r="J375" s="110"/>
      <c r="K375" s="110"/>
      <c r="L375" s="110"/>
      <c r="M375" s="110"/>
      <c r="N375" s="110"/>
      <c r="O375" s="110"/>
      <c r="P375" s="110"/>
      <c r="Q375" s="110"/>
      <c r="R375" s="112"/>
      <c r="S375" s="112"/>
      <c r="T375" s="112"/>
      <c r="U375" s="112"/>
      <c r="V375" s="112"/>
      <c r="W375" s="110"/>
      <c r="X375" s="110"/>
      <c r="Y375" s="110"/>
    </row>
    <row r="376" spans="1:25" x14ac:dyDescent="0.25">
      <c r="A376" s="110"/>
      <c r="B376" s="110"/>
      <c r="C376" s="110"/>
      <c r="D376" s="110"/>
      <c r="E376" s="110"/>
      <c r="F376" s="112"/>
      <c r="G376" s="112"/>
      <c r="H376" s="110"/>
      <c r="I376" s="110"/>
      <c r="J376" s="110"/>
      <c r="K376" s="110"/>
      <c r="L376" s="110"/>
      <c r="M376" s="110"/>
      <c r="N376" s="110"/>
      <c r="O376" s="110"/>
      <c r="P376" s="110"/>
      <c r="Q376" s="110"/>
      <c r="R376" s="112"/>
      <c r="S376" s="112"/>
      <c r="T376" s="112"/>
      <c r="U376" s="112"/>
      <c r="V376" s="112"/>
      <c r="W376" s="110"/>
      <c r="X376" s="110"/>
      <c r="Y376" s="110"/>
    </row>
    <row r="377" spans="1:25" x14ac:dyDescent="0.25">
      <c r="A377" s="110"/>
      <c r="B377" s="110"/>
      <c r="C377" s="110"/>
      <c r="D377" s="110"/>
      <c r="E377" s="110"/>
      <c r="F377" s="112"/>
      <c r="G377" s="112"/>
      <c r="H377" s="110"/>
      <c r="I377" s="110"/>
      <c r="J377" s="110"/>
      <c r="K377" s="110"/>
      <c r="L377" s="110"/>
      <c r="M377" s="110"/>
      <c r="N377" s="110"/>
      <c r="O377" s="110"/>
      <c r="P377" s="110"/>
      <c r="Q377" s="110"/>
      <c r="R377" s="112"/>
      <c r="S377" s="112"/>
      <c r="T377" s="112"/>
      <c r="U377" s="112"/>
      <c r="V377" s="112"/>
      <c r="W377" s="110"/>
      <c r="X377" s="110"/>
      <c r="Y377" s="110"/>
    </row>
    <row r="378" spans="1:25" x14ac:dyDescent="0.25">
      <c r="A378" s="110"/>
      <c r="B378" s="110"/>
      <c r="C378" s="110"/>
      <c r="D378" s="110"/>
      <c r="E378" s="110"/>
      <c r="F378" s="112"/>
      <c r="G378" s="112"/>
      <c r="H378" s="110"/>
      <c r="I378" s="110"/>
      <c r="J378" s="110"/>
      <c r="K378" s="110"/>
      <c r="L378" s="110"/>
      <c r="M378" s="110"/>
      <c r="N378" s="110"/>
      <c r="O378" s="110"/>
      <c r="P378" s="110"/>
      <c r="Q378" s="110"/>
      <c r="R378" s="112"/>
      <c r="S378" s="112"/>
      <c r="T378" s="112"/>
      <c r="U378" s="112"/>
      <c r="V378" s="112"/>
      <c r="W378" s="110"/>
      <c r="X378" s="110"/>
      <c r="Y378" s="110"/>
    </row>
    <row r="379" spans="1:25" x14ac:dyDescent="0.25">
      <c r="A379" s="110"/>
      <c r="B379" s="110"/>
      <c r="C379" s="110"/>
      <c r="D379" s="110"/>
      <c r="E379" s="110"/>
      <c r="F379" s="112"/>
      <c r="G379" s="112"/>
      <c r="H379" s="110"/>
      <c r="I379" s="110"/>
      <c r="J379" s="110"/>
      <c r="K379" s="110"/>
      <c r="L379" s="110"/>
      <c r="M379" s="110"/>
      <c r="N379" s="110"/>
      <c r="O379" s="110"/>
      <c r="P379" s="110"/>
      <c r="Q379" s="110"/>
      <c r="R379" s="112"/>
      <c r="S379" s="112"/>
      <c r="T379" s="112"/>
      <c r="U379" s="112"/>
      <c r="V379" s="112"/>
      <c r="W379" s="110"/>
      <c r="X379" s="110"/>
      <c r="Y379" s="110"/>
    </row>
    <row r="380" spans="1:25" x14ac:dyDescent="0.25">
      <c r="A380" s="110"/>
      <c r="B380" s="110"/>
      <c r="C380" s="110"/>
      <c r="D380" s="110"/>
      <c r="E380" s="110"/>
      <c r="F380" s="112"/>
      <c r="G380" s="112"/>
      <c r="H380" s="110"/>
      <c r="I380" s="110"/>
      <c r="J380" s="110"/>
      <c r="K380" s="110"/>
      <c r="L380" s="110"/>
      <c r="M380" s="110"/>
      <c r="N380" s="110"/>
      <c r="O380" s="110"/>
      <c r="P380" s="110"/>
      <c r="Q380" s="110"/>
      <c r="R380" s="112"/>
      <c r="S380" s="112"/>
      <c r="T380" s="112"/>
      <c r="U380" s="112"/>
      <c r="V380" s="112"/>
      <c r="W380" s="110"/>
      <c r="X380" s="110"/>
      <c r="Y380" s="110"/>
    </row>
    <row r="381" spans="1:25" x14ac:dyDescent="0.25">
      <c r="A381" s="110"/>
      <c r="B381" s="110"/>
      <c r="C381" s="110"/>
      <c r="D381" s="110"/>
      <c r="E381" s="110"/>
      <c r="F381" s="112"/>
      <c r="G381" s="112"/>
      <c r="H381" s="110"/>
      <c r="I381" s="110"/>
      <c r="J381" s="110"/>
      <c r="K381" s="110"/>
      <c r="L381" s="110"/>
      <c r="M381" s="110"/>
      <c r="N381" s="110"/>
      <c r="O381" s="110"/>
      <c r="P381" s="110"/>
      <c r="Q381" s="110"/>
      <c r="R381" s="112"/>
      <c r="S381" s="112"/>
      <c r="T381" s="112"/>
      <c r="U381" s="112"/>
      <c r="V381" s="112"/>
      <c r="W381" s="110"/>
      <c r="X381" s="110"/>
      <c r="Y381" s="110"/>
    </row>
    <row r="382" spans="1:25" x14ac:dyDescent="0.25">
      <c r="A382" s="110"/>
      <c r="B382" s="110"/>
      <c r="C382" s="110"/>
      <c r="D382" s="110"/>
      <c r="E382" s="110"/>
      <c r="F382" s="112"/>
      <c r="G382" s="112"/>
      <c r="H382" s="110"/>
      <c r="I382" s="110"/>
      <c r="J382" s="110"/>
      <c r="K382" s="110"/>
      <c r="L382" s="110"/>
      <c r="M382" s="110"/>
      <c r="N382" s="110"/>
      <c r="O382" s="110"/>
      <c r="P382" s="110"/>
      <c r="Q382" s="110"/>
      <c r="R382" s="112"/>
      <c r="S382" s="112"/>
      <c r="T382" s="112"/>
      <c r="U382" s="112"/>
      <c r="V382" s="112"/>
      <c r="W382" s="110"/>
      <c r="X382" s="110"/>
      <c r="Y382" s="110"/>
    </row>
    <row r="383" spans="1:25" x14ac:dyDescent="0.25">
      <c r="A383" s="110"/>
      <c r="B383" s="110"/>
      <c r="C383" s="110"/>
      <c r="D383" s="110"/>
      <c r="E383" s="110"/>
      <c r="F383" s="112"/>
      <c r="G383" s="112"/>
      <c r="H383" s="110"/>
      <c r="I383" s="110"/>
      <c r="J383" s="110"/>
      <c r="K383" s="110"/>
      <c r="L383" s="110"/>
      <c r="M383" s="110"/>
      <c r="N383" s="110"/>
      <c r="O383" s="110"/>
      <c r="P383" s="110"/>
      <c r="Q383" s="110"/>
      <c r="R383" s="112"/>
      <c r="S383" s="112"/>
      <c r="T383" s="112"/>
      <c r="U383" s="112"/>
      <c r="V383" s="112"/>
      <c r="W383" s="110"/>
      <c r="X383" s="110"/>
      <c r="Y383" s="110"/>
    </row>
    <row r="384" spans="1:25" x14ac:dyDescent="0.25">
      <c r="A384" s="110"/>
      <c r="B384" s="110"/>
      <c r="C384" s="110"/>
      <c r="D384" s="110"/>
      <c r="E384" s="110"/>
      <c r="F384" s="112"/>
      <c r="G384" s="112"/>
      <c r="H384" s="110"/>
      <c r="I384" s="110"/>
      <c r="J384" s="110"/>
      <c r="K384" s="110"/>
      <c r="L384" s="110"/>
      <c r="M384" s="110"/>
      <c r="N384" s="110"/>
      <c r="O384" s="110"/>
      <c r="P384" s="110"/>
      <c r="Q384" s="110"/>
      <c r="R384" s="112"/>
      <c r="S384" s="112"/>
      <c r="T384" s="112"/>
      <c r="U384" s="112"/>
      <c r="V384" s="112"/>
      <c r="W384" s="110"/>
      <c r="X384" s="110"/>
      <c r="Y384" s="110"/>
    </row>
    <row r="385" spans="1:25" x14ac:dyDescent="0.25">
      <c r="A385" s="110"/>
      <c r="B385" s="110"/>
      <c r="C385" s="110"/>
      <c r="D385" s="110"/>
      <c r="E385" s="110"/>
      <c r="F385" s="112"/>
      <c r="G385" s="112"/>
      <c r="H385" s="110"/>
      <c r="I385" s="110"/>
      <c r="J385" s="110"/>
      <c r="K385" s="110"/>
      <c r="L385" s="110"/>
      <c r="M385" s="110"/>
      <c r="N385" s="110"/>
      <c r="O385" s="110"/>
      <c r="P385" s="110"/>
      <c r="Q385" s="110"/>
      <c r="R385" s="112"/>
      <c r="S385" s="112"/>
      <c r="T385" s="112"/>
      <c r="U385" s="112"/>
      <c r="V385" s="112"/>
      <c r="W385" s="110"/>
      <c r="X385" s="110"/>
      <c r="Y385" s="110"/>
    </row>
    <row r="386" spans="1:25" x14ac:dyDescent="0.25">
      <c r="A386" s="110"/>
      <c r="B386" s="110"/>
      <c r="C386" s="110"/>
      <c r="D386" s="110"/>
      <c r="E386" s="110"/>
      <c r="F386" s="112"/>
      <c r="G386" s="112"/>
      <c r="H386" s="110"/>
      <c r="I386" s="110"/>
      <c r="J386" s="110"/>
      <c r="K386" s="110"/>
      <c r="L386" s="110"/>
      <c r="M386" s="110"/>
      <c r="N386" s="110"/>
      <c r="O386" s="110"/>
      <c r="P386" s="110"/>
      <c r="Q386" s="110"/>
      <c r="R386" s="112"/>
      <c r="S386" s="112"/>
      <c r="T386" s="112"/>
      <c r="U386" s="112"/>
      <c r="V386" s="112"/>
      <c r="W386" s="110"/>
      <c r="X386" s="110"/>
      <c r="Y386" s="110"/>
    </row>
    <row r="387" spans="1:25" x14ac:dyDescent="0.25">
      <c r="A387" s="110"/>
      <c r="B387" s="110"/>
      <c r="C387" s="110"/>
      <c r="D387" s="110"/>
      <c r="E387" s="110"/>
      <c r="F387" s="112"/>
      <c r="G387" s="112"/>
      <c r="H387" s="110"/>
      <c r="I387" s="110"/>
      <c r="J387" s="110"/>
      <c r="K387" s="110"/>
      <c r="L387" s="110"/>
      <c r="M387" s="110"/>
      <c r="N387" s="110"/>
      <c r="O387" s="110"/>
      <c r="P387" s="110"/>
      <c r="Q387" s="110"/>
      <c r="R387" s="112"/>
      <c r="S387" s="112"/>
      <c r="T387" s="112"/>
      <c r="U387" s="112"/>
      <c r="V387" s="112"/>
      <c r="W387" s="110"/>
      <c r="X387" s="110"/>
      <c r="Y387" s="110"/>
    </row>
    <row r="388" spans="1:25" x14ac:dyDescent="0.25">
      <c r="A388" s="110"/>
      <c r="B388" s="110"/>
      <c r="C388" s="110"/>
      <c r="D388" s="110"/>
      <c r="E388" s="110"/>
      <c r="F388" s="112"/>
      <c r="G388" s="112"/>
      <c r="H388" s="110"/>
      <c r="I388" s="110"/>
      <c r="J388" s="110"/>
      <c r="K388" s="110"/>
      <c r="L388" s="110"/>
      <c r="M388" s="110"/>
      <c r="N388" s="110"/>
      <c r="O388" s="110"/>
      <c r="P388" s="110"/>
      <c r="Q388" s="110"/>
      <c r="R388" s="112"/>
      <c r="S388" s="112"/>
      <c r="T388" s="112"/>
      <c r="U388" s="112"/>
      <c r="V388" s="112"/>
      <c r="W388" s="110"/>
      <c r="X388" s="110"/>
      <c r="Y388" s="110"/>
    </row>
    <row r="389" spans="1:25" x14ac:dyDescent="0.25">
      <c r="A389" s="110"/>
      <c r="B389" s="110"/>
      <c r="C389" s="110"/>
      <c r="D389" s="110"/>
      <c r="E389" s="110"/>
      <c r="F389" s="112"/>
      <c r="G389" s="112"/>
      <c r="H389" s="110"/>
      <c r="I389" s="110"/>
      <c r="J389" s="110"/>
      <c r="K389" s="110"/>
      <c r="L389" s="110"/>
      <c r="M389" s="110"/>
      <c r="N389" s="110"/>
      <c r="O389" s="110"/>
      <c r="P389" s="110"/>
      <c r="Q389" s="110"/>
      <c r="R389" s="112"/>
      <c r="S389" s="112"/>
      <c r="T389" s="112"/>
      <c r="U389" s="112"/>
      <c r="V389" s="112"/>
      <c r="W389" s="110"/>
      <c r="X389" s="110"/>
      <c r="Y389" s="110"/>
    </row>
    <row r="390" spans="1:25" x14ac:dyDescent="0.25">
      <c r="A390" s="110"/>
      <c r="B390" s="110"/>
      <c r="C390" s="110"/>
      <c r="D390" s="110"/>
      <c r="E390" s="110"/>
      <c r="F390" s="112"/>
      <c r="G390" s="112"/>
      <c r="H390" s="110"/>
      <c r="I390" s="110"/>
      <c r="J390" s="110"/>
      <c r="K390" s="110"/>
      <c r="L390" s="110"/>
      <c r="M390" s="110"/>
      <c r="N390" s="110"/>
      <c r="O390" s="110"/>
      <c r="P390" s="110"/>
      <c r="Q390" s="110"/>
      <c r="R390" s="112"/>
      <c r="S390" s="112"/>
      <c r="T390" s="112"/>
      <c r="U390" s="112"/>
      <c r="V390" s="112"/>
      <c r="W390" s="110"/>
      <c r="X390" s="110"/>
      <c r="Y390" s="110"/>
    </row>
    <row r="391" spans="1:25" x14ac:dyDescent="0.25">
      <c r="A391" s="110"/>
      <c r="B391" s="110"/>
      <c r="C391" s="110"/>
      <c r="D391" s="110"/>
      <c r="E391" s="110"/>
      <c r="F391" s="112"/>
      <c r="G391" s="112"/>
      <c r="H391" s="110"/>
      <c r="I391" s="110"/>
      <c r="J391" s="110"/>
      <c r="K391" s="110"/>
      <c r="L391" s="110"/>
      <c r="M391" s="110"/>
      <c r="N391" s="110"/>
      <c r="O391" s="110"/>
      <c r="P391" s="110"/>
      <c r="Q391" s="110"/>
      <c r="R391" s="112"/>
      <c r="S391" s="112"/>
      <c r="T391" s="112"/>
      <c r="U391" s="112"/>
      <c r="V391" s="112"/>
      <c r="W391" s="110"/>
      <c r="X391" s="110"/>
      <c r="Y391" s="110"/>
    </row>
    <row r="392" spans="1:25" x14ac:dyDescent="0.25">
      <c r="A392" s="110"/>
      <c r="B392" s="110"/>
      <c r="C392" s="110"/>
      <c r="D392" s="110"/>
      <c r="E392" s="110"/>
      <c r="F392" s="112"/>
      <c r="G392" s="112"/>
      <c r="H392" s="110"/>
      <c r="I392" s="110"/>
      <c r="J392" s="110"/>
      <c r="K392" s="110"/>
      <c r="L392" s="110"/>
      <c r="M392" s="110"/>
      <c r="N392" s="110"/>
      <c r="O392" s="110"/>
      <c r="P392" s="110"/>
      <c r="Q392" s="110"/>
      <c r="R392" s="112"/>
      <c r="S392" s="112"/>
      <c r="T392" s="112"/>
      <c r="U392" s="112"/>
      <c r="V392" s="112"/>
      <c r="W392" s="110"/>
      <c r="X392" s="110"/>
      <c r="Y392" s="110"/>
    </row>
    <row r="393" spans="1:25" x14ac:dyDescent="0.25">
      <c r="A393" s="110"/>
      <c r="B393" s="110"/>
      <c r="C393" s="110"/>
      <c r="D393" s="110"/>
      <c r="E393" s="110"/>
      <c r="F393" s="112"/>
      <c r="G393" s="112"/>
      <c r="H393" s="110"/>
      <c r="I393" s="110"/>
      <c r="J393" s="110"/>
      <c r="K393" s="110"/>
      <c r="L393" s="110"/>
      <c r="M393" s="110"/>
      <c r="N393" s="110"/>
      <c r="O393" s="110"/>
      <c r="P393" s="110"/>
      <c r="Q393" s="110"/>
      <c r="R393" s="112"/>
      <c r="S393" s="112"/>
      <c r="T393" s="112"/>
      <c r="U393" s="112"/>
      <c r="V393" s="112"/>
      <c r="W393" s="110"/>
      <c r="X393" s="110"/>
      <c r="Y393" s="110"/>
    </row>
    <row r="394" spans="1:25" x14ac:dyDescent="0.25">
      <c r="A394" s="110"/>
      <c r="B394" s="110"/>
      <c r="C394" s="110"/>
      <c r="D394" s="110"/>
      <c r="E394" s="110"/>
      <c r="F394" s="112"/>
      <c r="G394" s="112"/>
      <c r="H394" s="110"/>
      <c r="I394" s="110"/>
      <c r="J394" s="110"/>
      <c r="K394" s="110"/>
      <c r="L394" s="110"/>
      <c r="M394" s="110"/>
      <c r="N394" s="110"/>
      <c r="O394" s="110"/>
      <c r="P394" s="110"/>
      <c r="Q394" s="110"/>
      <c r="R394" s="112"/>
      <c r="S394" s="112"/>
      <c r="T394" s="112"/>
      <c r="U394" s="112"/>
      <c r="V394" s="112"/>
      <c r="W394" s="110"/>
      <c r="X394" s="110"/>
      <c r="Y394" s="110"/>
    </row>
    <row r="395" spans="1:25" x14ac:dyDescent="0.25">
      <c r="A395" s="110"/>
      <c r="B395" s="110"/>
      <c r="C395" s="110"/>
      <c r="D395" s="110"/>
      <c r="E395" s="110"/>
      <c r="F395" s="112"/>
      <c r="G395" s="112"/>
      <c r="H395" s="110"/>
      <c r="I395" s="110"/>
      <c r="J395" s="110"/>
      <c r="K395" s="110"/>
      <c r="L395" s="110"/>
      <c r="M395" s="110"/>
      <c r="N395" s="110"/>
      <c r="O395" s="110"/>
      <c r="P395" s="110"/>
      <c r="Q395" s="110"/>
      <c r="R395" s="112"/>
      <c r="S395" s="112"/>
      <c r="T395" s="112"/>
      <c r="U395" s="112"/>
      <c r="V395" s="112"/>
      <c r="W395" s="110"/>
      <c r="X395" s="110"/>
      <c r="Y395" s="110"/>
    </row>
    <row r="396" spans="1:25" x14ac:dyDescent="0.25">
      <c r="A396" s="110"/>
      <c r="B396" s="110"/>
      <c r="C396" s="110"/>
      <c r="D396" s="110"/>
      <c r="E396" s="110"/>
      <c r="F396" s="112"/>
      <c r="G396" s="112"/>
      <c r="H396" s="110"/>
      <c r="I396" s="110"/>
      <c r="J396" s="110"/>
      <c r="K396" s="110"/>
      <c r="L396" s="110"/>
      <c r="M396" s="110"/>
      <c r="N396" s="110"/>
      <c r="O396" s="110"/>
      <c r="P396" s="110"/>
      <c r="Q396" s="110"/>
      <c r="R396" s="112"/>
      <c r="S396" s="112"/>
      <c r="T396" s="112"/>
      <c r="U396" s="112"/>
      <c r="V396" s="112"/>
      <c r="W396" s="110"/>
      <c r="X396" s="110"/>
      <c r="Y396" s="110"/>
    </row>
    <row r="397" spans="1:25" x14ac:dyDescent="0.25">
      <c r="A397" s="110"/>
      <c r="B397" s="110"/>
      <c r="C397" s="110"/>
      <c r="D397" s="110"/>
      <c r="E397" s="110"/>
      <c r="F397" s="112"/>
      <c r="G397" s="112"/>
      <c r="H397" s="110"/>
      <c r="I397" s="110"/>
      <c r="J397" s="110"/>
      <c r="K397" s="110"/>
      <c r="L397" s="110"/>
      <c r="M397" s="110"/>
      <c r="N397" s="110"/>
      <c r="O397" s="110"/>
      <c r="P397" s="110"/>
      <c r="Q397" s="110"/>
      <c r="R397" s="112"/>
      <c r="S397" s="112"/>
      <c r="T397" s="112"/>
      <c r="U397" s="112"/>
      <c r="V397" s="112"/>
      <c r="W397" s="110"/>
      <c r="X397" s="110"/>
      <c r="Y397" s="110"/>
    </row>
    <row r="398" spans="1:25" x14ac:dyDescent="0.25">
      <c r="A398" s="110"/>
      <c r="B398" s="110"/>
      <c r="C398" s="110"/>
      <c r="D398" s="110"/>
      <c r="E398" s="110"/>
      <c r="F398" s="112"/>
      <c r="G398" s="112"/>
      <c r="H398" s="110"/>
      <c r="I398" s="110"/>
      <c r="J398" s="110"/>
      <c r="K398" s="110"/>
      <c r="L398" s="110"/>
      <c r="M398" s="110"/>
      <c r="N398" s="110"/>
      <c r="O398" s="110"/>
      <c r="P398" s="110"/>
      <c r="Q398" s="110"/>
      <c r="R398" s="112"/>
      <c r="S398" s="112"/>
      <c r="T398" s="112"/>
      <c r="U398" s="112"/>
      <c r="V398" s="112"/>
      <c r="W398" s="110"/>
      <c r="X398" s="110"/>
      <c r="Y398" s="110"/>
    </row>
    <row r="399" spans="1:25" x14ac:dyDescent="0.25">
      <c r="A399" s="110"/>
      <c r="B399" s="110"/>
      <c r="C399" s="110"/>
      <c r="D399" s="110"/>
      <c r="E399" s="110"/>
      <c r="F399" s="112"/>
      <c r="G399" s="112"/>
      <c r="H399" s="110"/>
      <c r="I399" s="110"/>
      <c r="J399" s="110"/>
      <c r="K399" s="110"/>
      <c r="L399" s="110"/>
      <c r="M399" s="110"/>
      <c r="N399" s="110"/>
      <c r="O399" s="110"/>
      <c r="P399" s="110"/>
      <c r="Q399" s="110"/>
      <c r="R399" s="112"/>
      <c r="S399" s="112"/>
      <c r="T399" s="112"/>
      <c r="U399" s="112"/>
      <c r="V399" s="112"/>
      <c r="W399" s="110"/>
      <c r="X399" s="110"/>
      <c r="Y399" s="110"/>
    </row>
    <row r="400" spans="1:25" x14ac:dyDescent="0.25">
      <c r="A400" s="110"/>
      <c r="B400" s="110"/>
      <c r="C400" s="110"/>
      <c r="D400" s="110"/>
      <c r="E400" s="110"/>
      <c r="F400" s="112"/>
      <c r="G400" s="112"/>
      <c r="H400" s="110"/>
      <c r="I400" s="110"/>
      <c r="J400" s="110"/>
      <c r="K400" s="110"/>
      <c r="L400" s="110"/>
      <c r="M400" s="110"/>
      <c r="N400" s="110"/>
      <c r="O400" s="110"/>
      <c r="P400" s="110"/>
      <c r="Q400" s="110"/>
      <c r="R400" s="112"/>
      <c r="S400" s="112"/>
      <c r="T400" s="112"/>
      <c r="U400" s="112"/>
      <c r="V400" s="112"/>
      <c r="W400" s="110"/>
      <c r="X400" s="110"/>
      <c r="Y400" s="110"/>
    </row>
    <row r="401" spans="1:25" x14ac:dyDescent="0.25">
      <c r="A401" s="110"/>
      <c r="B401" s="110"/>
      <c r="C401" s="110"/>
      <c r="D401" s="110"/>
      <c r="E401" s="110"/>
      <c r="F401" s="112"/>
      <c r="G401" s="112"/>
      <c r="H401" s="110"/>
      <c r="I401" s="110"/>
      <c r="J401" s="110"/>
      <c r="K401" s="110"/>
      <c r="L401" s="110"/>
      <c r="M401" s="110"/>
      <c r="N401" s="110"/>
      <c r="O401" s="110"/>
      <c r="P401" s="110"/>
      <c r="Q401" s="110"/>
      <c r="R401" s="112"/>
      <c r="S401" s="112"/>
      <c r="T401" s="112"/>
      <c r="U401" s="112"/>
      <c r="V401" s="112"/>
      <c r="W401" s="110"/>
      <c r="X401" s="110"/>
      <c r="Y401" s="110"/>
    </row>
    <row r="402" spans="1:25" x14ac:dyDescent="0.25">
      <c r="A402" s="110"/>
      <c r="B402" s="110"/>
      <c r="C402" s="110"/>
      <c r="D402" s="110"/>
      <c r="E402" s="110"/>
      <c r="F402" s="112"/>
      <c r="G402" s="112"/>
      <c r="H402" s="110"/>
      <c r="I402" s="110"/>
      <c r="J402" s="110"/>
      <c r="K402" s="110"/>
      <c r="L402" s="110"/>
      <c r="M402" s="110"/>
      <c r="N402" s="110"/>
      <c r="O402" s="110"/>
      <c r="P402" s="110"/>
      <c r="Q402" s="110"/>
      <c r="R402" s="112"/>
      <c r="S402" s="112"/>
      <c r="T402" s="112"/>
      <c r="U402" s="112"/>
      <c r="V402" s="112"/>
      <c r="W402" s="110"/>
      <c r="X402" s="110"/>
      <c r="Y402" s="110"/>
    </row>
    <row r="403" spans="1:25" x14ac:dyDescent="0.25">
      <c r="A403" s="110"/>
      <c r="B403" s="110"/>
      <c r="C403" s="110"/>
      <c r="D403" s="110"/>
      <c r="E403" s="110"/>
      <c r="F403" s="112"/>
      <c r="G403" s="112"/>
      <c r="H403" s="110"/>
      <c r="I403" s="110"/>
      <c r="J403" s="110"/>
      <c r="K403" s="110"/>
      <c r="L403" s="110"/>
      <c r="M403" s="110"/>
      <c r="N403" s="110"/>
      <c r="O403" s="110"/>
      <c r="P403" s="110"/>
      <c r="Q403" s="110"/>
      <c r="R403" s="112"/>
      <c r="S403" s="112"/>
      <c r="T403" s="112"/>
      <c r="U403" s="112"/>
      <c r="V403" s="112"/>
      <c r="W403" s="110"/>
      <c r="X403" s="110"/>
      <c r="Y403" s="110"/>
    </row>
    <row r="404" spans="1:25" x14ac:dyDescent="0.25">
      <c r="A404" s="110"/>
      <c r="B404" s="110"/>
      <c r="C404" s="110"/>
      <c r="D404" s="110"/>
      <c r="E404" s="110"/>
      <c r="F404" s="112"/>
      <c r="G404" s="112"/>
      <c r="H404" s="110"/>
      <c r="I404" s="110"/>
      <c r="J404" s="110"/>
      <c r="K404" s="110"/>
      <c r="L404" s="110"/>
      <c r="M404" s="110"/>
      <c r="N404" s="110"/>
      <c r="O404" s="110"/>
      <c r="P404" s="110"/>
      <c r="Q404" s="110"/>
      <c r="R404" s="112"/>
      <c r="S404" s="112"/>
      <c r="T404" s="112"/>
      <c r="U404" s="112"/>
      <c r="V404" s="112"/>
      <c r="W404" s="110"/>
      <c r="X404" s="110"/>
      <c r="Y404" s="110"/>
    </row>
    <row r="405" spans="1:25" x14ac:dyDescent="0.25">
      <c r="A405" s="110"/>
      <c r="B405" s="110"/>
      <c r="C405" s="110"/>
      <c r="D405" s="110"/>
      <c r="E405" s="110"/>
      <c r="F405" s="112"/>
      <c r="G405" s="112"/>
      <c r="H405" s="110"/>
      <c r="I405" s="110"/>
      <c r="J405" s="110"/>
      <c r="K405" s="110"/>
      <c r="L405" s="110"/>
      <c r="M405" s="110"/>
      <c r="N405" s="110"/>
      <c r="O405" s="110"/>
      <c r="P405" s="110"/>
      <c r="Q405" s="110"/>
      <c r="R405" s="112"/>
      <c r="S405" s="112"/>
      <c r="T405" s="112"/>
      <c r="U405" s="112"/>
      <c r="V405" s="112"/>
      <c r="W405" s="110"/>
      <c r="X405" s="110"/>
      <c r="Y405" s="110"/>
    </row>
    <row r="406" spans="1:25" x14ac:dyDescent="0.25">
      <c r="A406" s="110"/>
      <c r="B406" s="110"/>
      <c r="C406" s="110"/>
      <c r="D406" s="110"/>
      <c r="E406" s="110"/>
      <c r="F406" s="112"/>
      <c r="G406" s="112"/>
      <c r="H406" s="110"/>
      <c r="I406" s="110"/>
      <c r="J406" s="110"/>
      <c r="K406" s="110"/>
      <c r="L406" s="110"/>
      <c r="M406" s="110"/>
      <c r="N406" s="110"/>
      <c r="O406" s="110"/>
      <c r="P406" s="110"/>
      <c r="Q406" s="110"/>
      <c r="R406" s="112"/>
      <c r="S406" s="112"/>
      <c r="T406" s="112"/>
      <c r="U406" s="112"/>
      <c r="V406" s="112"/>
      <c r="W406" s="110"/>
      <c r="X406" s="110"/>
      <c r="Y406" s="110"/>
    </row>
    <row r="407" spans="1:25" x14ac:dyDescent="0.25">
      <c r="A407" s="110"/>
      <c r="B407" s="110"/>
      <c r="C407" s="110"/>
      <c r="D407" s="110"/>
      <c r="E407" s="110"/>
      <c r="F407" s="112"/>
      <c r="G407" s="112"/>
      <c r="H407" s="110"/>
      <c r="I407" s="110"/>
      <c r="J407" s="110"/>
      <c r="K407" s="110"/>
      <c r="L407" s="110"/>
      <c r="M407" s="110"/>
      <c r="N407" s="110"/>
      <c r="O407" s="110"/>
      <c r="P407" s="110"/>
      <c r="Q407" s="110"/>
      <c r="R407" s="112"/>
      <c r="S407" s="112"/>
      <c r="T407" s="112"/>
      <c r="U407" s="112"/>
      <c r="V407" s="112"/>
      <c r="W407" s="110"/>
      <c r="X407" s="110"/>
      <c r="Y407" s="110"/>
    </row>
    <row r="408" spans="1:25" x14ac:dyDescent="0.25">
      <c r="A408" s="110"/>
      <c r="B408" s="110"/>
      <c r="C408" s="110"/>
      <c r="D408" s="110"/>
      <c r="E408" s="110"/>
      <c r="F408" s="112"/>
      <c r="G408" s="112"/>
      <c r="H408" s="110"/>
      <c r="I408" s="110"/>
      <c r="J408" s="110"/>
      <c r="K408" s="110"/>
      <c r="L408" s="110"/>
      <c r="M408" s="110"/>
      <c r="N408" s="110"/>
      <c r="O408" s="110"/>
      <c r="P408" s="110"/>
      <c r="Q408" s="110"/>
      <c r="R408" s="112"/>
      <c r="S408" s="112"/>
      <c r="T408" s="112"/>
      <c r="U408" s="112"/>
      <c r="V408" s="112"/>
      <c r="W408" s="110"/>
      <c r="X408" s="110"/>
      <c r="Y408" s="110"/>
    </row>
    <row r="409" spans="1:25" x14ac:dyDescent="0.25">
      <c r="A409" s="110"/>
      <c r="B409" s="110"/>
      <c r="C409" s="110"/>
      <c r="D409" s="110"/>
      <c r="E409" s="110"/>
      <c r="F409" s="112"/>
      <c r="G409" s="112"/>
      <c r="H409" s="110"/>
      <c r="I409" s="110"/>
      <c r="J409" s="110"/>
      <c r="K409" s="110"/>
      <c r="L409" s="110"/>
      <c r="M409" s="110"/>
      <c r="N409" s="110"/>
      <c r="O409" s="110"/>
      <c r="P409" s="110"/>
      <c r="Q409" s="110"/>
      <c r="R409" s="112"/>
      <c r="S409" s="112"/>
      <c r="T409" s="112"/>
      <c r="U409" s="112"/>
      <c r="V409" s="112"/>
      <c r="W409" s="110"/>
      <c r="X409" s="110"/>
      <c r="Y409" s="110"/>
    </row>
    <row r="410" spans="1:25" x14ac:dyDescent="0.25">
      <c r="A410" s="110"/>
      <c r="B410" s="110"/>
      <c r="C410" s="110"/>
      <c r="D410" s="110"/>
      <c r="E410" s="110"/>
      <c r="F410" s="112"/>
      <c r="G410" s="112"/>
      <c r="H410" s="110"/>
      <c r="I410" s="110"/>
      <c r="J410" s="110"/>
      <c r="K410" s="110"/>
      <c r="L410" s="110"/>
      <c r="M410" s="110"/>
      <c r="N410" s="110"/>
      <c r="O410" s="110"/>
      <c r="P410" s="110"/>
      <c r="Q410" s="110"/>
      <c r="R410" s="112"/>
      <c r="S410" s="112"/>
      <c r="T410" s="112"/>
      <c r="U410" s="112"/>
      <c r="V410" s="112"/>
      <c r="W410" s="110"/>
      <c r="X410" s="110"/>
      <c r="Y410" s="110"/>
    </row>
    <row r="411" spans="1:25" x14ac:dyDescent="0.25">
      <c r="A411" s="110"/>
      <c r="B411" s="110"/>
      <c r="C411" s="110"/>
      <c r="D411" s="110"/>
      <c r="E411" s="110"/>
      <c r="F411" s="112"/>
      <c r="G411" s="112"/>
      <c r="H411" s="110"/>
      <c r="I411" s="110"/>
      <c r="J411" s="110"/>
      <c r="K411" s="110"/>
      <c r="L411" s="110"/>
      <c r="M411" s="110"/>
      <c r="N411" s="110"/>
      <c r="O411" s="110"/>
      <c r="P411" s="110"/>
      <c r="Q411" s="110"/>
      <c r="R411" s="112"/>
      <c r="S411" s="112"/>
      <c r="T411" s="112"/>
      <c r="U411" s="112"/>
      <c r="V411" s="112"/>
      <c r="W411" s="110"/>
      <c r="X411" s="110"/>
      <c r="Y411" s="110"/>
    </row>
    <row r="412" spans="1:25" x14ac:dyDescent="0.25">
      <c r="A412" s="110"/>
      <c r="B412" s="110"/>
      <c r="C412" s="110"/>
      <c r="D412" s="110"/>
      <c r="E412" s="110"/>
      <c r="F412" s="112"/>
      <c r="G412" s="112"/>
      <c r="H412" s="110"/>
      <c r="I412" s="110"/>
      <c r="J412" s="110"/>
      <c r="K412" s="110"/>
      <c r="L412" s="110"/>
      <c r="M412" s="110"/>
      <c r="N412" s="110"/>
      <c r="O412" s="110"/>
      <c r="P412" s="110"/>
      <c r="Q412" s="110"/>
      <c r="R412" s="112"/>
      <c r="S412" s="112"/>
      <c r="T412" s="112"/>
      <c r="U412" s="112"/>
      <c r="V412" s="112"/>
      <c r="W412" s="110"/>
      <c r="X412" s="110"/>
      <c r="Y412" s="110"/>
    </row>
    <row r="413" spans="1:25" x14ac:dyDescent="0.25">
      <c r="A413" s="110"/>
      <c r="B413" s="110"/>
      <c r="C413" s="110"/>
      <c r="D413" s="110"/>
      <c r="E413" s="110"/>
      <c r="F413" s="112"/>
      <c r="G413" s="112"/>
      <c r="H413" s="110"/>
      <c r="I413" s="110"/>
      <c r="J413" s="110"/>
      <c r="K413" s="110"/>
      <c r="L413" s="110"/>
      <c r="M413" s="110"/>
      <c r="N413" s="110"/>
      <c r="O413" s="110"/>
      <c r="P413" s="110"/>
      <c r="Q413" s="110"/>
      <c r="R413" s="112"/>
      <c r="S413" s="112"/>
      <c r="T413" s="112"/>
      <c r="U413" s="112"/>
      <c r="V413" s="112"/>
      <c r="W413" s="110"/>
      <c r="X413" s="110"/>
      <c r="Y413" s="110"/>
    </row>
    <row r="414" spans="1:25" x14ac:dyDescent="0.25">
      <c r="A414" s="110"/>
      <c r="B414" s="110"/>
      <c r="C414" s="110"/>
      <c r="D414" s="110"/>
      <c r="E414" s="110"/>
      <c r="F414" s="112"/>
      <c r="G414" s="112"/>
      <c r="H414" s="110"/>
      <c r="I414" s="110"/>
      <c r="J414" s="110"/>
      <c r="K414" s="110"/>
      <c r="L414" s="110"/>
      <c r="M414" s="110"/>
      <c r="N414" s="110"/>
      <c r="O414" s="110"/>
      <c r="P414" s="110"/>
      <c r="Q414" s="110"/>
      <c r="R414" s="112"/>
      <c r="S414" s="112"/>
      <c r="T414" s="112"/>
      <c r="U414" s="112"/>
      <c r="V414" s="112"/>
      <c r="W414" s="110"/>
      <c r="X414" s="110"/>
      <c r="Y414" s="110"/>
    </row>
    <row r="415" spans="1:25" x14ac:dyDescent="0.25">
      <c r="A415" s="110"/>
      <c r="B415" s="110"/>
      <c r="C415" s="110"/>
      <c r="D415" s="110"/>
      <c r="E415" s="110"/>
      <c r="F415" s="112"/>
      <c r="G415" s="112"/>
      <c r="H415" s="110"/>
      <c r="I415" s="110"/>
      <c r="J415" s="110"/>
      <c r="K415" s="110"/>
      <c r="L415" s="110"/>
      <c r="M415" s="110"/>
      <c r="N415" s="110"/>
      <c r="O415" s="110"/>
      <c r="P415" s="110"/>
      <c r="Q415" s="110"/>
      <c r="R415" s="112"/>
      <c r="S415" s="112"/>
      <c r="T415" s="112"/>
      <c r="U415" s="112"/>
      <c r="V415" s="112"/>
      <c r="W415" s="110"/>
      <c r="X415" s="110"/>
      <c r="Y415" s="110"/>
    </row>
    <row r="416" spans="1:25" x14ac:dyDescent="0.25">
      <c r="A416" s="110"/>
      <c r="B416" s="110"/>
      <c r="C416" s="110"/>
      <c r="D416" s="110"/>
      <c r="E416" s="110"/>
      <c r="F416" s="112"/>
      <c r="G416" s="112"/>
      <c r="H416" s="110"/>
      <c r="I416" s="110"/>
      <c r="J416" s="110"/>
      <c r="K416" s="110"/>
      <c r="L416" s="110"/>
      <c r="M416" s="110"/>
      <c r="N416" s="110"/>
      <c r="O416" s="110"/>
      <c r="P416" s="110"/>
      <c r="Q416" s="110"/>
      <c r="R416" s="112"/>
      <c r="S416" s="112"/>
      <c r="T416" s="112"/>
      <c r="U416" s="112"/>
      <c r="V416" s="112"/>
      <c r="W416" s="110"/>
      <c r="X416" s="110"/>
      <c r="Y416" s="110"/>
    </row>
    <row r="417" spans="1:25" x14ac:dyDescent="0.25">
      <c r="A417" s="110"/>
      <c r="B417" s="110"/>
      <c r="C417" s="110"/>
      <c r="D417" s="110"/>
      <c r="E417" s="110"/>
      <c r="F417" s="112"/>
      <c r="G417" s="112"/>
      <c r="H417" s="110"/>
      <c r="I417" s="110"/>
      <c r="J417" s="110"/>
      <c r="K417" s="110"/>
      <c r="L417" s="110"/>
      <c r="M417" s="110"/>
      <c r="N417" s="110"/>
      <c r="O417" s="110"/>
      <c r="P417" s="110"/>
      <c r="Q417" s="110"/>
      <c r="R417" s="112"/>
      <c r="S417" s="112"/>
      <c r="T417" s="112"/>
      <c r="U417" s="112"/>
      <c r="V417" s="112"/>
      <c r="W417" s="110"/>
      <c r="X417" s="110"/>
      <c r="Y417" s="110"/>
    </row>
    <row r="418" spans="1:25" x14ac:dyDescent="0.25">
      <c r="A418" s="110"/>
      <c r="B418" s="110"/>
      <c r="C418" s="110"/>
      <c r="D418" s="110"/>
      <c r="E418" s="110"/>
      <c r="F418" s="112"/>
      <c r="G418" s="112"/>
      <c r="H418" s="110"/>
      <c r="I418" s="110"/>
      <c r="J418" s="110"/>
      <c r="K418" s="110"/>
      <c r="L418" s="110"/>
      <c r="M418" s="110"/>
      <c r="N418" s="110"/>
      <c r="O418" s="110"/>
      <c r="P418" s="110"/>
      <c r="Q418" s="110"/>
      <c r="R418" s="112"/>
      <c r="S418" s="112"/>
      <c r="T418" s="112"/>
      <c r="U418" s="112"/>
      <c r="V418" s="112"/>
      <c r="W418" s="110"/>
      <c r="X418" s="110"/>
      <c r="Y418" s="110"/>
    </row>
    <row r="419" spans="1:25" x14ac:dyDescent="0.25">
      <c r="A419" s="110"/>
      <c r="B419" s="110"/>
      <c r="C419" s="110"/>
      <c r="D419" s="110"/>
      <c r="E419" s="110"/>
      <c r="F419" s="112"/>
      <c r="G419" s="112"/>
      <c r="H419" s="110"/>
      <c r="I419" s="110"/>
      <c r="J419" s="110"/>
      <c r="K419" s="110"/>
      <c r="L419" s="110"/>
      <c r="M419" s="110"/>
      <c r="N419" s="110"/>
      <c r="O419" s="110"/>
      <c r="P419" s="110"/>
      <c r="Q419" s="110"/>
      <c r="R419" s="112"/>
      <c r="S419" s="112"/>
      <c r="T419" s="112"/>
      <c r="U419" s="112"/>
      <c r="V419" s="112"/>
      <c r="W419" s="110"/>
      <c r="X419" s="110"/>
      <c r="Y419" s="110"/>
    </row>
    <row r="420" spans="1:25" x14ac:dyDescent="0.25">
      <c r="A420" s="110"/>
      <c r="B420" s="110"/>
      <c r="C420" s="110"/>
      <c r="D420" s="110"/>
      <c r="E420" s="110"/>
      <c r="F420" s="112"/>
      <c r="G420" s="112"/>
      <c r="H420" s="110"/>
      <c r="I420" s="110"/>
      <c r="J420" s="110"/>
      <c r="K420" s="110"/>
      <c r="L420" s="110"/>
      <c r="M420" s="110"/>
      <c r="N420" s="110"/>
      <c r="O420" s="110"/>
      <c r="P420" s="110"/>
      <c r="Q420" s="110"/>
      <c r="R420" s="112"/>
      <c r="S420" s="112"/>
      <c r="T420" s="112"/>
      <c r="U420" s="112"/>
      <c r="V420" s="112"/>
      <c r="W420" s="110"/>
      <c r="X420" s="110"/>
      <c r="Y420" s="110"/>
    </row>
    <row r="421" spans="1:25" x14ac:dyDescent="0.25">
      <c r="A421" s="110"/>
      <c r="B421" s="110"/>
      <c r="C421" s="110"/>
      <c r="D421" s="110"/>
      <c r="E421" s="110"/>
      <c r="F421" s="112"/>
      <c r="G421" s="112"/>
      <c r="H421" s="110"/>
      <c r="I421" s="110"/>
      <c r="J421" s="110"/>
      <c r="K421" s="110"/>
      <c r="L421" s="110"/>
      <c r="M421" s="110"/>
      <c r="N421" s="110"/>
      <c r="O421" s="110"/>
      <c r="P421" s="110"/>
      <c r="Q421" s="110"/>
      <c r="R421" s="112"/>
      <c r="S421" s="112"/>
      <c r="T421" s="112"/>
      <c r="U421" s="112"/>
      <c r="V421" s="112"/>
      <c r="W421" s="110"/>
      <c r="X421" s="110"/>
      <c r="Y421" s="110"/>
    </row>
    <row r="422" spans="1:25" x14ac:dyDescent="0.25">
      <c r="A422" s="110"/>
      <c r="B422" s="110"/>
      <c r="C422" s="110"/>
      <c r="D422" s="110"/>
      <c r="E422" s="110"/>
      <c r="F422" s="112"/>
      <c r="G422" s="112"/>
      <c r="H422" s="110"/>
      <c r="I422" s="110"/>
      <c r="J422" s="110"/>
      <c r="K422" s="110"/>
      <c r="L422" s="110"/>
      <c r="M422" s="110"/>
      <c r="N422" s="110"/>
      <c r="O422" s="110"/>
      <c r="P422" s="110"/>
      <c r="Q422" s="110"/>
      <c r="R422" s="112"/>
      <c r="S422" s="112"/>
      <c r="T422" s="112"/>
      <c r="U422" s="112"/>
      <c r="V422" s="112"/>
      <c r="W422" s="110"/>
      <c r="X422" s="110"/>
      <c r="Y422" s="110"/>
    </row>
    <row r="423" spans="1:25" x14ac:dyDescent="0.25">
      <c r="A423" s="110"/>
      <c r="B423" s="110"/>
      <c r="C423" s="110"/>
      <c r="D423" s="110"/>
      <c r="E423" s="110"/>
      <c r="F423" s="112"/>
      <c r="G423" s="112"/>
      <c r="H423" s="110"/>
      <c r="I423" s="110"/>
      <c r="J423" s="110"/>
      <c r="K423" s="110"/>
      <c r="L423" s="110"/>
      <c r="M423" s="110"/>
      <c r="N423" s="110"/>
      <c r="O423" s="110"/>
      <c r="P423" s="110"/>
      <c r="Q423" s="110"/>
      <c r="R423" s="112"/>
      <c r="S423" s="112"/>
      <c r="T423" s="112"/>
      <c r="U423" s="112"/>
      <c r="V423" s="112"/>
      <c r="W423" s="110"/>
      <c r="X423" s="110"/>
      <c r="Y423" s="110"/>
    </row>
    <row r="424" spans="1:25" x14ac:dyDescent="0.25">
      <c r="A424" s="110"/>
      <c r="B424" s="110"/>
      <c r="C424" s="110"/>
      <c r="D424" s="110"/>
      <c r="E424" s="110"/>
      <c r="F424" s="112"/>
      <c r="G424" s="112"/>
      <c r="H424" s="110"/>
      <c r="I424" s="110"/>
      <c r="J424" s="110"/>
      <c r="K424" s="110"/>
      <c r="L424" s="110"/>
      <c r="M424" s="110"/>
      <c r="N424" s="110"/>
      <c r="O424" s="110"/>
      <c r="P424" s="110"/>
      <c r="Q424" s="110"/>
      <c r="R424" s="112"/>
      <c r="S424" s="112"/>
      <c r="T424" s="112"/>
      <c r="U424" s="112"/>
      <c r="V424" s="112"/>
      <c r="W424" s="110"/>
      <c r="X424" s="110"/>
      <c r="Y424" s="110"/>
    </row>
    <row r="425" spans="1:25" x14ac:dyDescent="0.25">
      <c r="A425" s="110"/>
      <c r="B425" s="110"/>
      <c r="C425" s="110"/>
      <c r="D425" s="110"/>
      <c r="E425" s="110"/>
      <c r="F425" s="112"/>
      <c r="G425" s="112"/>
      <c r="H425" s="110"/>
      <c r="I425" s="110"/>
      <c r="J425" s="110"/>
      <c r="K425" s="110"/>
      <c r="L425" s="110"/>
      <c r="M425" s="110"/>
      <c r="N425" s="110"/>
      <c r="O425" s="110"/>
      <c r="P425" s="110"/>
      <c r="Q425" s="110"/>
      <c r="R425" s="112"/>
      <c r="S425" s="112"/>
      <c r="T425" s="112"/>
      <c r="U425" s="112"/>
      <c r="V425" s="112"/>
      <c r="W425" s="110"/>
      <c r="X425" s="110"/>
      <c r="Y425" s="110"/>
    </row>
    <row r="426" spans="1:25" x14ac:dyDescent="0.25">
      <c r="A426" s="110"/>
      <c r="B426" s="110"/>
      <c r="C426" s="110"/>
      <c r="D426" s="110"/>
      <c r="E426" s="110"/>
      <c r="F426" s="112"/>
      <c r="G426" s="112"/>
      <c r="H426" s="110"/>
      <c r="I426" s="110"/>
      <c r="J426" s="110"/>
      <c r="K426" s="110"/>
      <c r="L426" s="110"/>
      <c r="M426" s="110"/>
      <c r="N426" s="110"/>
      <c r="O426" s="110"/>
      <c r="P426" s="110"/>
      <c r="Q426" s="110"/>
      <c r="R426" s="112"/>
      <c r="S426" s="112"/>
      <c r="T426" s="112"/>
      <c r="U426" s="112"/>
      <c r="V426" s="112"/>
      <c r="W426" s="110"/>
      <c r="X426" s="110"/>
      <c r="Y426" s="110"/>
    </row>
    <row r="427" spans="1:25" x14ac:dyDescent="0.25">
      <c r="A427" s="110"/>
      <c r="B427" s="110"/>
      <c r="C427" s="110"/>
      <c r="D427" s="110"/>
      <c r="E427" s="110"/>
      <c r="F427" s="112"/>
      <c r="G427" s="112"/>
      <c r="H427" s="110"/>
      <c r="I427" s="110"/>
      <c r="J427" s="110"/>
      <c r="K427" s="110"/>
      <c r="L427" s="110"/>
      <c r="M427" s="110"/>
      <c r="N427" s="110"/>
      <c r="O427" s="110"/>
      <c r="P427" s="110"/>
      <c r="Q427" s="110"/>
      <c r="R427" s="112"/>
      <c r="S427" s="112"/>
      <c r="T427" s="112"/>
      <c r="U427" s="112"/>
      <c r="V427" s="112"/>
      <c r="W427" s="110"/>
      <c r="X427" s="110"/>
      <c r="Y427" s="110"/>
    </row>
    <row r="428" spans="1:25" x14ac:dyDescent="0.25">
      <c r="A428" s="110"/>
      <c r="B428" s="110"/>
      <c r="C428" s="110"/>
      <c r="D428" s="110"/>
      <c r="E428" s="110"/>
      <c r="F428" s="112"/>
      <c r="G428" s="112"/>
      <c r="H428" s="110"/>
      <c r="I428" s="110"/>
      <c r="J428" s="110"/>
      <c r="K428" s="110"/>
      <c r="L428" s="110"/>
      <c r="M428" s="110"/>
      <c r="N428" s="110"/>
      <c r="O428" s="110"/>
      <c r="P428" s="110"/>
      <c r="Q428" s="110"/>
      <c r="R428" s="112"/>
      <c r="S428" s="112"/>
      <c r="T428" s="112"/>
      <c r="U428" s="112"/>
      <c r="V428" s="112"/>
      <c r="W428" s="110"/>
      <c r="X428" s="110"/>
      <c r="Y428" s="110"/>
    </row>
    <row r="429" spans="1:25" x14ac:dyDescent="0.25">
      <c r="A429" s="110"/>
      <c r="B429" s="110"/>
      <c r="C429" s="110"/>
      <c r="D429" s="110"/>
      <c r="E429" s="110"/>
      <c r="F429" s="112"/>
      <c r="G429" s="112"/>
      <c r="H429" s="110"/>
      <c r="I429" s="110"/>
      <c r="J429" s="110"/>
      <c r="K429" s="110"/>
      <c r="L429" s="110"/>
      <c r="M429" s="110"/>
      <c r="N429" s="110"/>
      <c r="O429" s="110"/>
      <c r="P429" s="110"/>
      <c r="Q429" s="110"/>
      <c r="R429" s="112"/>
      <c r="S429" s="112"/>
      <c r="T429" s="112"/>
      <c r="U429" s="112"/>
      <c r="V429" s="112"/>
      <c r="W429" s="110"/>
      <c r="X429" s="110"/>
      <c r="Y429" s="110"/>
    </row>
    <row r="430" spans="1:25" x14ac:dyDescent="0.25">
      <c r="A430" s="110"/>
      <c r="B430" s="110"/>
      <c r="C430" s="110"/>
      <c r="D430" s="110"/>
      <c r="E430" s="110"/>
      <c r="F430" s="112"/>
      <c r="G430" s="112"/>
      <c r="H430" s="110"/>
      <c r="I430" s="110"/>
      <c r="J430" s="110"/>
      <c r="K430" s="110"/>
      <c r="L430" s="110"/>
      <c r="M430" s="110"/>
      <c r="N430" s="110"/>
      <c r="O430" s="110"/>
      <c r="P430" s="110"/>
      <c r="Q430" s="110"/>
      <c r="R430" s="112"/>
      <c r="S430" s="112"/>
      <c r="T430" s="112"/>
      <c r="U430" s="112"/>
      <c r="V430" s="112"/>
      <c r="W430" s="110"/>
      <c r="X430" s="110"/>
      <c r="Y430" s="110"/>
    </row>
    <row r="431" spans="1:25" x14ac:dyDescent="0.25">
      <c r="A431" s="110"/>
      <c r="B431" s="110"/>
      <c r="C431" s="110"/>
      <c r="D431" s="110"/>
      <c r="E431" s="110"/>
      <c r="F431" s="112"/>
      <c r="G431" s="112"/>
      <c r="H431" s="110"/>
      <c r="I431" s="110"/>
      <c r="J431" s="110"/>
      <c r="K431" s="110"/>
      <c r="L431" s="110"/>
      <c r="M431" s="110"/>
      <c r="N431" s="110"/>
      <c r="O431" s="110"/>
      <c r="P431" s="110"/>
      <c r="Q431" s="110"/>
      <c r="R431" s="112"/>
      <c r="S431" s="112"/>
      <c r="T431" s="112"/>
      <c r="U431" s="112"/>
      <c r="V431" s="112"/>
      <c r="W431" s="110"/>
      <c r="X431" s="110"/>
      <c r="Y431" s="110"/>
    </row>
    <row r="432" spans="1:25" x14ac:dyDescent="0.25">
      <c r="A432" s="110"/>
      <c r="B432" s="110"/>
      <c r="C432" s="110"/>
      <c r="D432" s="110"/>
      <c r="E432" s="110"/>
      <c r="F432" s="112"/>
      <c r="G432" s="112"/>
      <c r="H432" s="110"/>
      <c r="I432" s="110"/>
      <c r="J432" s="110"/>
      <c r="K432" s="110"/>
      <c r="L432" s="110"/>
      <c r="M432" s="110"/>
      <c r="N432" s="110"/>
      <c r="O432" s="110"/>
      <c r="P432" s="110"/>
      <c r="Q432" s="110"/>
      <c r="R432" s="112"/>
      <c r="S432" s="112"/>
      <c r="T432" s="112"/>
      <c r="U432" s="112"/>
      <c r="V432" s="112"/>
      <c r="W432" s="110"/>
      <c r="X432" s="110"/>
      <c r="Y432" s="110"/>
    </row>
    <row r="433" spans="1:25" x14ac:dyDescent="0.25">
      <c r="A433" s="110"/>
      <c r="B433" s="110"/>
      <c r="C433" s="110"/>
      <c r="D433" s="110"/>
      <c r="E433" s="110"/>
      <c r="F433" s="112"/>
      <c r="G433" s="112"/>
      <c r="H433" s="110"/>
      <c r="I433" s="110"/>
      <c r="J433" s="110"/>
      <c r="K433" s="110"/>
      <c r="L433" s="110"/>
      <c r="M433" s="110"/>
      <c r="N433" s="110"/>
      <c r="O433" s="110"/>
      <c r="P433" s="110"/>
      <c r="Q433" s="110"/>
      <c r="R433" s="112"/>
      <c r="S433" s="112"/>
      <c r="T433" s="112"/>
      <c r="U433" s="112"/>
      <c r="V433" s="112"/>
      <c r="W433" s="110"/>
      <c r="X433" s="110"/>
      <c r="Y433" s="110"/>
    </row>
    <row r="434" spans="1:25" x14ac:dyDescent="0.25">
      <c r="A434" s="110"/>
      <c r="B434" s="110"/>
      <c r="C434" s="110"/>
      <c r="D434" s="110"/>
      <c r="E434" s="110"/>
      <c r="F434" s="112"/>
      <c r="G434" s="112"/>
      <c r="H434" s="110"/>
      <c r="I434" s="110"/>
      <c r="J434" s="110"/>
      <c r="K434" s="110"/>
      <c r="L434" s="110"/>
      <c r="M434" s="110"/>
      <c r="N434" s="110"/>
      <c r="O434" s="110"/>
      <c r="P434" s="110"/>
      <c r="Q434" s="110"/>
      <c r="R434" s="112"/>
      <c r="S434" s="112"/>
      <c r="T434" s="112"/>
      <c r="U434" s="112"/>
      <c r="V434" s="112"/>
      <c r="W434" s="110"/>
      <c r="X434" s="110"/>
      <c r="Y434" s="110"/>
    </row>
    <row r="435" spans="1:25" x14ac:dyDescent="0.25">
      <c r="A435" s="110"/>
      <c r="B435" s="110"/>
      <c r="C435" s="110"/>
      <c r="D435" s="110"/>
      <c r="E435" s="110"/>
      <c r="F435" s="112"/>
      <c r="G435" s="112"/>
      <c r="H435" s="110"/>
      <c r="I435" s="110"/>
      <c r="J435" s="110"/>
      <c r="K435" s="110"/>
      <c r="L435" s="110"/>
      <c r="M435" s="110"/>
      <c r="N435" s="110"/>
      <c r="O435" s="110"/>
      <c r="P435" s="110"/>
      <c r="Q435" s="110"/>
      <c r="R435" s="112"/>
      <c r="S435" s="112"/>
      <c r="T435" s="112"/>
      <c r="U435" s="112"/>
      <c r="V435" s="112"/>
      <c r="W435" s="110"/>
      <c r="X435" s="110"/>
      <c r="Y435" s="110"/>
    </row>
    <row r="436" spans="1:25" x14ac:dyDescent="0.25">
      <c r="A436" s="110"/>
      <c r="B436" s="110"/>
      <c r="C436" s="110"/>
      <c r="D436" s="110"/>
      <c r="E436" s="110"/>
      <c r="F436" s="112"/>
      <c r="G436" s="112"/>
      <c r="H436" s="110"/>
      <c r="I436" s="110"/>
      <c r="J436" s="110"/>
      <c r="K436" s="110"/>
      <c r="L436" s="110"/>
      <c r="M436" s="110"/>
      <c r="N436" s="110"/>
      <c r="O436" s="110"/>
      <c r="P436" s="110"/>
      <c r="Q436" s="110"/>
      <c r="R436" s="112"/>
      <c r="S436" s="112"/>
      <c r="T436" s="112"/>
      <c r="U436" s="112"/>
      <c r="V436" s="112"/>
      <c r="W436" s="110"/>
      <c r="X436" s="110"/>
      <c r="Y436" s="110"/>
    </row>
    <row r="437" spans="1:25" x14ac:dyDescent="0.25">
      <c r="A437" s="110"/>
      <c r="B437" s="110"/>
      <c r="C437" s="110"/>
      <c r="D437" s="110"/>
      <c r="E437" s="110"/>
      <c r="F437" s="112"/>
      <c r="G437" s="112"/>
      <c r="H437" s="110"/>
      <c r="I437" s="110"/>
      <c r="J437" s="110"/>
      <c r="K437" s="110"/>
      <c r="L437" s="110"/>
      <c r="M437" s="110"/>
      <c r="N437" s="110"/>
      <c r="O437" s="110"/>
      <c r="P437" s="110"/>
      <c r="Q437" s="110"/>
      <c r="R437" s="112"/>
      <c r="S437" s="112"/>
      <c r="T437" s="112"/>
      <c r="U437" s="112"/>
      <c r="V437" s="112"/>
      <c r="W437" s="110"/>
      <c r="X437" s="110"/>
      <c r="Y437" s="110"/>
    </row>
    <row r="438" spans="1:25" x14ac:dyDescent="0.25">
      <c r="A438" s="110"/>
      <c r="B438" s="110"/>
      <c r="C438" s="110"/>
      <c r="D438" s="110"/>
      <c r="E438" s="110"/>
      <c r="F438" s="112"/>
      <c r="G438" s="112"/>
      <c r="H438" s="110"/>
      <c r="I438" s="110"/>
      <c r="J438" s="110"/>
      <c r="K438" s="110"/>
      <c r="L438" s="110"/>
      <c r="M438" s="110"/>
      <c r="N438" s="110"/>
      <c r="O438" s="110"/>
      <c r="P438" s="110"/>
      <c r="Q438" s="110"/>
      <c r="R438" s="112"/>
      <c r="S438" s="112"/>
      <c r="T438" s="112"/>
      <c r="U438" s="112"/>
      <c r="V438" s="112"/>
      <c r="W438" s="110"/>
      <c r="X438" s="110"/>
      <c r="Y438" s="110"/>
    </row>
    <row r="439" spans="1:25" x14ac:dyDescent="0.25">
      <c r="A439" s="110"/>
      <c r="B439" s="110"/>
      <c r="C439" s="110"/>
      <c r="D439" s="110"/>
      <c r="E439" s="110"/>
      <c r="F439" s="112"/>
      <c r="G439" s="112"/>
      <c r="H439" s="110"/>
      <c r="I439" s="110"/>
      <c r="J439" s="110"/>
      <c r="K439" s="110"/>
      <c r="L439" s="110"/>
      <c r="M439" s="110"/>
      <c r="N439" s="110"/>
      <c r="O439" s="110"/>
      <c r="P439" s="110"/>
      <c r="Q439" s="110"/>
      <c r="R439" s="112"/>
      <c r="S439" s="112"/>
      <c r="T439" s="112"/>
      <c r="U439" s="112"/>
      <c r="V439" s="112"/>
      <c r="W439" s="110"/>
      <c r="X439" s="110"/>
      <c r="Y439" s="110"/>
    </row>
    <row r="440" spans="1:25" x14ac:dyDescent="0.25">
      <c r="A440" s="110"/>
      <c r="B440" s="110"/>
      <c r="C440" s="110"/>
      <c r="D440" s="110"/>
      <c r="E440" s="110"/>
      <c r="F440" s="112"/>
      <c r="G440" s="112"/>
      <c r="H440" s="110"/>
      <c r="I440" s="110"/>
      <c r="J440" s="110"/>
      <c r="K440" s="110"/>
      <c r="L440" s="110"/>
      <c r="M440" s="110"/>
      <c r="N440" s="110"/>
      <c r="O440" s="110"/>
      <c r="P440" s="110"/>
      <c r="Q440" s="110"/>
      <c r="R440" s="112"/>
      <c r="S440" s="112"/>
      <c r="T440" s="112"/>
      <c r="U440" s="112"/>
      <c r="V440" s="112"/>
      <c r="W440" s="110"/>
      <c r="X440" s="110"/>
      <c r="Y440" s="110"/>
    </row>
    <row r="441" spans="1:25" x14ac:dyDescent="0.25">
      <c r="A441" s="110"/>
      <c r="B441" s="110"/>
      <c r="C441" s="110"/>
      <c r="D441" s="110"/>
      <c r="E441" s="110"/>
      <c r="F441" s="112"/>
      <c r="G441" s="112"/>
      <c r="H441" s="110"/>
      <c r="I441" s="110"/>
      <c r="J441" s="110"/>
      <c r="K441" s="110"/>
      <c r="L441" s="110"/>
      <c r="M441" s="110"/>
      <c r="N441" s="110"/>
      <c r="O441" s="110"/>
      <c r="P441" s="110"/>
      <c r="Q441" s="110"/>
      <c r="R441" s="112"/>
      <c r="S441" s="112"/>
      <c r="T441" s="112"/>
      <c r="U441" s="112"/>
      <c r="V441" s="112"/>
      <c r="W441" s="110"/>
      <c r="X441" s="110"/>
      <c r="Y441" s="110"/>
    </row>
    <row r="442" spans="1:25" x14ac:dyDescent="0.25">
      <c r="A442" s="110"/>
      <c r="B442" s="110"/>
      <c r="C442" s="110"/>
      <c r="D442" s="110"/>
      <c r="E442" s="110"/>
      <c r="F442" s="112"/>
      <c r="G442" s="112"/>
      <c r="H442" s="110"/>
      <c r="I442" s="110"/>
      <c r="J442" s="110"/>
      <c r="K442" s="110"/>
      <c r="L442" s="110"/>
      <c r="M442" s="110"/>
      <c r="N442" s="110"/>
      <c r="O442" s="110"/>
      <c r="P442" s="110"/>
      <c r="Q442" s="110"/>
      <c r="R442" s="112"/>
      <c r="S442" s="112"/>
      <c r="T442" s="112"/>
      <c r="U442" s="112"/>
      <c r="V442" s="112"/>
      <c r="W442" s="110"/>
      <c r="X442" s="110"/>
      <c r="Y442" s="110"/>
    </row>
    <row r="443" spans="1:25" x14ac:dyDescent="0.25">
      <c r="A443" s="110"/>
      <c r="B443" s="110"/>
      <c r="C443" s="110"/>
      <c r="D443" s="110"/>
      <c r="E443" s="110"/>
      <c r="F443" s="112"/>
      <c r="G443" s="112"/>
      <c r="H443" s="110"/>
      <c r="I443" s="110"/>
      <c r="J443" s="110"/>
      <c r="K443" s="110"/>
      <c r="L443" s="110"/>
      <c r="M443" s="110"/>
      <c r="N443" s="110"/>
      <c r="O443" s="110"/>
      <c r="P443" s="110"/>
      <c r="Q443" s="110"/>
      <c r="R443" s="112"/>
      <c r="S443" s="112"/>
      <c r="T443" s="112"/>
      <c r="U443" s="112"/>
      <c r="V443" s="112"/>
      <c r="W443" s="110"/>
      <c r="X443" s="110"/>
      <c r="Y443" s="110"/>
    </row>
    <row r="444" spans="1:25" x14ac:dyDescent="0.25">
      <c r="A444" s="110"/>
      <c r="B444" s="110"/>
      <c r="C444" s="110"/>
      <c r="D444" s="110"/>
      <c r="E444" s="110"/>
      <c r="F444" s="112"/>
      <c r="G444" s="112"/>
      <c r="H444" s="110"/>
      <c r="I444" s="110"/>
      <c r="J444" s="110"/>
      <c r="K444" s="110"/>
      <c r="L444" s="110"/>
      <c r="M444" s="110"/>
      <c r="N444" s="110"/>
      <c r="O444" s="110"/>
      <c r="P444" s="110"/>
      <c r="Q444" s="110"/>
      <c r="R444" s="112"/>
      <c r="S444" s="112"/>
      <c r="T444" s="112"/>
      <c r="U444" s="112"/>
      <c r="V444" s="112"/>
      <c r="W444" s="110"/>
      <c r="X444" s="110"/>
      <c r="Y444" s="110"/>
    </row>
    <row r="445" spans="1:25" x14ac:dyDescent="0.25">
      <c r="A445" s="110"/>
      <c r="B445" s="110"/>
      <c r="C445" s="110"/>
      <c r="D445" s="110"/>
      <c r="E445" s="110"/>
      <c r="F445" s="112"/>
      <c r="G445" s="112"/>
      <c r="H445" s="110"/>
      <c r="I445" s="110"/>
      <c r="J445" s="110"/>
      <c r="K445" s="110"/>
      <c r="L445" s="110"/>
      <c r="M445" s="110"/>
      <c r="N445" s="110"/>
      <c r="O445" s="110"/>
      <c r="P445" s="110"/>
      <c r="Q445" s="110"/>
      <c r="R445" s="112"/>
      <c r="S445" s="112"/>
      <c r="T445" s="112"/>
      <c r="U445" s="112"/>
      <c r="V445" s="112"/>
      <c r="W445" s="110"/>
      <c r="X445" s="110"/>
      <c r="Y445" s="110"/>
    </row>
    <row r="446" spans="1:25" x14ac:dyDescent="0.25">
      <c r="A446" s="110"/>
      <c r="B446" s="110"/>
      <c r="C446" s="110"/>
      <c r="D446" s="110"/>
      <c r="E446" s="110"/>
      <c r="F446" s="112"/>
      <c r="G446" s="112"/>
      <c r="H446" s="110"/>
      <c r="I446" s="110"/>
      <c r="J446" s="110"/>
      <c r="K446" s="110"/>
      <c r="L446" s="110"/>
      <c r="M446" s="110"/>
      <c r="N446" s="110"/>
      <c r="O446" s="110"/>
      <c r="P446" s="110"/>
      <c r="Q446" s="110"/>
      <c r="R446" s="112"/>
      <c r="S446" s="112"/>
      <c r="T446" s="112"/>
      <c r="U446" s="112"/>
      <c r="V446" s="112"/>
      <c r="W446" s="110"/>
      <c r="X446" s="110"/>
      <c r="Y446" s="110"/>
    </row>
    <row r="447" spans="1:25" x14ac:dyDescent="0.25">
      <c r="A447" s="110"/>
      <c r="B447" s="110"/>
      <c r="C447" s="110"/>
      <c r="D447" s="110"/>
      <c r="E447" s="110"/>
      <c r="F447" s="112"/>
      <c r="G447" s="112"/>
      <c r="H447" s="110"/>
      <c r="I447" s="110"/>
      <c r="J447" s="110"/>
      <c r="K447" s="110"/>
      <c r="L447" s="110"/>
      <c r="M447" s="110"/>
      <c r="N447" s="110"/>
      <c r="O447" s="110"/>
      <c r="P447" s="110"/>
      <c r="Q447" s="110"/>
      <c r="R447" s="112"/>
      <c r="S447" s="112"/>
      <c r="T447" s="112"/>
      <c r="U447" s="112"/>
      <c r="V447" s="112"/>
      <c r="W447" s="110"/>
      <c r="X447" s="110"/>
      <c r="Y447" s="110"/>
    </row>
    <row r="448" spans="1:25" x14ac:dyDescent="0.25">
      <c r="A448" s="110"/>
      <c r="B448" s="110"/>
      <c r="C448" s="110"/>
      <c r="D448" s="110"/>
      <c r="E448" s="110"/>
      <c r="F448" s="112"/>
      <c r="G448" s="112"/>
      <c r="H448" s="110"/>
      <c r="I448" s="110"/>
      <c r="J448" s="110"/>
      <c r="K448" s="110"/>
      <c r="L448" s="110"/>
      <c r="M448" s="110"/>
      <c r="N448" s="110"/>
      <c r="O448" s="110"/>
      <c r="P448" s="110"/>
      <c r="Q448" s="110"/>
      <c r="R448" s="112"/>
      <c r="S448" s="112"/>
      <c r="T448" s="112"/>
      <c r="U448" s="112"/>
      <c r="V448" s="112"/>
      <c r="W448" s="110"/>
      <c r="X448" s="110"/>
      <c r="Y448" s="110"/>
    </row>
    <row r="449" spans="1:25" x14ac:dyDescent="0.25">
      <c r="A449" s="110"/>
      <c r="B449" s="110"/>
      <c r="C449" s="110"/>
      <c r="D449" s="110"/>
      <c r="E449" s="110"/>
      <c r="F449" s="112"/>
      <c r="G449" s="112"/>
      <c r="H449" s="110"/>
      <c r="I449" s="110"/>
      <c r="J449" s="110"/>
      <c r="K449" s="110"/>
      <c r="L449" s="110"/>
      <c r="M449" s="110"/>
      <c r="N449" s="110"/>
      <c r="O449" s="110"/>
      <c r="P449" s="110"/>
      <c r="Q449" s="110"/>
      <c r="R449" s="112"/>
      <c r="S449" s="112"/>
      <c r="T449" s="112"/>
      <c r="U449" s="112"/>
      <c r="V449" s="112"/>
      <c r="W449" s="110"/>
      <c r="X449" s="110"/>
      <c r="Y449" s="110"/>
    </row>
    <row r="450" spans="1:25" x14ac:dyDescent="0.25">
      <c r="A450" s="110"/>
      <c r="B450" s="110"/>
      <c r="C450" s="110"/>
      <c r="D450" s="110"/>
      <c r="E450" s="110"/>
      <c r="F450" s="112"/>
      <c r="G450" s="112"/>
      <c r="H450" s="110"/>
      <c r="I450" s="110"/>
      <c r="J450" s="110"/>
      <c r="K450" s="110"/>
      <c r="L450" s="110"/>
      <c r="M450" s="110"/>
      <c r="N450" s="110"/>
      <c r="O450" s="110"/>
      <c r="P450" s="110"/>
      <c r="Q450" s="110"/>
      <c r="R450" s="112"/>
      <c r="S450" s="112"/>
      <c r="T450" s="112"/>
      <c r="U450" s="112"/>
      <c r="V450" s="112"/>
      <c r="W450" s="110"/>
      <c r="X450" s="110"/>
      <c r="Y450" s="110"/>
    </row>
    <row r="451" spans="1:25" x14ac:dyDescent="0.25">
      <c r="A451" s="110"/>
      <c r="B451" s="110"/>
      <c r="C451" s="110"/>
      <c r="D451" s="110"/>
      <c r="E451" s="110"/>
      <c r="F451" s="112"/>
      <c r="G451" s="112"/>
      <c r="H451" s="110"/>
      <c r="I451" s="110"/>
      <c r="J451" s="110"/>
      <c r="K451" s="110"/>
      <c r="L451" s="110"/>
      <c r="M451" s="110"/>
      <c r="N451" s="110"/>
      <c r="O451" s="110"/>
      <c r="P451" s="110"/>
      <c r="Q451" s="110"/>
      <c r="R451" s="112"/>
      <c r="S451" s="112"/>
      <c r="T451" s="112"/>
      <c r="U451" s="112"/>
      <c r="V451" s="112"/>
      <c r="W451" s="110"/>
      <c r="X451" s="110"/>
      <c r="Y451" s="110"/>
    </row>
    <row r="452" spans="1:25" x14ac:dyDescent="0.25">
      <c r="A452" s="110"/>
      <c r="B452" s="110"/>
      <c r="C452" s="110"/>
      <c r="D452" s="110"/>
      <c r="E452" s="110"/>
      <c r="F452" s="112"/>
      <c r="G452" s="112"/>
      <c r="H452" s="110"/>
      <c r="I452" s="110"/>
      <c r="J452" s="110"/>
      <c r="K452" s="110"/>
      <c r="L452" s="110"/>
      <c r="M452" s="110"/>
      <c r="N452" s="110"/>
      <c r="O452" s="110"/>
      <c r="P452" s="110"/>
      <c r="Q452" s="110"/>
      <c r="R452" s="112"/>
      <c r="S452" s="112"/>
      <c r="T452" s="112"/>
      <c r="U452" s="112"/>
      <c r="V452" s="112"/>
      <c r="W452" s="110"/>
      <c r="X452" s="110"/>
      <c r="Y452" s="110"/>
    </row>
    <row r="453" spans="1:25" x14ac:dyDescent="0.25">
      <c r="A453" s="110"/>
      <c r="B453" s="110"/>
      <c r="C453" s="110"/>
      <c r="D453" s="110"/>
      <c r="E453" s="110"/>
      <c r="F453" s="112"/>
      <c r="G453" s="112"/>
      <c r="H453" s="110"/>
      <c r="I453" s="110"/>
      <c r="J453" s="110"/>
      <c r="K453" s="110"/>
      <c r="L453" s="110"/>
      <c r="M453" s="110"/>
      <c r="N453" s="110"/>
      <c r="O453" s="110"/>
      <c r="P453" s="110"/>
      <c r="Q453" s="110"/>
      <c r="R453" s="112"/>
      <c r="S453" s="112"/>
      <c r="T453" s="112"/>
      <c r="U453" s="112"/>
      <c r="V453" s="112"/>
      <c r="W453" s="110"/>
      <c r="X453" s="110"/>
      <c r="Y453" s="110"/>
    </row>
    <row r="454" spans="1:25" x14ac:dyDescent="0.25">
      <c r="A454" s="110"/>
      <c r="B454" s="110"/>
      <c r="C454" s="110"/>
      <c r="D454" s="110"/>
      <c r="E454" s="110"/>
      <c r="F454" s="112"/>
      <c r="G454" s="112"/>
      <c r="H454" s="110"/>
      <c r="I454" s="110"/>
      <c r="J454" s="110"/>
      <c r="K454" s="110"/>
      <c r="L454" s="110"/>
      <c r="M454" s="110"/>
      <c r="N454" s="110"/>
      <c r="O454" s="110"/>
      <c r="P454" s="110"/>
      <c r="Q454" s="110"/>
      <c r="R454" s="112"/>
      <c r="S454" s="112"/>
      <c r="T454" s="112"/>
      <c r="U454" s="112"/>
      <c r="V454" s="112"/>
      <c r="W454" s="110"/>
      <c r="X454" s="110"/>
      <c r="Y454" s="110"/>
    </row>
    <row r="455" spans="1:25" x14ac:dyDescent="0.25">
      <c r="A455" s="110"/>
      <c r="B455" s="110"/>
      <c r="C455" s="110"/>
      <c r="D455" s="110"/>
      <c r="E455" s="110"/>
      <c r="F455" s="112"/>
      <c r="G455" s="112"/>
      <c r="H455" s="110"/>
      <c r="I455" s="110"/>
      <c r="J455" s="110"/>
      <c r="K455" s="110"/>
      <c r="L455" s="110"/>
      <c r="M455" s="110"/>
      <c r="N455" s="110"/>
      <c r="O455" s="110"/>
      <c r="P455" s="110"/>
      <c r="Q455" s="110"/>
      <c r="R455" s="112"/>
      <c r="S455" s="112"/>
      <c r="T455" s="112"/>
      <c r="U455" s="112"/>
      <c r="V455" s="112"/>
      <c r="W455" s="110"/>
      <c r="X455" s="110"/>
      <c r="Y455" s="110"/>
    </row>
    <row r="456" spans="1:25" x14ac:dyDescent="0.25">
      <c r="A456" s="110"/>
      <c r="B456" s="110"/>
      <c r="C456" s="110"/>
      <c r="D456" s="110"/>
      <c r="E456" s="110"/>
      <c r="F456" s="112"/>
      <c r="G456" s="112"/>
      <c r="H456" s="110"/>
      <c r="I456" s="110"/>
      <c r="J456" s="110"/>
      <c r="K456" s="110"/>
      <c r="L456" s="110"/>
      <c r="M456" s="110"/>
      <c r="N456" s="110"/>
      <c r="O456" s="110"/>
      <c r="P456" s="110"/>
      <c r="Q456" s="110"/>
      <c r="R456" s="112"/>
      <c r="S456" s="112"/>
      <c r="T456" s="112"/>
      <c r="U456" s="112"/>
      <c r="V456" s="112"/>
      <c r="W456" s="110"/>
      <c r="X456" s="110"/>
      <c r="Y456" s="110"/>
    </row>
    <row r="457" spans="1:25" x14ac:dyDescent="0.25">
      <c r="A457" s="110"/>
      <c r="B457" s="110"/>
      <c r="C457" s="110"/>
      <c r="D457" s="110"/>
      <c r="E457" s="110"/>
      <c r="F457" s="112"/>
      <c r="G457" s="112"/>
      <c r="H457" s="110"/>
      <c r="I457" s="110"/>
      <c r="J457" s="110"/>
      <c r="K457" s="110"/>
      <c r="L457" s="110"/>
      <c r="M457" s="110"/>
      <c r="N457" s="110"/>
      <c r="O457" s="110"/>
      <c r="P457" s="110"/>
      <c r="Q457" s="110"/>
      <c r="R457" s="112"/>
      <c r="S457" s="112"/>
      <c r="T457" s="112"/>
      <c r="U457" s="112"/>
      <c r="V457" s="112"/>
      <c r="W457" s="110"/>
      <c r="X457" s="110"/>
      <c r="Y457" s="110"/>
    </row>
    <row r="458" spans="1:25" x14ac:dyDescent="0.25">
      <c r="A458" s="110"/>
      <c r="B458" s="110"/>
      <c r="C458" s="110"/>
      <c r="D458" s="110"/>
      <c r="E458" s="110"/>
      <c r="F458" s="112"/>
      <c r="G458" s="112"/>
      <c r="H458" s="110"/>
      <c r="I458" s="110"/>
      <c r="J458" s="110"/>
      <c r="K458" s="110"/>
      <c r="L458" s="110"/>
      <c r="M458" s="110"/>
      <c r="N458" s="110"/>
      <c r="O458" s="110"/>
      <c r="P458" s="110"/>
      <c r="Q458" s="110"/>
      <c r="R458" s="112"/>
      <c r="S458" s="112"/>
      <c r="T458" s="112"/>
      <c r="U458" s="112"/>
      <c r="V458" s="112"/>
      <c r="W458" s="110"/>
      <c r="X458" s="110"/>
      <c r="Y458" s="110"/>
    </row>
    <row r="459" spans="1:25" x14ac:dyDescent="0.25">
      <c r="A459" s="110"/>
      <c r="B459" s="110"/>
      <c r="C459" s="110"/>
      <c r="D459" s="110"/>
      <c r="E459" s="110"/>
      <c r="F459" s="112"/>
      <c r="G459" s="112"/>
      <c r="H459" s="110"/>
      <c r="I459" s="110"/>
      <c r="J459" s="110"/>
      <c r="K459" s="110"/>
      <c r="L459" s="110"/>
      <c r="M459" s="110"/>
      <c r="N459" s="110"/>
      <c r="O459" s="110"/>
      <c r="P459" s="110"/>
      <c r="Q459" s="110"/>
      <c r="R459" s="112"/>
      <c r="S459" s="112"/>
      <c r="T459" s="112"/>
      <c r="U459" s="112"/>
      <c r="V459" s="112"/>
      <c r="W459" s="110"/>
      <c r="X459" s="110"/>
      <c r="Y459" s="110"/>
    </row>
    <row r="460" spans="1:25" x14ac:dyDescent="0.25">
      <c r="A460" s="110"/>
      <c r="B460" s="110"/>
      <c r="C460" s="110"/>
      <c r="D460" s="110"/>
      <c r="E460" s="110"/>
      <c r="F460" s="112"/>
      <c r="G460" s="112"/>
      <c r="H460" s="110"/>
      <c r="I460" s="110"/>
      <c r="J460" s="110"/>
      <c r="K460" s="110"/>
      <c r="L460" s="110"/>
      <c r="M460" s="110"/>
      <c r="N460" s="110"/>
      <c r="O460" s="110"/>
      <c r="P460" s="110"/>
      <c r="Q460" s="110"/>
      <c r="R460" s="112"/>
      <c r="S460" s="112"/>
      <c r="T460" s="112"/>
      <c r="U460" s="112"/>
      <c r="V460" s="112"/>
      <c r="W460" s="110"/>
      <c r="X460" s="110"/>
      <c r="Y460" s="110"/>
    </row>
    <row r="461" spans="1:25" x14ac:dyDescent="0.25">
      <c r="A461" s="110"/>
      <c r="B461" s="110"/>
      <c r="C461" s="110"/>
      <c r="D461" s="110"/>
      <c r="E461" s="110"/>
      <c r="F461" s="112"/>
      <c r="G461" s="112"/>
      <c r="H461" s="110"/>
      <c r="I461" s="110"/>
      <c r="J461" s="110"/>
      <c r="K461" s="110"/>
      <c r="L461" s="110"/>
      <c r="M461" s="110"/>
      <c r="N461" s="110"/>
      <c r="O461" s="110"/>
      <c r="P461" s="110"/>
      <c r="Q461" s="110"/>
      <c r="R461" s="112"/>
      <c r="S461" s="112"/>
      <c r="T461" s="112"/>
      <c r="U461" s="112"/>
      <c r="V461" s="112"/>
      <c r="W461" s="110"/>
      <c r="X461" s="110"/>
      <c r="Y461" s="110"/>
    </row>
    <row r="462" spans="1:25" x14ac:dyDescent="0.25">
      <c r="A462" s="110"/>
      <c r="B462" s="110"/>
      <c r="C462" s="110"/>
      <c r="D462" s="110"/>
      <c r="E462" s="110"/>
      <c r="F462" s="112"/>
      <c r="G462" s="112"/>
      <c r="H462" s="110"/>
      <c r="I462" s="110"/>
      <c r="J462" s="110"/>
      <c r="K462" s="110"/>
      <c r="L462" s="110"/>
      <c r="M462" s="110"/>
      <c r="N462" s="110"/>
      <c r="O462" s="110"/>
      <c r="P462" s="110"/>
      <c r="Q462" s="110"/>
      <c r="R462" s="112"/>
      <c r="S462" s="112"/>
      <c r="T462" s="112"/>
      <c r="U462" s="112"/>
      <c r="V462" s="112"/>
      <c r="W462" s="110"/>
      <c r="X462" s="110"/>
      <c r="Y462" s="110"/>
    </row>
    <row r="463" spans="1:25" x14ac:dyDescent="0.25">
      <c r="A463" s="110"/>
      <c r="B463" s="110"/>
      <c r="C463" s="110"/>
      <c r="D463" s="110"/>
      <c r="E463" s="110"/>
      <c r="F463" s="112"/>
      <c r="G463" s="112"/>
      <c r="H463" s="110"/>
      <c r="I463" s="110"/>
      <c r="J463" s="110"/>
      <c r="K463" s="110"/>
      <c r="L463" s="110"/>
      <c r="M463" s="110"/>
      <c r="N463" s="110"/>
      <c r="O463" s="110"/>
      <c r="P463" s="110"/>
      <c r="Q463" s="110"/>
      <c r="R463" s="112"/>
      <c r="S463" s="112"/>
      <c r="T463" s="112"/>
      <c r="U463" s="112"/>
      <c r="V463" s="112"/>
      <c r="W463" s="110"/>
      <c r="X463" s="110"/>
      <c r="Y463" s="110"/>
    </row>
    <row r="464" spans="1:25" x14ac:dyDescent="0.25">
      <c r="A464" s="110"/>
      <c r="B464" s="110"/>
      <c r="C464" s="110"/>
      <c r="D464" s="110"/>
      <c r="E464" s="110"/>
      <c r="F464" s="112"/>
      <c r="G464" s="112"/>
      <c r="H464" s="110"/>
      <c r="I464" s="110"/>
      <c r="J464" s="110"/>
      <c r="K464" s="110"/>
      <c r="L464" s="110"/>
      <c r="M464" s="110"/>
      <c r="N464" s="110"/>
      <c r="O464" s="110"/>
      <c r="P464" s="110"/>
      <c r="Q464" s="110"/>
      <c r="R464" s="112"/>
      <c r="S464" s="112"/>
      <c r="T464" s="112"/>
      <c r="U464" s="112"/>
      <c r="V464" s="112"/>
      <c r="W464" s="110"/>
      <c r="X464" s="110"/>
      <c r="Y464" s="110"/>
    </row>
    <row r="465" spans="1:25" x14ac:dyDescent="0.25">
      <c r="A465" s="110"/>
      <c r="B465" s="110"/>
      <c r="C465" s="110"/>
      <c r="D465" s="110"/>
      <c r="E465" s="110"/>
      <c r="F465" s="112"/>
      <c r="G465" s="112"/>
      <c r="H465" s="110"/>
      <c r="I465" s="110"/>
      <c r="J465" s="110"/>
      <c r="K465" s="110"/>
      <c r="L465" s="110"/>
      <c r="M465" s="110"/>
      <c r="N465" s="110"/>
      <c r="O465" s="110"/>
      <c r="P465" s="110"/>
      <c r="Q465" s="110"/>
      <c r="R465" s="112"/>
      <c r="S465" s="112"/>
      <c r="T465" s="112"/>
      <c r="U465" s="112"/>
      <c r="V465" s="112"/>
      <c r="W465" s="110"/>
      <c r="X465" s="110"/>
      <c r="Y465" s="110"/>
    </row>
    <row r="466" spans="1:25" x14ac:dyDescent="0.25">
      <c r="A466" s="110"/>
      <c r="B466" s="110"/>
      <c r="C466" s="110"/>
      <c r="D466" s="110"/>
      <c r="E466" s="110"/>
      <c r="F466" s="112"/>
      <c r="G466" s="112"/>
      <c r="H466" s="110"/>
      <c r="I466" s="110"/>
      <c r="J466" s="110"/>
      <c r="K466" s="110"/>
      <c r="L466" s="110"/>
      <c r="M466" s="110"/>
      <c r="N466" s="110"/>
      <c r="O466" s="110"/>
      <c r="P466" s="110"/>
      <c r="Q466" s="110"/>
      <c r="R466" s="112"/>
      <c r="S466" s="112"/>
      <c r="T466" s="112"/>
      <c r="U466" s="112"/>
      <c r="V466" s="112"/>
      <c r="W466" s="110"/>
      <c r="X466" s="110"/>
      <c r="Y466" s="110"/>
    </row>
    <row r="467" spans="1:25" x14ac:dyDescent="0.25">
      <c r="A467" s="110"/>
      <c r="B467" s="110"/>
      <c r="C467" s="110"/>
      <c r="D467" s="110"/>
      <c r="E467" s="110"/>
      <c r="F467" s="112"/>
      <c r="G467" s="112"/>
      <c r="H467" s="110"/>
      <c r="I467" s="110"/>
      <c r="J467" s="110"/>
      <c r="K467" s="110"/>
      <c r="L467" s="110"/>
      <c r="M467" s="110"/>
      <c r="N467" s="110"/>
      <c r="O467" s="110"/>
      <c r="P467" s="110"/>
      <c r="Q467" s="110"/>
      <c r="R467" s="112"/>
      <c r="S467" s="112"/>
      <c r="T467" s="112"/>
      <c r="U467" s="112"/>
      <c r="V467" s="112"/>
      <c r="W467" s="110"/>
      <c r="X467" s="110"/>
      <c r="Y467" s="110"/>
    </row>
    <row r="468" spans="1:25" x14ac:dyDescent="0.25">
      <c r="A468" s="110"/>
      <c r="B468" s="110"/>
      <c r="C468" s="110"/>
      <c r="D468" s="110"/>
      <c r="E468" s="110"/>
      <c r="F468" s="112"/>
      <c r="G468" s="112"/>
      <c r="H468" s="110"/>
      <c r="I468" s="110"/>
      <c r="J468" s="110"/>
      <c r="K468" s="110"/>
      <c r="L468" s="110"/>
      <c r="M468" s="110"/>
      <c r="N468" s="110"/>
      <c r="O468" s="110"/>
      <c r="P468" s="110"/>
      <c r="Q468" s="110"/>
      <c r="R468" s="112"/>
      <c r="S468" s="112"/>
      <c r="T468" s="112"/>
      <c r="U468" s="112"/>
      <c r="V468" s="112"/>
      <c r="W468" s="110"/>
      <c r="X468" s="110"/>
      <c r="Y468" s="110"/>
    </row>
    <row r="469" spans="1:25" x14ac:dyDescent="0.25">
      <c r="A469" s="110"/>
      <c r="B469" s="110"/>
      <c r="C469" s="110"/>
      <c r="D469" s="110"/>
      <c r="E469" s="110"/>
      <c r="F469" s="112"/>
      <c r="G469" s="112"/>
      <c r="H469" s="110"/>
      <c r="I469" s="110"/>
      <c r="J469" s="110"/>
      <c r="K469" s="110"/>
      <c r="L469" s="110"/>
      <c r="M469" s="110"/>
      <c r="N469" s="110"/>
      <c r="O469" s="110"/>
      <c r="P469" s="110"/>
      <c r="Q469" s="110"/>
      <c r="R469" s="112"/>
      <c r="S469" s="112"/>
      <c r="T469" s="112"/>
      <c r="U469" s="112"/>
      <c r="V469" s="112"/>
      <c r="W469" s="110"/>
      <c r="X469" s="110"/>
      <c r="Y469" s="110"/>
    </row>
    <row r="470" spans="1:25" x14ac:dyDescent="0.25">
      <c r="A470" s="110"/>
      <c r="B470" s="110"/>
      <c r="C470" s="110"/>
      <c r="D470" s="110"/>
      <c r="E470" s="110"/>
      <c r="F470" s="112"/>
      <c r="G470" s="112"/>
      <c r="H470" s="110"/>
      <c r="I470" s="110"/>
      <c r="J470" s="110"/>
      <c r="K470" s="110"/>
      <c r="L470" s="110"/>
      <c r="M470" s="110"/>
      <c r="N470" s="110"/>
      <c r="O470" s="110"/>
      <c r="P470" s="110"/>
      <c r="Q470" s="110"/>
      <c r="R470" s="112"/>
      <c r="S470" s="112"/>
      <c r="T470" s="112"/>
      <c r="U470" s="112"/>
      <c r="V470" s="112"/>
      <c r="W470" s="110"/>
      <c r="X470" s="110"/>
      <c r="Y470" s="110"/>
    </row>
    <row r="471" spans="1:25" x14ac:dyDescent="0.25">
      <c r="A471" s="110"/>
      <c r="B471" s="110"/>
      <c r="C471" s="110"/>
      <c r="D471" s="110"/>
      <c r="E471" s="110"/>
      <c r="F471" s="112"/>
      <c r="G471" s="112"/>
      <c r="H471" s="110"/>
      <c r="I471" s="110"/>
      <c r="J471" s="110"/>
      <c r="K471" s="110"/>
      <c r="L471" s="110"/>
      <c r="M471" s="110"/>
      <c r="N471" s="110"/>
      <c r="O471" s="110"/>
      <c r="P471" s="110"/>
      <c r="Q471" s="110"/>
      <c r="R471" s="112"/>
      <c r="S471" s="112"/>
      <c r="T471" s="112"/>
      <c r="U471" s="112"/>
      <c r="V471" s="112"/>
      <c r="W471" s="110"/>
      <c r="X471" s="110"/>
      <c r="Y471" s="110"/>
    </row>
    <row r="472" spans="1:25" x14ac:dyDescent="0.25">
      <c r="A472" s="110"/>
      <c r="B472" s="110"/>
      <c r="C472" s="110"/>
      <c r="D472" s="110"/>
      <c r="E472" s="110"/>
      <c r="F472" s="112"/>
      <c r="G472" s="112"/>
      <c r="H472" s="110"/>
      <c r="I472" s="110"/>
      <c r="J472" s="110"/>
      <c r="K472" s="110"/>
      <c r="L472" s="110"/>
      <c r="M472" s="110"/>
      <c r="N472" s="110"/>
      <c r="O472" s="110"/>
      <c r="P472" s="110"/>
      <c r="Q472" s="110"/>
      <c r="R472" s="112"/>
      <c r="S472" s="112"/>
      <c r="T472" s="112"/>
      <c r="U472" s="112"/>
      <c r="V472" s="112"/>
      <c r="W472" s="110"/>
      <c r="X472" s="110"/>
      <c r="Y472" s="110"/>
    </row>
    <row r="473" spans="1:25" x14ac:dyDescent="0.25">
      <c r="A473" s="110"/>
      <c r="B473" s="110"/>
      <c r="C473" s="110"/>
      <c r="D473" s="110"/>
      <c r="E473" s="110"/>
      <c r="F473" s="112"/>
      <c r="G473" s="112"/>
      <c r="H473" s="110"/>
      <c r="I473" s="110"/>
      <c r="J473" s="110"/>
      <c r="K473" s="110"/>
      <c r="L473" s="110"/>
      <c r="M473" s="110"/>
      <c r="N473" s="110"/>
      <c r="O473" s="110"/>
      <c r="P473" s="110"/>
      <c r="Q473" s="110"/>
      <c r="R473" s="112"/>
      <c r="S473" s="112"/>
      <c r="T473" s="112"/>
      <c r="U473" s="112"/>
      <c r="V473" s="112"/>
      <c r="W473" s="110"/>
      <c r="X473" s="110"/>
      <c r="Y473" s="110"/>
    </row>
    <row r="474" spans="1:25" x14ac:dyDescent="0.25">
      <c r="A474" s="110"/>
      <c r="B474" s="110"/>
      <c r="C474" s="110"/>
      <c r="D474" s="110"/>
      <c r="E474" s="110"/>
      <c r="F474" s="112"/>
      <c r="G474" s="112"/>
      <c r="H474" s="110"/>
      <c r="I474" s="110"/>
      <c r="J474" s="110"/>
      <c r="K474" s="110"/>
      <c r="L474" s="110"/>
      <c r="M474" s="110"/>
      <c r="N474" s="110"/>
      <c r="O474" s="110"/>
      <c r="P474" s="110"/>
      <c r="Q474" s="110"/>
      <c r="R474" s="112"/>
      <c r="S474" s="112"/>
      <c r="T474" s="112"/>
      <c r="U474" s="112"/>
      <c r="V474" s="112"/>
      <c r="W474" s="110"/>
      <c r="X474" s="110"/>
      <c r="Y474" s="110"/>
    </row>
    <row r="475" spans="1:25" x14ac:dyDescent="0.25">
      <c r="A475" s="110"/>
      <c r="B475" s="110"/>
      <c r="C475" s="110"/>
      <c r="D475" s="110"/>
      <c r="E475" s="110"/>
      <c r="F475" s="112"/>
      <c r="G475" s="112"/>
      <c r="H475" s="110"/>
      <c r="I475" s="110"/>
      <c r="J475" s="110"/>
      <c r="K475" s="110"/>
      <c r="L475" s="110"/>
      <c r="M475" s="110"/>
      <c r="N475" s="110"/>
      <c r="O475" s="110"/>
      <c r="P475" s="110"/>
      <c r="Q475" s="110"/>
      <c r="R475" s="112"/>
      <c r="S475" s="112"/>
      <c r="T475" s="112"/>
      <c r="U475" s="112"/>
      <c r="V475" s="112"/>
      <c r="W475" s="110"/>
      <c r="X475" s="110"/>
      <c r="Y475" s="110"/>
    </row>
    <row r="476" spans="1:25" x14ac:dyDescent="0.25">
      <c r="A476" s="110"/>
      <c r="B476" s="110"/>
      <c r="C476" s="110"/>
      <c r="D476" s="110"/>
      <c r="E476" s="110"/>
      <c r="F476" s="112"/>
      <c r="G476" s="112"/>
      <c r="H476" s="110"/>
      <c r="I476" s="110"/>
      <c r="J476" s="110"/>
      <c r="K476" s="110"/>
      <c r="L476" s="110"/>
      <c r="M476" s="110"/>
      <c r="N476" s="110"/>
      <c r="O476" s="110"/>
      <c r="P476" s="110"/>
      <c r="Q476" s="110"/>
      <c r="R476" s="112"/>
      <c r="S476" s="112"/>
      <c r="T476" s="112"/>
      <c r="U476" s="112"/>
      <c r="V476" s="112"/>
      <c r="W476" s="110"/>
      <c r="X476" s="110"/>
      <c r="Y476" s="110"/>
    </row>
    <row r="477" spans="1:25" x14ac:dyDescent="0.25">
      <c r="A477" s="110"/>
      <c r="B477" s="110"/>
      <c r="C477" s="110"/>
      <c r="D477" s="110"/>
      <c r="E477" s="110"/>
      <c r="F477" s="112"/>
      <c r="G477" s="112"/>
      <c r="H477" s="110"/>
      <c r="I477" s="110"/>
      <c r="J477" s="110"/>
      <c r="K477" s="110"/>
      <c r="L477" s="110"/>
      <c r="M477" s="110"/>
      <c r="N477" s="110"/>
      <c r="O477" s="110"/>
      <c r="P477" s="110"/>
      <c r="Q477" s="110"/>
      <c r="R477" s="112"/>
      <c r="S477" s="112"/>
      <c r="T477" s="112"/>
      <c r="U477" s="112"/>
      <c r="V477" s="112"/>
      <c r="W477" s="110"/>
      <c r="X477" s="110"/>
      <c r="Y477" s="110"/>
    </row>
    <row r="478" spans="1:25" x14ac:dyDescent="0.25">
      <c r="A478" s="110"/>
      <c r="B478" s="110"/>
      <c r="C478" s="110"/>
      <c r="D478" s="110"/>
      <c r="E478" s="110"/>
      <c r="F478" s="112"/>
      <c r="G478" s="112"/>
      <c r="H478" s="110"/>
      <c r="I478" s="110"/>
      <c r="J478" s="110"/>
      <c r="K478" s="110"/>
      <c r="L478" s="110"/>
      <c r="M478" s="110"/>
      <c r="N478" s="110"/>
      <c r="O478" s="110"/>
      <c r="P478" s="110"/>
      <c r="Q478" s="110"/>
      <c r="R478" s="112"/>
      <c r="S478" s="112"/>
      <c r="T478" s="112"/>
      <c r="U478" s="112"/>
      <c r="V478" s="112"/>
      <c r="W478" s="110"/>
      <c r="X478" s="110"/>
      <c r="Y478" s="110"/>
    </row>
    <row r="479" spans="1:25" x14ac:dyDescent="0.25">
      <c r="A479" s="110"/>
      <c r="B479" s="110"/>
      <c r="C479" s="110"/>
      <c r="D479" s="110"/>
      <c r="E479" s="110"/>
      <c r="F479" s="112"/>
      <c r="G479" s="112"/>
      <c r="H479" s="110"/>
      <c r="I479" s="110"/>
      <c r="J479" s="110"/>
      <c r="K479" s="110"/>
      <c r="L479" s="110"/>
      <c r="M479" s="110"/>
      <c r="N479" s="110"/>
      <c r="O479" s="110"/>
      <c r="P479" s="110"/>
      <c r="Q479" s="110"/>
      <c r="R479" s="112"/>
      <c r="S479" s="112"/>
      <c r="T479" s="112"/>
      <c r="U479" s="112"/>
      <c r="V479" s="112"/>
      <c r="W479" s="110"/>
      <c r="X479" s="110"/>
      <c r="Y479" s="110"/>
    </row>
    <row r="480" spans="1:25" x14ac:dyDescent="0.25">
      <c r="A480" s="110"/>
      <c r="B480" s="110"/>
      <c r="C480" s="110"/>
      <c r="D480" s="110"/>
      <c r="E480" s="110"/>
      <c r="F480" s="112"/>
      <c r="G480" s="112"/>
      <c r="H480" s="110"/>
      <c r="I480" s="110"/>
      <c r="J480" s="110"/>
      <c r="K480" s="110"/>
      <c r="L480" s="110"/>
      <c r="M480" s="110"/>
      <c r="N480" s="110"/>
      <c r="O480" s="110"/>
      <c r="P480" s="110"/>
      <c r="Q480" s="110"/>
      <c r="R480" s="112"/>
      <c r="S480" s="112"/>
      <c r="T480" s="112"/>
      <c r="U480" s="112"/>
      <c r="V480" s="112"/>
      <c r="W480" s="110"/>
      <c r="X480" s="110"/>
      <c r="Y480" s="110"/>
    </row>
    <row r="481" spans="1:25" x14ac:dyDescent="0.25">
      <c r="A481" s="110"/>
      <c r="B481" s="110"/>
      <c r="C481" s="110"/>
      <c r="D481" s="110"/>
      <c r="E481" s="110"/>
      <c r="F481" s="112"/>
      <c r="G481" s="112"/>
      <c r="H481" s="110"/>
      <c r="I481" s="110"/>
      <c r="J481" s="110"/>
      <c r="K481" s="110"/>
      <c r="L481" s="110"/>
      <c r="M481" s="110"/>
      <c r="N481" s="110"/>
      <c r="O481" s="110"/>
      <c r="P481" s="110"/>
      <c r="Q481" s="110"/>
      <c r="R481" s="112"/>
      <c r="S481" s="112"/>
      <c r="T481" s="112"/>
      <c r="U481" s="112"/>
      <c r="V481" s="112"/>
      <c r="W481" s="110"/>
      <c r="X481" s="110"/>
      <c r="Y481" s="110"/>
    </row>
    <row r="482" spans="1:25" x14ac:dyDescent="0.25">
      <c r="A482" s="110"/>
      <c r="B482" s="110"/>
      <c r="C482" s="110"/>
      <c r="D482" s="110"/>
      <c r="E482" s="110"/>
      <c r="F482" s="112"/>
      <c r="G482" s="112"/>
      <c r="H482" s="110"/>
      <c r="I482" s="110"/>
      <c r="J482" s="110"/>
      <c r="K482" s="110"/>
      <c r="L482" s="110"/>
      <c r="M482" s="110"/>
      <c r="N482" s="110"/>
      <c r="O482" s="110"/>
      <c r="P482" s="110"/>
      <c r="Q482" s="110"/>
      <c r="R482" s="112"/>
      <c r="S482" s="112"/>
      <c r="T482" s="112"/>
      <c r="U482" s="112"/>
      <c r="V482" s="112"/>
      <c r="W482" s="110"/>
      <c r="X482" s="110"/>
      <c r="Y482" s="110"/>
    </row>
    <row r="483" spans="1:25" x14ac:dyDescent="0.25">
      <c r="A483" s="110"/>
      <c r="B483" s="110"/>
      <c r="C483" s="110"/>
      <c r="D483" s="110"/>
      <c r="E483" s="110"/>
      <c r="F483" s="112"/>
      <c r="G483" s="112"/>
      <c r="H483" s="110"/>
      <c r="I483" s="110"/>
      <c r="J483" s="110"/>
      <c r="K483" s="110"/>
      <c r="L483" s="110"/>
      <c r="M483" s="110"/>
      <c r="N483" s="110"/>
      <c r="O483" s="110"/>
      <c r="P483" s="110"/>
      <c r="Q483" s="110"/>
      <c r="R483" s="112"/>
      <c r="S483" s="112"/>
      <c r="T483" s="112"/>
      <c r="U483" s="112"/>
      <c r="V483" s="112"/>
      <c r="W483" s="110"/>
      <c r="X483" s="110"/>
      <c r="Y483" s="110"/>
    </row>
    <row r="484" spans="1:25" x14ac:dyDescent="0.25">
      <c r="A484" s="110"/>
      <c r="B484" s="110"/>
      <c r="C484" s="110"/>
      <c r="D484" s="110"/>
      <c r="E484" s="110"/>
      <c r="F484" s="112"/>
      <c r="G484" s="112"/>
      <c r="H484" s="110"/>
      <c r="I484" s="110"/>
      <c r="J484" s="110"/>
      <c r="K484" s="110"/>
      <c r="L484" s="110"/>
      <c r="M484" s="110"/>
      <c r="N484" s="110"/>
      <c r="O484" s="110"/>
      <c r="P484" s="110"/>
      <c r="Q484" s="110"/>
      <c r="R484" s="112"/>
      <c r="S484" s="112"/>
      <c r="T484" s="112"/>
      <c r="U484" s="112"/>
      <c r="V484" s="112"/>
      <c r="W484" s="110"/>
      <c r="X484" s="110"/>
      <c r="Y484" s="110"/>
    </row>
    <row r="485" spans="1:25" x14ac:dyDescent="0.25">
      <c r="A485" s="110"/>
      <c r="B485" s="110"/>
      <c r="C485" s="110"/>
      <c r="D485" s="110"/>
      <c r="E485" s="110"/>
      <c r="F485" s="112"/>
      <c r="G485" s="112"/>
      <c r="H485" s="110"/>
      <c r="I485" s="110"/>
      <c r="J485" s="110"/>
      <c r="K485" s="110"/>
      <c r="L485" s="110"/>
      <c r="M485" s="110"/>
      <c r="N485" s="110"/>
      <c r="O485" s="110"/>
      <c r="P485" s="110"/>
      <c r="Q485" s="110"/>
      <c r="R485" s="112"/>
      <c r="S485" s="112"/>
      <c r="T485" s="112"/>
      <c r="U485" s="112"/>
      <c r="V485" s="112"/>
      <c r="W485" s="110"/>
      <c r="X485" s="110"/>
      <c r="Y485" s="110"/>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61"/>
  <sheetViews>
    <sheetView zoomScale="75" workbookViewId="0">
      <pane ySplit="2" topLeftCell="A3" activePane="bottomLeft" state="frozen"/>
      <selection activeCell="E40" sqref="E40"/>
      <selection pane="bottomLeft" activeCell="E40" sqref="E40"/>
    </sheetView>
  </sheetViews>
  <sheetFormatPr defaultRowHeight="12.5" x14ac:dyDescent="0.25"/>
  <cols>
    <col min="1" max="1" width="5.1796875" style="127" customWidth="1"/>
    <col min="2" max="2" width="44.1796875" style="127" customWidth="1"/>
    <col min="3" max="16" width="9.1796875" style="127"/>
    <col min="17" max="17" width="12" style="127" bestFit="1" customWidth="1"/>
    <col min="18" max="20" width="9.1796875" style="127"/>
    <col min="21" max="21" width="9.1796875" style="127" bestFit="1" customWidth="1"/>
    <col min="22" max="22" width="11" style="127" bestFit="1" customWidth="1"/>
    <col min="23" max="254" width="9.1796875" style="127"/>
    <col min="255" max="255" width="31.54296875" style="127" customWidth="1"/>
    <col min="256" max="256" width="26.453125" style="127" customWidth="1"/>
    <col min="257" max="257" width="5.1796875" style="127" customWidth="1"/>
    <col min="258" max="258" width="44.1796875" style="127" customWidth="1"/>
    <col min="259" max="272" width="9.1796875" style="127"/>
    <col min="273" max="273" width="12" style="127" bestFit="1" customWidth="1"/>
    <col min="274" max="276" width="9.1796875" style="127"/>
    <col min="277" max="277" width="9.1796875" style="127" bestFit="1" customWidth="1"/>
    <col min="278" max="278" width="11" style="127" bestFit="1" customWidth="1"/>
    <col min="279" max="510" width="9.1796875" style="127"/>
    <col min="511" max="511" width="31.54296875" style="127" customWidth="1"/>
    <col min="512" max="512" width="26.453125" style="127" customWidth="1"/>
    <col min="513" max="513" width="5.1796875" style="127" customWidth="1"/>
    <col min="514" max="514" width="44.1796875" style="127" customWidth="1"/>
    <col min="515" max="528" width="9.1796875" style="127"/>
    <col min="529" max="529" width="12" style="127" bestFit="1" customWidth="1"/>
    <col min="530" max="532" width="9.1796875" style="127"/>
    <col min="533" max="533" width="9.1796875" style="127" bestFit="1" customWidth="1"/>
    <col min="534" max="534" width="11" style="127" bestFit="1" customWidth="1"/>
    <col min="535" max="766" width="9.1796875" style="127"/>
    <col min="767" max="767" width="31.54296875" style="127" customWidth="1"/>
    <col min="768" max="768" width="26.453125" style="127" customWidth="1"/>
    <col min="769" max="769" width="5.1796875" style="127" customWidth="1"/>
    <col min="770" max="770" width="44.1796875" style="127" customWidth="1"/>
    <col min="771" max="784" width="9.1796875" style="127"/>
    <col min="785" max="785" width="12" style="127" bestFit="1" customWidth="1"/>
    <col min="786" max="788" width="9.1796875" style="127"/>
    <col min="789" max="789" width="9.1796875" style="127" bestFit="1" customWidth="1"/>
    <col min="790" max="790" width="11" style="127" bestFit="1" customWidth="1"/>
    <col min="791" max="1022" width="9.1796875" style="127"/>
    <col min="1023" max="1023" width="31.54296875" style="127" customWidth="1"/>
    <col min="1024" max="1024" width="26.453125" style="127" customWidth="1"/>
    <col min="1025" max="1025" width="5.1796875" style="127" customWidth="1"/>
    <col min="1026" max="1026" width="44.1796875" style="127" customWidth="1"/>
    <col min="1027" max="1040" width="9.1796875" style="127"/>
    <col min="1041" max="1041" width="12" style="127" bestFit="1" customWidth="1"/>
    <col min="1042" max="1044" width="9.1796875" style="127"/>
    <col min="1045" max="1045" width="9.1796875" style="127" bestFit="1" customWidth="1"/>
    <col min="1046" max="1046" width="11" style="127" bestFit="1" customWidth="1"/>
    <col min="1047" max="1278" width="9.1796875" style="127"/>
    <col min="1279" max="1279" width="31.54296875" style="127" customWidth="1"/>
    <col min="1280" max="1280" width="26.453125" style="127" customWidth="1"/>
    <col min="1281" max="1281" width="5.1796875" style="127" customWidth="1"/>
    <col min="1282" max="1282" width="44.1796875" style="127" customWidth="1"/>
    <col min="1283" max="1296" width="9.1796875" style="127"/>
    <col min="1297" max="1297" width="12" style="127" bestFit="1" customWidth="1"/>
    <col min="1298" max="1300" width="9.1796875" style="127"/>
    <col min="1301" max="1301" width="9.1796875" style="127" bestFit="1" customWidth="1"/>
    <col min="1302" max="1302" width="11" style="127" bestFit="1" customWidth="1"/>
    <col min="1303" max="1534" width="9.1796875" style="127"/>
    <col min="1535" max="1535" width="31.54296875" style="127" customWidth="1"/>
    <col min="1536" max="1536" width="26.453125" style="127" customWidth="1"/>
    <col min="1537" max="1537" width="5.1796875" style="127" customWidth="1"/>
    <col min="1538" max="1538" width="44.1796875" style="127" customWidth="1"/>
    <col min="1539" max="1552" width="9.1796875" style="127"/>
    <col min="1553" max="1553" width="12" style="127" bestFit="1" customWidth="1"/>
    <col min="1554" max="1556" width="9.1796875" style="127"/>
    <col min="1557" max="1557" width="9.1796875" style="127" bestFit="1" customWidth="1"/>
    <col min="1558" max="1558" width="11" style="127" bestFit="1" customWidth="1"/>
    <col min="1559" max="1790" width="9.1796875" style="127"/>
    <col min="1791" max="1791" width="31.54296875" style="127" customWidth="1"/>
    <col min="1792" max="1792" width="26.453125" style="127" customWidth="1"/>
    <col min="1793" max="1793" width="5.1796875" style="127" customWidth="1"/>
    <col min="1794" max="1794" width="44.1796875" style="127" customWidth="1"/>
    <col min="1795" max="1808" width="9.1796875" style="127"/>
    <col min="1809" max="1809" width="12" style="127" bestFit="1" customWidth="1"/>
    <col min="1810" max="1812" width="9.1796875" style="127"/>
    <col min="1813" max="1813" width="9.1796875" style="127" bestFit="1" customWidth="1"/>
    <col min="1814" max="1814" width="11" style="127" bestFit="1" customWidth="1"/>
    <col min="1815" max="2046" width="9.1796875" style="127"/>
    <col min="2047" max="2047" width="31.54296875" style="127" customWidth="1"/>
    <col min="2048" max="2048" width="26.453125" style="127" customWidth="1"/>
    <col min="2049" max="2049" width="5.1796875" style="127" customWidth="1"/>
    <col min="2050" max="2050" width="44.1796875" style="127" customWidth="1"/>
    <col min="2051" max="2064" width="9.1796875" style="127"/>
    <col min="2065" max="2065" width="12" style="127" bestFit="1" customWidth="1"/>
    <col min="2066" max="2068" width="9.1796875" style="127"/>
    <col min="2069" max="2069" width="9.1796875" style="127" bestFit="1" customWidth="1"/>
    <col min="2070" max="2070" width="11" style="127" bestFit="1" customWidth="1"/>
    <col min="2071" max="2302" width="9.1796875" style="127"/>
    <col min="2303" max="2303" width="31.54296875" style="127" customWidth="1"/>
    <col min="2304" max="2304" width="26.453125" style="127" customWidth="1"/>
    <col min="2305" max="2305" width="5.1796875" style="127" customWidth="1"/>
    <col min="2306" max="2306" width="44.1796875" style="127" customWidth="1"/>
    <col min="2307" max="2320" width="9.1796875" style="127"/>
    <col min="2321" max="2321" width="12" style="127" bestFit="1" customWidth="1"/>
    <col min="2322" max="2324" width="9.1796875" style="127"/>
    <col min="2325" max="2325" width="9.1796875" style="127" bestFit="1" customWidth="1"/>
    <col min="2326" max="2326" width="11" style="127" bestFit="1" customWidth="1"/>
    <col min="2327" max="2558" width="9.1796875" style="127"/>
    <col min="2559" max="2559" width="31.54296875" style="127" customWidth="1"/>
    <col min="2560" max="2560" width="26.453125" style="127" customWidth="1"/>
    <col min="2561" max="2561" width="5.1796875" style="127" customWidth="1"/>
    <col min="2562" max="2562" width="44.1796875" style="127" customWidth="1"/>
    <col min="2563" max="2576" width="9.1796875" style="127"/>
    <col min="2577" max="2577" width="12" style="127" bestFit="1" customWidth="1"/>
    <col min="2578" max="2580" width="9.1796875" style="127"/>
    <col min="2581" max="2581" width="9.1796875" style="127" bestFit="1" customWidth="1"/>
    <col min="2582" max="2582" width="11" style="127" bestFit="1" customWidth="1"/>
    <col min="2583" max="2814" width="9.1796875" style="127"/>
    <col min="2815" max="2815" width="31.54296875" style="127" customWidth="1"/>
    <col min="2816" max="2816" width="26.453125" style="127" customWidth="1"/>
    <col min="2817" max="2817" width="5.1796875" style="127" customWidth="1"/>
    <col min="2818" max="2818" width="44.1796875" style="127" customWidth="1"/>
    <col min="2819" max="2832" width="9.1796875" style="127"/>
    <col min="2833" max="2833" width="12" style="127" bestFit="1" customWidth="1"/>
    <col min="2834" max="2836" width="9.1796875" style="127"/>
    <col min="2837" max="2837" width="9.1796875" style="127" bestFit="1" customWidth="1"/>
    <col min="2838" max="2838" width="11" style="127" bestFit="1" customWidth="1"/>
    <col min="2839" max="3070" width="9.1796875" style="127"/>
    <col min="3071" max="3071" width="31.54296875" style="127" customWidth="1"/>
    <col min="3072" max="3072" width="26.453125" style="127" customWidth="1"/>
    <col min="3073" max="3073" width="5.1796875" style="127" customWidth="1"/>
    <col min="3074" max="3074" width="44.1796875" style="127" customWidth="1"/>
    <col min="3075" max="3088" width="9.1796875" style="127"/>
    <col min="3089" max="3089" width="12" style="127" bestFit="1" customWidth="1"/>
    <col min="3090" max="3092" width="9.1796875" style="127"/>
    <col min="3093" max="3093" width="9.1796875" style="127" bestFit="1" customWidth="1"/>
    <col min="3094" max="3094" width="11" style="127" bestFit="1" customWidth="1"/>
    <col min="3095" max="3326" width="9.1796875" style="127"/>
    <col min="3327" max="3327" width="31.54296875" style="127" customWidth="1"/>
    <col min="3328" max="3328" width="26.453125" style="127" customWidth="1"/>
    <col min="3329" max="3329" width="5.1796875" style="127" customWidth="1"/>
    <col min="3330" max="3330" width="44.1796875" style="127" customWidth="1"/>
    <col min="3331" max="3344" width="9.1796875" style="127"/>
    <col min="3345" max="3345" width="12" style="127" bestFit="1" customWidth="1"/>
    <col min="3346" max="3348" width="9.1796875" style="127"/>
    <col min="3349" max="3349" width="9.1796875" style="127" bestFit="1" customWidth="1"/>
    <col min="3350" max="3350" width="11" style="127" bestFit="1" customWidth="1"/>
    <col min="3351" max="3582" width="9.1796875" style="127"/>
    <col min="3583" max="3583" width="31.54296875" style="127" customWidth="1"/>
    <col min="3584" max="3584" width="26.453125" style="127" customWidth="1"/>
    <col min="3585" max="3585" width="5.1796875" style="127" customWidth="1"/>
    <col min="3586" max="3586" width="44.1796875" style="127" customWidth="1"/>
    <col min="3587" max="3600" width="9.1796875" style="127"/>
    <col min="3601" max="3601" width="12" style="127" bestFit="1" customWidth="1"/>
    <col min="3602" max="3604" width="9.1796875" style="127"/>
    <col min="3605" max="3605" width="9.1796875" style="127" bestFit="1" customWidth="1"/>
    <col min="3606" max="3606" width="11" style="127" bestFit="1" customWidth="1"/>
    <col min="3607" max="3838" width="9.1796875" style="127"/>
    <col min="3839" max="3839" width="31.54296875" style="127" customWidth="1"/>
    <col min="3840" max="3840" width="26.453125" style="127" customWidth="1"/>
    <col min="3841" max="3841" width="5.1796875" style="127" customWidth="1"/>
    <col min="3842" max="3842" width="44.1796875" style="127" customWidth="1"/>
    <col min="3843" max="3856" width="9.1796875" style="127"/>
    <col min="3857" max="3857" width="12" style="127" bestFit="1" customWidth="1"/>
    <col min="3858" max="3860" width="9.1796875" style="127"/>
    <col min="3861" max="3861" width="9.1796875" style="127" bestFit="1" customWidth="1"/>
    <col min="3862" max="3862" width="11" style="127" bestFit="1" customWidth="1"/>
    <col min="3863" max="4094" width="9.1796875" style="127"/>
    <col min="4095" max="4095" width="31.54296875" style="127" customWidth="1"/>
    <col min="4096" max="4096" width="26.453125" style="127" customWidth="1"/>
    <col min="4097" max="4097" width="5.1796875" style="127" customWidth="1"/>
    <col min="4098" max="4098" width="44.1796875" style="127" customWidth="1"/>
    <col min="4099" max="4112" width="9.1796875" style="127"/>
    <col min="4113" max="4113" width="12" style="127" bestFit="1" customWidth="1"/>
    <col min="4114" max="4116" width="9.1796875" style="127"/>
    <col min="4117" max="4117" width="9.1796875" style="127" bestFit="1" customWidth="1"/>
    <col min="4118" max="4118" width="11" style="127" bestFit="1" customWidth="1"/>
    <col min="4119" max="4350" width="9.1796875" style="127"/>
    <col min="4351" max="4351" width="31.54296875" style="127" customWidth="1"/>
    <col min="4352" max="4352" width="26.453125" style="127" customWidth="1"/>
    <col min="4353" max="4353" width="5.1796875" style="127" customWidth="1"/>
    <col min="4354" max="4354" width="44.1796875" style="127" customWidth="1"/>
    <col min="4355" max="4368" width="9.1796875" style="127"/>
    <col min="4369" max="4369" width="12" style="127" bestFit="1" customWidth="1"/>
    <col min="4370" max="4372" width="9.1796875" style="127"/>
    <col min="4373" max="4373" width="9.1796875" style="127" bestFit="1" customWidth="1"/>
    <col min="4374" max="4374" width="11" style="127" bestFit="1" customWidth="1"/>
    <col min="4375" max="4606" width="9.1796875" style="127"/>
    <col min="4607" max="4607" width="31.54296875" style="127" customWidth="1"/>
    <col min="4608" max="4608" width="26.453125" style="127" customWidth="1"/>
    <col min="4609" max="4609" width="5.1796875" style="127" customWidth="1"/>
    <col min="4610" max="4610" width="44.1796875" style="127" customWidth="1"/>
    <col min="4611" max="4624" width="9.1796875" style="127"/>
    <col min="4625" max="4625" width="12" style="127" bestFit="1" customWidth="1"/>
    <col min="4626" max="4628" width="9.1796875" style="127"/>
    <col min="4629" max="4629" width="9.1796875" style="127" bestFit="1" customWidth="1"/>
    <col min="4630" max="4630" width="11" style="127" bestFit="1" customWidth="1"/>
    <col min="4631" max="4862" width="9.1796875" style="127"/>
    <col min="4863" max="4863" width="31.54296875" style="127" customWidth="1"/>
    <col min="4864" max="4864" width="26.453125" style="127" customWidth="1"/>
    <col min="4865" max="4865" width="5.1796875" style="127" customWidth="1"/>
    <col min="4866" max="4866" width="44.1796875" style="127" customWidth="1"/>
    <col min="4867" max="4880" width="9.1796875" style="127"/>
    <col min="4881" max="4881" width="12" style="127" bestFit="1" customWidth="1"/>
    <col min="4882" max="4884" width="9.1796875" style="127"/>
    <col min="4885" max="4885" width="9.1796875" style="127" bestFit="1" customWidth="1"/>
    <col min="4886" max="4886" width="11" style="127" bestFit="1" customWidth="1"/>
    <col min="4887" max="5118" width="9.1796875" style="127"/>
    <col min="5119" max="5119" width="31.54296875" style="127" customWidth="1"/>
    <col min="5120" max="5120" width="26.453125" style="127" customWidth="1"/>
    <col min="5121" max="5121" width="5.1796875" style="127" customWidth="1"/>
    <col min="5122" max="5122" width="44.1796875" style="127" customWidth="1"/>
    <col min="5123" max="5136" width="9.1796875" style="127"/>
    <col min="5137" max="5137" width="12" style="127" bestFit="1" customWidth="1"/>
    <col min="5138" max="5140" width="9.1796875" style="127"/>
    <col min="5141" max="5141" width="9.1796875" style="127" bestFit="1" customWidth="1"/>
    <col min="5142" max="5142" width="11" style="127" bestFit="1" customWidth="1"/>
    <col min="5143" max="5374" width="9.1796875" style="127"/>
    <col min="5375" max="5375" width="31.54296875" style="127" customWidth="1"/>
    <col min="5376" max="5376" width="26.453125" style="127" customWidth="1"/>
    <col min="5377" max="5377" width="5.1796875" style="127" customWidth="1"/>
    <col min="5378" max="5378" width="44.1796875" style="127" customWidth="1"/>
    <col min="5379" max="5392" width="9.1796875" style="127"/>
    <col min="5393" max="5393" width="12" style="127" bestFit="1" customWidth="1"/>
    <col min="5394" max="5396" width="9.1796875" style="127"/>
    <col min="5397" max="5397" width="9.1796875" style="127" bestFit="1" customWidth="1"/>
    <col min="5398" max="5398" width="11" style="127" bestFit="1" customWidth="1"/>
    <col min="5399" max="5630" width="9.1796875" style="127"/>
    <col min="5631" max="5631" width="31.54296875" style="127" customWidth="1"/>
    <col min="5632" max="5632" width="26.453125" style="127" customWidth="1"/>
    <col min="5633" max="5633" width="5.1796875" style="127" customWidth="1"/>
    <col min="5634" max="5634" width="44.1796875" style="127" customWidth="1"/>
    <col min="5635" max="5648" width="9.1796875" style="127"/>
    <col min="5649" max="5649" width="12" style="127" bestFit="1" customWidth="1"/>
    <col min="5650" max="5652" width="9.1796875" style="127"/>
    <col min="5653" max="5653" width="9.1796875" style="127" bestFit="1" customWidth="1"/>
    <col min="5654" max="5654" width="11" style="127" bestFit="1" customWidth="1"/>
    <col min="5655" max="5886" width="9.1796875" style="127"/>
    <col min="5887" max="5887" width="31.54296875" style="127" customWidth="1"/>
    <col min="5888" max="5888" width="26.453125" style="127" customWidth="1"/>
    <col min="5889" max="5889" width="5.1796875" style="127" customWidth="1"/>
    <col min="5890" max="5890" width="44.1796875" style="127" customWidth="1"/>
    <col min="5891" max="5904" width="9.1796875" style="127"/>
    <col min="5905" max="5905" width="12" style="127" bestFit="1" customWidth="1"/>
    <col min="5906" max="5908" width="9.1796875" style="127"/>
    <col min="5909" max="5909" width="9.1796875" style="127" bestFit="1" customWidth="1"/>
    <col min="5910" max="5910" width="11" style="127" bestFit="1" customWidth="1"/>
    <col min="5911" max="6142" width="9.1796875" style="127"/>
    <col min="6143" max="6143" width="31.54296875" style="127" customWidth="1"/>
    <col min="6144" max="6144" width="26.453125" style="127" customWidth="1"/>
    <col min="6145" max="6145" width="5.1796875" style="127" customWidth="1"/>
    <col min="6146" max="6146" width="44.1796875" style="127" customWidth="1"/>
    <col min="6147" max="6160" width="9.1796875" style="127"/>
    <col min="6161" max="6161" width="12" style="127" bestFit="1" customWidth="1"/>
    <col min="6162" max="6164" width="9.1796875" style="127"/>
    <col min="6165" max="6165" width="9.1796875" style="127" bestFit="1" customWidth="1"/>
    <col min="6166" max="6166" width="11" style="127" bestFit="1" customWidth="1"/>
    <col min="6167" max="6398" width="9.1796875" style="127"/>
    <col min="6399" max="6399" width="31.54296875" style="127" customWidth="1"/>
    <col min="6400" max="6400" width="26.453125" style="127" customWidth="1"/>
    <col min="6401" max="6401" width="5.1796875" style="127" customWidth="1"/>
    <col min="6402" max="6402" width="44.1796875" style="127" customWidth="1"/>
    <col min="6403" max="6416" width="9.1796875" style="127"/>
    <col min="6417" max="6417" width="12" style="127" bestFit="1" customWidth="1"/>
    <col min="6418" max="6420" width="9.1796875" style="127"/>
    <col min="6421" max="6421" width="9.1796875" style="127" bestFit="1" customWidth="1"/>
    <col min="6422" max="6422" width="11" style="127" bestFit="1" customWidth="1"/>
    <col min="6423" max="6654" width="9.1796875" style="127"/>
    <col min="6655" max="6655" width="31.54296875" style="127" customWidth="1"/>
    <col min="6656" max="6656" width="26.453125" style="127" customWidth="1"/>
    <col min="6657" max="6657" width="5.1796875" style="127" customWidth="1"/>
    <col min="6658" max="6658" width="44.1796875" style="127" customWidth="1"/>
    <col min="6659" max="6672" width="9.1796875" style="127"/>
    <col min="6673" max="6673" width="12" style="127" bestFit="1" customWidth="1"/>
    <col min="6674" max="6676" width="9.1796875" style="127"/>
    <col min="6677" max="6677" width="9.1796875" style="127" bestFit="1" customWidth="1"/>
    <col min="6678" max="6678" width="11" style="127" bestFit="1" customWidth="1"/>
    <col min="6679" max="6910" width="9.1796875" style="127"/>
    <col min="6911" max="6911" width="31.54296875" style="127" customWidth="1"/>
    <col min="6912" max="6912" width="26.453125" style="127" customWidth="1"/>
    <col min="6913" max="6913" width="5.1796875" style="127" customWidth="1"/>
    <col min="6914" max="6914" width="44.1796875" style="127" customWidth="1"/>
    <col min="6915" max="6928" width="9.1796875" style="127"/>
    <col min="6929" max="6929" width="12" style="127" bestFit="1" customWidth="1"/>
    <col min="6930" max="6932" width="9.1796875" style="127"/>
    <col min="6933" max="6933" width="9.1796875" style="127" bestFit="1" customWidth="1"/>
    <col min="6934" max="6934" width="11" style="127" bestFit="1" customWidth="1"/>
    <col min="6935" max="7166" width="9.1796875" style="127"/>
    <col min="7167" max="7167" width="31.54296875" style="127" customWidth="1"/>
    <col min="7168" max="7168" width="26.453125" style="127" customWidth="1"/>
    <col min="7169" max="7169" width="5.1796875" style="127" customWidth="1"/>
    <col min="7170" max="7170" width="44.1796875" style="127" customWidth="1"/>
    <col min="7171" max="7184" width="9.1796875" style="127"/>
    <col min="7185" max="7185" width="12" style="127" bestFit="1" customWidth="1"/>
    <col min="7186" max="7188" width="9.1796875" style="127"/>
    <col min="7189" max="7189" width="9.1796875" style="127" bestFit="1" customWidth="1"/>
    <col min="7190" max="7190" width="11" style="127" bestFit="1" customWidth="1"/>
    <col min="7191" max="7422" width="9.1796875" style="127"/>
    <col min="7423" max="7423" width="31.54296875" style="127" customWidth="1"/>
    <col min="7424" max="7424" width="26.453125" style="127" customWidth="1"/>
    <col min="7425" max="7425" width="5.1796875" style="127" customWidth="1"/>
    <col min="7426" max="7426" width="44.1796875" style="127" customWidth="1"/>
    <col min="7427" max="7440" width="9.1796875" style="127"/>
    <col min="7441" max="7441" width="12" style="127" bestFit="1" customWidth="1"/>
    <col min="7442" max="7444" width="9.1796875" style="127"/>
    <col min="7445" max="7445" width="9.1796875" style="127" bestFit="1" customWidth="1"/>
    <col min="7446" max="7446" width="11" style="127" bestFit="1" customWidth="1"/>
    <col min="7447" max="7678" width="9.1796875" style="127"/>
    <col min="7679" max="7679" width="31.54296875" style="127" customWidth="1"/>
    <col min="7680" max="7680" width="26.453125" style="127" customWidth="1"/>
    <col min="7681" max="7681" width="5.1796875" style="127" customWidth="1"/>
    <col min="7682" max="7682" width="44.1796875" style="127" customWidth="1"/>
    <col min="7683" max="7696" width="9.1796875" style="127"/>
    <col min="7697" max="7697" width="12" style="127" bestFit="1" customWidth="1"/>
    <col min="7698" max="7700" width="9.1796875" style="127"/>
    <col min="7701" max="7701" width="9.1796875" style="127" bestFit="1" customWidth="1"/>
    <col min="7702" max="7702" width="11" style="127" bestFit="1" customWidth="1"/>
    <col min="7703" max="7934" width="9.1796875" style="127"/>
    <col min="7935" max="7935" width="31.54296875" style="127" customWidth="1"/>
    <col min="7936" max="7936" width="26.453125" style="127" customWidth="1"/>
    <col min="7937" max="7937" width="5.1796875" style="127" customWidth="1"/>
    <col min="7938" max="7938" width="44.1796875" style="127" customWidth="1"/>
    <col min="7939" max="7952" width="9.1796875" style="127"/>
    <col min="7953" max="7953" width="12" style="127" bestFit="1" customWidth="1"/>
    <col min="7954" max="7956" width="9.1796875" style="127"/>
    <col min="7957" max="7957" width="9.1796875" style="127" bestFit="1" customWidth="1"/>
    <col min="7958" max="7958" width="11" style="127" bestFit="1" customWidth="1"/>
    <col min="7959" max="8190" width="9.1796875" style="127"/>
    <col min="8191" max="8191" width="31.54296875" style="127" customWidth="1"/>
    <col min="8192" max="8192" width="26.453125" style="127" customWidth="1"/>
    <col min="8193" max="8193" width="5.1796875" style="127" customWidth="1"/>
    <col min="8194" max="8194" width="44.1796875" style="127" customWidth="1"/>
    <col min="8195" max="8208" width="9.1796875" style="127"/>
    <col min="8209" max="8209" width="12" style="127" bestFit="1" customWidth="1"/>
    <col min="8210" max="8212" width="9.1796875" style="127"/>
    <col min="8213" max="8213" width="9.1796875" style="127" bestFit="1" customWidth="1"/>
    <col min="8214" max="8214" width="11" style="127" bestFit="1" customWidth="1"/>
    <col min="8215" max="8446" width="9.1796875" style="127"/>
    <col min="8447" max="8447" width="31.54296875" style="127" customWidth="1"/>
    <col min="8448" max="8448" width="26.453125" style="127" customWidth="1"/>
    <col min="8449" max="8449" width="5.1796875" style="127" customWidth="1"/>
    <col min="8450" max="8450" width="44.1796875" style="127" customWidth="1"/>
    <col min="8451" max="8464" width="9.1796875" style="127"/>
    <col min="8465" max="8465" width="12" style="127" bestFit="1" customWidth="1"/>
    <col min="8466" max="8468" width="9.1796875" style="127"/>
    <col min="8469" max="8469" width="9.1796875" style="127" bestFit="1" customWidth="1"/>
    <col min="8470" max="8470" width="11" style="127" bestFit="1" customWidth="1"/>
    <col min="8471" max="8702" width="9.1796875" style="127"/>
    <col min="8703" max="8703" width="31.54296875" style="127" customWidth="1"/>
    <col min="8704" max="8704" width="26.453125" style="127" customWidth="1"/>
    <col min="8705" max="8705" width="5.1796875" style="127" customWidth="1"/>
    <col min="8706" max="8706" width="44.1796875" style="127" customWidth="1"/>
    <col min="8707" max="8720" width="9.1796875" style="127"/>
    <col min="8721" max="8721" width="12" style="127" bestFit="1" customWidth="1"/>
    <col min="8722" max="8724" width="9.1796875" style="127"/>
    <col min="8725" max="8725" width="9.1796875" style="127" bestFit="1" customWidth="1"/>
    <col min="8726" max="8726" width="11" style="127" bestFit="1" customWidth="1"/>
    <col min="8727" max="8958" width="9.1796875" style="127"/>
    <col min="8959" max="8959" width="31.54296875" style="127" customWidth="1"/>
    <col min="8960" max="8960" width="26.453125" style="127" customWidth="1"/>
    <col min="8961" max="8961" width="5.1796875" style="127" customWidth="1"/>
    <col min="8962" max="8962" width="44.1796875" style="127" customWidth="1"/>
    <col min="8963" max="8976" width="9.1796875" style="127"/>
    <col min="8977" max="8977" width="12" style="127" bestFit="1" customWidth="1"/>
    <col min="8978" max="8980" width="9.1796875" style="127"/>
    <col min="8981" max="8981" width="9.1796875" style="127" bestFit="1" customWidth="1"/>
    <col min="8982" max="8982" width="11" style="127" bestFit="1" customWidth="1"/>
    <col min="8983" max="9214" width="9.1796875" style="127"/>
    <col min="9215" max="9215" width="31.54296875" style="127" customWidth="1"/>
    <col min="9216" max="9216" width="26.453125" style="127" customWidth="1"/>
    <col min="9217" max="9217" width="5.1796875" style="127" customWidth="1"/>
    <col min="9218" max="9218" width="44.1796875" style="127" customWidth="1"/>
    <col min="9219" max="9232" width="9.1796875" style="127"/>
    <col min="9233" max="9233" width="12" style="127" bestFit="1" customWidth="1"/>
    <col min="9234" max="9236" width="9.1796875" style="127"/>
    <col min="9237" max="9237" width="9.1796875" style="127" bestFit="1" customWidth="1"/>
    <col min="9238" max="9238" width="11" style="127" bestFit="1" customWidth="1"/>
    <col min="9239" max="9470" width="9.1796875" style="127"/>
    <col min="9471" max="9471" width="31.54296875" style="127" customWidth="1"/>
    <col min="9472" max="9472" width="26.453125" style="127" customWidth="1"/>
    <col min="9473" max="9473" width="5.1796875" style="127" customWidth="1"/>
    <col min="9474" max="9474" width="44.1796875" style="127" customWidth="1"/>
    <col min="9475" max="9488" width="9.1796875" style="127"/>
    <col min="9489" max="9489" width="12" style="127" bestFit="1" customWidth="1"/>
    <col min="9490" max="9492" width="9.1796875" style="127"/>
    <col min="9493" max="9493" width="9.1796875" style="127" bestFit="1" customWidth="1"/>
    <col min="9494" max="9494" width="11" style="127" bestFit="1" customWidth="1"/>
    <col min="9495" max="9726" width="9.1796875" style="127"/>
    <col min="9727" max="9727" width="31.54296875" style="127" customWidth="1"/>
    <col min="9728" max="9728" width="26.453125" style="127" customWidth="1"/>
    <col min="9729" max="9729" width="5.1796875" style="127" customWidth="1"/>
    <col min="9730" max="9730" width="44.1796875" style="127" customWidth="1"/>
    <col min="9731" max="9744" width="9.1796875" style="127"/>
    <col min="9745" max="9745" width="12" style="127" bestFit="1" customWidth="1"/>
    <col min="9746" max="9748" width="9.1796875" style="127"/>
    <col min="9749" max="9749" width="9.1796875" style="127" bestFit="1" customWidth="1"/>
    <col min="9750" max="9750" width="11" style="127" bestFit="1" customWidth="1"/>
    <col min="9751" max="9982" width="9.1796875" style="127"/>
    <col min="9983" max="9983" width="31.54296875" style="127" customWidth="1"/>
    <col min="9984" max="9984" width="26.453125" style="127" customWidth="1"/>
    <col min="9985" max="9985" width="5.1796875" style="127" customWidth="1"/>
    <col min="9986" max="9986" width="44.1796875" style="127" customWidth="1"/>
    <col min="9987" max="10000" width="9.1796875" style="127"/>
    <col min="10001" max="10001" width="12" style="127" bestFit="1" customWidth="1"/>
    <col min="10002" max="10004" width="9.1796875" style="127"/>
    <col min="10005" max="10005" width="9.1796875" style="127" bestFit="1" customWidth="1"/>
    <col min="10006" max="10006" width="11" style="127" bestFit="1" customWidth="1"/>
    <col min="10007" max="10238" width="9.1796875" style="127"/>
    <col min="10239" max="10239" width="31.54296875" style="127" customWidth="1"/>
    <col min="10240" max="10240" width="26.453125" style="127" customWidth="1"/>
    <col min="10241" max="10241" width="5.1796875" style="127" customWidth="1"/>
    <col min="10242" max="10242" width="44.1796875" style="127" customWidth="1"/>
    <col min="10243" max="10256" width="9.1796875" style="127"/>
    <col min="10257" max="10257" width="12" style="127" bestFit="1" customWidth="1"/>
    <col min="10258" max="10260" width="9.1796875" style="127"/>
    <col min="10261" max="10261" width="9.1796875" style="127" bestFit="1" customWidth="1"/>
    <col min="10262" max="10262" width="11" style="127" bestFit="1" customWidth="1"/>
    <col min="10263" max="10494" width="9.1796875" style="127"/>
    <col min="10495" max="10495" width="31.54296875" style="127" customWidth="1"/>
    <col min="10496" max="10496" width="26.453125" style="127" customWidth="1"/>
    <col min="10497" max="10497" width="5.1796875" style="127" customWidth="1"/>
    <col min="10498" max="10498" width="44.1796875" style="127" customWidth="1"/>
    <col min="10499" max="10512" width="9.1796875" style="127"/>
    <col min="10513" max="10513" width="12" style="127" bestFit="1" customWidth="1"/>
    <col min="10514" max="10516" width="9.1796875" style="127"/>
    <col min="10517" max="10517" width="9.1796875" style="127" bestFit="1" customWidth="1"/>
    <col min="10518" max="10518" width="11" style="127" bestFit="1" customWidth="1"/>
    <col min="10519" max="10750" width="9.1796875" style="127"/>
    <col min="10751" max="10751" width="31.54296875" style="127" customWidth="1"/>
    <col min="10752" max="10752" width="26.453125" style="127" customWidth="1"/>
    <col min="10753" max="10753" width="5.1796875" style="127" customWidth="1"/>
    <col min="10754" max="10754" width="44.1796875" style="127" customWidth="1"/>
    <col min="10755" max="10768" width="9.1796875" style="127"/>
    <col min="10769" max="10769" width="12" style="127" bestFit="1" customWidth="1"/>
    <col min="10770" max="10772" width="9.1796875" style="127"/>
    <col min="10773" max="10773" width="9.1796875" style="127" bestFit="1" customWidth="1"/>
    <col min="10774" max="10774" width="11" style="127" bestFit="1" customWidth="1"/>
    <col min="10775" max="11006" width="9.1796875" style="127"/>
    <col min="11007" max="11007" width="31.54296875" style="127" customWidth="1"/>
    <col min="11008" max="11008" width="26.453125" style="127" customWidth="1"/>
    <col min="11009" max="11009" width="5.1796875" style="127" customWidth="1"/>
    <col min="11010" max="11010" width="44.1796875" style="127" customWidth="1"/>
    <col min="11011" max="11024" width="9.1796875" style="127"/>
    <col min="11025" max="11025" width="12" style="127" bestFit="1" customWidth="1"/>
    <col min="11026" max="11028" width="9.1796875" style="127"/>
    <col min="11029" max="11029" width="9.1796875" style="127" bestFit="1" customWidth="1"/>
    <col min="11030" max="11030" width="11" style="127" bestFit="1" customWidth="1"/>
    <col min="11031" max="11262" width="9.1796875" style="127"/>
    <col min="11263" max="11263" width="31.54296875" style="127" customWidth="1"/>
    <col min="11264" max="11264" width="26.453125" style="127" customWidth="1"/>
    <col min="11265" max="11265" width="5.1796875" style="127" customWidth="1"/>
    <col min="11266" max="11266" width="44.1796875" style="127" customWidth="1"/>
    <col min="11267" max="11280" width="9.1796875" style="127"/>
    <col min="11281" max="11281" width="12" style="127" bestFit="1" customWidth="1"/>
    <col min="11282" max="11284" width="9.1796875" style="127"/>
    <col min="11285" max="11285" width="9.1796875" style="127" bestFit="1" customWidth="1"/>
    <col min="11286" max="11286" width="11" style="127" bestFit="1" customWidth="1"/>
    <col min="11287" max="11518" width="9.1796875" style="127"/>
    <col min="11519" max="11519" width="31.54296875" style="127" customWidth="1"/>
    <col min="11520" max="11520" width="26.453125" style="127" customWidth="1"/>
    <col min="11521" max="11521" width="5.1796875" style="127" customWidth="1"/>
    <col min="11522" max="11522" width="44.1796875" style="127" customWidth="1"/>
    <col min="11523" max="11536" width="9.1796875" style="127"/>
    <col min="11537" max="11537" width="12" style="127" bestFit="1" customWidth="1"/>
    <col min="11538" max="11540" width="9.1796875" style="127"/>
    <col min="11541" max="11541" width="9.1796875" style="127" bestFit="1" customWidth="1"/>
    <col min="11542" max="11542" width="11" style="127" bestFit="1" customWidth="1"/>
    <col min="11543" max="11774" width="9.1796875" style="127"/>
    <col min="11775" max="11775" width="31.54296875" style="127" customWidth="1"/>
    <col min="11776" max="11776" width="26.453125" style="127" customWidth="1"/>
    <col min="11777" max="11777" width="5.1796875" style="127" customWidth="1"/>
    <col min="11778" max="11778" width="44.1796875" style="127" customWidth="1"/>
    <col min="11779" max="11792" width="9.1796875" style="127"/>
    <col min="11793" max="11793" width="12" style="127" bestFit="1" customWidth="1"/>
    <col min="11794" max="11796" width="9.1796875" style="127"/>
    <col min="11797" max="11797" width="9.1796875" style="127" bestFit="1" customWidth="1"/>
    <col min="11798" max="11798" width="11" style="127" bestFit="1" customWidth="1"/>
    <col min="11799" max="12030" width="9.1796875" style="127"/>
    <col min="12031" max="12031" width="31.54296875" style="127" customWidth="1"/>
    <col min="12032" max="12032" width="26.453125" style="127" customWidth="1"/>
    <col min="12033" max="12033" width="5.1796875" style="127" customWidth="1"/>
    <col min="12034" max="12034" width="44.1796875" style="127" customWidth="1"/>
    <col min="12035" max="12048" width="9.1796875" style="127"/>
    <col min="12049" max="12049" width="12" style="127" bestFit="1" customWidth="1"/>
    <col min="12050" max="12052" width="9.1796875" style="127"/>
    <col min="12053" max="12053" width="9.1796875" style="127" bestFit="1" customWidth="1"/>
    <col min="12054" max="12054" width="11" style="127" bestFit="1" customWidth="1"/>
    <col min="12055" max="12286" width="9.1796875" style="127"/>
    <col min="12287" max="12287" width="31.54296875" style="127" customWidth="1"/>
    <col min="12288" max="12288" width="26.453125" style="127" customWidth="1"/>
    <col min="12289" max="12289" width="5.1796875" style="127" customWidth="1"/>
    <col min="12290" max="12290" width="44.1796875" style="127" customWidth="1"/>
    <col min="12291" max="12304" width="9.1796875" style="127"/>
    <col min="12305" max="12305" width="12" style="127" bestFit="1" customWidth="1"/>
    <col min="12306" max="12308" width="9.1796875" style="127"/>
    <col min="12309" max="12309" width="9.1796875" style="127" bestFit="1" customWidth="1"/>
    <col min="12310" max="12310" width="11" style="127" bestFit="1" customWidth="1"/>
    <col min="12311" max="12542" width="9.1796875" style="127"/>
    <col min="12543" max="12543" width="31.54296875" style="127" customWidth="1"/>
    <col min="12544" max="12544" width="26.453125" style="127" customWidth="1"/>
    <col min="12545" max="12545" width="5.1796875" style="127" customWidth="1"/>
    <col min="12546" max="12546" width="44.1796875" style="127" customWidth="1"/>
    <col min="12547" max="12560" width="9.1796875" style="127"/>
    <col min="12561" max="12561" width="12" style="127" bestFit="1" customWidth="1"/>
    <col min="12562" max="12564" width="9.1796875" style="127"/>
    <col min="12565" max="12565" width="9.1796875" style="127" bestFit="1" customWidth="1"/>
    <col min="12566" max="12566" width="11" style="127" bestFit="1" customWidth="1"/>
    <col min="12567" max="12798" width="9.1796875" style="127"/>
    <col min="12799" max="12799" width="31.54296875" style="127" customWidth="1"/>
    <col min="12800" max="12800" width="26.453125" style="127" customWidth="1"/>
    <col min="12801" max="12801" width="5.1796875" style="127" customWidth="1"/>
    <col min="12802" max="12802" width="44.1796875" style="127" customWidth="1"/>
    <col min="12803" max="12816" width="9.1796875" style="127"/>
    <col min="12817" max="12817" width="12" style="127" bestFit="1" customWidth="1"/>
    <col min="12818" max="12820" width="9.1796875" style="127"/>
    <col min="12821" max="12821" width="9.1796875" style="127" bestFit="1" customWidth="1"/>
    <col min="12822" max="12822" width="11" style="127" bestFit="1" customWidth="1"/>
    <col min="12823" max="13054" width="9.1796875" style="127"/>
    <col min="13055" max="13055" width="31.54296875" style="127" customWidth="1"/>
    <col min="13056" max="13056" width="26.453125" style="127" customWidth="1"/>
    <col min="13057" max="13057" width="5.1796875" style="127" customWidth="1"/>
    <col min="13058" max="13058" width="44.1796875" style="127" customWidth="1"/>
    <col min="13059" max="13072" width="9.1796875" style="127"/>
    <col min="13073" max="13073" width="12" style="127" bestFit="1" customWidth="1"/>
    <col min="13074" max="13076" width="9.1796875" style="127"/>
    <col min="13077" max="13077" width="9.1796875" style="127" bestFit="1" customWidth="1"/>
    <col min="13078" max="13078" width="11" style="127" bestFit="1" customWidth="1"/>
    <col min="13079" max="13310" width="9.1796875" style="127"/>
    <col min="13311" max="13311" width="31.54296875" style="127" customWidth="1"/>
    <col min="13312" max="13312" width="26.453125" style="127" customWidth="1"/>
    <col min="13313" max="13313" width="5.1796875" style="127" customWidth="1"/>
    <col min="13314" max="13314" width="44.1796875" style="127" customWidth="1"/>
    <col min="13315" max="13328" width="9.1796875" style="127"/>
    <col min="13329" max="13329" width="12" style="127" bestFit="1" customWidth="1"/>
    <col min="13330" max="13332" width="9.1796875" style="127"/>
    <col min="13333" max="13333" width="9.1796875" style="127" bestFit="1" customWidth="1"/>
    <col min="13334" max="13334" width="11" style="127" bestFit="1" customWidth="1"/>
    <col min="13335" max="13566" width="9.1796875" style="127"/>
    <col min="13567" max="13567" width="31.54296875" style="127" customWidth="1"/>
    <col min="13568" max="13568" width="26.453125" style="127" customWidth="1"/>
    <col min="13569" max="13569" width="5.1796875" style="127" customWidth="1"/>
    <col min="13570" max="13570" width="44.1796875" style="127" customWidth="1"/>
    <col min="13571" max="13584" width="9.1796875" style="127"/>
    <col min="13585" max="13585" width="12" style="127" bestFit="1" customWidth="1"/>
    <col min="13586" max="13588" width="9.1796875" style="127"/>
    <col min="13589" max="13589" width="9.1796875" style="127" bestFit="1" customWidth="1"/>
    <col min="13590" max="13590" width="11" style="127" bestFit="1" customWidth="1"/>
    <col min="13591" max="13822" width="9.1796875" style="127"/>
    <col min="13823" max="13823" width="31.54296875" style="127" customWidth="1"/>
    <col min="13824" max="13824" width="26.453125" style="127" customWidth="1"/>
    <col min="13825" max="13825" width="5.1796875" style="127" customWidth="1"/>
    <col min="13826" max="13826" width="44.1796875" style="127" customWidth="1"/>
    <col min="13827" max="13840" width="9.1796875" style="127"/>
    <col min="13841" max="13841" width="12" style="127" bestFit="1" customWidth="1"/>
    <col min="13842" max="13844" width="9.1796875" style="127"/>
    <col min="13845" max="13845" width="9.1796875" style="127" bestFit="1" customWidth="1"/>
    <col min="13846" max="13846" width="11" style="127" bestFit="1" customWidth="1"/>
    <col min="13847" max="14078" width="9.1796875" style="127"/>
    <col min="14079" max="14079" width="31.54296875" style="127" customWidth="1"/>
    <col min="14080" max="14080" width="26.453125" style="127" customWidth="1"/>
    <col min="14081" max="14081" width="5.1796875" style="127" customWidth="1"/>
    <col min="14082" max="14082" width="44.1796875" style="127" customWidth="1"/>
    <col min="14083" max="14096" width="9.1796875" style="127"/>
    <col min="14097" max="14097" width="12" style="127" bestFit="1" customWidth="1"/>
    <col min="14098" max="14100" width="9.1796875" style="127"/>
    <col min="14101" max="14101" width="9.1796875" style="127" bestFit="1" customWidth="1"/>
    <col min="14102" max="14102" width="11" style="127" bestFit="1" customWidth="1"/>
    <col min="14103" max="14334" width="9.1796875" style="127"/>
    <col min="14335" max="14335" width="31.54296875" style="127" customWidth="1"/>
    <col min="14336" max="14336" width="26.453125" style="127" customWidth="1"/>
    <col min="14337" max="14337" width="5.1796875" style="127" customWidth="1"/>
    <col min="14338" max="14338" width="44.1796875" style="127" customWidth="1"/>
    <col min="14339" max="14352" width="9.1796875" style="127"/>
    <col min="14353" max="14353" width="12" style="127" bestFit="1" customWidth="1"/>
    <col min="14354" max="14356" width="9.1796875" style="127"/>
    <col min="14357" max="14357" width="9.1796875" style="127" bestFit="1" customWidth="1"/>
    <col min="14358" max="14358" width="11" style="127" bestFit="1" customWidth="1"/>
    <col min="14359" max="14590" width="9.1796875" style="127"/>
    <col min="14591" max="14591" width="31.54296875" style="127" customWidth="1"/>
    <col min="14592" max="14592" width="26.453125" style="127" customWidth="1"/>
    <col min="14593" max="14593" width="5.1796875" style="127" customWidth="1"/>
    <col min="14594" max="14594" width="44.1796875" style="127" customWidth="1"/>
    <col min="14595" max="14608" width="9.1796875" style="127"/>
    <col min="14609" max="14609" width="12" style="127" bestFit="1" customWidth="1"/>
    <col min="14610" max="14612" width="9.1796875" style="127"/>
    <col min="14613" max="14613" width="9.1796875" style="127" bestFit="1" customWidth="1"/>
    <col min="14614" max="14614" width="11" style="127" bestFit="1" customWidth="1"/>
    <col min="14615" max="14846" width="9.1796875" style="127"/>
    <col min="14847" max="14847" width="31.54296875" style="127" customWidth="1"/>
    <col min="14848" max="14848" width="26.453125" style="127" customWidth="1"/>
    <col min="14849" max="14849" width="5.1796875" style="127" customWidth="1"/>
    <col min="14850" max="14850" width="44.1796875" style="127" customWidth="1"/>
    <col min="14851" max="14864" width="9.1796875" style="127"/>
    <col min="14865" max="14865" width="12" style="127" bestFit="1" customWidth="1"/>
    <col min="14866" max="14868" width="9.1796875" style="127"/>
    <col min="14869" max="14869" width="9.1796875" style="127" bestFit="1" customWidth="1"/>
    <col min="14870" max="14870" width="11" style="127" bestFit="1" customWidth="1"/>
    <col min="14871" max="15102" width="9.1796875" style="127"/>
    <col min="15103" max="15103" width="31.54296875" style="127" customWidth="1"/>
    <col min="15104" max="15104" width="26.453125" style="127" customWidth="1"/>
    <col min="15105" max="15105" width="5.1796875" style="127" customWidth="1"/>
    <col min="15106" max="15106" width="44.1796875" style="127" customWidth="1"/>
    <col min="15107" max="15120" width="9.1796875" style="127"/>
    <col min="15121" max="15121" width="12" style="127" bestFit="1" customWidth="1"/>
    <col min="15122" max="15124" width="9.1796875" style="127"/>
    <col min="15125" max="15125" width="9.1796875" style="127" bestFit="1" customWidth="1"/>
    <col min="15126" max="15126" width="11" style="127" bestFit="1" customWidth="1"/>
    <col min="15127" max="15358" width="9.1796875" style="127"/>
    <col min="15359" max="15359" width="31.54296875" style="127" customWidth="1"/>
    <col min="15360" max="15360" width="26.453125" style="127" customWidth="1"/>
    <col min="15361" max="15361" width="5.1796875" style="127" customWidth="1"/>
    <col min="15362" max="15362" width="44.1796875" style="127" customWidth="1"/>
    <col min="15363" max="15376" width="9.1796875" style="127"/>
    <col min="15377" max="15377" width="12" style="127" bestFit="1" customWidth="1"/>
    <col min="15378" max="15380" width="9.1796875" style="127"/>
    <col min="15381" max="15381" width="9.1796875" style="127" bestFit="1" customWidth="1"/>
    <col min="15382" max="15382" width="11" style="127" bestFit="1" customWidth="1"/>
    <col min="15383" max="15614" width="9.1796875" style="127"/>
    <col min="15615" max="15615" width="31.54296875" style="127" customWidth="1"/>
    <col min="15616" max="15616" width="26.453125" style="127" customWidth="1"/>
    <col min="15617" max="15617" width="5.1796875" style="127" customWidth="1"/>
    <col min="15618" max="15618" width="44.1796875" style="127" customWidth="1"/>
    <col min="15619" max="15632" width="9.1796875" style="127"/>
    <col min="15633" max="15633" width="12" style="127" bestFit="1" customWidth="1"/>
    <col min="15634" max="15636" width="9.1796875" style="127"/>
    <col min="15637" max="15637" width="9.1796875" style="127" bestFit="1" customWidth="1"/>
    <col min="15638" max="15638" width="11" style="127" bestFit="1" customWidth="1"/>
    <col min="15639" max="15870" width="9.1796875" style="127"/>
    <col min="15871" max="15871" width="31.54296875" style="127" customWidth="1"/>
    <col min="15872" max="15872" width="26.453125" style="127" customWidth="1"/>
    <col min="15873" max="15873" width="5.1796875" style="127" customWidth="1"/>
    <col min="15874" max="15874" width="44.1796875" style="127" customWidth="1"/>
    <col min="15875" max="15888" width="9.1796875" style="127"/>
    <col min="15889" max="15889" width="12" style="127" bestFit="1" customWidth="1"/>
    <col min="15890" max="15892" width="9.1796875" style="127"/>
    <col min="15893" max="15893" width="9.1796875" style="127" bestFit="1" customWidth="1"/>
    <col min="15894" max="15894" width="11" style="127" bestFit="1" customWidth="1"/>
    <col min="15895" max="16126" width="9.1796875" style="127"/>
    <col min="16127" max="16127" width="31.54296875" style="127" customWidth="1"/>
    <col min="16128" max="16128" width="26.453125" style="127" customWidth="1"/>
    <col min="16129" max="16129" width="5.1796875" style="127" customWidth="1"/>
    <col min="16130" max="16130" width="44.1796875" style="127" customWidth="1"/>
    <col min="16131" max="16144" width="9.1796875" style="127"/>
    <col min="16145" max="16145" width="12" style="127" bestFit="1" customWidth="1"/>
    <col min="16146" max="16148" width="9.1796875" style="127"/>
    <col min="16149" max="16149" width="9.1796875" style="127" bestFit="1" customWidth="1"/>
    <col min="16150" max="16150" width="11" style="127" bestFit="1" customWidth="1"/>
    <col min="16151" max="16384" width="9.1796875" style="127"/>
  </cols>
  <sheetData>
    <row r="1" spans="1:35" s="115" customFormat="1" ht="15.5" x14ac:dyDescent="0.35">
      <c r="A1" s="114" t="s">
        <v>55</v>
      </c>
      <c r="B1" s="114" t="s">
        <v>94</v>
      </c>
      <c r="C1" s="272" t="s">
        <v>95</v>
      </c>
      <c r="D1" s="272"/>
      <c r="E1" s="272"/>
      <c r="F1" s="272"/>
      <c r="G1" s="272"/>
      <c r="H1" s="272" t="s">
        <v>96</v>
      </c>
      <c r="I1" s="272"/>
      <c r="J1" s="272"/>
      <c r="K1" s="272"/>
      <c r="L1" s="272" t="s">
        <v>97</v>
      </c>
      <c r="M1" s="272"/>
      <c r="N1" s="272"/>
      <c r="O1" s="272"/>
      <c r="P1" s="272"/>
      <c r="Q1" s="114" t="s">
        <v>60</v>
      </c>
      <c r="R1" s="114" t="s">
        <v>63</v>
      </c>
      <c r="S1" s="114" t="s">
        <v>58</v>
      </c>
      <c r="T1" s="114" t="s">
        <v>63</v>
      </c>
      <c r="U1" s="114" t="s">
        <v>58</v>
      </c>
      <c r="V1" s="114" t="s">
        <v>63</v>
      </c>
      <c r="W1" s="114" t="s">
        <v>58</v>
      </c>
      <c r="X1" s="114" t="s">
        <v>63</v>
      </c>
      <c r="Y1" s="114" t="s">
        <v>58</v>
      </c>
      <c r="Z1" s="114" t="s">
        <v>40</v>
      </c>
      <c r="AA1" s="114" t="s">
        <v>64</v>
      </c>
      <c r="AC1" s="115" t="s">
        <v>98</v>
      </c>
      <c r="AG1" s="115" t="s">
        <v>99</v>
      </c>
      <c r="AH1" s="115" t="s">
        <v>100</v>
      </c>
      <c r="AI1" s="115" t="s">
        <v>101</v>
      </c>
    </row>
    <row r="2" spans="1:35" s="115" customFormat="1" ht="15.5" x14ac:dyDescent="0.35">
      <c r="A2" s="116"/>
      <c r="B2" s="116"/>
      <c r="C2" s="116" t="s">
        <v>102</v>
      </c>
      <c r="D2" s="116" t="s">
        <v>103</v>
      </c>
      <c r="E2" s="116" t="s">
        <v>104</v>
      </c>
      <c r="F2" s="116" t="s">
        <v>105</v>
      </c>
      <c r="G2" s="117" t="s">
        <v>106</v>
      </c>
      <c r="H2" s="116" t="s">
        <v>102</v>
      </c>
      <c r="I2" s="116" t="s">
        <v>56</v>
      </c>
      <c r="J2" s="116" t="s">
        <v>57</v>
      </c>
      <c r="K2" s="117" t="s">
        <v>59</v>
      </c>
      <c r="L2" s="116" t="s">
        <v>102</v>
      </c>
      <c r="M2" s="116" t="s">
        <v>103</v>
      </c>
      <c r="N2" s="116" t="s">
        <v>104</v>
      </c>
      <c r="O2" s="116" t="s">
        <v>105</v>
      </c>
      <c r="P2" s="117" t="s">
        <v>106</v>
      </c>
      <c r="Q2" s="117"/>
      <c r="R2" s="116"/>
      <c r="S2" s="116"/>
      <c r="T2" s="116"/>
      <c r="U2" s="116"/>
      <c r="V2" s="116"/>
      <c r="W2" s="116"/>
      <c r="X2" s="116"/>
      <c r="Y2" s="116"/>
      <c r="Z2" s="116"/>
      <c r="AA2" s="116"/>
    </row>
    <row r="3" spans="1:35" s="118" customFormat="1" ht="15.5" x14ac:dyDescent="0.35">
      <c r="G3" s="119">
        <v>7850</v>
      </c>
      <c r="K3" s="119">
        <f t="shared" ref="K3:K66" si="0">IF($I3="M10",0.617,0)+IF($I3="M16",1.579,0)+IF($I3="M20",2.467,0)+IF($I3="M24",3.553,0)+IF($I3="M30",5.551,0)+IF($I3="M36",7.994,0)+IF($I3="M42",10.88,0)</f>
        <v>0</v>
      </c>
      <c r="P3" s="119">
        <v>7850</v>
      </c>
      <c r="Q3" s="119">
        <f>ROUND(C3*D3*E3*F3*G3+C3*H3*J3*K3+L3*M3*N3*O3*P3,3)</f>
        <v>0</v>
      </c>
      <c r="Z3" s="119">
        <f t="shared" ref="Z3:Z66" si="1">S3+U3+W3+Y3</f>
        <v>0</v>
      </c>
      <c r="AA3" s="119">
        <f t="shared" ref="AA3:AA66" si="2">Q3-Z3</f>
        <v>0</v>
      </c>
      <c r="AC3" s="120"/>
    </row>
    <row r="4" spans="1:35" s="118" customFormat="1" ht="15.5" x14ac:dyDescent="0.35">
      <c r="B4" s="118" t="s">
        <v>107</v>
      </c>
      <c r="C4" s="118">
        <v>2</v>
      </c>
      <c r="D4" s="118">
        <v>0.73</v>
      </c>
      <c r="E4" s="118">
        <v>0.1</v>
      </c>
      <c r="F4" s="118">
        <v>0.01</v>
      </c>
      <c r="G4" s="119">
        <v>7850</v>
      </c>
      <c r="K4" s="119">
        <f t="shared" si="0"/>
        <v>0</v>
      </c>
      <c r="L4" s="118">
        <f>5*2</f>
        <v>10</v>
      </c>
      <c r="M4" s="118">
        <v>0.15</v>
      </c>
      <c r="N4" s="118">
        <v>0.05</v>
      </c>
      <c r="O4" s="118">
        <v>5.0000000000000001E-3</v>
      </c>
      <c r="P4" s="119">
        <v>7850</v>
      </c>
      <c r="Q4" s="119">
        <f>ROUND(C4*D4*E4*F4*G4+C4*H4*J4*K4+L4*M4*N4*O4*P4,3)</f>
        <v>14.404999999999999</v>
      </c>
      <c r="Z4" s="119"/>
      <c r="AA4" s="119"/>
      <c r="AC4" s="120"/>
    </row>
    <row r="5" spans="1:35" s="118" customFormat="1" ht="15.5" x14ac:dyDescent="0.35">
      <c r="B5" s="118" t="s">
        <v>108</v>
      </c>
      <c r="C5" s="118">
        <f>1*3</f>
        <v>3</v>
      </c>
      <c r="D5" s="118">
        <v>0.73</v>
      </c>
      <c r="E5" s="118">
        <v>0.1</v>
      </c>
      <c r="F5" s="118">
        <v>0.01</v>
      </c>
      <c r="G5" s="119">
        <v>7850</v>
      </c>
      <c r="K5" s="119">
        <f t="shared" si="0"/>
        <v>0</v>
      </c>
      <c r="L5" s="118">
        <f>5*3</f>
        <v>15</v>
      </c>
      <c r="M5" s="118">
        <v>0.15</v>
      </c>
      <c r="N5" s="118">
        <v>0.05</v>
      </c>
      <c r="O5" s="118">
        <v>5.0000000000000001E-3</v>
      </c>
      <c r="P5" s="119">
        <v>7850</v>
      </c>
      <c r="Q5" s="119">
        <f>ROUND(C5*D5*E5*F5*G5+C5*H5*J5*K5+L5*M5*N5*O5*P5,3)</f>
        <v>21.606999999999999</v>
      </c>
      <c r="Z5" s="119"/>
      <c r="AA5" s="119"/>
      <c r="AC5" s="120"/>
    </row>
    <row r="6" spans="1:35" s="118" customFormat="1" ht="15.5" x14ac:dyDescent="0.35">
      <c r="G6" s="119"/>
      <c r="K6" s="119"/>
      <c r="P6" s="119"/>
      <c r="Q6" s="121">
        <f>SUM(Q3:Q5)</f>
        <v>36.012</v>
      </c>
      <c r="Z6" s="119"/>
      <c r="AA6" s="119"/>
      <c r="AC6" s="120"/>
    </row>
    <row r="7" spans="1:35" s="118" customFormat="1" ht="15.5" x14ac:dyDescent="0.35">
      <c r="G7" s="119"/>
      <c r="K7" s="119"/>
      <c r="P7" s="119"/>
      <c r="Q7" s="119"/>
      <c r="Z7" s="119"/>
      <c r="AA7" s="119"/>
      <c r="AC7" s="120"/>
    </row>
    <row r="8" spans="1:35" s="118" customFormat="1" ht="15.5" x14ac:dyDescent="0.35">
      <c r="G8" s="119"/>
      <c r="K8" s="119"/>
      <c r="P8" s="119"/>
      <c r="Q8" s="119"/>
      <c r="Z8" s="119"/>
      <c r="AA8" s="119"/>
      <c r="AC8" s="120"/>
    </row>
    <row r="9" spans="1:35" s="118" customFormat="1" ht="15.5" x14ac:dyDescent="0.35">
      <c r="B9" s="118" t="s">
        <v>108</v>
      </c>
      <c r="C9" s="118">
        <f>2*3</f>
        <v>6</v>
      </c>
      <c r="D9" s="118">
        <v>0.73</v>
      </c>
      <c r="E9" s="118">
        <v>0.2</v>
      </c>
      <c r="F9" s="118">
        <v>1.2E-2</v>
      </c>
      <c r="G9" s="119">
        <v>7850</v>
      </c>
      <c r="K9" s="119">
        <f t="shared" si="0"/>
        <v>0</v>
      </c>
      <c r="L9" s="118">
        <f>5*6</f>
        <v>30</v>
      </c>
      <c r="M9" s="118">
        <v>0.15</v>
      </c>
      <c r="N9" s="118">
        <v>0.05</v>
      </c>
      <c r="O9" s="118">
        <v>5.0000000000000001E-3</v>
      </c>
      <c r="P9" s="119">
        <v>7850</v>
      </c>
      <c r="Q9" s="121">
        <f>ROUND(C9*D9*E9*F9*G9+C9*H9*J9*K9+L9*M9*N9*O9*P9,3)</f>
        <v>91.35</v>
      </c>
      <c r="Z9" s="119">
        <f t="shared" si="1"/>
        <v>0</v>
      </c>
      <c r="AA9" s="119">
        <f t="shared" si="2"/>
        <v>91.35</v>
      </c>
      <c r="AC9" s="120"/>
    </row>
    <row r="10" spans="1:35" s="118" customFormat="1" ht="15.5" x14ac:dyDescent="0.35">
      <c r="G10" s="119">
        <v>7850</v>
      </c>
      <c r="K10" s="119">
        <f t="shared" si="0"/>
        <v>0</v>
      </c>
      <c r="P10" s="119">
        <v>7850</v>
      </c>
      <c r="Q10" s="119">
        <f t="shared" ref="Q10:Q35" si="3">ROUND(C10*D10*E10*F10*G10+C10*H10*J10*K10+L10*M10*N10*O10*P10,3)</f>
        <v>0</v>
      </c>
      <c r="Z10" s="119">
        <f t="shared" si="1"/>
        <v>0</v>
      </c>
      <c r="AA10" s="119">
        <f t="shared" si="2"/>
        <v>0</v>
      </c>
      <c r="AC10" s="120"/>
    </row>
    <row r="11" spans="1:35" s="118" customFormat="1" ht="15.5" x14ac:dyDescent="0.35">
      <c r="G11" s="119">
        <v>7850</v>
      </c>
      <c r="K11" s="119">
        <f t="shared" si="0"/>
        <v>0</v>
      </c>
      <c r="P11" s="119">
        <v>7850</v>
      </c>
      <c r="Q11" s="119">
        <f t="shared" si="3"/>
        <v>0</v>
      </c>
      <c r="Z11" s="119">
        <f t="shared" si="1"/>
        <v>0</v>
      </c>
      <c r="AA11" s="119">
        <f t="shared" si="2"/>
        <v>0</v>
      </c>
      <c r="AC11" s="120"/>
    </row>
    <row r="12" spans="1:35" s="118" customFormat="1" ht="15.5" x14ac:dyDescent="0.35">
      <c r="G12" s="119">
        <v>7850</v>
      </c>
      <c r="K12" s="119">
        <f t="shared" si="0"/>
        <v>0</v>
      </c>
      <c r="P12" s="119">
        <v>7850</v>
      </c>
      <c r="Q12" s="119">
        <f t="shared" si="3"/>
        <v>0</v>
      </c>
      <c r="Z12" s="119">
        <f t="shared" si="1"/>
        <v>0</v>
      </c>
      <c r="AA12" s="119">
        <f t="shared" si="2"/>
        <v>0</v>
      </c>
      <c r="AC12" s="120"/>
    </row>
    <row r="13" spans="1:35" s="118" customFormat="1" ht="15.5" x14ac:dyDescent="0.35">
      <c r="G13" s="119">
        <v>7850</v>
      </c>
      <c r="K13" s="119">
        <f t="shared" si="0"/>
        <v>0</v>
      </c>
      <c r="P13" s="119">
        <v>7850</v>
      </c>
      <c r="Q13" s="119">
        <f t="shared" si="3"/>
        <v>0</v>
      </c>
      <c r="Z13" s="119">
        <f t="shared" si="1"/>
        <v>0</v>
      </c>
      <c r="AA13" s="119">
        <f t="shared" si="2"/>
        <v>0</v>
      </c>
      <c r="AC13" s="120"/>
    </row>
    <row r="14" spans="1:35" s="118" customFormat="1" ht="15.5" x14ac:dyDescent="0.35">
      <c r="G14" s="119">
        <v>7850</v>
      </c>
      <c r="K14" s="119">
        <f t="shared" si="0"/>
        <v>0</v>
      </c>
      <c r="P14" s="119">
        <v>7850</v>
      </c>
      <c r="Q14" s="119">
        <f t="shared" si="3"/>
        <v>0</v>
      </c>
      <c r="Z14" s="119">
        <f t="shared" si="1"/>
        <v>0</v>
      </c>
      <c r="AA14" s="119">
        <f t="shared" si="2"/>
        <v>0</v>
      </c>
      <c r="AC14" s="120"/>
    </row>
    <row r="15" spans="1:35" s="118" customFormat="1" ht="15.5" x14ac:dyDescent="0.35">
      <c r="G15" s="119">
        <v>7850</v>
      </c>
      <c r="K15" s="119">
        <f t="shared" si="0"/>
        <v>0</v>
      </c>
      <c r="P15" s="119">
        <v>7850</v>
      </c>
      <c r="Q15" s="119">
        <f t="shared" si="3"/>
        <v>0</v>
      </c>
      <c r="Z15" s="119">
        <f t="shared" si="1"/>
        <v>0</v>
      </c>
      <c r="AA15" s="119">
        <f t="shared" si="2"/>
        <v>0</v>
      </c>
      <c r="AC15" s="120"/>
    </row>
    <row r="16" spans="1:35" s="118" customFormat="1" ht="15.5" x14ac:dyDescent="0.35">
      <c r="G16" s="119">
        <v>7850</v>
      </c>
      <c r="K16" s="119">
        <f t="shared" si="0"/>
        <v>0</v>
      </c>
      <c r="P16" s="119">
        <v>7850</v>
      </c>
      <c r="Q16" s="119">
        <f t="shared" si="3"/>
        <v>0</v>
      </c>
      <c r="Z16" s="119">
        <f t="shared" si="1"/>
        <v>0</v>
      </c>
      <c r="AA16" s="119">
        <f t="shared" si="2"/>
        <v>0</v>
      </c>
      <c r="AC16" s="120"/>
    </row>
    <row r="17" spans="1:29" s="118" customFormat="1" ht="15.5" x14ac:dyDescent="0.35">
      <c r="G17" s="119">
        <v>7850</v>
      </c>
      <c r="K17" s="119">
        <f t="shared" si="0"/>
        <v>0</v>
      </c>
      <c r="P17" s="119">
        <v>7850</v>
      </c>
      <c r="Q17" s="119">
        <f t="shared" si="3"/>
        <v>0</v>
      </c>
      <c r="Z17" s="119">
        <f t="shared" si="1"/>
        <v>0</v>
      </c>
      <c r="AA17" s="119">
        <f t="shared" si="2"/>
        <v>0</v>
      </c>
      <c r="AC17" s="120"/>
    </row>
    <row r="18" spans="1:29" s="118" customFormat="1" ht="15.5" x14ac:dyDescent="0.35">
      <c r="G18" s="119">
        <v>7850</v>
      </c>
      <c r="K18" s="119">
        <f t="shared" si="0"/>
        <v>0</v>
      </c>
      <c r="P18" s="119">
        <v>7850</v>
      </c>
      <c r="Q18" s="119">
        <f t="shared" si="3"/>
        <v>0</v>
      </c>
      <c r="Z18" s="119">
        <f t="shared" si="1"/>
        <v>0</v>
      </c>
      <c r="AA18" s="119">
        <f t="shared" si="2"/>
        <v>0</v>
      </c>
      <c r="AC18" s="120"/>
    </row>
    <row r="19" spans="1:29" s="115" customFormat="1" ht="15.5" x14ac:dyDescent="0.35">
      <c r="A19" s="122"/>
      <c r="B19" s="122"/>
      <c r="C19" s="122"/>
      <c r="D19" s="122"/>
      <c r="E19" s="122"/>
      <c r="F19" s="122"/>
      <c r="G19" s="123">
        <v>7850</v>
      </c>
      <c r="H19" s="122"/>
      <c r="I19" s="122"/>
      <c r="J19" s="122"/>
      <c r="K19" s="123">
        <f t="shared" si="0"/>
        <v>0</v>
      </c>
      <c r="L19" s="122"/>
      <c r="M19" s="122"/>
      <c r="N19" s="122"/>
      <c r="O19" s="122"/>
      <c r="P19" s="119">
        <v>7850</v>
      </c>
      <c r="Q19" s="119">
        <f t="shared" si="3"/>
        <v>0</v>
      </c>
      <c r="R19" s="122"/>
      <c r="S19" s="122"/>
      <c r="T19" s="122"/>
      <c r="U19" s="122"/>
      <c r="V19" s="122"/>
      <c r="W19" s="122"/>
      <c r="X19" s="122"/>
      <c r="Y19" s="122"/>
      <c r="Z19" s="123">
        <f t="shared" si="1"/>
        <v>0</v>
      </c>
      <c r="AA19" s="123">
        <f t="shared" si="2"/>
        <v>0</v>
      </c>
      <c r="AC19" s="124"/>
    </row>
    <row r="20" spans="1:29" s="115" customFormat="1" ht="15.5" x14ac:dyDescent="0.35">
      <c r="A20" s="122"/>
      <c r="B20" s="122"/>
      <c r="C20" s="122"/>
      <c r="D20" s="122"/>
      <c r="E20" s="122"/>
      <c r="F20" s="122"/>
      <c r="G20" s="123">
        <v>7850</v>
      </c>
      <c r="H20" s="122"/>
      <c r="I20" s="122"/>
      <c r="J20" s="122"/>
      <c r="K20" s="123">
        <f t="shared" si="0"/>
        <v>0</v>
      </c>
      <c r="L20" s="122"/>
      <c r="M20" s="122"/>
      <c r="N20" s="122"/>
      <c r="O20" s="122"/>
      <c r="P20" s="119">
        <v>7850</v>
      </c>
      <c r="Q20" s="119">
        <f t="shared" si="3"/>
        <v>0</v>
      </c>
      <c r="R20" s="122"/>
      <c r="S20" s="122"/>
      <c r="T20" s="122"/>
      <c r="U20" s="122"/>
      <c r="V20" s="122"/>
      <c r="W20" s="122"/>
      <c r="X20" s="122"/>
      <c r="Y20" s="122"/>
      <c r="Z20" s="123">
        <f t="shared" si="1"/>
        <v>0</v>
      </c>
      <c r="AA20" s="123">
        <f t="shared" si="2"/>
        <v>0</v>
      </c>
      <c r="AC20" s="124"/>
    </row>
    <row r="21" spans="1:29" s="115" customFormat="1" ht="15.5" x14ac:dyDescent="0.35">
      <c r="A21" s="122"/>
      <c r="B21" s="122"/>
      <c r="C21" s="122"/>
      <c r="D21" s="122"/>
      <c r="E21" s="122"/>
      <c r="F21" s="122"/>
      <c r="G21" s="123">
        <v>7850</v>
      </c>
      <c r="H21" s="122"/>
      <c r="I21" s="122"/>
      <c r="J21" s="122"/>
      <c r="K21" s="123">
        <f t="shared" si="0"/>
        <v>0</v>
      </c>
      <c r="L21" s="122"/>
      <c r="M21" s="122"/>
      <c r="N21" s="122"/>
      <c r="O21" s="122"/>
      <c r="P21" s="119">
        <v>7850</v>
      </c>
      <c r="Q21" s="119">
        <f t="shared" si="3"/>
        <v>0</v>
      </c>
      <c r="R21" s="122"/>
      <c r="S21" s="122"/>
      <c r="T21" s="122"/>
      <c r="U21" s="122"/>
      <c r="V21" s="122"/>
      <c r="W21" s="122"/>
      <c r="X21" s="122"/>
      <c r="Y21" s="122"/>
      <c r="Z21" s="123">
        <f t="shared" si="1"/>
        <v>0</v>
      </c>
      <c r="AA21" s="123">
        <f t="shared" si="2"/>
        <v>0</v>
      </c>
      <c r="AC21" s="124"/>
    </row>
    <row r="22" spans="1:29" s="115" customFormat="1" ht="15.5" x14ac:dyDescent="0.35">
      <c r="A22" s="122"/>
      <c r="B22" s="122"/>
      <c r="C22" s="122"/>
      <c r="D22" s="122"/>
      <c r="E22" s="122"/>
      <c r="F22" s="122"/>
      <c r="G22" s="123">
        <v>7850</v>
      </c>
      <c r="H22" s="122"/>
      <c r="I22" s="122"/>
      <c r="J22" s="122"/>
      <c r="K22" s="123">
        <f t="shared" si="0"/>
        <v>0</v>
      </c>
      <c r="L22" s="122"/>
      <c r="M22" s="122"/>
      <c r="N22" s="122"/>
      <c r="O22" s="122"/>
      <c r="P22" s="119">
        <v>7850</v>
      </c>
      <c r="Q22" s="119">
        <f t="shared" si="3"/>
        <v>0</v>
      </c>
      <c r="R22" s="122"/>
      <c r="S22" s="122"/>
      <c r="T22" s="122"/>
      <c r="U22" s="122"/>
      <c r="V22" s="122"/>
      <c r="W22" s="122"/>
      <c r="X22" s="122"/>
      <c r="Y22" s="122"/>
      <c r="Z22" s="123">
        <f t="shared" si="1"/>
        <v>0</v>
      </c>
      <c r="AA22" s="123">
        <f t="shared" si="2"/>
        <v>0</v>
      </c>
      <c r="AC22" s="124"/>
    </row>
    <row r="23" spans="1:29" s="115" customFormat="1" ht="15.5" x14ac:dyDescent="0.35">
      <c r="A23" s="122"/>
      <c r="B23" s="122"/>
      <c r="C23" s="122"/>
      <c r="D23" s="122"/>
      <c r="E23" s="122"/>
      <c r="F23" s="122"/>
      <c r="G23" s="123">
        <v>7850</v>
      </c>
      <c r="H23" s="122"/>
      <c r="I23" s="122"/>
      <c r="J23" s="122"/>
      <c r="K23" s="123">
        <f t="shared" si="0"/>
        <v>0</v>
      </c>
      <c r="L23" s="122"/>
      <c r="M23" s="122"/>
      <c r="N23" s="122"/>
      <c r="O23" s="122"/>
      <c r="P23" s="119">
        <v>7850</v>
      </c>
      <c r="Q23" s="119">
        <f t="shared" si="3"/>
        <v>0</v>
      </c>
      <c r="R23" s="122"/>
      <c r="S23" s="122"/>
      <c r="T23" s="122"/>
      <c r="U23" s="122"/>
      <c r="V23" s="122"/>
      <c r="W23" s="122"/>
      <c r="X23" s="122"/>
      <c r="Y23" s="122"/>
      <c r="Z23" s="123">
        <f t="shared" si="1"/>
        <v>0</v>
      </c>
      <c r="AA23" s="123">
        <f t="shared" si="2"/>
        <v>0</v>
      </c>
      <c r="AC23" s="124"/>
    </row>
    <row r="24" spans="1:29" s="115" customFormat="1" ht="15.5" x14ac:dyDescent="0.35">
      <c r="A24" s="122"/>
      <c r="B24" s="122"/>
      <c r="C24" s="122"/>
      <c r="D24" s="122"/>
      <c r="E24" s="122"/>
      <c r="F24" s="122"/>
      <c r="G24" s="123">
        <v>7850</v>
      </c>
      <c r="H24" s="122"/>
      <c r="I24" s="122"/>
      <c r="J24" s="122"/>
      <c r="K24" s="123">
        <f t="shared" si="0"/>
        <v>0</v>
      </c>
      <c r="L24" s="122"/>
      <c r="M24" s="122"/>
      <c r="N24" s="122"/>
      <c r="O24" s="122"/>
      <c r="P24" s="119">
        <v>7850</v>
      </c>
      <c r="Q24" s="119">
        <f t="shared" si="3"/>
        <v>0</v>
      </c>
      <c r="R24" s="122"/>
      <c r="S24" s="122"/>
      <c r="T24" s="122"/>
      <c r="U24" s="122"/>
      <c r="V24" s="122"/>
      <c r="W24" s="122"/>
      <c r="X24" s="122"/>
      <c r="Y24" s="122"/>
      <c r="Z24" s="123">
        <f t="shared" si="1"/>
        <v>0</v>
      </c>
      <c r="AA24" s="123">
        <f t="shared" si="2"/>
        <v>0</v>
      </c>
      <c r="AC24" s="124"/>
    </row>
    <row r="25" spans="1:29" s="115" customFormat="1" ht="15.5" x14ac:dyDescent="0.35">
      <c r="A25" s="122"/>
      <c r="B25" s="122"/>
      <c r="C25" s="122"/>
      <c r="D25" s="122"/>
      <c r="E25" s="122"/>
      <c r="F25" s="122"/>
      <c r="G25" s="123">
        <v>7850</v>
      </c>
      <c r="H25" s="122"/>
      <c r="I25" s="122"/>
      <c r="J25" s="122"/>
      <c r="K25" s="123">
        <f t="shared" si="0"/>
        <v>0</v>
      </c>
      <c r="L25" s="122"/>
      <c r="M25" s="122"/>
      <c r="N25" s="122"/>
      <c r="O25" s="122"/>
      <c r="P25" s="119">
        <v>7850</v>
      </c>
      <c r="Q25" s="119">
        <f t="shared" si="3"/>
        <v>0</v>
      </c>
      <c r="R25" s="122"/>
      <c r="S25" s="122"/>
      <c r="T25" s="122"/>
      <c r="U25" s="122"/>
      <c r="V25" s="122"/>
      <c r="W25" s="122"/>
      <c r="X25" s="122"/>
      <c r="Y25" s="122"/>
      <c r="Z25" s="123">
        <f t="shared" si="1"/>
        <v>0</v>
      </c>
      <c r="AA25" s="123">
        <f t="shared" si="2"/>
        <v>0</v>
      </c>
      <c r="AC25" s="124"/>
    </row>
    <row r="26" spans="1:29" s="115" customFormat="1" ht="15.5" x14ac:dyDescent="0.35">
      <c r="A26" s="122"/>
      <c r="B26" s="122"/>
      <c r="C26" s="122"/>
      <c r="D26" s="122"/>
      <c r="E26" s="122"/>
      <c r="F26" s="122"/>
      <c r="G26" s="123">
        <v>7850</v>
      </c>
      <c r="H26" s="122"/>
      <c r="I26" s="122"/>
      <c r="J26" s="122"/>
      <c r="K26" s="123">
        <f t="shared" si="0"/>
        <v>0</v>
      </c>
      <c r="L26" s="122"/>
      <c r="M26" s="122"/>
      <c r="N26" s="122"/>
      <c r="O26" s="122"/>
      <c r="P26" s="119">
        <v>7850</v>
      </c>
      <c r="Q26" s="119">
        <f t="shared" si="3"/>
        <v>0</v>
      </c>
      <c r="R26" s="122"/>
      <c r="S26" s="122"/>
      <c r="T26" s="122"/>
      <c r="U26" s="122"/>
      <c r="V26" s="122"/>
      <c r="W26" s="122"/>
      <c r="X26" s="122"/>
      <c r="Y26" s="122"/>
      <c r="Z26" s="123">
        <f t="shared" si="1"/>
        <v>0</v>
      </c>
      <c r="AA26" s="123">
        <f t="shared" si="2"/>
        <v>0</v>
      </c>
      <c r="AC26" s="124"/>
    </row>
    <row r="27" spans="1:29" s="115" customFormat="1" ht="15.5" x14ac:dyDescent="0.35">
      <c r="A27" s="122"/>
      <c r="B27" s="122"/>
      <c r="C27" s="122"/>
      <c r="D27" s="122"/>
      <c r="E27" s="122"/>
      <c r="F27" s="122"/>
      <c r="G27" s="123">
        <v>7850</v>
      </c>
      <c r="H27" s="122"/>
      <c r="I27" s="122"/>
      <c r="J27" s="122"/>
      <c r="K27" s="123">
        <f t="shared" si="0"/>
        <v>0</v>
      </c>
      <c r="L27" s="122"/>
      <c r="M27" s="122"/>
      <c r="N27" s="122"/>
      <c r="O27" s="122"/>
      <c r="P27" s="119">
        <v>7850</v>
      </c>
      <c r="Q27" s="119">
        <f t="shared" si="3"/>
        <v>0</v>
      </c>
      <c r="R27" s="122"/>
      <c r="S27" s="122"/>
      <c r="T27" s="122"/>
      <c r="U27" s="122"/>
      <c r="V27" s="122"/>
      <c r="W27" s="122"/>
      <c r="X27" s="122"/>
      <c r="Y27" s="122"/>
      <c r="Z27" s="123">
        <f t="shared" si="1"/>
        <v>0</v>
      </c>
      <c r="AA27" s="123">
        <f t="shared" si="2"/>
        <v>0</v>
      </c>
      <c r="AC27" s="124"/>
    </row>
    <row r="28" spans="1:29" s="115" customFormat="1" ht="15.5" x14ac:dyDescent="0.35">
      <c r="A28" s="122"/>
      <c r="B28" s="122"/>
      <c r="C28" s="122"/>
      <c r="D28" s="122"/>
      <c r="E28" s="122"/>
      <c r="F28" s="122"/>
      <c r="G28" s="123">
        <v>7850</v>
      </c>
      <c r="H28" s="122"/>
      <c r="I28" s="122"/>
      <c r="J28" s="122"/>
      <c r="K28" s="123">
        <f t="shared" si="0"/>
        <v>0</v>
      </c>
      <c r="L28" s="122"/>
      <c r="M28" s="122"/>
      <c r="N28" s="122"/>
      <c r="O28" s="122"/>
      <c r="P28" s="119">
        <v>7850</v>
      </c>
      <c r="Q28" s="119">
        <f t="shared" si="3"/>
        <v>0</v>
      </c>
      <c r="R28" s="122"/>
      <c r="S28" s="122"/>
      <c r="T28" s="122"/>
      <c r="U28" s="122"/>
      <c r="V28" s="122"/>
      <c r="W28" s="122"/>
      <c r="X28" s="122"/>
      <c r="Y28" s="122"/>
      <c r="Z28" s="123">
        <f t="shared" si="1"/>
        <v>0</v>
      </c>
      <c r="AA28" s="123">
        <f t="shared" si="2"/>
        <v>0</v>
      </c>
      <c r="AC28" s="124"/>
    </row>
    <row r="29" spans="1:29" s="115" customFormat="1" ht="15.5" x14ac:dyDescent="0.35">
      <c r="A29" s="122"/>
      <c r="B29" s="122"/>
      <c r="C29" s="122"/>
      <c r="D29" s="122"/>
      <c r="E29" s="122"/>
      <c r="F29" s="122"/>
      <c r="G29" s="123">
        <v>7850</v>
      </c>
      <c r="H29" s="122"/>
      <c r="I29" s="122"/>
      <c r="J29" s="122"/>
      <c r="K29" s="123">
        <f t="shared" si="0"/>
        <v>0</v>
      </c>
      <c r="L29" s="122"/>
      <c r="M29" s="122"/>
      <c r="N29" s="122"/>
      <c r="O29" s="122"/>
      <c r="P29" s="119">
        <v>7850</v>
      </c>
      <c r="Q29" s="119">
        <f t="shared" si="3"/>
        <v>0</v>
      </c>
      <c r="R29" s="122"/>
      <c r="S29" s="122"/>
      <c r="T29" s="122"/>
      <c r="U29" s="122"/>
      <c r="V29" s="122"/>
      <c r="W29" s="122"/>
      <c r="X29" s="122"/>
      <c r="Y29" s="122"/>
      <c r="Z29" s="123">
        <f t="shared" si="1"/>
        <v>0</v>
      </c>
      <c r="AA29" s="123">
        <f t="shared" si="2"/>
        <v>0</v>
      </c>
      <c r="AC29" s="124"/>
    </row>
    <row r="30" spans="1:29" s="115" customFormat="1" ht="15.5" x14ac:dyDescent="0.35">
      <c r="A30" s="122"/>
      <c r="B30" s="122"/>
      <c r="C30" s="122"/>
      <c r="D30" s="122"/>
      <c r="E30" s="122"/>
      <c r="F30" s="122"/>
      <c r="G30" s="123">
        <v>7850</v>
      </c>
      <c r="H30" s="122"/>
      <c r="I30" s="122"/>
      <c r="J30" s="122"/>
      <c r="K30" s="123">
        <f t="shared" si="0"/>
        <v>0</v>
      </c>
      <c r="L30" s="122"/>
      <c r="M30" s="122"/>
      <c r="N30" s="122"/>
      <c r="O30" s="122"/>
      <c r="P30" s="119">
        <v>7850</v>
      </c>
      <c r="Q30" s="119">
        <f t="shared" si="3"/>
        <v>0</v>
      </c>
      <c r="R30" s="122"/>
      <c r="S30" s="122"/>
      <c r="T30" s="122"/>
      <c r="U30" s="122"/>
      <c r="V30" s="122"/>
      <c r="W30" s="122"/>
      <c r="X30" s="122"/>
      <c r="Y30" s="122"/>
      <c r="Z30" s="123">
        <f t="shared" si="1"/>
        <v>0</v>
      </c>
      <c r="AA30" s="123">
        <f t="shared" si="2"/>
        <v>0</v>
      </c>
      <c r="AC30" s="124"/>
    </row>
    <row r="31" spans="1:29" s="115" customFormat="1" ht="15.5" x14ac:dyDescent="0.35">
      <c r="A31" s="122"/>
      <c r="B31" s="122"/>
      <c r="C31" s="122"/>
      <c r="D31" s="122"/>
      <c r="E31" s="122"/>
      <c r="F31" s="122"/>
      <c r="G31" s="123">
        <v>7850</v>
      </c>
      <c r="H31" s="122"/>
      <c r="I31" s="122"/>
      <c r="J31" s="122"/>
      <c r="K31" s="123">
        <f t="shared" si="0"/>
        <v>0</v>
      </c>
      <c r="L31" s="122"/>
      <c r="M31" s="122"/>
      <c r="N31" s="122"/>
      <c r="O31" s="122"/>
      <c r="P31" s="119">
        <v>7850</v>
      </c>
      <c r="Q31" s="119">
        <f t="shared" si="3"/>
        <v>0</v>
      </c>
      <c r="R31" s="122"/>
      <c r="S31" s="122"/>
      <c r="T31" s="122"/>
      <c r="U31" s="122"/>
      <c r="V31" s="122"/>
      <c r="W31" s="122"/>
      <c r="X31" s="122"/>
      <c r="Y31" s="122"/>
      <c r="Z31" s="123">
        <f t="shared" si="1"/>
        <v>0</v>
      </c>
      <c r="AA31" s="123">
        <f t="shared" si="2"/>
        <v>0</v>
      </c>
      <c r="AC31" s="124"/>
    </row>
    <row r="32" spans="1:29" s="115" customFormat="1" ht="15.5" x14ac:dyDescent="0.35">
      <c r="A32" s="122"/>
      <c r="B32" s="122"/>
      <c r="C32" s="122"/>
      <c r="D32" s="122"/>
      <c r="E32" s="122"/>
      <c r="F32" s="122"/>
      <c r="G32" s="123">
        <v>7850</v>
      </c>
      <c r="H32" s="122"/>
      <c r="I32" s="122"/>
      <c r="J32" s="122"/>
      <c r="K32" s="123">
        <f t="shared" si="0"/>
        <v>0</v>
      </c>
      <c r="L32" s="122"/>
      <c r="M32" s="122"/>
      <c r="N32" s="122"/>
      <c r="O32" s="122"/>
      <c r="P32" s="119">
        <v>7850</v>
      </c>
      <c r="Q32" s="119">
        <f t="shared" si="3"/>
        <v>0</v>
      </c>
      <c r="R32" s="122"/>
      <c r="S32" s="122"/>
      <c r="T32" s="122"/>
      <c r="U32" s="122"/>
      <c r="V32" s="122"/>
      <c r="W32" s="122"/>
      <c r="X32" s="122"/>
      <c r="Y32" s="122"/>
      <c r="Z32" s="123">
        <f t="shared" si="1"/>
        <v>0</v>
      </c>
      <c r="AA32" s="123">
        <f t="shared" si="2"/>
        <v>0</v>
      </c>
      <c r="AC32" s="124"/>
    </row>
    <row r="33" spans="1:29" s="115" customFormat="1" ht="15.5" x14ac:dyDescent="0.35">
      <c r="A33" s="122"/>
      <c r="B33" s="122"/>
      <c r="C33" s="122"/>
      <c r="D33" s="122"/>
      <c r="E33" s="122"/>
      <c r="F33" s="122"/>
      <c r="G33" s="123">
        <v>7850</v>
      </c>
      <c r="H33" s="122"/>
      <c r="I33" s="122"/>
      <c r="J33" s="122"/>
      <c r="K33" s="123">
        <f t="shared" si="0"/>
        <v>0</v>
      </c>
      <c r="L33" s="122"/>
      <c r="M33" s="122"/>
      <c r="N33" s="122"/>
      <c r="O33" s="122"/>
      <c r="P33" s="119">
        <v>7850</v>
      </c>
      <c r="Q33" s="119">
        <f t="shared" si="3"/>
        <v>0</v>
      </c>
      <c r="R33" s="122"/>
      <c r="S33" s="122"/>
      <c r="T33" s="122"/>
      <c r="U33" s="122"/>
      <c r="V33" s="122"/>
      <c r="W33" s="122"/>
      <c r="X33" s="122"/>
      <c r="Y33" s="122"/>
      <c r="Z33" s="123">
        <f t="shared" si="1"/>
        <v>0</v>
      </c>
      <c r="AA33" s="123">
        <f t="shared" si="2"/>
        <v>0</v>
      </c>
      <c r="AC33" s="124"/>
    </row>
    <row r="34" spans="1:29" s="115" customFormat="1" ht="15.5" x14ac:dyDescent="0.35">
      <c r="A34" s="122"/>
      <c r="B34" s="122"/>
      <c r="C34" s="122"/>
      <c r="D34" s="122"/>
      <c r="E34" s="122"/>
      <c r="F34" s="122"/>
      <c r="G34" s="123">
        <v>7850</v>
      </c>
      <c r="H34" s="122"/>
      <c r="I34" s="122"/>
      <c r="J34" s="122"/>
      <c r="K34" s="123">
        <f t="shared" si="0"/>
        <v>0</v>
      </c>
      <c r="L34" s="122"/>
      <c r="M34" s="122"/>
      <c r="N34" s="122"/>
      <c r="O34" s="122"/>
      <c r="P34" s="119">
        <v>7850</v>
      </c>
      <c r="Q34" s="119">
        <f t="shared" si="3"/>
        <v>0</v>
      </c>
      <c r="R34" s="122"/>
      <c r="S34" s="122"/>
      <c r="T34" s="122"/>
      <c r="U34" s="122"/>
      <c r="V34" s="122"/>
      <c r="W34" s="122"/>
      <c r="X34" s="122"/>
      <c r="Y34" s="122"/>
      <c r="Z34" s="123">
        <f t="shared" si="1"/>
        <v>0</v>
      </c>
      <c r="AA34" s="123">
        <f t="shared" si="2"/>
        <v>0</v>
      </c>
      <c r="AC34" s="124"/>
    </row>
    <row r="35" spans="1:29" s="115" customFormat="1" ht="15.5" x14ac:dyDescent="0.35">
      <c r="A35" s="122"/>
      <c r="B35" s="122"/>
      <c r="C35" s="122"/>
      <c r="D35" s="122"/>
      <c r="E35" s="122"/>
      <c r="F35" s="122"/>
      <c r="G35" s="123">
        <v>7850</v>
      </c>
      <c r="H35" s="122"/>
      <c r="I35" s="122"/>
      <c r="J35" s="122"/>
      <c r="K35" s="123">
        <f t="shared" si="0"/>
        <v>0</v>
      </c>
      <c r="L35" s="122"/>
      <c r="M35" s="122"/>
      <c r="N35" s="122"/>
      <c r="O35" s="122"/>
      <c r="P35" s="119">
        <v>7850</v>
      </c>
      <c r="Q35" s="119">
        <f t="shared" si="3"/>
        <v>0</v>
      </c>
      <c r="R35" s="122"/>
      <c r="S35" s="122"/>
      <c r="T35" s="122"/>
      <c r="U35" s="122"/>
      <c r="V35" s="122"/>
      <c r="W35" s="122"/>
      <c r="X35" s="122"/>
      <c r="Y35" s="122"/>
      <c r="Z35" s="123">
        <f t="shared" si="1"/>
        <v>0</v>
      </c>
      <c r="AA35" s="123">
        <f t="shared" si="2"/>
        <v>0</v>
      </c>
      <c r="AC35" s="124"/>
    </row>
    <row r="36" spans="1:29" s="115" customFormat="1" ht="15.5" x14ac:dyDescent="0.35">
      <c r="A36" s="122"/>
      <c r="B36" s="122"/>
      <c r="C36" s="122"/>
      <c r="D36" s="122"/>
      <c r="E36" s="122"/>
      <c r="F36" s="122"/>
      <c r="G36" s="123">
        <v>7850</v>
      </c>
      <c r="H36" s="122"/>
      <c r="I36" s="122"/>
      <c r="J36" s="122"/>
      <c r="K36" s="123">
        <f t="shared" si="0"/>
        <v>0</v>
      </c>
      <c r="L36" s="122"/>
      <c r="M36" s="122"/>
      <c r="N36" s="122"/>
      <c r="O36" s="122"/>
      <c r="P36" s="123">
        <v>7850</v>
      </c>
      <c r="Q36" s="123">
        <f>ROUND(C36*D36*E36*F36*G36+C36*H36*J36*K36+L36*M36*N36*O36*P36,3)</f>
        <v>0</v>
      </c>
      <c r="R36" s="122"/>
      <c r="S36" s="122"/>
      <c r="T36" s="122"/>
      <c r="U36" s="122"/>
      <c r="V36" s="122"/>
      <c r="W36" s="122"/>
      <c r="X36" s="122"/>
      <c r="Y36" s="122"/>
      <c r="Z36" s="123">
        <f t="shared" si="1"/>
        <v>0</v>
      </c>
      <c r="AA36" s="123">
        <f t="shared" si="2"/>
        <v>0</v>
      </c>
      <c r="AC36" s="124"/>
    </row>
    <row r="37" spans="1:29" s="115" customFormat="1" ht="15.5" x14ac:dyDescent="0.35">
      <c r="A37" s="122"/>
      <c r="B37" s="122"/>
      <c r="C37" s="122"/>
      <c r="D37" s="122"/>
      <c r="E37" s="122"/>
      <c r="F37" s="122"/>
      <c r="G37" s="123">
        <v>7850</v>
      </c>
      <c r="H37" s="122"/>
      <c r="I37" s="122"/>
      <c r="J37" s="122"/>
      <c r="K37" s="123">
        <f t="shared" si="0"/>
        <v>0</v>
      </c>
      <c r="L37" s="122"/>
      <c r="M37" s="122"/>
      <c r="N37" s="122"/>
      <c r="O37" s="122"/>
      <c r="P37" s="123">
        <v>7850</v>
      </c>
      <c r="Q37" s="123">
        <f>ROUND(C37*D37*E37*F37*G37+C37*L37*M37*N37*O37*P37,3)</f>
        <v>0</v>
      </c>
      <c r="R37" s="122"/>
      <c r="S37" s="122"/>
      <c r="T37" s="122"/>
      <c r="U37" s="122"/>
      <c r="V37" s="122"/>
      <c r="W37" s="122"/>
      <c r="X37" s="122"/>
      <c r="Y37" s="122"/>
      <c r="Z37" s="123">
        <f t="shared" si="1"/>
        <v>0</v>
      </c>
      <c r="AA37" s="123">
        <f t="shared" si="2"/>
        <v>0</v>
      </c>
      <c r="AC37" s="124"/>
    </row>
    <row r="38" spans="1:29" s="115" customFormat="1" ht="15.5" x14ac:dyDescent="0.35">
      <c r="A38" s="122"/>
      <c r="B38" s="122"/>
      <c r="C38" s="122"/>
      <c r="D38" s="122"/>
      <c r="E38" s="122"/>
      <c r="F38" s="122"/>
      <c r="G38" s="123">
        <v>7850</v>
      </c>
      <c r="H38" s="122"/>
      <c r="I38" s="122"/>
      <c r="J38" s="122"/>
      <c r="K38" s="123">
        <f t="shared" si="0"/>
        <v>0</v>
      </c>
      <c r="L38" s="122"/>
      <c r="M38" s="122"/>
      <c r="N38" s="122"/>
      <c r="O38" s="122"/>
      <c r="P38" s="123">
        <v>7850</v>
      </c>
      <c r="Q38" s="123">
        <f>ROUND(C38*D38*E38*F38*G38+C38*H38*J38*K38+L38*M38*N38*O38*P38,3)</f>
        <v>0</v>
      </c>
      <c r="R38" s="122"/>
      <c r="S38" s="122"/>
      <c r="T38" s="122"/>
      <c r="U38" s="122"/>
      <c r="V38" s="122"/>
      <c r="W38" s="122"/>
      <c r="X38" s="122"/>
      <c r="Y38" s="122"/>
      <c r="Z38" s="123">
        <f t="shared" si="1"/>
        <v>0</v>
      </c>
      <c r="AA38" s="123">
        <f t="shared" si="2"/>
        <v>0</v>
      </c>
      <c r="AC38" s="124"/>
    </row>
    <row r="39" spans="1:29" s="115" customFormat="1" ht="15.5" x14ac:dyDescent="0.35">
      <c r="A39" s="122"/>
      <c r="B39" s="122"/>
      <c r="C39" s="122"/>
      <c r="D39" s="122"/>
      <c r="E39" s="122"/>
      <c r="F39" s="122"/>
      <c r="G39" s="123">
        <v>7850</v>
      </c>
      <c r="H39" s="122"/>
      <c r="I39" s="122"/>
      <c r="J39" s="122"/>
      <c r="K39" s="123">
        <f t="shared" si="0"/>
        <v>0</v>
      </c>
      <c r="L39" s="122"/>
      <c r="M39" s="122"/>
      <c r="N39" s="122"/>
      <c r="O39" s="122"/>
      <c r="P39" s="123">
        <v>7850</v>
      </c>
      <c r="Q39" s="123">
        <f>ROUND(C39*D39*E39*F39*G39+C39*H39*J39*K39+L39*M39*N39*O39*P39,3)</f>
        <v>0</v>
      </c>
      <c r="R39" s="122"/>
      <c r="S39" s="122"/>
      <c r="T39" s="122"/>
      <c r="U39" s="122"/>
      <c r="V39" s="122"/>
      <c r="W39" s="122"/>
      <c r="X39" s="122"/>
      <c r="Y39" s="122"/>
      <c r="Z39" s="123">
        <f t="shared" si="1"/>
        <v>0</v>
      </c>
      <c r="AA39" s="123">
        <f t="shared" si="2"/>
        <v>0</v>
      </c>
      <c r="AC39" s="124"/>
    </row>
    <row r="40" spans="1:29" s="115" customFormat="1" ht="15.5" x14ac:dyDescent="0.35">
      <c r="A40" s="122"/>
      <c r="B40" s="122"/>
      <c r="C40" s="122"/>
      <c r="D40" s="122"/>
      <c r="E40" s="122"/>
      <c r="F40" s="122"/>
      <c r="G40" s="123">
        <v>7850</v>
      </c>
      <c r="H40" s="122"/>
      <c r="I40" s="122"/>
      <c r="J40" s="122"/>
      <c r="K40" s="123">
        <f t="shared" si="0"/>
        <v>0</v>
      </c>
      <c r="L40" s="122"/>
      <c r="M40" s="122"/>
      <c r="N40" s="122"/>
      <c r="O40" s="122"/>
      <c r="P40" s="123">
        <v>7850</v>
      </c>
      <c r="Q40" s="123">
        <f>ROUND(C40*D40*E40*F40*G40+C40*H40*J40*K40+L40*M40*N40*O40*P40,3)</f>
        <v>0</v>
      </c>
      <c r="R40" s="122"/>
      <c r="S40" s="122"/>
      <c r="T40" s="122"/>
      <c r="U40" s="122"/>
      <c r="V40" s="122"/>
      <c r="W40" s="122"/>
      <c r="X40" s="122"/>
      <c r="Y40" s="122"/>
      <c r="Z40" s="123">
        <f t="shared" si="1"/>
        <v>0</v>
      </c>
      <c r="AA40" s="123">
        <f t="shared" si="2"/>
        <v>0</v>
      </c>
      <c r="AC40" s="124"/>
    </row>
    <row r="41" spans="1:29" s="115" customFormat="1" ht="15.5" x14ac:dyDescent="0.35">
      <c r="A41" s="122"/>
      <c r="B41" s="122"/>
      <c r="C41" s="122"/>
      <c r="D41" s="122"/>
      <c r="E41" s="122"/>
      <c r="F41" s="122"/>
      <c r="G41" s="123">
        <v>7850</v>
      </c>
      <c r="H41" s="122"/>
      <c r="I41" s="122"/>
      <c r="J41" s="122"/>
      <c r="K41" s="123">
        <f t="shared" si="0"/>
        <v>0</v>
      </c>
      <c r="L41" s="122"/>
      <c r="M41" s="122"/>
      <c r="N41" s="122"/>
      <c r="O41" s="122"/>
      <c r="P41" s="123">
        <v>7850</v>
      </c>
      <c r="Q41" s="123">
        <f>ROUND(C41*D41*E41*F41*G41+C41*L41*M41*N41*O41*P41,3)</f>
        <v>0</v>
      </c>
      <c r="R41" s="122"/>
      <c r="S41" s="122"/>
      <c r="T41" s="122"/>
      <c r="U41" s="122"/>
      <c r="V41" s="122"/>
      <c r="W41" s="122"/>
      <c r="X41" s="122"/>
      <c r="Y41" s="122"/>
      <c r="Z41" s="123">
        <f t="shared" si="1"/>
        <v>0</v>
      </c>
      <c r="AA41" s="123">
        <f t="shared" si="2"/>
        <v>0</v>
      </c>
      <c r="AC41" s="124"/>
    </row>
    <row r="42" spans="1:29" s="115" customFormat="1" ht="15.5" x14ac:dyDescent="0.35">
      <c r="A42" s="122"/>
      <c r="B42" s="122"/>
      <c r="C42" s="122"/>
      <c r="D42" s="122"/>
      <c r="E42" s="122"/>
      <c r="F42" s="122"/>
      <c r="G42" s="123">
        <v>7850</v>
      </c>
      <c r="H42" s="122"/>
      <c r="I42" s="122"/>
      <c r="J42" s="122"/>
      <c r="K42" s="123">
        <f t="shared" si="0"/>
        <v>0</v>
      </c>
      <c r="L42" s="122"/>
      <c r="M42" s="122"/>
      <c r="N42" s="122"/>
      <c r="O42" s="122"/>
      <c r="P42" s="123">
        <v>7850</v>
      </c>
      <c r="Q42" s="123">
        <f>ROUND(C42*D42*E42*F42*G42+C42*H42*J42*K42+L42*M42*N42*O42*P42,3)</f>
        <v>0</v>
      </c>
      <c r="R42" s="122"/>
      <c r="S42" s="122"/>
      <c r="T42" s="122"/>
      <c r="U42" s="122"/>
      <c r="V42" s="122"/>
      <c r="W42" s="122"/>
      <c r="X42" s="122"/>
      <c r="Y42" s="122"/>
      <c r="Z42" s="123">
        <f t="shared" si="1"/>
        <v>0</v>
      </c>
      <c r="AA42" s="123">
        <f t="shared" si="2"/>
        <v>0</v>
      </c>
      <c r="AC42" s="124"/>
    </row>
    <row r="43" spans="1:29" s="115" customFormat="1" ht="15.5" x14ac:dyDescent="0.35">
      <c r="A43" s="122"/>
      <c r="B43" s="122"/>
      <c r="C43" s="122"/>
      <c r="D43" s="122"/>
      <c r="E43" s="122"/>
      <c r="F43" s="122"/>
      <c r="G43" s="123">
        <v>7850</v>
      </c>
      <c r="H43" s="122"/>
      <c r="I43" s="122"/>
      <c r="J43" s="122"/>
      <c r="K43" s="123">
        <f t="shared" si="0"/>
        <v>0</v>
      </c>
      <c r="L43" s="122"/>
      <c r="M43" s="122"/>
      <c r="N43" s="122"/>
      <c r="O43" s="122"/>
      <c r="P43" s="123">
        <v>7850</v>
      </c>
      <c r="Q43" s="123">
        <f>ROUND(C43*D43*E43*F43*G43+C43*H43*J43*K43+L43*M43*N43*O43*P43,3)</f>
        <v>0</v>
      </c>
      <c r="R43" s="122"/>
      <c r="S43" s="122"/>
      <c r="T43" s="122"/>
      <c r="U43" s="122"/>
      <c r="V43" s="122"/>
      <c r="W43" s="122"/>
      <c r="X43" s="122"/>
      <c r="Y43" s="122"/>
      <c r="Z43" s="123">
        <f t="shared" si="1"/>
        <v>0</v>
      </c>
      <c r="AA43" s="123">
        <f t="shared" si="2"/>
        <v>0</v>
      </c>
      <c r="AC43" s="124"/>
    </row>
    <row r="44" spans="1:29" s="115" customFormat="1" ht="15.5" x14ac:dyDescent="0.35">
      <c r="A44" s="122"/>
      <c r="B44" s="122"/>
      <c r="C44" s="122"/>
      <c r="D44" s="122"/>
      <c r="E44" s="122"/>
      <c r="F44" s="122"/>
      <c r="G44" s="123">
        <v>7850</v>
      </c>
      <c r="H44" s="122"/>
      <c r="I44" s="122"/>
      <c r="J44" s="122"/>
      <c r="K44" s="123">
        <f t="shared" si="0"/>
        <v>0</v>
      </c>
      <c r="L44" s="122"/>
      <c r="M44" s="122"/>
      <c r="N44" s="122"/>
      <c r="O44" s="122"/>
      <c r="P44" s="123">
        <v>7850</v>
      </c>
      <c r="Q44" s="123">
        <f>ROUND(C44*D44*E44*F44*G44+C44*H44*J44*K44+L44*M44*N44*O44*P44,3)</f>
        <v>0</v>
      </c>
      <c r="R44" s="122"/>
      <c r="S44" s="122"/>
      <c r="T44" s="122"/>
      <c r="U44" s="122"/>
      <c r="V44" s="122"/>
      <c r="W44" s="122"/>
      <c r="X44" s="122"/>
      <c r="Y44" s="122"/>
      <c r="Z44" s="123">
        <f t="shared" si="1"/>
        <v>0</v>
      </c>
      <c r="AA44" s="123">
        <f t="shared" si="2"/>
        <v>0</v>
      </c>
      <c r="AC44" s="124"/>
    </row>
    <row r="45" spans="1:29" s="115" customFormat="1" ht="15.5" x14ac:dyDescent="0.35">
      <c r="A45" s="122"/>
      <c r="B45" s="122"/>
      <c r="C45" s="122"/>
      <c r="D45" s="122"/>
      <c r="E45" s="122"/>
      <c r="F45" s="122"/>
      <c r="G45" s="123">
        <v>7850</v>
      </c>
      <c r="H45" s="122"/>
      <c r="I45" s="122"/>
      <c r="J45" s="122"/>
      <c r="K45" s="123">
        <f t="shared" si="0"/>
        <v>0</v>
      </c>
      <c r="L45" s="122"/>
      <c r="M45" s="122"/>
      <c r="N45" s="122"/>
      <c r="O45" s="122"/>
      <c r="P45" s="123">
        <v>7850</v>
      </c>
      <c r="Q45" s="123">
        <f>ROUND(C45*D45*E45*F45*G45+C45*L45*M45*N45*O45*P45,3)</f>
        <v>0</v>
      </c>
      <c r="R45" s="122"/>
      <c r="S45" s="122"/>
      <c r="T45" s="122"/>
      <c r="U45" s="122"/>
      <c r="V45" s="122"/>
      <c r="W45" s="122"/>
      <c r="X45" s="122"/>
      <c r="Y45" s="122"/>
      <c r="Z45" s="123">
        <f t="shared" si="1"/>
        <v>0</v>
      </c>
      <c r="AA45" s="123">
        <f t="shared" si="2"/>
        <v>0</v>
      </c>
      <c r="AC45" s="124"/>
    </row>
    <row r="46" spans="1:29" s="115" customFormat="1" ht="15.5" x14ac:dyDescent="0.35">
      <c r="A46" s="122"/>
      <c r="B46" s="122"/>
      <c r="C46" s="122"/>
      <c r="D46" s="122"/>
      <c r="E46" s="122"/>
      <c r="F46" s="122"/>
      <c r="G46" s="123">
        <v>7850</v>
      </c>
      <c r="H46" s="122"/>
      <c r="I46" s="122"/>
      <c r="J46" s="122"/>
      <c r="K46" s="123">
        <f t="shared" si="0"/>
        <v>0</v>
      </c>
      <c r="L46" s="122"/>
      <c r="M46" s="122"/>
      <c r="N46" s="122"/>
      <c r="O46" s="122"/>
      <c r="P46" s="123">
        <v>7850</v>
      </c>
      <c r="Q46" s="123">
        <f>ROUND(C46*D46*E46*F46*G46+C46*H46*J46*K46+L46*M46*N46*O46*P46,3)</f>
        <v>0</v>
      </c>
      <c r="R46" s="122"/>
      <c r="S46" s="122"/>
      <c r="T46" s="122"/>
      <c r="U46" s="122"/>
      <c r="V46" s="122"/>
      <c r="W46" s="122"/>
      <c r="X46" s="122"/>
      <c r="Y46" s="122"/>
      <c r="Z46" s="123">
        <f t="shared" si="1"/>
        <v>0</v>
      </c>
      <c r="AA46" s="123">
        <f t="shared" si="2"/>
        <v>0</v>
      </c>
      <c r="AC46" s="124"/>
    </row>
    <row r="47" spans="1:29" s="115" customFormat="1" ht="15.5" x14ac:dyDescent="0.35">
      <c r="A47" s="122"/>
      <c r="B47" s="122"/>
      <c r="C47" s="122"/>
      <c r="D47" s="122"/>
      <c r="E47" s="122"/>
      <c r="F47" s="122"/>
      <c r="G47" s="123">
        <v>7850</v>
      </c>
      <c r="H47" s="122"/>
      <c r="I47" s="122"/>
      <c r="J47" s="122"/>
      <c r="K47" s="123">
        <f t="shared" si="0"/>
        <v>0</v>
      </c>
      <c r="L47" s="122"/>
      <c r="M47" s="122"/>
      <c r="N47" s="122"/>
      <c r="O47" s="122"/>
      <c r="P47" s="123">
        <v>7850</v>
      </c>
      <c r="Q47" s="123">
        <f>ROUND(C47*D47*E47*F47*G47+C47*H47*J47*K47+L47*M47*N47*O47*P47,3)</f>
        <v>0</v>
      </c>
      <c r="R47" s="122"/>
      <c r="S47" s="122"/>
      <c r="T47" s="122"/>
      <c r="U47" s="122"/>
      <c r="V47" s="122"/>
      <c r="W47" s="122"/>
      <c r="X47" s="122"/>
      <c r="Y47" s="122"/>
      <c r="Z47" s="123">
        <f t="shared" si="1"/>
        <v>0</v>
      </c>
      <c r="AA47" s="123">
        <f t="shared" si="2"/>
        <v>0</v>
      </c>
      <c r="AC47" s="124"/>
    </row>
    <row r="48" spans="1:29" s="115" customFormat="1" ht="15.5" x14ac:dyDescent="0.35">
      <c r="A48" s="122"/>
      <c r="B48" s="122"/>
      <c r="C48" s="122"/>
      <c r="D48" s="122"/>
      <c r="E48" s="122"/>
      <c r="F48" s="122"/>
      <c r="G48" s="123">
        <v>7850</v>
      </c>
      <c r="H48" s="122"/>
      <c r="I48" s="122"/>
      <c r="J48" s="122"/>
      <c r="K48" s="123">
        <f t="shared" si="0"/>
        <v>0</v>
      </c>
      <c r="L48" s="122"/>
      <c r="M48" s="122"/>
      <c r="N48" s="122"/>
      <c r="O48" s="122"/>
      <c r="P48" s="123">
        <v>7850</v>
      </c>
      <c r="Q48" s="123">
        <f>ROUND(C48*D48*E48*F48*G48+C48*H48*J48*K48+L48*M48*N48*O48*P48,3)</f>
        <v>0</v>
      </c>
      <c r="R48" s="122"/>
      <c r="S48" s="122"/>
      <c r="T48" s="122"/>
      <c r="U48" s="122"/>
      <c r="V48" s="122"/>
      <c r="W48" s="122"/>
      <c r="X48" s="122"/>
      <c r="Y48" s="122"/>
      <c r="Z48" s="123">
        <f t="shared" si="1"/>
        <v>0</v>
      </c>
      <c r="AA48" s="123">
        <f t="shared" si="2"/>
        <v>0</v>
      </c>
      <c r="AC48" s="124"/>
    </row>
    <row r="49" spans="1:29" s="115" customFormat="1" ht="15.5" x14ac:dyDescent="0.35">
      <c r="A49" s="122"/>
      <c r="B49" s="122"/>
      <c r="C49" s="122"/>
      <c r="D49" s="122"/>
      <c r="E49" s="122"/>
      <c r="F49" s="122"/>
      <c r="G49" s="123">
        <v>7850</v>
      </c>
      <c r="H49" s="122"/>
      <c r="I49" s="122"/>
      <c r="J49" s="122"/>
      <c r="K49" s="123">
        <f t="shared" si="0"/>
        <v>0</v>
      </c>
      <c r="L49" s="122"/>
      <c r="M49" s="122"/>
      <c r="N49" s="122"/>
      <c r="O49" s="122"/>
      <c r="P49" s="123">
        <v>7850</v>
      </c>
      <c r="Q49" s="123">
        <f>ROUND(C49*D49*E49*F49*G49+C49*L49*M49*N49*O49*P49,3)</f>
        <v>0</v>
      </c>
      <c r="R49" s="122"/>
      <c r="S49" s="122"/>
      <c r="T49" s="122"/>
      <c r="U49" s="122"/>
      <c r="V49" s="122"/>
      <c r="W49" s="122"/>
      <c r="X49" s="122"/>
      <c r="Y49" s="122"/>
      <c r="Z49" s="123">
        <f t="shared" si="1"/>
        <v>0</v>
      </c>
      <c r="AA49" s="123">
        <f t="shared" si="2"/>
        <v>0</v>
      </c>
      <c r="AC49" s="124"/>
    </row>
    <row r="50" spans="1:29" s="115" customFormat="1" ht="15.5" x14ac:dyDescent="0.35">
      <c r="A50" s="122"/>
      <c r="B50" s="122"/>
      <c r="C50" s="122"/>
      <c r="D50" s="122"/>
      <c r="E50" s="122"/>
      <c r="F50" s="122"/>
      <c r="G50" s="123">
        <v>7850</v>
      </c>
      <c r="H50" s="122"/>
      <c r="I50" s="122"/>
      <c r="J50" s="122"/>
      <c r="K50" s="123">
        <f t="shared" si="0"/>
        <v>0</v>
      </c>
      <c r="L50" s="122"/>
      <c r="M50" s="122"/>
      <c r="N50" s="122"/>
      <c r="O50" s="122"/>
      <c r="P50" s="123">
        <v>7850</v>
      </c>
      <c r="Q50" s="123">
        <f>ROUND(C50*D50*E50*F50*G50+C50*H50*J50*K50+L50*M50*N50*O50*P50,3)</f>
        <v>0</v>
      </c>
      <c r="R50" s="122"/>
      <c r="S50" s="122"/>
      <c r="T50" s="122"/>
      <c r="U50" s="122"/>
      <c r="V50" s="122"/>
      <c r="W50" s="122"/>
      <c r="X50" s="122"/>
      <c r="Y50" s="122"/>
      <c r="Z50" s="123">
        <f t="shared" si="1"/>
        <v>0</v>
      </c>
      <c r="AA50" s="123">
        <f t="shared" si="2"/>
        <v>0</v>
      </c>
      <c r="AC50" s="124"/>
    </row>
    <row r="51" spans="1:29" s="115" customFormat="1" ht="15.5" x14ac:dyDescent="0.35">
      <c r="A51" s="122"/>
      <c r="B51" s="122"/>
      <c r="C51" s="122"/>
      <c r="D51" s="122"/>
      <c r="E51" s="122"/>
      <c r="F51" s="122"/>
      <c r="G51" s="123">
        <v>7850</v>
      </c>
      <c r="H51" s="122"/>
      <c r="I51" s="122"/>
      <c r="J51" s="122"/>
      <c r="K51" s="123">
        <f t="shared" si="0"/>
        <v>0</v>
      </c>
      <c r="L51" s="122"/>
      <c r="M51" s="122"/>
      <c r="N51" s="122"/>
      <c r="O51" s="122"/>
      <c r="P51" s="123">
        <v>7850</v>
      </c>
      <c r="Q51" s="123">
        <f>ROUND(C51*D51*E51*F51*G51+C51*H51*J51*K51+L51*M51*N51*O51*P51,3)</f>
        <v>0</v>
      </c>
      <c r="R51" s="122"/>
      <c r="S51" s="122"/>
      <c r="T51" s="122"/>
      <c r="U51" s="122"/>
      <c r="V51" s="122"/>
      <c r="W51" s="122"/>
      <c r="X51" s="122"/>
      <c r="Y51" s="122"/>
      <c r="Z51" s="123">
        <f t="shared" si="1"/>
        <v>0</v>
      </c>
      <c r="AA51" s="123">
        <f t="shared" si="2"/>
        <v>0</v>
      </c>
      <c r="AC51" s="124"/>
    </row>
    <row r="52" spans="1:29" s="115" customFormat="1" ht="15.5" x14ac:dyDescent="0.35">
      <c r="A52" s="122"/>
      <c r="B52" s="122"/>
      <c r="C52" s="122"/>
      <c r="D52" s="122"/>
      <c r="E52" s="122"/>
      <c r="F52" s="122"/>
      <c r="G52" s="123">
        <v>7850</v>
      </c>
      <c r="H52" s="122"/>
      <c r="I52" s="122"/>
      <c r="J52" s="122"/>
      <c r="K52" s="123">
        <f t="shared" si="0"/>
        <v>0</v>
      </c>
      <c r="L52" s="122"/>
      <c r="M52" s="122"/>
      <c r="N52" s="122"/>
      <c r="O52" s="122"/>
      <c r="P52" s="123">
        <v>7850</v>
      </c>
      <c r="Q52" s="123">
        <f>ROUND(C52*D52*E52*F52*G52+C52*H52*J52*K52+L52*M52*N52*O52*P52,3)</f>
        <v>0</v>
      </c>
      <c r="R52" s="122"/>
      <c r="S52" s="122"/>
      <c r="T52" s="122"/>
      <c r="U52" s="122"/>
      <c r="V52" s="122"/>
      <c r="W52" s="122"/>
      <c r="X52" s="122"/>
      <c r="Y52" s="122"/>
      <c r="Z52" s="123">
        <f t="shared" si="1"/>
        <v>0</v>
      </c>
      <c r="AA52" s="123">
        <f t="shared" si="2"/>
        <v>0</v>
      </c>
      <c r="AC52" s="124"/>
    </row>
    <row r="53" spans="1:29" s="115" customFormat="1" ht="15.5" x14ac:dyDescent="0.35">
      <c r="A53" s="122"/>
      <c r="B53" s="122"/>
      <c r="C53" s="122"/>
      <c r="D53" s="122"/>
      <c r="E53" s="122"/>
      <c r="F53" s="122"/>
      <c r="G53" s="123">
        <v>7850</v>
      </c>
      <c r="H53" s="122"/>
      <c r="I53" s="122"/>
      <c r="J53" s="122"/>
      <c r="K53" s="123">
        <f t="shared" si="0"/>
        <v>0</v>
      </c>
      <c r="L53" s="122"/>
      <c r="M53" s="122"/>
      <c r="N53" s="122"/>
      <c r="O53" s="122"/>
      <c r="P53" s="123">
        <v>7850</v>
      </c>
      <c r="Q53" s="123">
        <f>ROUND(C53*D53*E53*F53*G53+C53*L53*M53*N53*O53*P53,3)</f>
        <v>0</v>
      </c>
      <c r="R53" s="122"/>
      <c r="S53" s="122"/>
      <c r="T53" s="122"/>
      <c r="U53" s="122"/>
      <c r="V53" s="122"/>
      <c r="W53" s="122"/>
      <c r="X53" s="122"/>
      <c r="Y53" s="122"/>
      <c r="Z53" s="123">
        <f t="shared" si="1"/>
        <v>0</v>
      </c>
      <c r="AA53" s="123">
        <f t="shared" si="2"/>
        <v>0</v>
      </c>
      <c r="AC53" s="124"/>
    </row>
    <row r="54" spans="1:29" s="115" customFormat="1" ht="15.5" x14ac:dyDescent="0.35">
      <c r="A54" s="122"/>
      <c r="B54" s="122"/>
      <c r="C54" s="122"/>
      <c r="D54" s="122"/>
      <c r="E54" s="122"/>
      <c r="F54" s="122"/>
      <c r="G54" s="123">
        <v>7850</v>
      </c>
      <c r="H54" s="122"/>
      <c r="I54" s="122"/>
      <c r="J54" s="122"/>
      <c r="K54" s="123">
        <f t="shared" si="0"/>
        <v>0</v>
      </c>
      <c r="L54" s="122"/>
      <c r="M54" s="122"/>
      <c r="N54" s="122"/>
      <c r="O54" s="122"/>
      <c r="P54" s="123">
        <v>7850</v>
      </c>
      <c r="Q54" s="123">
        <f>ROUND(C54*D54*E54*F54*G54+C54*H54*J54*K54+L54*M54*N54*O54*P54,3)</f>
        <v>0</v>
      </c>
      <c r="R54" s="122"/>
      <c r="S54" s="122"/>
      <c r="T54" s="122"/>
      <c r="U54" s="122"/>
      <c r="V54" s="122"/>
      <c r="W54" s="122"/>
      <c r="X54" s="122"/>
      <c r="Y54" s="122"/>
      <c r="Z54" s="123">
        <f t="shared" si="1"/>
        <v>0</v>
      </c>
      <c r="AA54" s="123">
        <f t="shared" si="2"/>
        <v>0</v>
      </c>
      <c r="AC54" s="124"/>
    </row>
    <row r="55" spans="1:29" s="115" customFormat="1" ht="15.5" x14ac:dyDescent="0.35">
      <c r="A55" s="122"/>
      <c r="B55" s="122"/>
      <c r="C55" s="122"/>
      <c r="D55" s="122"/>
      <c r="E55" s="122"/>
      <c r="F55" s="122"/>
      <c r="G55" s="123">
        <v>7850</v>
      </c>
      <c r="H55" s="122"/>
      <c r="I55" s="122"/>
      <c r="J55" s="122"/>
      <c r="K55" s="123">
        <f t="shared" si="0"/>
        <v>0</v>
      </c>
      <c r="L55" s="122"/>
      <c r="M55" s="122"/>
      <c r="N55" s="122"/>
      <c r="O55" s="122"/>
      <c r="P55" s="123">
        <v>7850</v>
      </c>
      <c r="Q55" s="123">
        <f>ROUND(C55*D55*E55*F55*G55+C55*H55*J55*K55+L55*M55*N55*O55*P55,3)</f>
        <v>0</v>
      </c>
      <c r="R55" s="122"/>
      <c r="S55" s="122"/>
      <c r="T55" s="122"/>
      <c r="U55" s="122"/>
      <c r="V55" s="122"/>
      <c r="W55" s="122"/>
      <c r="X55" s="122"/>
      <c r="Y55" s="122"/>
      <c r="Z55" s="123">
        <f t="shared" si="1"/>
        <v>0</v>
      </c>
      <c r="AA55" s="123">
        <f t="shared" si="2"/>
        <v>0</v>
      </c>
      <c r="AC55" s="124"/>
    </row>
    <row r="56" spans="1:29" s="115" customFormat="1" ht="15.5" x14ac:dyDescent="0.35">
      <c r="A56" s="122"/>
      <c r="B56" s="122"/>
      <c r="C56" s="122"/>
      <c r="D56" s="122"/>
      <c r="E56" s="122"/>
      <c r="F56" s="122"/>
      <c r="G56" s="123">
        <v>7850</v>
      </c>
      <c r="H56" s="122"/>
      <c r="I56" s="122"/>
      <c r="J56" s="122"/>
      <c r="K56" s="123">
        <f t="shared" si="0"/>
        <v>0</v>
      </c>
      <c r="L56" s="122"/>
      <c r="M56" s="122"/>
      <c r="N56" s="122"/>
      <c r="O56" s="122"/>
      <c r="P56" s="123">
        <v>7850</v>
      </c>
      <c r="Q56" s="123">
        <f t="shared" ref="Q56:Q119" si="4">ROUND(C56*D56*E56*F56*G56+C56*H56*J56*K56,3)</f>
        <v>0</v>
      </c>
      <c r="R56" s="122"/>
      <c r="S56" s="122"/>
      <c r="T56" s="122"/>
      <c r="U56" s="122"/>
      <c r="V56" s="122"/>
      <c r="W56" s="122"/>
      <c r="X56" s="122"/>
      <c r="Y56" s="122"/>
      <c r="Z56" s="123">
        <f t="shared" si="1"/>
        <v>0</v>
      </c>
      <c r="AA56" s="123">
        <f t="shared" si="2"/>
        <v>0</v>
      </c>
      <c r="AC56" s="124"/>
    </row>
    <row r="57" spans="1:29" s="115" customFormat="1" ht="15.5" x14ac:dyDescent="0.35">
      <c r="A57" s="122"/>
      <c r="B57" s="122"/>
      <c r="C57" s="122"/>
      <c r="D57" s="122"/>
      <c r="E57" s="122"/>
      <c r="F57" s="122"/>
      <c r="G57" s="123">
        <v>7850</v>
      </c>
      <c r="H57" s="122"/>
      <c r="I57" s="122"/>
      <c r="J57" s="122"/>
      <c r="K57" s="123">
        <f t="shared" si="0"/>
        <v>0</v>
      </c>
      <c r="L57" s="122"/>
      <c r="M57" s="122"/>
      <c r="N57" s="122"/>
      <c r="O57" s="122"/>
      <c r="P57" s="123">
        <v>7850</v>
      </c>
      <c r="Q57" s="123">
        <f t="shared" si="4"/>
        <v>0</v>
      </c>
      <c r="R57" s="122"/>
      <c r="S57" s="122"/>
      <c r="T57" s="122"/>
      <c r="U57" s="122"/>
      <c r="V57" s="122"/>
      <c r="W57" s="122"/>
      <c r="X57" s="122"/>
      <c r="Y57" s="122"/>
      <c r="Z57" s="123">
        <f t="shared" si="1"/>
        <v>0</v>
      </c>
      <c r="AA57" s="123">
        <f t="shared" si="2"/>
        <v>0</v>
      </c>
      <c r="AC57" s="124"/>
    </row>
    <row r="58" spans="1:29" s="115" customFormat="1" ht="15.5" x14ac:dyDescent="0.35">
      <c r="A58" s="122"/>
      <c r="B58" s="122"/>
      <c r="C58" s="122"/>
      <c r="D58" s="122"/>
      <c r="E58" s="122"/>
      <c r="F58" s="122"/>
      <c r="G58" s="123">
        <v>7850</v>
      </c>
      <c r="H58" s="122"/>
      <c r="I58" s="122"/>
      <c r="J58" s="122"/>
      <c r="K58" s="123">
        <f t="shared" si="0"/>
        <v>0</v>
      </c>
      <c r="L58" s="122"/>
      <c r="M58" s="122"/>
      <c r="N58" s="122"/>
      <c r="O58" s="122"/>
      <c r="P58" s="123">
        <v>7850</v>
      </c>
      <c r="Q58" s="123">
        <f t="shared" si="4"/>
        <v>0</v>
      </c>
      <c r="R58" s="122"/>
      <c r="S58" s="122"/>
      <c r="T58" s="122"/>
      <c r="U58" s="122"/>
      <c r="V58" s="122"/>
      <c r="W58" s="122"/>
      <c r="X58" s="122"/>
      <c r="Y58" s="122"/>
      <c r="Z58" s="123">
        <f t="shared" si="1"/>
        <v>0</v>
      </c>
      <c r="AA58" s="123">
        <f t="shared" si="2"/>
        <v>0</v>
      </c>
      <c r="AC58" s="124"/>
    </row>
    <row r="59" spans="1:29" s="115" customFormat="1" ht="15.5" x14ac:dyDescent="0.35">
      <c r="A59" s="122"/>
      <c r="B59" s="122"/>
      <c r="C59" s="122"/>
      <c r="D59" s="122"/>
      <c r="E59" s="122"/>
      <c r="F59" s="122"/>
      <c r="G59" s="123">
        <v>7850</v>
      </c>
      <c r="H59" s="122"/>
      <c r="I59" s="122"/>
      <c r="J59" s="122"/>
      <c r="K59" s="123">
        <f t="shared" si="0"/>
        <v>0</v>
      </c>
      <c r="L59" s="122"/>
      <c r="M59" s="122"/>
      <c r="N59" s="122"/>
      <c r="O59" s="122"/>
      <c r="P59" s="123">
        <v>7850</v>
      </c>
      <c r="Q59" s="123">
        <f t="shared" si="4"/>
        <v>0</v>
      </c>
      <c r="R59" s="122"/>
      <c r="S59" s="122"/>
      <c r="T59" s="122"/>
      <c r="U59" s="122"/>
      <c r="V59" s="122"/>
      <c r="W59" s="122"/>
      <c r="X59" s="122"/>
      <c r="Y59" s="122"/>
      <c r="Z59" s="123">
        <f t="shared" si="1"/>
        <v>0</v>
      </c>
      <c r="AA59" s="123">
        <f t="shared" si="2"/>
        <v>0</v>
      </c>
      <c r="AC59" s="124"/>
    </row>
    <row r="60" spans="1:29" s="115" customFormat="1" ht="15.5" x14ac:dyDescent="0.35">
      <c r="A60" s="122"/>
      <c r="B60" s="122"/>
      <c r="C60" s="122"/>
      <c r="D60" s="122"/>
      <c r="E60" s="122"/>
      <c r="F60" s="122"/>
      <c r="G60" s="123">
        <v>7850</v>
      </c>
      <c r="H60" s="122"/>
      <c r="I60" s="122"/>
      <c r="J60" s="122"/>
      <c r="K60" s="123">
        <f t="shared" si="0"/>
        <v>0</v>
      </c>
      <c r="L60" s="122"/>
      <c r="M60" s="122"/>
      <c r="N60" s="122"/>
      <c r="O60" s="122"/>
      <c r="P60" s="123">
        <v>7850</v>
      </c>
      <c r="Q60" s="123">
        <f t="shared" si="4"/>
        <v>0</v>
      </c>
      <c r="R60" s="122"/>
      <c r="S60" s="122"/>
      <c r="T60" s="122"/>
      <c r="U60" s="122"/>
      <c r="V60" s="122"/>
      <c r="W60" s="122"/>
      <c r="X60" s="122"/>
      <c r="Y60" s="122"/>
      <c r="Z60" s="123">
        <f t="shared" si="1"/>
        <v>0</v>
      </c>
      <c r="AA60" s="123">
        <f t="shared" si="2"/>
        <v>0</v>
      </c>
      <c r="AC60" s="124"/>
    </row>
    <row r="61" spans="1:29" s="115" customFormat="1" ht="15.5" x14ac:dyDescent="0.35">
      <c r="A61" s="122"/>
      <c r="B61" s="122"/>
      <c r="C61" s="122"/>
      <c r="D61" s="122"/>
      <c r="E61" s="122"/>
      <c r="F61" s="122"/>
      <c r="G61" s="123">
        <v>7850</v>
      </c>
      <c r="H61" s="122"/>
      <c r="I61" s="122"/>
      <c r="J61" s="122"/>
      <c r="K61" s="123">
        <f t="shared" si="0"/>
        <v>0</v>
      </c>
      <c r="L61" s="122"/>
      <c r="M61" s="122"/>
      <c r="N61" s="122"/>
      <c r="O61" s="122"/>
      <c r="P61" s="123">
        <v>7850</v>
      </c>
      <c r="Q61" s="123">
        <f t="shared" si="4"/>
        <v>0</v>
      </c>
      <c r="R61" s="122"/>
      <c r="S61" s="122"/>
      <c r="T61" s="122"/>
      <c r="U61" s="122"/>
      <c r="V61" s="122"/>
      <c r="W61" s="122"/>
      <c r="X61" s="122"/>
      <c r="Y61" s="122"/>
      <c r="Z61" s="123">
        <f t="shared" si="1"/>
        <v>0</v>
      </c>
      <c r="AA61" s="123">
        <f t="shared" si="2"/>
        <v>0</v>
      </c>
      <c r="AC61" s="124"/>
    </row>
    <row r="62" spans="1:29" s="115" customFormat="1" ht="15.5" x14ac:dyDescent="0.35">
      <c r="A62" s="122"/>
      <c r="B62" s="122"/>
      <c r="C62" s="122"/>
      <c r="D62" s="122"/>
      <c r="E62" s="122"/>
      <c r="F62" s="122"/>
      <c r="G62" s="123">
        <v>7850</v>
      </c>
      <c r="H62" s="122"/>
      <c r="I62" s="122"/>
      <c r="J62" s="122"/>
      <c r="K62" s="123">
        <f t="shared" si="0"/>
        <v>0</v>
      </c>
      <c r="L62" s="122"/>
      <c r="M62" s="122"/>
      <c r="N62" s="122"/>
      <c r="O62" s="122"/>
      <c r="P62" s="123">
        <v>7850</v>
      </c>
      <c r="Q62" s="123">
        <f t="shared" si="4"/>
        <v>0</v>
      </c>
      <c r="R62" s="122"/>
      <c r="S62" s="122"/>
      <c r="T62" s="122"/>
      <c r="U62" s="122"/>
      <c r="V62" s="122"/>
      <c r="W62" s="122"/>
      <c r="X62" s="122"/>
      <c r="Y62" s="122"/>
      <c r="Z62" s="123">
        <f t="shared" si="1"/>
        <v>0</v>
      </c>
      <c r="AA62" s="123">
        <f t="shared" si="2"/>
        <v>0</v>
      </c>
      <c r="AC62" s="124"/>
    </row>
    <row r="63" spans="1:29" s="115" customFormat="1" ht="15.5" x14ac:dyDescent="0.35">
      <c r="A63" s="122"/>
      <c r="B63" s="122"/>
      <c r="C63" s="122"/>
      <c r="D63" s="122"/>
      <c r="E63" s="122"/>
      <c r="F63" s="122"/>
      <c r="G63" s="123">
        <v>7850</v>
      </c>
      <c r="H63" s="122"/>
      <c r="I63" s="122"/>
      <c r="J63" s="122"/>
      <c r="K63" s="123">
        <f t="shared" si="0"/>
        <v>0</v>
      </c>
      <c r="L63" s="122"/>
      <c r="M63" s="122"/>
      <c r="N63" s="122"/>
      <c r="O63" s="122"/>
      <c r="P63" s="123">
        <v>7850</v>
      </c>
      <c r="Q63" s="123">
        <f t="shared" si="4"/>
        <v>0</v>
      </c>
      <c r="R63" s="122"/>
      <c r="S63" s="122"/>
      <c r="T63" s="122"/>
      <c r="U63" s="122"/>
      <c r="V63" s="122"/>
      <c r="W63" s="122"/>
      <c r="X63" s="122"/>
      <c r="Y63" s="122"/>
      <c r="Z63" s="123">
        <f t="shared" si="1"/>
        <v>0</v>
      </c>
      <c r="AA63" s="123">
        <f t="shared" si="2"/>
        <v>0</v>
      </c>
      <c r="AC63" s="124"/>
    </row>
    <row r="64" spans="1:29" s="115" customFormat="1" ht="15.5" x14ac:dyDescent="0.35">
      <c r="A64" s="122"/>
      <c r="B64" s="122"/>
      <c r="C64" s="122"/>
      <c r="D64" s="122"/>
      <c r="E64" s="122"/>
      <c r="F64" s="122"/>
      <c r="G64" s="123">
        <v>7850</v>
      </c>
      <c r="H64" s="122"/>
      <c r="I64" s="122"/>
      <c r="J64" s="122"/>
      <c r="K64" s="123">
        <f t="shared" si="0"/>
        <v>0</v>
      </c>
      <c r="L64" s="122"/>
      <c r="M64" s="122"/>
      <c r="N64" s="122"/>
      <c r="O64" s="122"/>
      <c r="P64" s="123">
        <v>7850</v>
      </c>
      <c r="Q64" s="123">
        <f t="shared" si="4"/>
        <v>0</v>
      </c>
      <c r="R64" s="122"/>
      <c r="S64" s="122"/>
      <c r="T64" s="122"/>
      <c r="U64" s="122"/>
      <c r="V64" s="122"/>
      <c r="W64" s="122"/>
      <c r="X64" s="122"/>
      <c r="Y64" s="122"/>
      <c r="Z64" s="123">
        <f t="shared" si="1"/>
        <v>0</v>
      </c>
      <c r="AA64" s="123">
        <f t="shared" si="2"/>
        <v>0</v>
      </c>
      <c r="AC64" s="124"/>
    </row>
    <row r="65" spans="1:29" s="115" customFormat="1" ht="15.5" x14ac:dyDescent="0.35">
      <c r="A65" s="122"/>
      <c r="B65" s="122"/>
      <c r="C65" s="122"/>
      <c r="D65" s="122"/>
      <c r="E65" s="122"/>
      <c r="F65" s="122"/>
      <c r="G65" s="123">
        <v>7850</v>
      </c>
      <c r="H65" s="122"/>
      <c r="I65" s="122"/>
      <c r="J65" s="122"/>
      <c r="K65" s="123">
        <f t="shared" si="0"/>
        <v>0</v>
      </c>
      <c r="L65" s="122"/>
      <c r="M65" s="122"/>
      <c r="N65" s="122"/>
      <c r="O65" s="122"/>
      <c r="P65" s="123">
        <v>7850</v>
      </c>
      <c r="Q65" s="123">
        <f t="shared" si="4"/>
        <v>0</v>
      </c>
      <c r="R65" s="122"/>
      <c r="S65" s="122"/>
      <c r="T65" s="122"/>
      <c r="U65" s="122"/>
      <c r="V65" s="122"/>
      <c r="W65" s="122"/>
      <c r="X65" s="122"/>
      <c r="Y65" s="122"/>
      <c r="Z65" s="123">
        <f t="shared" si="1"/>
        <v>0</v>
      </c>
      <c r="AA65" s="123">
        <f t="shared" si="2"/>
        <v>0</v>
      </c>
      <c r="AC65" s="124"/>
    </row>
    <row r="66" spans="1:29" s="115" customFormat="1" ht="15.5" x14ac:dyDescent="0.35">
      <c r="A66" s="122"/>
      <c r="B66" s="122"/>
      <c r="C66" s="122"/>
      <c r="D66" s="122"/>
      <c r="E66" s="122"/>
      <c r="F66" s="122"/>
      <c r="G66" s="123">
        <v>7850</v>
      </c>
      <c r="H66" s="122"/>
      <c r="I66" s="122"/>
      <c r="J66" s="122"/>
      <c r="K66" s="123">
        <f t="shared" si="0"/>
        <v>0</v>
      </c>
      <c r="L66" s="122"/>
      <c r="M66" s="122"/>
      <c r="N66" s="122"/>
      <c r="O66" s="122"/>
      <c r="P66" s="123">
        <v>7850</v>
      </c>
      <c r="Q66" s="123">
        <f t="shared" si="4"/>
        <v>0</v>
      </c>
      <c r="R66" s="122"/>
      <c r="S66" s="122"/>
      <c r="T66" s="122"/>
      <c r="U66" s="122"/>
      <c r="V66" s="122"/>
      <c r="W66" s="122"/>
      <c r="X66" s="122"/>
      <c r="Y66" s="122"/>
      <c r="Z66" s="123">
        <f t="shared" si="1"/>
        <v>0</v>
      </c>
      <c r="AA66" s="123">
        <f t="shared" si="2"/>
        <v>0</v>
      </c>
      <c r="AC66" s="124"/>
    </row>
    <row r="67" spans="1:29" s="115" customFormat="1" ht="15.5" x14ac:dyDescent="0.35">
      <c r="A67" s="122"/>
      <c r="B67" s="122"/>
      <c r="C67" s="122"/>
      <c r="D67" s="122"/>
      <c r="E67" s="122"/>
      <c r="F67" s="122"/>
      <c r="G67" s="123">
        <v>7850</v>
      </c>
      <c r="H67" s="122"/>
      <c r="I67" s="122"/>
      <c r="J67" s="122"/>
      <c r="K67" s="123">
        <f t="shared" ref="K67:K106" si="5">IF($I67="M10",0.617,0)+IF($I67="M16",1.579,0)+IF($I67="M20",2.467,0)+IF($I67="M24",3.553,0)+IF($I67="M30",5.551,0)+IF($I67="M36",7.994,0)+IF($I67="M42",10.88,0)</f>
        <v>0</v>
      </c>
      <c r="L67" s="122"/>
      <c r="M67" s="122"/>
      <c r="N67" s="122"/>
      <c r="O67" s="122"/>
      <c r="P67" s="123">
        <v>7850</v>
      </c>
      <c r="Q67" s="123">
        <f t="shared" si="4"/>
        <v>0</v>
      </c>
      <c r="R67" s="122"/>
      <c r="S67" s="122"/>
      <c r="T67" s="122"/>
      <c r="U67" s="122"/>
      <c r="V67" s="122"/>
      <c r="W67" s="122"/>
      <c r="X67" s="122"/>
      <c r="Y67" s="122"/>
      <c r="Z67" s="123">
        <f t="shared" ref="Z67:Z130" si="6">S67+U67+W67+Y67</f>
        <v>0</v>
      </c>
      <c r="AA67" s="123">
        <f t="shared" ref="AA67:AA130" si="7">Q67-Z67</f>
        <v>0</v>
      </c>
      <c r="AC67" s="124"/>
    </row>
    <row r="68" spans="1:29" s="115" customFormat="1" ht="15.5" x14ac:dyDescent="0.35">
      <c r="A68" s="122"/>
      <c r="B68" s="122"/>
      <c r="C68" s="122"/>
      <c r="D68" s="122"/>
      <c r="E68" s="122"/>
      <c r="F68" s="122"/>
      <c r="G68" s="123">
        <v>7850</v>
      </c>
      <c r="H68" s="122"/>
      <c r="I68" s="122"/>
      <c r="J68" s="122"/>
      <c r="K68" s="123">
        <f t="shared" si="5"/>
        <v>0</v>
      </c>
      <c r="L68" s="122"/>
      <c r="M68" s="122"/>
      <c r="N68" s="122"/>
      <c r="O68" s="122"/>
      <c r="P68" s="123">
        <v>7850</v>
      </c>
      <c r="Q68" s="123">
        <f t="shared" si="4"/>
        <v>0</v>
      </c>
      <c r="R68" s="122"/>
      <c r="S68" s="122"/>
      <c r="T68" s="122"/>
      <c r="U68" s="122"/>
      <c r="V68" s="122"/>
      <c r="W68" s="122"/>
      <c r="X68" s="122"/>
      <c r="Y68" s="122"/>
      <c r="Z68" s="123">
        <f t="shared" si="6"/>
        <v>0</v>
      </c>
      <c r="AA68" s="123">
        <f t="shared" si="7"/>
        <v>0</v>
      </c>
      <c r="AC68" s="124"/>
    </row>
    <row r="69" spans="1:29" s="115" customFormat="1" ht="15.5" x14ac:dyDescent="0.35">
      <c r="A69" s="122"/>
      <c r="B69" s="122"/>
      <c r="C69" s="122"/>
      <c r="D69" s="122"/>
      <c r="E69" s="122"/>
      <c r="F69" s="122"/>
      <c r="G69" s="123">
        <v>7850</v>
      </c>
      <c r="H69" s="122"/>
      <c r="I69" s="122"/>
      <c r="J69" s="122"/>
      <c r="K69" s="123">
        <f t="shared" si="5"/>
        <v>0</v>
      </c>
      <c r="L69" s="122"/>
      <c r="M69" s="122"/>
      <c r="N69" s="122"/>
      <c r="O69" s="122"/>
      <c r="P69" s="123">
        <v>7850</v>
      </c>
      <c r="Q69" s="123">
        <f t="shared" si="4"/>
        <v>0</v>
      </c>
      <c r="R69" s="122"/>
      <c r="S69" s="122"/>
      <c r="T69" s="122"/>
      <c r="U69" s="122"/>
      <c r="V69" s="122"/>
      <c r="W69" s="122"/>
      <c r="X69" s="122"/>
      <c r="Y69" s="122"/>
      <c r="Z69" s="123">
        <f t="shared" si="6"/>
        <v>0</v>
      </c>
      <c r="AA69" s="123">
        <f t="shared" si="7"/>
        <v>0</v>
      </c>
      <c r="AC69" s="124"/>
    </row>
    <row r="70" spans="1:29" s="115" customFormat="1" ht="15.5" x14ac:dyDescent="0.35">
      <c r="A70" s="122"/>
      <c r="B70" s="122"/>
      <c r="C70" s="122"/>
      <c r="D70" s="122"/>
      <c r="E70" s="122"/>
      <c r="F70" s="122"/>
      <c r="G70" s="123">
        <v>7850</v>
      </c>
      <c r="H70" s="122"/>
      <c r="I70" s="122"/>
      <c r="J70" s="122"/>
      <c r="K70" s="123">
        <f t="shared" si="5"/>
        <v>0</v>
      </c>
      <c r="L70" s="122"/>
      <c r="M70" s="122"/>
      <c r="N70" s="122"/>
      <c r="O70" s="122"/>
      <c r="P70" s="123">
        <v>7850</v>
      </c>
      <c r="Q70" s="123">
        <f t="shared" si="4"/>
        <v>0</v>
      </c>
      <c r="R70" s="122"/>
      <c r="S70" s="122"/>
      <c r="T70" s="122"/>
      <c r="U70" s="122"/>
      <c r="V70" s="122"/>
      <c r="W70" s="122"/>
      <c r="X70" s="122"/>
      <c r="Y70" s="122"/>
      <c r="Z70" s="123">
        <f t="shared" si="6"/>
        <v>0</v>
      </c>
      <c r="AA70" s="123">
        <f t="shared" si="7"/>
        <v>0</v>
      </c>
      <c r="AC70" s="124"/>
    </row>
    <row r="71" spans="1:29" s="115" customFormat="1" ht="15.5" x14ac:dyDescent="0.35">
      <c r="A71" s="122"/>
      <c r="B71" s="122"/>
      <c r="C71" s="122"/>
      <c r="D71" s="122"/>
      <c r="E71" s="122"/>
      <c r="F71" s="122"/>
      <c r="G71" s="123">
        <v>7850</v>
      </c>
      <c r="H71" s="122"/>
      <c r="I71" s="122"/>
      <c r="J71" s="122"/>
      <c r="K71" s="123">
        <f t="shared" si="5"/>
        <v>0</v>
      </c>
      <c r="L71" s="122"/>
      <c r="M71" s="122"/>
      <c r="N71" s="122"/>
      <c r="O71" s="122"/>
      <c r="P71" s="123">
        <v>7850</v>
      </c>
      <c r="Q71" s="123">
        <f t="shared" si="4"/>
        <v>0</v>
      </c>
      <c r="R71" s="122"/>
      <c r="S71" s="122"/>
      <c r="T71" s="122"/>
      <c r="U71" s="122"/>
      <c r="V71" s="122"/>
      <c r="W71" s="122"/>
      <c r="X71" s="122"/>
      <c r="Y71" s="122"/>
      <c r="Z71" s="123">
        <f t="shared" si="6"/>
        <v>0</v>
      </c>
      <c r="AA71" s="123">
        <f t="shared" si="7"/>
        <v>0</v>
      </c>
      <c r="AC71" s="124"/>
    </row>
    <row r="72" spans="1:29" s="115" customFormat="1" ht="15.5" x14ac:dyDescent="0.35">
      <c r="A72" s="122"/>
      <c r="B72" s="122"/>
      <c r="C72" s="122"/>
      <c r="D72" s="122"/>
      <c r="E72" s="122"/>
      <c r="F72" s="122"/>
      <c r="G72" s="123">
        <v>7850</v>
      </c>
      <c r="H72" s="122"/>
      <c r="I72" s="122"/>
      <c r="J72" s="122"/>
      <c r="K72" s="123">
        <f t="shared" si="5"/>
        <v>0</v>
      </c>
      <c r="L72" s="122"/>
      <c r="M72" s="122"/>
      <c r="N72" s="122"/>
      <c r="O72" s="122"/>
      <c r="P72" s="123">
        <v>7850</v>
      </c>
      <c r="Q72" s="123">
        <f t="shared" si="4"/>
        <v>0</v>
      </c>
      <c r="R72" s="122"/>
      <c r="S72" s="122"/>
      <c r="T72" s="122"/>
      <c r="U72" s="122"/>
      <c r="V72" s="122"/>
      <c r="W72" s="122"/>
      <c r="X72" s="122"/>
      <c r="Y72" s="122"/>
      <c r="Z72" s="123">
        <f t="shared" si="6"/>
        <v>0</v>
      </c>
      <c r="AA72" s="123">
        <f t="shared" si="7"/>
        <v>0</v>
      </c>
      <c r="AC72" s="124"/>
    </row>
    <row r="73" spans="1:29" s="115" customFormat="1" ht="15.5" x14ac:dyDescent="0.35">
      <c r="A73" s="122"/>
      <c r="B73" s="122"/>
      <c r="C73" s="122"/>
      <c r="D73" s="122"/>
      <c r="E73" s="122"/>
      <c r="F73" s="122"/>
      <c r="G73" s="123">
        <v>7850</v>
      </c>
      <c r="H73" s="122"/>
      <c r="I73" s="122"/>
      <c r="J73" s="122"/>
      <c r="K73" s="123">
        <f t="shared" si="5"/>
        <v>0</v>
      </c>
      <c r="L73" s="122"/>
      <c r="M73" s="122"/>
      <c r="N73" s="122"/>
      <c r="O73" s="122"/>
      <c r="P73" s="123">
        <v>7850</v>
      </c>
      <c r="Q73" s="123">
        <f t="shared" si="4"/>
        <v>0</v>
      </c>
      <c r="R73" s="122"/>
      <c r="S73" s="122"/>
      <c r="T73" s="122"/>
      <c r="U73" s="122"/>
      <c r="V73" s="122"/>
      <c r="W73" s="122"/>
      <c r="X73" s="122"/>
      <c r="Y73" s="122"/>
      <c r="Z73" s="123">
        <f t="shared" si="6"/>
        <v>0</v>
      </c>
      <c r="AA73" s="123">
        <f t="shared" si="7"/>
        <v>0</v>
      </c>
      <c r="AC73" s="124"/>
    </row>
    <row r="74" spans="1:29" s="115" customFormat="1" ht="15.5" x14ac:dyDescent="0.35">
      <c r="A74" s="122"/>
      <c r="B74" s="122"/>
      <c r="C74" s="122"/>
      <c r="D74" s="122"/>
      <c r="E74" s="122"/>
      <c r="F74" s="122"/>
      <c r="G74" s="123">
        <v>7850</v>
      </c>
      <c r="H74" s="122"/>
      <c r="I74" s="122"/>
      <c r="J74" s="122"/>
      <c r="K74" s="123">
        <f t="shared" si="5"/>
        <v>0</v>
      </c>
      <c r="L74" s="122"/>
      <c r="M74" s="122"/>
      <c r="N74" s="122"/>
      <c r="O74" s="122"/>
      <c r="P74" s="123">
        <v>7850</v>
      </c>
      <c r="Q74" s="123">
        <f t="shared" si="4"/>
        <v>0</v>
      </c>
      <c r="R74" s="122"/>
      <c r="S74" s="122"/>
      <c r="T74" s="122"/>
      <c r="U74" s="122"/>
      <c r="V74" s="122"/>
      <c r="W74" s="122"/>
      <c r="X74" s="122"/>
      <c r="Y74" s="122"/>
      <c r="Z74" s="123">
        <f t="shared" si="6"/>
        <v>0</v>
      </c>
      <c r="AA74" s="123">
        <f t="shared" si="7"/>
        <v>0</v>
      </c>
      <c r="AC74" s="124"/>
    </row>
    <row r="75" spans="1:29" s="115" customFormat="1" ht="15.5" x14ac:dyDescent="0.35">
      <c r="A75" s="122"/>
      <c r="B75" s="122"/>
      <c r="C75" s="122"/>
      <c r="D75" s="122"/>
      <c r="E75" s="122"/>
      <c r="F75" s="122"/>
      <c r="G75" s="123">
        <v>7850</v>
      </c>
      <c r="H75" s="122"/>
      <c r="I75" s="122"/>
      <c r="J75" s="122"/>
      <c r="K75" s="123">
        <f t="shared" si="5"/>
        <v>0</v>
      </c>
      <c r="L75" s="122"/>
      <c r="M75" s="122"/>
      <c r="N75" s="122"/>
      <c r="O75" s="122"/>
      <c r="P75" s="123">
        <v>7850</v>
      </c>
      <c r="Q75" s="123">
        <f t="shared" si="4"/>
        <v>0</v>
      </c>
      <c r="R75" s="122"/>
      <c r="S75" s="122"/>
      <c r="T75" s="122"/>
      <c r="U75" s="122"/>
      <c r="V75" s="122"/>
      <c r="W75" s="122"/>
      <c r="X75" s="122"/>
      <c r="Y75" s="122"/>
      <c r="Z75" s="123">
        <f t="shared" si="6"/>
        <v>0</v>
      </c>
      <c r="AA75" s="123">
        <f t="shared" si="7"/>
        <v>0</v>
      </c>
      <c r="AC75" s="124"/>
    </row>
    <row r="76" spans="1:29" s="115" customFormat="1" ht="15.5" x14ac:dyDescent="0.35">
      <c r="A76" s="122"/>
      <c r="B76" s="122"/>
      <c r="C76" s="122"/>
      <c r="D76" s="122"/>
      <c r="E76" s="122"/>
      <c r="F76" s="122"/>
      <c r="G76" s="123">
        <v>7850</v>
      </c>
      <c r="H76" s="122"/>
      <c r="I76" s="122"/>
      <c r="J76" s="122"/>
      <c r="K76" s="123">
        <f t="shared" si="5"/>
        <v>0</v>
      </c>
      <c r="L76" s="122"/>
      <c r="M76" s="122"/>
      <c r="N76" s="122"/>
      <c r="O76" s="122"/>
      <c r="P76" s="123">
        <v>7850</v>
      </c>
      <c r="Q76" s="123">
        <f t="shared" si="4"/>
        <v>0</v>
      </c>
      <c r="R76" s="122"/>
      <c r="S76" s="122"/>
      <c r="T76" s="122"/>
      <c r="U76" s="122"/>
      <c r="V76" s="122"/>
      <c r="W76" s="122"/>
      <c r="X76" s="122"/>
      <c r="Y76" s="122"/>
      <c r="Z76" s="123">
        <f t="shared" si="6"/>
        <v>0</v>
      </c>
      <c r="AA76" s="123">
        <f t="shared" si="7"/>
        <v>0</v>
      </c>
      <c r="AC76" s="124"/>
    </row>
    <row r="77" spans="1:29" s="115" customFormat="1" ht="15.5" x14ac:dyDescent="0.35">
      <c r="A77" s="122"/>
      <c r="B77" s="122"/>
      <c r="C77" s="122"/>
      <c r="D77" s="122"/>
      <c r="E77" s="122"/>
      <c r="F77" s="122"/>
      <c r="G77" s="123">
        <v>7850</v>
      </c>
      <c r="H77" s="122"/>
      <c r="I77" s="122"/>
      <c r="J77" s="122"/>
      <c r="K77" s="123">
        <f t="shared" si="5"/>
        <v>0</v>
      </c>
      <c r="L77" s="122"/>
      <c r="M77" s="122"/>
      <c r="N77" s="122"/>
      <c r="O77" s="122"/>
      <c r="P77" s="123">
        <v>7850</v>
      </c>
      <c r="Q77" s="123">
        <f t="shared" si="4"/>
        <v>0</v>
      </c>
      <c r="R77" s="122"/>
      <c r="S77" s="122"/>
      <c r="T77" s="122"/>
      <c r="U77" s="122"/>
      <c r="V77" s="122"/>
      <c r="W77" s="122"/>
      <c r="X77" s="122"/>
      <c r="Y77" s="122"/>
      <c r="Z77" s="123">
        <f t="shared" si="6"/>
        <v>0</v>
      </c>
      <c r="AA77" s="123">
        <f t="shared" si="7"/>
        <v>0</v>
      </c>
      <c r="AC77" s="124"/>
    </row>
    <row r="78" spans="1:29" s="115" customFormat="1" ht="15.5" x14ac:dyDescent="0.35">
      <c r="A78" s="122"/>
      <c r="B78" s="122"/>
      <c r="C78" s="122"/>
      <c r="D78" s="122"/>
      <c r="E78" s="122"/>
      <c r="F78" s="122"/>
      <c r="G78" s="123">
        <v>7850</v>
      </c>
      <c r="H78" s="122"/>
      <c r="I78" s="122"/>
      <c r="J78" s="122"/>
      <c r="K78" s="123">
        <f t="shared" si="5"/>
        <v>0</v>
      </c>
      <c r="L78" s="122"/>
      <c r="M78" s="122"/>
      <c r="N78" s="122"/>
      <c r="O78" s="122"/>
      <c r="P78" s="123">
        <v>7850</v>
      </c>
      <c r="Q78" s="123">
        <f t="shared" si="4"/>
        <v>0</v>
      </c>
      <c r="R78" s="122"/>
      <c r="S78" s="122"/>
      <c r="T78" s="122"/>
      <c r="U78" s="122"/>
      <c r="V78" s="122"/>
      <c r="W78" s="122"/>
      <c r="X78" s="122"/>
      <c r="Y78" s="122"/>
      <c r="Z78" s="123">
        <f t="shared" si="6"/>
        <v>0</v>
      </c>
      <c r="AA78" s="123">
        <f t="shared" si="7"/>
        <v>0</v>
      </c>
      <c r="AC78" s="124"/>
    </row>
    <row r="79" spans="1:29" s="115" customFormat="1" ht="15.5" x14ac:dyDescent="0.35">
      <c r="A79" s="122"/>
      <c r="B79" s="122"/>
      <c r="C79" s="122"/>
      <c r="D79" s="122"/>
      <c r="E79" s="122"/>
      <c r="F79" s="122"/>
      <c r="G79" s="123">
        <v>7850</v>
      </c>
      <c r="H79" s="122"/>
      <c r="I79" s="122"/>
      <c r="J79" s="122"/>
      <c r="K79" s="123">
        <f t="shared" si="5"/>
        <v>0</v>
      </c>
      <c r="L79" s="122"/>
      <c r="M79" s="122"/>
      <c r="N79" s="122"/>
      <c r="O79" s="122"/>
      <c r="P79" s="123">
        <v>7850</v>
      </c>
      <c r="Q79" s="123">
        <f t="shared" si="4"/>
        <v>0</v>
      </c>
      <c r="R79" s="122"/>
      <c r="S79" s="122"/>
      <c r="T79" s="122"/>
      <c r="U79" s="122"/>
      <c r="V79" s="122"/>
      <c r="W79" s="122"/>
      <c r="X79" s="122"/>
      <c r="Y79" s="122"/>
      <c r="Z79" s="123">
        <f t="shared" si="6"/>
        <v>0</v>
      </c>
      <c r="AA79" s="123">
        <f t="shared" si="7"/>
        <v>0</v>
      </c>
      <c r="AC79" s="124"/>
    </row>
    <row r="80" spans="1:29" s="115" customFormat="1" ht="15.5" x14ac:dyDescent="0.35">
      <c r="A80" s="122"/>
      <c r="B80" s="122"/>
      <c r="C80" s="122"/>
      <c r="D80" s="122"/>
      <c r="E80" s="122"/>
      <c r="F80" s="122"/>
      <c r="G80" s="123">
        <v>7850</v>
      </c>
      <c r="H80" s="122"/>
      <c r="I80" s="122"/>
      <c r="J80" s="122"/>
      <c r="K80" s="123">
        <f t="shared" si="5"/>
        <v>0</v>
      </c>
      <c r="L80" s="122"/>
      <c r="M80" s="122"/>
      <c r="N80" s="122"/>
      <c r="O80" s="122"/>
      <c r="P80" s="123">
        <v>7850</v>
      </c>
      <c r="Q80" s="123">
        <f t="shared" si="4"/>
        <v>0</v>
      </c>
      <c r="R80" s="122"/>
      <c r="S80" s="122"/>
      <c r="T80" s="122"/>
      <c r="U80" s="122"/>
      <c r="V80" s="122"/>
      <c r="W80" s="122"/>
      <c r="X80" s="122"/>
      <c r="Y80" s="122"/>
      <c r="Z80" s="123">
        <f t="shared" si="6"/>
        <v>0</v>
      </c>
      <c r="AA80" s="123">
        <f t="shared" si="7"/>
        <v>0</v>
      </c>
      <c r="AC80" s="124"/>
    </row>
    <row r="81" spans="1:29" s="115" customFormat="1" ht="15.5" x14ac:dyDescent="0.35">
      <c r="A81" s="122"/>
      <c r="B81" s="122"/>
      <c r="C81" s="122"/>
      <c r="D81" s="122"/>
      <c r="E81" s="122"/>
      <c r="F81" s="122"/>
      <c r="G81" s="123">
        <v>7850</v>
      </c>
      <c r="H81" s="122"/>
      <c r="I81" s="122"/>
      <c r="J81" s="122"/>
      <c r="K81" s="123">
        <f t="shared" si="5"/>
        <v>0</v>
      </c>
      <c r="L81" s="122"/>
      <c r="M81" s="122"/>
      <c r="N81" s="122"/>
      <c r="O81" s="122"/>
      <c r="P81" s="123">
        <v>7850</v>
      </c>
      <c r="Q81" s="123">
        <f t="shared" si="4"/>
        <v>0</v>
      </c>
      <c r="R81" s="122"/>
      <c r="S81" s="122"/>
      <c r="T81" s="122"/>
      <c r="U81" s="122"/>
      <c r="V81" s="122"/>
      <c r="W81" s="122"/>
      <c r="X81" s="122"/>
      <c r="Y81" s="122"/>
      <c r="Z81" s="123">
        <f t="shared" si="6"/>
        <v>0</v>
      </c>
      <c r="AA81" s="123">
        <f t="shared" si="7"/>
        <v>0</v>
      </c>
      <c r="AC81" s="124"/>
    </row>
    <row r="82" spans="1:29" s="115" customFormat="1" ht="15.5" x14ac:dyDescent="0.35">
      <c r="A82" s="122"/>
      <c r="B82" s="122"/>
      <c r="C82" s="122"/>
      <c r="D82" s="122"/>
      <c r="E82" s="122"/>
      <c r="F82" s="122"/>
      <c r="G82" s="123">
        <v>7850</v>
      </c>
      <c r="H82" s="122"/>
      <c r="I82" s="122"/>
      <c r="J82" s="122"/>
      <c r="K82" s="123">
        <f t="shared" si="5"/>
        <v>0</v>
      </c>
      <c r="L82" s="122"/>
      <c r="M82" s="122"/>
      <c r="N82" s="122"/>
      <c r="O82" s="122"/>
      <c r="P82" s="123">
        <v>7850</v>
      </c>
      <c r="Q82" s="123">
        <f t="shared" si="4"/>
        <v>0</v>
      </c>
      <c r="R82" s="122"/>
      <c r="S82" s="122"/>
      <c r="T82" s="122"/>
      <c r="U82" s="122"/>
      <c r="V82" s="122"/>
      <c r="W82" s="122"/>
      <c r="X82" s="122"/>
      <c r="Y82" s="122"/>
      <c r="Z82" s="123">
        <f t="shared" si="6"/>
        <v>0</v>
      </c>
      <c r="AA82" s="123">
        <f t="shared" si="7"/>
        <v>0</v>
      </c>
      <c r="AC82" s="124"/>
    </row>
    <row r="83" spans="1:29" s="115" customFormat="1" ht="15.5" x14ac:dyDescent="0.35">
      <c r="A83" s="122"/>
      <c r="B83" s="122"/>
      <c r="C83" s="122"/>
      <c r="D83" s="122"/>
      <c r="E83" s="122"/>
      <c r="F83" s="122"/>
      <c r="G83" s="123">
        <v>7850</v>
      </c>
      <c r="H83" s="122"/>
      <c r="I83" s="122"/>
      <c r="J83" s="122"/>
      <c r="K83" s="123">
        <f t="shared" si="5"/>
        <v>0</v>
      </c>
      <c r="L83" s="122"/>
      <c r="M83" s="122"/>
      <c r="N83" s="122"/>
      <c r="O83" s="122"/>
      <c r="P83" s="123">
        <v>7850</v>
      </c>
      <c r="Q83" s="123">
        <f t="shared" si="4"/>
        <v>0</v>
      </c>
      <c r="R83" s="122"/>
      <c r="S83" s="122"/>
      <c r="T83" s="122"/>
      <c r="U83" s="122"/>
      <c r="V83" s="122"/>
      <c r="W83" s="122"/>
      <c r="X83" s="122"/>
      <c r="Y83" s="122"/>
      <c r="Z83" s="123">
        <f t="shared" si="6"/>
        <v>0</v>
      </c>
      <c r="AA83" s="123">
        <f t="shared" si="7"/>
        <v>0</v>
      </c>
      <c r="AC83" s="124"/>
    </row>
    <row r="84" spans="1:29" s="115" customFormat="1" ht="15.5" x14ac:dyDescent="0.35">
      <c r="A84" s="122"/>
      <c r="B84" s="122"/>
      <c r="C84" s="122"/>
      <c r="D84" s="122"/>
      <c r="E84" s="122"/>
      <c r="F84" s="122"/>
      <c r="G84" s="123">
        <v>7850</v>
      </c>
      <c r="H84" s="122"/>
      <c r="I84" s="122"/>
      <c r="J84" s="122"/>
      <c r="K84" s="123">
        <f t="shared" si="5"/>
        <v>0</v>
      </c>
      <c r="L84" s="122"/>
      <c r="M84" s="122"/>
      <c r="N84" s="122"/>
      <c r="O84" s="122"/>
      <c r="P84" s="123">
        <v>7850</v>
      </c>
      <c r="Q84" s="123">
        <f t="shared" si="4"/>
        <v>0</v>
      </c>
      <c r="R84" s="122"/>
      <c r="S84" s="122"/>
      <c r="T84" s="122"/>
      <c r="U84" s="122"/>
      <c r="V84" s="122"/>
      <c r="W84" s="122"/>
      <c r="X84" s="122"/>
      <c r="Y84" s="122"/>
      <c r="Z84" s="123">
        <f t="shared" si="6"/>
        <v>0</v>
      </c>
      <c r="AA84" s="123">
        <f t="shared" si="7"/>
        <v>0</v>
      </c>
      <c r="AC84" s="124"/>
    </row>
    <row r="85" spans="1:29" s="115" customFormat="1" ht="15.5" x14ac:dyDescent="0.35">
      <c r="A85" s="122"/>
      <c r="B85" s="122"/>
      <c r="C85" s="122"/>
      <c r="D85" s="122"/>
      <c r="E85" s="122"/>
      <c r="F85" s="122"/>
      <c r="G85" s="123">
        <v>7850</v>
      </c>
      <c r="H85" s="122"/>
      <c r="I85" s="122"/>
      <c r="J85" s="122"/>
      <c r="K85" s="123">
        <f t="shared" si="5"/>
        <v>0</v>
      </c>
      <c r="L85" s="122"/>
      <c r="M85" s="122"/>
      <c r="N85" s="122"/>
      <c r="O85" s="122"/>
      <c r="P85" s="123">
        <v>7850</v>
      </c>
      <c r="Q85" s="123">
        <f t="shared" si="4"/>
        <v>0</v>
      </c>
      <c r="R85" s="122"/>
      <c r="S85" s="122"/>
      <c r="T85" s="122"/>
      <c r="U85" s="122"/>
      <c r="V85" s="122"/>
      <c r="W85" s="122"/>
      <c r="X85" s="122"/>
      <c r="Y85" s="122"/>
      <c r="Z85" s="123">
        <f t="shared" si="6"/>
        <v>0</v>
      </c>
      <c r="AA85" s="123">
        <f t="shared" si="7"/>
        <v>0</v>
      </c>
      <c r="AC85" s="124"/>
    </row>
    <row r="86" spans="1:29" s="115" customFormat="1" ht="15.5" x14ac:dyDescent="0.35">
      <c r="A86" s="122"/>
      <c r="B86" s="122"/>
      <c r="C86" s="122"/>
      <c r="D86" s="122"/>
      <c r="E86" s="122"/>
      <c r="F86" s="122"/>
      <c r="G86" s="123">
        <v>7850</v>
      </c>
      <c r="H86" s="122"/>
      <c r="I86" s="122"/>
      <c r="J86" s="122"/>
      <c r="K86" s="123">
        <f t="shared" si="5"/>
        <v>0</v>
      </c>
      <c r="L86" s="122"/>
      <c r="M86" s="122"/>
      <c r="N86" s="122"/>
      <c r="O86" s="122"/>
      <c r="P86" s="123">
        <v>7850</v>
      </c>
      <c r="Q86" s="123">
        <f t="shared" si="4"/>
        <v>0</v>
      </c>
      <c r="R86" s="122"/>
      <c r="S86" s="122"/>
      <c r="T86" s="122"/>
      <c r="U86" s="122"/>
      <c r="V86" s="122"/>
      <c r="W86" s="122"/>
      <c r="X86" s="122"/>
      <c r="Y86" s="122"/>
      <c r="Z86" s="123">
        <f t="shared" si="6"/>
        <v>0</v>
      </c>
      <c r="AA86" s="123">
        <f t="shared" si="7"/>
        <v>0</v>
      </c>
      <c r="AC86" s="124"/>
    </row>
    <row r="87" spans="1:29" s="115" customFormat="1" ht="15.5" x14ac:dyDescent="0.35">
      <c r="A87" s="122"/>
      <c r="B87" s="122"/>
      <c r="C87" s="122"/>
      <c r="D87" s="122"/>
      <c r="E87" s="122"/>
      <c r="F87" s="122"/>
      <c r="G87" s="123">
        <v>7850</v>
      </c>
      <c r="H87" s="122"/>
      <c r="I87" s="122"/>
      <c r="J87" s="122"/>
      <c r="K87" s="123">
        <f t="shared" si="5"/>
        <v>0</v>
      </c>
      <c r="L87" s="122"/>
      <c r="M87" s="122"/>
      <c r="N87" s="122"/>
      <c r="O87" s="122"/>
      <c r="P87" s="123">
        <v>7850</v>
      </c>
      <c r="Q87" s="123">
        <f t="shared" si="4"/>
        <v>0</v>
      </c>
      <c r="R87" s="122"/>
      <c r="S87" s="122"/>
      <c r="T87" s="122"/>
      <c r="U87" s="122"/>
      <c r="V87" s="122"/>
      <c r="W87" s="122"/>
      <c r="X87" s="122"/>
      <c r="Y87" s="122"/>
      <c r="Z87" s="123">
        <f t="shared" si="6"/>
        <v>0</v>
      </c>
      <c r="AA87" s="123">
        <f t="shared" si="7"/>
        <v>0</v>
      </c>
      <c r="AC87" s="124"/>
    </row>
    <row r="88" spans="1:29" s="115" customFormat="1" ht="15.5" x14ac:dyDescent="0.35">
      <c r="A88" s="122"/>
      <c r="B88" s="122"/>
      <c r="C88" s="122"/>
      <c r="D88" s="122"/>
      <c r="E88" s="122"/>
      <c r="F88" s="122"/>
      <c r="G88" s="123">
        <v>7850</v>
      </c>
      <c r="H88" s="122"/>
      <c r="I88" s="122"/>
      <c r="J88" s="122"/>
      <c r="K88" s="123">
        <f t="shared" si="5"/>
        <v>0</v>
      </c>
      <c r="L88" s="122"/>
      <c r="M88" s="122"/>
      <c r="N88" s="122"/>
      <c r="O88" s="122"/>
      <c r="P88" s="123">
        <v>7850</v>
      </c>
      <c r="Q88" s="123">
        <f t="shared" si="4"/>
        <v>0</v>
      </c>
      <c r="R88" s="122"/>
      <c r="S88" s="122"/>
      <c r="T88" s="122"/>
      <c r="U88" s="122"/>
      <c r="V88" s="122"/>
      <c r="W88" s="122"/>
      <c r="X88" s="122"/>
      <c r="Y88" s="122"/>
      <c r="Z88" s="123">
        <f t="shared" si="6"/>
        <v>0</v>
      </c>
      <c r="AA88" s="123">
        <f t="shared" si="7"/>
        <v>0</v>
      </c>
      <c r="AC88" s="124"/>
    </row>
    <row r="89" spans="1:29" s="115" customFormat="1" ht="15.5" x14ac:dyDescent="0.35">
      <c r="A89" s="122"/>
      <c r="B89" s="122"/>
      <c r="C89" s="122"/>
      <c r="D89" s="122"/>
      <c r="E89" s="122"/>
      <c r="F89" s="122"/>
      <c r="G89" s="123">
        <v>7850</v>
      </c>
      <c r="H89" s="122"/>
      <c r="I89" s="122"/>
      <c r="J89" s="122"/>
      <c r="K89" s="123">
        <f t="shared" si="5"/>
        <v>0</v>
      </c>
      <c r="L89" s="122"/>
      <c r="M89" s="122"/>
      <c r="N89" s="122"/>
      <c r="O89" s="122"/>
      <c r="P89" s="123">
        <v>7850</v>
      </c>
      <c r="Q89" s="123">
        <f t="shared" si="4"/>
        <v>0</v>
      </c>
      <c r="R89" s="122"/>
      <c r="S89" s="122"/>
      <c r="T89" s="122"/>
      <c r="U89" s="122"/>
      <c r="V89" s="122"/>
      <c r="W89" s="122"/>
      <c r="X89" s="122"/>
      <c r="Y89" s="122"/>
      <c r="Z89" s="123">
        <f t="shared" si="6"/>
        <v>0</v>
      </c>
      <c r="AA89" s="123">
        <f t="shared" si="7"/>
        <v>0</v>
      </c>
      <c r="AC89" s="124"/>
    </row>
    <row r="90" spans="1:29" s="115" customFormat="1" ht="15.5" x14ac:dyDescent="0.35">
      <c r="A90" s="122"/>
      <c r="B90" s="122"/>
      <c r="C90" s="122"/>
      <c r="D90" s="122"/>
      <c r="E90" s="122"/>
      <c r="F90" s="122"/>
      <c r="G90" s="123">
        <v>7850</v>
      </c>
      <c r="H90" s="122"/>
      <c r="I90" s="122"/>
      <c r="J90" s="122"/>
      <c r="K90" s="123">
        <f t="shared" si="5"/>
        <v>0</v>
      </c>
      <c r="L90" s="122"/>
      <c r="M90" s="122"/>
      <c r="N90" s="122"/>
      <c r="O90" s="122"/>
      <c r="P90" s="123">
        <v>7850</v>
      </c>
      <c r="Q90" s="123">
        <f t="shared" si="4"/>
        <v>0</v>
      </c>
      <c r="R90" s="122"/>
      <c r="S90" s="122"/>
      <c r="T90" s="122"/>
      <c r="U90" s="122"/>
      <c r="V90" s="122"/>
      <c r="W90" s="122"/>
      <c r="X90" s="122"/>
      <c r="Y90" s="122"/>
      <c r="Z90" s="123">
        <f t="shared" si="6"/>
        <v>0</v>
      </c>
      <c r="AA90" s="123">
        <f t="shared" si="7"/>
        <v>0</v>
      </c>
      <c r="AC90" s="124"/>
    </row>
    <row r="91" spans="1:29" s="115" customFormat="1" ht="15.5" x14ac:dyDescent="0.35">
      <c r="A91" s="122"/>
      <c r="B91" s="122"/>
      <c r="C91" s="122"/>
      <c r="D91" s="122"/>
      <c r="E91" s="122"/>
      <c r="F91" s="122"/>
      <c r="G91" s="123">
        <v>7850</v>
      </c>
      <c r="H91" s="122"/>
      <c r="I91" s="122"/>
      <c r="J91" s="122"/>
      <c r="K91" s="123">
        <f t="shared" si="5"/>
        <v>0</v>
      </c>
      <c r="L91" s="122"/>
      <c r="M91" s="122"/>
      <c r="N91" s="122"/>
      <c r="O91" s="122"/>
      <c r="P91" s="123">
        <v>7850</v>
      </c>
      <c r="Q91" s="123">
        <f t="shared" si="4"/>
        <v>0</v>
      </c>
      <c r="R91" s="122"/>
      <c r="S91" s="122"/>
      <c r="T91" s="122"/>
      <c r="U91" s="122"/>
      <c r="V91" s="122"/>
      <c r="W91" s="122"/>
      <c r="X91" s="122"/>
      <c r="Y91" s="122"/>
      <c r="Z91" s="123">
        <f t="shared" si="6"/>
        <v>0</v>
      </c>
      <c r="AA91" s="123">
        <f t="shared" si="7"/>
        <v>0</v>
      </c>
      <c r="AC91" s="124"/>
    </row>
    <row r="92" spans="1:29" s="115" customFormat="1" ht="15.5" x14ac:dyDescent="0.35">
      <c r="A92" s="122"/>
      <c r="B92" s="122"/>
      <c r="C92" s="122"/>
      <c r="D92" s="122"/>
      <c r="E92" s="122"/>
      <c r="F92" s="122"/>
      <c r="G92" s="123">
        <v>7850</v>
      </c>
      <c r="H92" s="122"/>
      <c r="I92" s="122"/>
      <c r="J92" s="122"/>
      <c r="K92" s="123">
        <f t="shared" si="5"/>
        <v>0</v>
      </c>
      <c r="L92" s="122"/>
      <c r="M92" s="122"/>
      <c r="N92" s="122"/>
      <c r="O92" s="122"/>
      <c r="P92" s="123">
        <v>7850</v>
      </c>
      <c r="Q92" s="123">
        <f t="shared" si="4"/>
        <v>0</v>
      </c>
      <c r="R92" s="122"/>
      <c r="S92" s="122"/>
      <c r="T92" s="122"/>
      <c r="U92" s="122"/>
      <c r="V92" s="122"/>
      <c r="W92" s="122"/>
      <c r="X92" s="122"/>
      <c r="Y92" s="122"/>
      <c r="Z92" s="123">
        <f t="shared" si="6"/>
        <v>0</v>
      </c>
      <c r="AA92" s="123">
        <f t="shared" si="7"/>
        <v>0</v>
      </c>
      <c r="AC92" s="124"/>
    </row>
    <row r="93" spans="1:29" s="115" customFormat="1" ht="15.5" x14ac:dyDescent="0.35">
      <c r="A93" s="122"/>
      <c r="B93" s="122"/>
      <c r="C93" s="122"/>
      <c r="D93" s="122"/>
      <c r="E93" s="122"/>
      <c r="F93" s="122"/>
      <c r="G93" s="123">
        <v>7850</v>
      </c>
      <c r="H93" s="122"/>
      <c r="I93" s="122"/>
      <c r="J93" s="122"/>
      <c r="K93" s="123">
        <f t="shared" si="5"/>
        <v>0</v>
      </c>
      <c r="L93" s="122"/>
      <c r="M93" s="122"/>
      <c r="N93" s="122"/>
      <c r="O93" s="122"/>
      <c r="P93" s="123">
        <v>7850</v>
      </c>
      <c r="Q93" s="123">
        <f t="shared" si="4"/>
        <v>0</v>
      </c>
      <c r="R93" s="122"/>
      <c r="S93" s="122"/>
      <c r="T93" s="122"/>
      <c r="U93" s="122"/>
      <c r="V93" s="122"/>
      <c r="W93" s="122"/>
      <c r="X93" s="122"/>
      <c r="Y93" s="122"/>
      <c r="Z93" s="123">
        <f t="shared" si="6"/>
        <v>0</v>
      </c>
      <c r="AA93" s="123">
        <f t="shared" si="7"/>
        <v>0</v>
      </c>
      <c r="AC93" s="124"/>
    </row>
    <row r="94" spans="1:29" s="115" customFormat="1" ht="15.5" x14ac:dyDescent="0.35">
      <c r="A94" s="122"/>
      <c r="B94" s="122"/>
      <c r="C94" s="122"/>
      <c r="D94" s="122"/>
      <c r="E94" s="122"/>
      <c r="F94" s="122"/>
      <c r="G94" s="123">
        <v>7850</v>
      </c>
      <c r="H94" s="122"/>
      <c r="I94" s="122"/>
      <c r="J94" s="122"/>
      <c r="K94" s="123">
        <f t="shared" si="5"/>
        <v>0</v>
      </c>
      <c r="L94" s="122"/>
      <c r="M94" s="122"/>
      <c r="N94" s="122"/>
      <c r="O94" s="122"/>
      <c r="P94" s="123">
        <v>7850</v>
      </c>
      <c r="Q94" s="123">
        <f t="shared" si="4"/>
        <v>0</v>
      </c>
      <c r="R94" s="122"/>
      <c r="S94" s="122"/>
      <c r="T94" s="122"/>
      <c r="U94" s="122"/>
      <c r="V94" s="122"/>
      <c r="W94" s="122"/>
      <c r="X94" s="122"/>
      <c r="Y94" s="122"/>
      <c r="Z94" s="123">
        <f t="shared" si="6"/>
        <v>0</v>
      </c>
      <c r="AA94" s="123">
        <f t="shared" si="7"/>
        <v>0</v>
      </c>
      <c r="AC94" s="124"/>
    </row>
    <row r="95" spans="1:29" s="115" customFormat="1" ht="15.5" x14ac:dyDescent="0.35">
      <c r="A95" s="122"/>
      <c r="B95" s="122"/>
      <c r="C95" s="122"/>
      <c r="D95" s="122"/>
      <c r="E95" s="122"/>
      <c r="F95" s="122"/>
      <c r="G95" s="123">
        <v>7850</v>
      </c>
      <c r="H95" s="122"/>
      <c r="I95" s="122"/>
      <c r="J95" s="122"/>
      <c r="K95" s="123">
        <f t="shared" si="5"/>
        <v>0</v>
      </c>
      <c r="L95" s="122"/>
      <c r="M95" s="122"/>
      <c r="N95" s="122"/>
      <c r="O95" s="122"/>
      <c r="P95" s="123">
        <v>7850</v>
      </c>
      <c r="Q95" s="123">
        <f t="shared" si="4"/>
        <v>0</v>
      </c>
      <c r="R95" s="122"/>
      <c r="S95" s="122"/>
      <c r="T95" s="122"/>
      <c r="U95" s="122"/>
      <c r="V95" s="122"/>
      <c r="W95" s="122"/>
      <c r="X95" s="122"/>
      <c r="Y95" s="122"/>
      <c r="Z95" s="123">
        <f t="shared" si="6"/>
        <v>0</v>
      </c>
      <c r="AA95" s="123">
        <f t="shared" si="7"/>
        <v>0</v>
      </c>
      <c r="AC95" s="124"/>
    </row>
    <row r="96" spans="1:29" s="115" customFormat="1" ht="15.5" x14ac:dyDescent="0.35">
      <c r="A96" s="122"/>
      <c r="B96" s="122"/>
      <c r="C96" s="122"/>
      <c r="D96" s="122"/>
      <c r="E96" s="122"/>
      <c r="F96" s="122"/>
      <c r="G96" s="123">
        <v>7850</v>
      </c>
      <c r="H96" s="122"/>
      <c r="I96" s="122"/>
      <c r="J96" s="122"/>
      <c r="K96" s="123">
        <f t="shared" si="5"/>
        <v>0</v>
      </c>
      <c r="L96" s="122"/>
      <c r="M96" s="122"/>
      <c r="N96" s="122"/>
      <c r="O96" s="122"/>
      <c r="P96" s="123">
        <v>7850</v>
      </c>
      <c r="Q96" s="123">
        <f t="shared" si="4"/>
        <v>0</v>
      </c>
      <c r="R96" s="122"/>
      <c r="S96" s="122"/>
      <c r="T96" s="122"/>
      <c r="U96" s="122"/>
      <c r="V96" s="122"/>
      <c r="W96" s="122"/>
      <c r="X96" s="122"/>
      <c r="Y96" s="122"/>
      <c r="Z96" s="123">
        <f t="shared" si="6"/>
        <v>0</v>
      </c>
      <c r="AA96" s="123">
        <f t="shared" si="7"/>
        <v>0</v>
      </c>
      <c r="AC96" s="124"/>
    </row>
    <row r="97" spans="1:29" s="115" customFormat="1" ht="15.5" x14ac:dyDescent="0.35">
      <c r="A97" s="122"/>
      <c r="B97" s="122"/>
      <c r="C97" s="122"/>
      <c r="D97" s="122"/>
      <c r="E97" s="122"/>
      <c r="F97" s="122"/>
      <c r="G97" s="123">
        <v>7850</v>
      </c>
      <c r="H97" s="122"/>
      <c r="I97" s="122"/>
      <c r="J97" s="122"/>
      <c r="K97" s="123">
        <f t="shared" si="5"/>
        <v>0</v>
      </c>
      <c r="L97" s="122"/>
      <c r="M97" s="122"/>
      <c r="N97" s="122"/>
      <c r="O97" s="122"/>
      <c r="P97" s="123">
        <v>7850</v>
      </c>
      <c r="Q97" s="123">
        <f t="shared" si="4"/>
        <v>0</v>
      </c>
      <c r="R97" s="122"/>
      <c r="S97" s="122"/>
      <c r="T97" s="122"/>
      <c r="U97" s="122"/>
      <c r="V97" s="122"/>
      <c r="W97" s="122"/>
      <c r="X97" s="122"/>
      <c r="Y97" s="122"/>
      <c r="Z97" s="123">
        <f t="shared" si="6"/>
        <v>0</v>
      </c>
      <c r="AA97" s="123">
        <f t="shared" si="7"/>
        <v>0</v>
      </c>
      <c r="AC97" s="124"/>
    </row>
    <row r="98" spans="1:29" s="115" customFormat="1" ht="15.5" x14ac:dyDescent="0.35">
      <c r="A98" s="122"/>
      <c r="B98" s="122"/>
      <c r="C98" s="122"/>
      <c r="D98" s="122"/>
      <c r="E98" s="122"/>
      <c r="F98" s="122"/>
      <c r="G98" s="123">
        <v>7850</v>
      </c>
      <c r="H98" s="122"/>
      <c r="I98" s="122"/>
      <c r="J98" s="122"/>
      <c r="K98" s="123">
        <f t="shared" si="5"/>
        <v>0</v>
      </c>
      <c r="L98" s="122"/>
      <c r="M98" s="122"/>
      <c r="N98" s="122"/>
      <c r="O98" s="122"/>
      <c r="P98" s="123">
        <v>7850</v>
      </c>
      <c r="Q98" s="123">
        <f t="shared" si="4"/>
        <v>0</v>
      </c>
      <c r="R98" s="122"/>
      <c r="S98" s="122"/>
      <c r="T98" s="122"/>
      <c r="U98" s="122"/>
      <c r="V98" s="122"/>
      <c r="W98" s="122"/>
      <c r="X98" s="122"/>
      <c r="Y98" s="122"/>
      <c r="Z98" s="123">
        <f t="shared" si="6"/>
        <v>0</v>
      </c>
      <c r="AA98" s="123">
        <f t="shared" si="7"/>
        <v>0</v>
      </c>
      <c r="AC98" s="124"/>
    </row>
    <row r="99" spans="1:29" s="115" customFormat="1" ht="15.5" x14ac:dyDescent="0.35">
      <c r="A99" s="122"/>
      <c r="B99" s="122"/>
      <c r="C99" s="122"/>
      <c r="D99" s="122"/>
      <c r="E99" s="122"/>
      <c r="F99" s="122"/>
      <c r="G99" s="123">
        <v>7850</v>
      </c>
      <c r="H99" s="122"/>
      <c r="I99" s="122"/>
      <c r="J99" s="122"/>
      <c r="K99" s="123">
        <f t="shared" si="5"/>
        <v>0</v>
      </c>
      <c r="L99" s="122"/>
      <c r="M99" s="122"/>
      <c r="N99" s="122"/>
      <c r="O99" s="122"/>
      <c r="P99" s="123">
        <v>7850</v>
      </c>
      <c r="Q99" s="123">
        <f t="shared" si="4"/>
        <v>0</v>
      </c>
      <c r="R99" s="122"/>
      <c r="S99" s="122"/>
      <c r="T99" s="122"/>
      <c r="U99" s="122"/>
      <c r="V99" s="122"/>
      <c r="W99" s="122"/>
      <c r="X99" s="122"/>
      <c r="Y99" s="122"/>
      <c r="Z99" s="123">
        <f t="shared" si="6"/>
        <v>0</v>
      </c>
      <c r="AA99" s="123">
        <f t="shared" si="7"/>
        <v>0</v>
      </c>
      <c r="AC99" s="124"/>
    </row>
    <row r="100" spans="1:29" s="115" customFormat="1" ht="15.5" x14ac:dyDescent="0.35">
      <c r="A100" s="122"/>
      <c r="B100" s="122"/>
      <c r="C100" s="122"/>
      <c r="D100" s="122"/>
      <c r="E100" s="122"/>
      <c r="F100" s="122"/>
      <c r="G100" s="123">
        <v>7850</v>
      </c>
      <c r="H100" s="122"/>
      <c r="I100" s="122"/>
      <c r="J100" s="122"/>
      <c r="K100" s="123">
        <f t="shared" si="5"/>
        <v>0</v>
      </c>
      <c r="L100" s="122"/>
      <c r="M100" s="122"/>
      <c r="N100" s="122"/>
      <c r="O100" s="122"/>
      <c r="P100" s="123">
        <v>7850</v>
      </c>
      <c r="Q100" s="123">
        <f t="shared" si="4"/>
        <v>0</v>
      </c>
      <c r="R100" s="122"/>
      <c r="S100" s="122"/>
      <c r="T100" s="122"/>
      <c r="U100" s="122"/>
      <c r="V100" s="122"/>
      <c r="W100" s="122"/>
      <c r="X100" s="122"/>
      <c r="Y100" s="122"/>
      <c r="Z100" s="123">
        <f t="shared" si="6"/>
        <v>0</v>
      </c>
      <c r="AA100" s="123">
        <f t="shared" si="7"/>
        <v>0</v>
      </c>
      <c r="AC100" s="124"/>
    </row>
    <row r="101" spans="1:29" s="115" customFormat="1" ht="15.5" x14ac:dyDescent="0.35">
      <c r="A101" s="122"/>
      <c r="B101" s="122"/>
      <c r="C101" s="122"/>
      <c r="D101" s="122"/>
      <c r="E101" s="122"/>
      <c r="F101" s="122"/>
      <c r="G101" s="123">
        <v>7850</v>
      </c>
      <c r="H101" s="122"/>
      <c r="I101" s="122"/>
      <c r="J101" s="122"/>
      <c r="K101" s="123">
        <f t="shared" si="5"/>
        <v>0</v>
      </c>
      <c r="L101" s="122"/>
      <c r="M101" s="122"/>
      <c r="N101" s="122"/>
      <c r="O101" s="122"/>
      <c r="P101" s="123">
        <v>7850</v>
      </c>
      <c r="Q101" s="123">
        <f t="shared" si="4"/>
        <v>0</v>
      </c>
      <c r="R101" s="122"/>
      <c r="S101" s="122"/>
      <c r="T101" s="122"/>
      <c r="U101" s="122"/>
      <c r="V101" s="122"/>
      <c r="W101" s="122"/>
      <c r="X101" s="122"/>
      <c r="Y101" s="122"/>
      <c r="Z101" s="123">
        <f t="shared" si="6"/>
        <v>0</v>
      </c>
      <c r="AA101" s="123">
        <f t="shared" si="7"/>
        <v>0</v>
      </c>
      <c r="AC101" s="124"/>
    </row>
    <row r="102" spans="1:29" s="115" customFormat="1" ht="15.5" x14ac:dyDescent="0.35">
      <c r="A102" s="122"/>
      <c r="B102" s="122"/>
      <c r="C102" s="122"/>
      <c r="D102" s="122"/>
      <c r="E102" s="122"/>
      <c r="F102" s="122"/>
      <c r="G102" s="123">
        <v>7850</v>
      </c>
      <c r="H102" s="122"/>
      <c r="I102" s="122"/>
      <c r="J102" s="122"/>
      <c r="K102" s="123">
        <f t="shared" si="5"/>
        <v>0</v>
      </c>
      <c r="L102" s="122"/>
      <c r="M102" s="122"/>
      <c r="N102" s="122"/>
      <c r="O102" s="122"/>
      <c r="P102" s="123">
        <v>7850</v>
      </c>
      <c r="Q102" s="123">
        <f t="shared" si="4"/>
        <v>0</v>
      </c>
      <c r="R102" s="122"/>
      <c r="S102" s="122"/>
      <c r="T102" s="122"/>
      <c r="U102" s="122"/>
      <c r="V102" s="122"/>
      <c r="W102" s="122"/>
      <c r="X102" s="122"/>
      <c r="Y102" s="122"/>
      <c r="Z102" s="123">
        <f t="shared" si="6"/>
        <v>0</v>
      </c>
      <c r="AA102" s="123">
        <f t="shared" si="7"/>
        <v>0</v>
      </c>
      <c r="AC102" s="124"/>
    </row>
    <row r="103" spans="1:29" s="115" customFormat="1" ht="15.5" x14ac:dyDescent="0.35">
      <c r="A103" s="122"/>
      <c r="B103" s="122"/>
      <c r="C103" s="122"/>
      <c r="D103" s="122"/>
      <c r="E103" s="122"/>
      <c r="F103" s="122"/>
      <c r="G103" s="123">
        <v>7850</v>
      </c>
      <c r="H103" s="122"/>
      <c r="I103" s="122"/>
      <c r="J103" s="122"/>
      <c r="K103" s="123">
        <f t="shared" si="5"/>
        <v>0</v>
      </c>
      <c r="L103" s="122"/>
      <c r="M103" s="122"/>
      <c r="N103" s="122"/>
      <c r="O103" s="122"/>
      <c r="P103" s="123">
        <v>7850</v>
      </c>
      <c r="Q103" s="123">
        <f t="shared" si="4"/>
        <v>0</v>
      </c>
      <c r="R103" s="122"/>
      <c r="S103" s="122"/>
      <c r="T103" s="122"/>
      <c r="U103" s="122"/>
      <c r="V103" s="122"/>
      <c r="W103" s="122"/>
      <c r="X103" s="122"/>
      <c r="Y103" s="122"/>
      <c r="Z103" s="123">
        <f t="shared" si="6"/>
        <v>0</v>
      </c>
      <c r="AA103" s="123">
        <f t="shared" si="7"/>
        <v>0</v>
      </c>
      <c r="AC103" s="124"/>
    </row>
    <row r="104" spans="1:29" s="115" customFormat="1" ht="15.5" x14ac:dyDescent="0.35">
      <c r="A104" s="122"/>
      <c r="B104" s="122"/>
      <c r="C104" s="122"/>
      <c r="D104" s="122"/>
      <c r="E104" s="122"/>
      <c r="F104" s="122"/>
      <c r="G104" s="123">
        <v>7850</v>
      </c>
      <c r="H104" s="122"/>
      <c r="I104" s="122"/>
      <c r="J104" s="122"/>
      <c r="K104" s="123">
        <f t="shared" si="5"/>
        <v>0</v>
      </c>
      <c r="L104" s="122"/>
      <c r="M104" s="122"/>
      <c r="N104" s="122"/>
      <c r="O104" s="122"/>
      <c r="P104" s="123">
        <v>7850</v>
      </c>
      <c r="Q104" s="123">
        <f t="shared" si="4"/>
        <v>0</v>
      </c>
      <c r="R104" s="122"/>
      <c r="S104" s="122"/>
      <c r="T104" s="122"/>
      <c r="U104" s="122"/>
      <c r="V104" s="122"/>
      <c r="W104" s="122"/>
      <c r="X104" s="122"/>
      <c r="Y104" s="122"/>
      <c r="Z104" s="123">
        <f t="shared" si="6"/>
        <v>0</v>
      </c>
      <c r="AA104" s="123">
        <f t="shared" si="7"/>
        <v>0</v>
      </c>
      <c r="AC104" s="124"/>
    </row>
    <row r="105" spans="1:29" s="115" customFormat="1" ht="15.5" x14ac:dyDescent="0.35">
      <c r="A105" s="122"/>
      <c r="B105" s="122"/>
      <c r="C105" s="122"/>
      <c r="D105" s="122"/>
      <c r="E105" s="122"/>
      <c r="F105" s="122"/>
      <c r="G105" s="123">
        <v>7850</v>
      </c>
      <c r="H105" s="122"/>
      <c r="I105" s="122"/>
      <c r="J105" s="122"/>
      <c r="K105" s="123">
        <f t="shared" si="5"/>
        <v>0</v>
      </c>
      <c r="L105" s="122"/>
      <c r="M105" s="122"/>
      <c r="N105" s="122"/>
      <c r="O105" s="122"/>
      <c r="P105" s="123">
        <v>7850</v>
      </c>
      <c r="Q105" s="123">
        <f t="shared" si="4"/>
        <v>0</v>
      </c>
      <c r="R105" s="122"/>
      <c r="S105" s="122"/>
      <c r="T105" s="122"/>
      <c r="U105" s="122"/>
      <c r="V105" s="122"/>
      <c r="W105" s="122"/>
      <c r="X105" s="122"/>
      <c r="Y105" s="122"/>
      <c r="Z105" s="123">
        <f t="shared" si="6"/>
        <v>0</v>
      </c>
      <c r="AA105" s="123">
        <f t="shared" si="7"/>
        <v>0</v>
      </c>
      <c r="AC105" s="124"/>
    </row>
    <row r="106" spans="1:29" s="115" customFormat="1" ht="15.5" x14ac:dyDescent="0.35">
      <c r="A106" s="122"/>
      <c r="B106" s="122"/>
      <c r="C106" s="122"/>
      <c r="D106" s="122"/>
      <c r="E106" s="122"/>
      <c r="F106" s="122"/>
      <c r="G106" s="123">
        <v>7850</v>
      </c>
      <c r="H106" s="122"/>
      <c r="I106" s="122"/>
      <c r="J106" s="122"/>
      <c r="K106" s="123">
        <f t="shared" si="5"/>
        <v>0</v>
      </c>
      <c r="L106" s="122"/>
      <c r="M106" s="122"/>
      <c r="N106" s="122"/>
      <c r="O106" s="122"/>
      <c r="P106" s="123">
        <v>7850</v>
      </c>
      <c r="Q106" s="123">
        <f t="shared" si="4"/>
        <v>0</v>
      </c>
      <c r="R106" s="122"/>
      <c r="S106" s="122"/>
      <c r="T106" s="122"/>
      <c r="U106" s="122"/>
      <c r="V106" s="122"/>
      <c r="W106" s="122"/>
      <c r="X106" s="122"/>
      <c r="Y106" s="122"/>
      <c r="Z106" s="123">
        <f t="shared" si="6"/>
        <v>0</v>
      </c>
      <c r="AA106" s="123">
        <f t="shared" si="7"/>
        <v>0</v>
      </c>
      <c r="AC106" s="124"/>
    </row>
    <row r="107" spans="1:29" s="115" customFormat="1" ht="15.5" x14ac:dyDescent="0.35">
      <c r="A107" s="122"/>
      <c r="B107" s="122"/>
      <c r="C107" s="122"/>
      <c r="D107" s="122"/>
      <c r="E107" s="122"/>
      <c r="F107" s="122"/>
      <c r="G107" s="123">
        <v>7850</v>
      </c>
      <c r="H107" s="122"/>
      <c r="I107" s="122"/>
      <c r="J107" s="122"/>
      <c r="K107" s="123">
        <f t="shared" ref="K107:K146" si="8">IF($I107="M10",0.617,0)+IF($I107="M12",0.888,0)+IF($I107="M16",1.579,0)+IF($I107="M20",2.467,0)+IF($I107="M24",3.553,0)+IF($I107="M30",5.551,0)+IF($I107="M36",7.994,0)+IF($I107="M42",10.88,0)</f>
        <v>0</v>
      </c>
      <c r="L107" s="122"/>
      <c r="M107" s="122"/>
      <c r="N107" s="122"/>
      <c r="O107" s="122"/>
      <c r="P107" s="123">
        <v>7850</v>
      </c>
      <c r="Q107" s="123">
        <f t="shared" si="4"/>
        <v>0</v>
      </c>
      <c r="R107" s="122"/>
      <c r="S107" s="122"/>
      <c r="T107" s="122"/>
      <c r="U107" s="122"/>
      <c r="V107" s="122"/>
      <c r="W107" s="122"/>
      <c r="X107" s="122"/>
      <c r="Y107" s="122"/>
      <c r="Z107" s="123">
        <f t="shared" si="6"/>
        <v>0</v>
      </c>
      <c r="AA107" s="123">
        <f t="shared" si="7"/>
        <v>0</v>
      </c>
      <c r="AC107" s="124"/>
    </row>
    <row r="108" spans="1:29" s="115" customFormat="1" ht="15.5" x14ac:dyDescent="0.35">
      <c r="A108" s="122"/>
      <c r="B108" s="122"/>
      <c r="C108" s="122"/>
      <c r="D108" s="122"/>
      <c r="E108" s="122"/>
      <c r="F108" s="122"/>
      <c r="G108" s="123">
        <v>7850</v>
      </c>
      <c r="H108" s="122"/>
      <c r="I108" s="122"/>
      <c r="J108" s="122"/>
      <c r="K108" s="123">
        <f t="shared" si="8"/>
        <v>0</v>
      </c>
      <c r="L108" s="122"/>
      <c r="M108" s="122"/>
      <c r="N108" s="122"/>
      <c r="O108" s="122"/>
      <c r="P108" s="123">
        <v>7850</v>
      </c>
      <c r="Q108" s="123">
        <f t="shared" si="4"/>
        <v>0</v>
      </c>
      <c r="R108" s="122"/>
      <c r="S108" s="122"/>
      <c r="T108" s="122"/>
      <c r="U108" s="122"/>
      <c r="V108" s="122"/>
      <c r="W108" s="122"/>
      <c r="X108" s="122"/>
      <c r="Y108" s="122"/>
      <c r="Z108" s="123">
        <f t="shared" si="6"/>
        <v>0</v>
      </c>
      <c r="AA108" s="123">
        <f t="shared" si="7"/>
        <v>0</v>
      </c>
      <c r="AC108" s="124"/>
    </row>
    <row r="109" spans="1:29" s="115" customFormat="1" ht="15.5" x14ac:dyDescent="0.35">
      <c r="A109" s="122"/>
      <c r="B109" s="122"/>
      <c r="C109" s="122"/>
      <c r="D109" s="122"/>
      <c r="E109" s="122"/>
      <c r="F109" s="122"/>
      <c r="G109" s="123">
        <v>7850</v>
      </c>
      <c r="H109" s="122"/>
      <c r="I109" s="122"/>
      <c r="J109" s="122"/>
      <c r="K109" s="123">
        <f t="shared" si="8"/>
        <v>0</v>
      </c>
      <c r="L109" s="122"/>
      <c r="M109" s="122"/>
      <c r="N109" s="122"/>
      <c r="O109" s="122"/>
      <c r="P109" s="123">
        <v>7850</v>
      </c>
      <c r="Q109" s="123">
        <f t="shared" si="4"/>
        <v>0</v>
      </c>
      <c r="R109" s="122"/>
      <c r="S109" s="122"/>
      <c r="T109" s="122"/>
      <c r="U109" s="122"/>
      <c r="V109" s="122"/>
      <c r="W109" s="122"/>
      <c r="X109" s="122"/>
      <c r="Y109" s="122"/>
      <c r="Z109" s="123">
        <f t="shared" si="6"/>
        <v>0</v>
      </c>
      <c r="AA109" s="123">
        <f t="shared" si="7"/>
        <v>0</v>
      </c>
      <c r="AC109" s="124"/>
    </row>
    <row r="110" spans="1:29" s="115" customFormat="1" ht="15.5" x14ac:dyDescent="0.35">
      <c r="A110" s="122"/>
      <c r="B110" s="122"/>
      <c r="C110" s="122"/>
      <c r="D110" s="122"/>
      <c r="E110" s="122"/>
      <c r="F110" s="122"/>
      <c r="G110" s="123">
        <v>7850</v>
      </c>
      <c r="H110" s="122"/>
      <c r="I110" s="122"/>
      <c r="J110" s="122"/>
      <c r="K110" s="123">
        <f t="shared" si="8"/>
        <v>0</v>
      </c>
      <c r="L110" s="122"/>
      <c r="M110" s="122"/>
      <c r="N110" s="122"/>
      <c r="O110" s="122"/>
      <c r="P110" s="123">
        <v>7850</v>
      </c>
      <c r="Q110" s="123">
        <f t="shared" si="4"/>
        <v>0</v>
      </c>
      <c r="R110" s="122"/>
      <c r="S110" s="122"/>
      <c r="T110" s="122"/>
      <c r="U110" s="122"/>
      <c r="V110" s="122"/>
      <c r="W110" s="122"/>
      <c r="X110" s="122"/>
      <c r="Y110" s="122"/>
      <c r="Z110" s="123">
        <f t="shared" si="6"/>
        <v>0</v>
      </c>
      <c r="AA110" s="123">
        <f t="shared" si="7"/>
        <v>0</v>
      </c>
      <c r="AC110" s="124"/>
    </row>
    <row r="111" spans="1:29" s="115" customFormat="1" ht="15.5" x14ac:dyDescent="0.35">
      <c r="A111" s="122"/>
      <c r="B111" s="122"/>
      <c r="C111" s="122"/>
      <c r="D111" s="122"/>
      <c r="E111" s="122"/>
      <c r="F111" s="122"/>
      <c r="G111" s="123">
        <v>7850</v>
      </c>
      <c r="H111" s="122"/>
      <c r="I111" s="122"/>
      <c r="J111" s="122"/>
      <c r="K111" s="123">
        <f t="shared" si="8"/>
        <v>0</v>
      </c>
      <c r="L111" s="122"/>
      <c r="M111" s="122"/>
      <c r="N111" s="122"/>
      <c r="O111" s="122"/>
      <c r="P111" s="123">
        <v>7850</v>
      </c>
      <c r="Q111" s="123">
        <f t="shared" si="4"/>
        <v>0</v>
      </c>
      <c r="R111" s="122"/>
      <c r="S111" s="122"/>
      <c r="T111" s="122"/>
      <c r="U111" s="122"/>
      <c r="V111" s="122"/>
      <c r="W111" s="122"/>
      <c r="X111" s="122"/>
      <c r="Y111" s="122"/>
      <c r="Z111" s="123">
        <f t="shared" si="6"/>
        <v>0</v>
      </c>
      <c r="AA111" s="123">
        <f t="shared" si="7"/>
        <v>0</v>
      </c>
      <c r="AC111" s="124"/>
    </row>
    <row r="112" spans="1:29" s="115" customFormat="1" ht="15.5" x14ac:dyDescent="0.35">
      <c r="A112" s="122"/>
      <c r="B112" s="122"/>
      <c r="C112" s="122"/>
      <c r="D112" s="122"/>
      <c r="E112" s="122"/>
      <c r="F112" s="122"/>
      <c r="G112" s="123">
        <v>7850</v>
      </c>
      <c r="H112" s="122"/>
      <c r="I112" s="122"/>
      <c r="J112" s="122"/>
      <c r="K112" s="123">
        <f t="shared" si="8"/>
        <v>0</v>
      </c>
      <c r="L112" s="122"/>
      <c r="M112" s="122"/>
      <c r="N112" s="122"/>
      <c r="O112" s="122"/>
      <c r="P112" s="123">
        <v>7850</v>
      </c>
      <c r="Q112" s="123">
        <f t="shared" si="4"/>
        <v>0</v>
      </c>
      <c r="R112" s="122"/>
      <c r="S112" s="122"/>
      <c r="T112" s="122"/>
      <c r="U112" s="122"/>
      <c r="V112" s="122"/>
      <c r="W112" s="122"/>
      <c r="X112" s="122"/>
      <c r="Y112" s="122"/>
      <c r="Z112" s="123">
        <f t="shared" si="6"/>
        <v>0</v>
      </c>
      <c r="AA112" s="123">
        <f t="shared" si="7"/>
        <v>0</v>
      </c>
      <c r="AC112" s="124"/>
    </row>
    <row r="113" spans="1:29" s="115" customFormat="1" ht="15.5" x14ac:dyDescent="0.35">
      <c r="A113" s="122"/>
      <c r="B113" s="122"/>
      <c r="C113" s="122"/>
      <c r="D113" s="122"/>
      <c r="E113" s="122"/>
      <c r="F113" s="122"/>
      <c r="G113" s="123">
        <v>7850</v>
      </c>
      <c r="H113" s="122"/>
      <c r="I113" s="122"/>
      <c r="J113" s="122"/>
      <c r="K113" s="123">
        <f t="shared" si="8"/>
        <v>0</v>
      </c>
      <c r="L113" s="122"/>
      <c r="M113" s="122"/>
      <c r="N113" s="122"/>
      <c r="O113" s="122"/>
      <c r="P113" s="123">
        <v>7850</v>
      </c>
      <c r="Q113" s="123">
        <f t="shared" si="4"/>
        <v>0</v>
      </c>
      <c r="R113" s="122"/>
      <c r="S113" s="122"/>
      <c r="T113" s="122"/>
      <c r="U113" s="122"/>
      <c r="V113" s="122"/>
      <c r="W113" s="122"/>
      <c r="X113" s="122"/>
      <c r="Y113" s="122"/>
      <c r="Z113" s="123">
        <f t="shared" si="6"/>
        <v>0</v>
      </c>
      <c r="AA113" s="123">
        <f t="shared" si="7"/>
        <v>0</v>
      </c>
      <c r="AC113" s="124"/>
    </row>
    <row r="114" spans="1:29" s="115" customFormat="1" ht="15.5" x14ac:dyDescent="0.35">
      <c r="A114" s="122"/>
      <c r="B114" s="122"/>
      <c r="C114" s="122"/>
      <c r="D114" s="122"/>
      <c r="E114" s="122"/>
      <c r="F114" s="122"/>
      <c r="G114" s="123">
        <v>7850</v>
      </c>
      <c r="H114" s="122"/>
      <c r="I114" s="122"/>
      <c r="J114" s="122"/>
      <c r="K114" s="123">
        <f t="shared" si="8"/>
        <v>0</v>
      </c>
      <c r="L114" s="122"/>
      <c r="M114" s="122"/>
      <c r="N114" s="122"/>
      <c r="O114" s="122"/>
      <c r="P114" s="123">
        <v>7850</v>
      </c>
      <c r="Q114" s="123">
        <f t="shared" si="4"/>
        <v>0</v>
      </c>
      <c r="R114" s="122"/>
      <c r="S114" s="122"/>
      <c r="T114" s="122"/>
      <c r="U114" s="122"/>
      <c r="V114" s="122"/>
      <c r="W114" s="122"/>
      <c r="X114" s="122"/>
      <c r="Y114" s="122"/>
      <c r="Z114" s="123">
        <f t="shared" si="6"/>
        <v>0</v>
      </c>
      <c r="AA114" s="123">
        <f t="shared" si="7"/>
        <v>0</v>
      </c>
      <c r="AC114" s="124"/>
    </row>
    <row r="115" spans="1:29" s="115" customFormat="1" ht="15.5" x14ac:dyDescent="0.35">
      <c r="A115" s="122"/>
      <c r="B115" s="122"/>
      <c r="C115" s="122"/>
      <c r="D115" s="122"/>
      <c r="E115" s="122"/>
      <c r="F115" s="122"/>
      <c r="G115" s="123">
        <v>7850</v>
      </c>
      <c r="H115" s="122"/>
      <c r="I115" s="122"/>
      <c r="J115" s="122"/>
      <c r="K115" s="123">
        <f t="shared" si="8"/>
        <v>0</v>
      </c>
      <c r="L115" s="122"/>
      <c r="M115" s="122"/>
      <c r="N115" s="122"/>
      <c r="O115" s="122"/>
      <c r="P115" s="123">
        <v>7850</v>
      </c>
      <c r="Q115" s="123">
        <f t="shared" si="4"/>
        <v>0</v>
      </c>
      <c r="R115" s="122"/>
      <c r="S115" s="122"/>
      <c r="T115" s="122"/>
      <c r="U115" s="122"/>
      <c r="V115" s="122"/>
      <c r="W115" s="122"/>
      <c r="X115" s="122"/>
      <c r="Y115" s="122"/>
      <c r="Z115" s="123">
        <f t="shared" si="6"/>
        <v>0</v>
      </c>
      <c r="AA115" s="123">
        <f t="shared" si="7"/>
        <v>0</v>
      </c>
      <c r="AC115" s="124"/>
    </row>
    <row r="116" spans="1:29" s="115" customFormat="1" ht="15.5" x14ac:dyDescent="0.35">
      <c r="A116" s="122"/>
      <c r="B116" s="122"/>
      <c r="C116" s="122"/>
      <c r="D116" s="122"/>
      <c r="E116" s="122"/>
      <c r="F116" s="122"/>
      <c r="G116" s="123">
        <v>7850</v>
      </c>
      <c r="H116" s="122"/>
      <c r="I116" s="122"/>
      <c r="J116" s="122"/>
      <c r="K116" s="123">
        <f t="shared" si="8"/>
        <v>0</v>
      </c>
      <c r="L116" s="122"/>
      <c r="M116" s="122"/>
      <c r="N116" s="122"/>
      <c r="O116" s="122"/>
      <c r="P116" s="123">
        <v>7850</v>
      </c>
      <c r="Q116" s="123">
        <f t="shared" si="4"/>
        <v>0</v>
      </c>
      <c r="R116" s="122"/>
      <c r="S116" s="122"/>
      <c r="T116" s="122"/>
      <c r="U116" s="122"/>
      <c r="V116" s="122"/>
      <c r="W116" s="122"/>
      <c r="X116" s="122"/>
      <c r="Y116" s="122"/>
      <c r="Z116" s="123">
        <f t="shared" si="6"/>
        <v>0</v>
      </c>
      <c r="AA116" s="123">
        <f t="shared" si="7"/>
        <v>0</v>
      </c>
      <c r="AC116" s="124"/>
    </row>
    <row r="117" spans="1:29" s="115" customFormat="1" ht="15.5" x14ac:dyDescent="0.35">
      <c r="A117" s="122"/>
      <c r="B117" s="122"/>
      <c r="C117" s="122"/>
      <c r="D117" s="122"/>
      <c r="E117" s="122"/>
      <c r="F117" s="122"/>
      <c r="G117" s="123">
        <v>7850</v>
      </c>
      <c r="H117" s="122"/>
      <c r="I117" s="122"/>
      <c r="J117" s="122"/>
      <c r="K117" s="123">
        <f t="shared" si="8"/>
        <v>0</v>
      </c>
      <c r="L117" s="122"/>
      <c r="M117" s="122"/>
      <c r="N117" s="122"/>
      <c r="O117" s="122"/>
      <c r="P117" s="123">
        <v>7850</v>
      </c>
      <c r="Q117" s="123">
        <f t="shared" si="4"/>
        <v>0</v>
      </c>
      <c r="R117" s="122"/>
      <c r="S117" s="122"/>
      <c r="T117" s="122"/>
      <c r="U117" s="122"/>
      <c r="V117" s="122"/>
      <c r="W117" s="122"/>
      <c r="X117" s="122"/>
      <c r="Y117" s="122"/>
      <c r="Z117" s="123">
        <f t="shared" si="6"/>
        <v>0</v>
      </c>
      <c r="AA117" s="123">
        <f t="shared" si="7"/>
        <v>0</v>
      </c>
      <c r="AC117" s="124"/>
    </row>
    <row r="118" spans="1:29" s="115" customFormat="1" ht="15.5" x14ac:dyDescent="0.35">
      <c r="A118" s="122"/>
      <c r="B118" s="122"/>
      <c r="C118" s="122"/>
      <c r="D118" s="122"/>
      <c r="E118" s="122"/>
      <c r="F118" s="122"/>
      <c r="G118" s="123">
        <v>7850</v>
      </c>
      <c r="H118" s="122"/>
      <c r="I118" s="122"/>
      <c r="J118" s="122"/>
      <c r="K118" s="123">
        <f t="shared" si="8"/>
        <v>0</v>
      </c>
      <c r="L118" s="122"/>
      <c r="M118" s="122"/>
      <c r="N118" s="122"/>
      <c r="O118" s="122"/>
      <c r="P118" s="123">
        <v>7850</v>
      </c>
      <c r="Q118" s="123">
        <f t="shared" si="4"/>
        <v>0</v>
      </c>
      <c r="R118" s="122"/>
      <c r="S118" s="122"/>
      <c r="T118" s="122"/>
      <c r="U118" s="122"/>
      <c r="V118" s="122"/>
      <c r="W118" s="122"/>
      <c r="X118" s="122"/>
      <c r="Y118" s="122"/>
      <c r="Z118" s="123">
        <f t="shared" si="6"/>
        <v>0</v>
      </c>
      <c r="AA118" s="123">
        <f t="shared" si="7"/>
        <v>0</v>
      </c>
      <c r="AC118" s="124"/>
    </row>
    <row r="119" spans="1:29" s="115" customFormat="1" ht="15.5" x14ac:dyDescent="0.35">
      <c r="A119" s="122"/>
      <c r="B119" s="122"/>
      <c r="C119" s="122"/>
      <c r="D119" s="122"/>
      <c r="E119" s="122"/>
      <c r="F119" s="122"/>
      <c r="G119" s="123">
        <v>7850</v>
      </c>
      <c r="H119" s="122"/>
      <c r="I119" s="122"/>
      <c r="J119" s="122"/>
      <c r="K119" s="123">
        <f t="shared" si="8"/>
        <v>0</v>
      </c>
      <c r="L119" s="122"/>
      <c r="M119" s="122"/>
      <c r="N119" s="122"/>
      <c r="O119" s="122"/>
      <c r="P119" s="123">
        <v>7850</v>
      </c>
      <c r="Q119" s="123">
        <f t="shared" si="4"/>
        <v>0</v>
      </c>
      <c r="R119" s="122"/>
      <c r="S119" s="122"/>
      <c r="T119" s="122"/>
      <c r="U119" s="122"/>
      <c r="V119" s="122"/>
      <c r="W119" s="122"/>
      <c r="X119" s="122"/>
      <c r="Y119" s="122"/>
      <c r="Z119" s="123">
        <f t="shared" si="6"/>
        <v>0</v>
      </c>
      <c r="AA119" s="123">
        <f t="shared" si="7"/>
        <v>0</v>
      </c>
      <c r="AC119" s="124"/>
    </row>
    <row r="120" spans="1:29" s="115" customFormat="1" ht="15.5" x14ac:dyDescent="0.35">
      <c r="A120" s="122"/>
      <c r="B120" s="122"/>
      <c r="C120" s="122"/>
      <c r="D120" s="122"/>
      <c r="E120" s="122"/>
      <c r="F120" s="122"/>
      <c r="G120" s="123">
        <v>7850</v>
      </c>
      <c r="H120" s="122"/>
      <c r="I120" s="122"/>
      <c r="J120" s="122"/>
      <c r="K120" s="123">
        <f t="shared" si="8"/>
        <v>0</v>
      </c>
      <c r="L120" s="122"/>
      <c r="M120" s="122"/>
      <c r="N120" s="122"/>
      <c r="O120" s="122"/>
      <c r="P120" s="123">
        <v>7850</v>
      </c>
      <c r="Q120" s="123">
        <f t="shared" ref="Q120:Q147" si="9">ROUND(C120*D120*E120*F120*G120+C120*H120*J120*K120,3)</f>
        <v>0</v>
      </c>
      <c r="R120" s="122"/>
      <c r="S120" s="122"/>
      <c r="T120" s="122"/>
      <c r="U120" s="122"/>
      <c r="V120" s="122"/>
      <c r="W120" s="122"/>
      <c r="X120" s="122"/>
      <c r="Y120" s="122"/>
      <c r="Z120" s="123">
        <f t="shared" si="6"/>
        <v>0</v>
      </c>
      <c r="AA120" s="123">
        <f t="shared" si="7"/>
        <v>0</v>
      </c>
      <c r="AC120" s="124"/>
    </row>
    <row r="121" spans="1:29" s="115" customFormat="1" ht="15.5" x14ac:dyDescent="0.35">
      <c r="A121" s="122"/>
      <c r="B121" s="122"/>
      <c r="C121" s="122"/>
      <c r="D121" s="122"/>
      <c r="E121" s="122"/>
      <c r="F121" s="122"/>
      <c r="G121" s="123">
        <v>7850</v>
      </c>
      <c r="H121" s="122"/>
      <c r="I121" s="122"/>
      <c r="J121" s="122"/>
      <c r="K121" s="123">
        <f t="shared" si="8"/>
        <v>0</v>
      </c>
      <c r="L121" s="122"/>
      <c r="M121" s="122"/>
      <c r="N121" s="122"/>
      <c r="O121" s="122"/>
      <c r="P121" s="123">
        <v>7850</v>
      </c>
      <c r="Q121" s="123">
        <f t="shared" si="9"/>
        <v>0</v>
      </c>
      <c r="R121" s="122"/>
      <c r="S121" s="122"/>
      <c r="T121" s="122"/>
      <c r="U121" s="122"/>
      <c r="V121" s="122"/>
      <c r="W121" s="122"/>
      <c r="X121" s="122"/>
      <c r="Y121" s="122"/>
      <c r="Z121" s="123">
        <f t="shared" si="6"/>
        <v>0</v>
      </c>
      <c r="AA121" s="123">
        <f t="shared" si="7"/>
        <v>0</v>
      </c>
      <c r="AC121" s="124"/>
    </row>
    <row r="122" spans="1:29" s="115" customFormat="1" ht="15.5" x14ac:dyDescent="0.35">
      <c r="A122" s="122"/>
      <c r="B122" s="122"/>
      <c r="C122" s="122"/>
      <c r="D122" s="122"/>
      <c r="E122" s="122"/>
      <c r="F122" s="122"/>
      <c r="G122" s="123">
        <v>7850</v>
      </c>
      <c r="H122" s="122"/>
      <c r="I122" s="122"/>
      <c r="J122" s="122"/>
      <c r="K122" s="123">
        <f t="shared" si="8"/>
        <v>0</v>
      </c>
      <c r="L122" s="122"/>
      <c r="M122" s="122"/>
      <c r="N122" s="122"/>
      <c r="O122" s="122"/>
      <c r="P122" s="123">
        <v>7850</v>
      </c>
      <c r="Q122" s="123">
        <f t="shared" si="9"/>
        <v>0</v>
      </c>
      <c r="R122" s="122"/>
      <c r="S122" s="122"/>
      <c r="T122" s="122"/>
      <c r="U122" s="122"/>
      <c r="V122" s="122"/>
      <c r="W122" s="122"/>
      <c r="X122" s="122"/>
      <c r="Y122" s="122"/>
      <c r="Z122" s="123">
        <f t="shared" si="6"/>
        <v>0</v>
      </c>
      <c r="AA122" s="123">
        <f t="shared" si="7"/>
        <v>0</v>
      </c>
      <c r="AC122" s="124"/>
    </row>
    <row r="123" spans="1:29" s="115" customFormat="1" ht="15.5" x14ac:dyDescent="0.35">
      <c r="A123" s="122"/>
      <c r="B123" s="122"/>
      <c r="C123" s="122"/>
      <c r="D123" s="122"/>
      <c r="E123" s="122"/>
      <c r="F123" s="122"/>
      <c r="G123" s="123">
        <v>7850</v>
      </c>
      <c r="H123" s="122"/>
      <c r="I123" s="122"/>
      <c r="J123" s="122"/>
      <c r="K123" s="123">
        <f t="shared" si="8"/>
        <v>0</v>
      </c>
      <c r="L123" s="122"/>
      <c r="M123" s="122"/>
      <c r="N123" s="122"/>
      <c r="O123" s="122"/>
      <c r="P123" s="123">
        <v>7850</v>
      </c>
      <c r="Q123" s="123">
        <f t="shared" si="9"/>
        <v>0</v>
      </c>
      <c r="R123" s="122"/>
      <c r="S123" s="122"/>
      <c r="T123" s="122"/>
      <c r="U123" s="122"/>
      <c r="V123" s="122"/>
      <c r="W123" s="122"/>
      <c r="X123" s="122"/>
      <c r="Y123" s="122"/>
      <c r="Z123" s="123">
        <f t="shared" si="6"/>
        <v>0</v>
      </c>
      <c r="AA123" s="123">
        <f t="shared" si="7"/>
        <v>0</v>
      </c>
      <c r="AC123" s="124"/>
    </row>
    <row r="124" spans="1:29" s="115" customFormat="1" ht="15.5" x14ac:dyDescent="0.35">
      <c r="A124" s="122"/>
      <c r="B124" s="122"/>
      <c r="C124" s="122"/>
      <c r="D124" s="122"/>
      <c r="E124" s="122"/>
      <c r="F124" s="122"/>
      <c r="G124" s="123">
        <v>7850</v>
      </c>
      <c r="H124" s="122"/>
      <c r="I124" s="122"/>
      <c r="J124" s="122"/>
      <c r="K124" s="123">
        <f t="shared" si="8"/>
        <v>0</v>
      </c>
      <c r="L124" s="122"/>
      <c r="M124" s="122"/>
      <c r="N124" s="122"/>
      <c r="O124" s="122"/>
      <c r="P124" s="123">
        <v>7850</v>
      </c>
      <c r="Q124" s="123">
        <f t="shared" si="9"/>
        <v>0</v>
      </c>
      <c r="R124" s="122"/>
      <c r="S124" s="122"/>
      <c r="T124" s="122"/>
      <c r="U124" s="122"/>
      <c r="V124" s="122"/>
      <c r="W124" s="122"/>
      <c r="X124" s="122"/>
      <c r="Y124" s="122"/>
      <c r="Z124" s="123">
        <f t="shared" si="6"/>
        <v>0</v>
      </c>
      <c r="AA124" s="123">
        <f t="shared" si="7"/>
        <v>0</v>
      </c>
      <c r="AC124" s="124"/>
    </row>
    <row r="125" spans="1:29" s="115" customFormat="1" ht="15.5" x14ac:dyDescent="0.35">
      <c r="A125" s="122"/>
      <c r="B125" s="122"/>
      <c r="C125" s="122"/>
      <c r="D125" s="122"/>
      <c r="E125" s="122"/>
      <c r="F125" s="122"/>
      <c r="G125" s="123">
        <v>7850</v>
      </c>
      <c r="H125" s="122"/>
      <c r="I125" s="122"/>
      <c r="J125" s="122"/>
      <c r="K125" s="123">
        <f t="shared" si="8"/>
        <v>0</v>
      </c>
      <c r="L125" s="122"/>
      <c r="M125" s="122"/>
      <c r="N125" s="122"/>
      <c r="O125" s="122"/>
      <c r="P125" s="123">
        <v>7850</v>
      </c>
      <c r="Q125" s="123">
        <f t="shared" si="9"/>
        <v>0</v>
      </c>
      <c r="R125" s="122"/>
      <c r="S125" s="122"/>
      <c r="T125" s="122"/>
      <c r="U125" s="122"/>
      <c r="V125" s="122"/>
      <c r="W125" s="122"/>
      <c r="X125" s="122"/>
      <c r="Y125" s="122"/>
      <c r="Z125" s="123">
        <f t="shared" si="6"/>
        <v>0</v>
      </c>
      <c r="AA125" s="123">
        <f t="shared" si="7"/>
        <v>0</v>
      </c>
      <c r="AC125" s="124"/>
    </row>
    <row r="126" spans="1:29" s="115" customFormat="1" ht="15.5" x14ac:dyDescent="0.35">
      <c r="A126" s="122"/>
      <c r="B126" s="122"/>
      <c r="C126" s="122"/>
      <c r="D126" s="122"/>
      <c r="E126" s="122"/>
      <c r="F126" s="122"/>
      <c r="G126" s="123">
        <v>7850</v>
      </c>
      <c r="H126" s="122"/>
      <c r="I126" s="122"/>
      <c r="J126" s="122"/>
      <c r="K126" s="123">
        <f t="shared" si="8"/>
        <v>0</v>
      </c>
      <c r="L126" s="122"/>
      <c r="M126" s="122"/>
      <c r="N126" s="122"/>
      <c r="O126" s="122"/>
      <c r="P126" s="123">
        <v>7850</v>
      </c>
      <c r="Q126" s="123">
        <f t="shared" si="9"/>
        <v>0</v>
      </c>
      <c r="R126" s="122"/>
      <c r="S126" s="122"/>
      <c r="T126" s="122"/>
      <c r="U126" s="122"/>
      <c r="V126" s="122"/>
      <c r="W126" s="122"/>
      <c r="X126" s="122"/>
      <c r="Y126" s="122"/>
      <c r="Z126" s="123">
        <f t="shared" si="6"/>
        <v>0</v>
      </c>
      <c r="AA126" s="123">
        <f t="shared" si="7"/>
        <v>0</v>
      </c>
      <c r="AC126" s="124"/>
    </row>
    <row r="127" spans="1:29" s="115" customFormat="1" ht="15.5" x14ac:dyDescent="0.35">
      <c r="A127" s="122"/>
      <c r="B127" s="122"/>
      <c r="C127" s="122"/>
      <c r="D127" s="122"/>
      <c r="E127" s="122"/>
      <c r="F127" s="122"/>
      <c r="G127" s="123">
        <v>7850</v>
      </c>
      <c r="H127" s="122"/>
      <c r="I127" s="122"/>
      <c r="J127" s="122"/>
      <c r="K127" s="123">
        <f t="shared" si="8"/>
        <v>0</v>
      </c>
      <c r="L127" s="122"/>
      <c r="M127" s="122"/>
      <c r="N127" s="122"/>
      <c r="O127" s="122"/>
      <c r="P127" s="123">
        <v>7850</v>
      </c>
      <c r="Q127" s="123">
        <f t="shared" si="9"/>
        <v>0</v>
      </c>
      <c r="R127" s="122"/>
      <c r="S127" s="122"/>
      <c r="T127" s="122"/>
      <c r="U127" s="122"/>
      <c r="V127" s="122"/>
      <c r="W127" s="122"/>
      <c r="X127" s="122"/>
      <c r="Y127" s="122"/>
      <c r="Z127" s="123">
        <f t="shared" si="6"/>
        <v>0</v>
      </c>
      <c r="AA127" s="123">
        <f t="shared" si="7"/>
        <v>0</v>
      </c>
      <c r="AC127" s="124"/>
    </row>
    <row r="128" spans="1:29" s="115" customFormat="1" ht="15.5" x14ac:dyDescent="0.35">
      <c r="A128" s="122"/>
      <c r="B128" s="122"/>
      <c r="C128" s="122"/>
      <c r="D128" s="122"/>
      <c r="E128" s="122"/>
      <c r="F128" s="122"/>
      <c r="G128" s="123">
        <v>7850</v>
      </c>
      <c r="H128" s="122"/>
      <c r="I128" s="122"/>
      <c r="J128" s="122"/>
      <c r="K128" s="123">
        <f t="shared" si="8"/>
        <v>0</v>
      </c>
      <c r="L128" s="122"/>
      <c r="M128" s="122"/>
      <c r="N128" s="122"/>
      <c r="O128" s="122"/>
      <c r="P128" s="123">
        <v>7850</v>
      </c>
      <c r="Q128" s="123">
        <f t="shared" si="9"/>
        <v>0</v>
      </c>
      <c r="R128" s="122"/>
      <c r="S128" s="122"/>
      <c r="T128" s="122"/>
      <c r="U128" s="122"/>
      <c r="V128" s="122"/>
      <c r="W128" s="122"/>
      <c r="X128" s="122"/>
      <c r="Y128" s="122"/>
      <c r="Z128" s="123">
        <f t="shared" si="6"/>
        <v>0</v>
      </c>
      <c r="AA128" s="123">
        <f t="shared" si="7"/>
        <v>0</v>
      </c>
      <c r="AC128" s="124"/>
    </row>
    <row r="129" spans="1:29" s="115" customFormat="1" ht="15.5" x14ac:dyDescent="0.35">
      <c r="A129" s="122"/>
      <c r="B129" s="122"/>
      <c r="C129" s="122"/>
      <c r="D129" s="122"/>
      <c r="E129" s="122"/>
      <c r="F129" s="122"/>
      <c r="G129" s="123">
        <v>7850</v>
      </c>
      <c r="H129" s="122"/>
      <c r="I129" s="122"/>
      <c r="J129" s="122"/>
      <c r="K129" s="123">
        <f t="shared" si="8"/>
        <v>0</v>
      </c>
      <c r="L129" s="122"/>
      <c r="M129" s="122"/>
      <c r="N129" s="122"/>
      <c r="O129" s="122"/>
      <c r="P129" s="123">
        <v>7850</v>
      </c>
      <c r="Q129" s="123">
        <f t="shared" si="9"/>
        <v>0</v>
      </c>
      <c r="R129" s="122"/>
      <c r="S129" s="122"/>
      <c r="T129" s="122"/>
      <c r="U129" s="122"/>
      <c r="V129" s="122"/>
      <c r="W129" s="122"/>
      <c r="X129" s="122"/>
      <c r="Y129" s="122"/>
      <c r="Z129" s="123">
        <f t="shared" si="6"/>
        <v>0</v>
      </c>
      <c r="AA129" s="123">
        <f t="shared" si="7"/>
        <v>0</v>
      </c>
      <c r="AC129" s="124"/>
    </row>
    <row r="130" spans="1:29" s="115" customFormat="1" ht="15.5" x14ac:dyDescent="0.35">
      <c r="A130" s="122"/>
      <c r="B130" s="122"/>
      <c r="C130" s="122"/>
      <c r="D130" s="122"/>
      <c r="E130" s="122"/>
      <c r="F130" s="122"/>
      <c r="G130" s="123">
        <v>7850</v>
      </c>
      <c r="H130" s="122"/>
      <c r="I130" s="122"/>
      <c r="J130" s="122"/>
      <c r="K130" s="123">
        <f t="shared" si="8"/>
        <v>0</v>
      </c>
      <c r="L130" s="122"/>
      <c r="M130" s="122"/>
      <c r="N130" s="122"/>
      <c r="O130" s="122"/>
      <c r="P130" s="123">
        <v>7850</v>
      </c>
      <c r="Q130" s="123">
        <f t="shared" si="9"/>
        <v>0</v>
      </c>
      <c r="R130" s="122"/>
      <c r="S130" s="122"/>
      <c r="T130" s="122"/>
      <c r="U130" s="122"/>
      <c r="V130" s="122"/>
      <c r="W130" s="122"/>
      <c r="X130" s="122"/>
      <c r="Y130" s="122"/>
      <c r="Z130" s="123">
        <f t="shared" si="6"/>
        <v>0</v>
      </c>
      <c r="AA130" s="123">
        <f t="shared" si="7"/>
        <v>0</v>
      </c>
      <c r="AC130" s="124"/>
    </row>
    <row r="131" spans="1:29" s="115" customFormat="1" ht="15.5" x14ac:dyDescent="0.35">
      <c r="A131" s="122"/>
      <c r="B131" s="122"/>
      <c r="C131" s="122"/>
      <c r="D131" s="122"/>
      <c r="E131" s="122"/>
      <c r="F131" s="122"/>
      <c r="G131" s="123">
        <v>7850</v>
      </c>
      <c r="H131" s="122"/>
      <c r="I131" s="122"/>
      <c r="J131" s="122"/>
      <c r="K131" s="123">
        <f t="shared" si="8"/>
        <v>0</v>
      </c>
      <c r="L131" s="122"/>
      <c r="M131" s="122"/>
      <c r="N131" s="122"/>
      <c r="O131" s="122"/>
      <c r="P131" s="123">
        <v>7850</v>
      </c>
      <c r="Q131" s="123">
        <f t="shared" si="9"/>
        <v>0</v>
      </c>
      <c r="R131" s="122"/>
      <c r="S131" s="122"/>
      <c r="T131" s="122"/>
      <c r="U131" s="122"/>
      <c r="V131" s="122"/>
      <c r="W131" s="122"/>
      <c r="X131" s="122"/>
      <c r="Y131" s="122"/>
      <c r="Z131" s="123">
        <f t="shared" ref="Z131:Z161" si="10">S131+U131+W131+Y131</f>
        <v>0</v>
      </c>
      <c r="AA131" s="123">
        <f t="shared" ref="AA131:AA161" si="11">Q131-Z131</f>
        <v>0</v>
      </c>
      <c r="AC131" s="124"/>
    </row>
    <row r="132" spans="1:29" s="115" customFormat="1" ht="15.5" x14ac:dyDescent="0.35">
      <c r="A132" s="122"/>
      <c r="B132" s="122"/>
      <c r="C132" s="122"/>
      <c r="D132" s="122"/>
      <c r="E132" s="122"/>
      <c r="F132" s="122"/>
      <c r="G132" s="123">
        <v>7850</v>
      </c>
      <c r="H132" s="122"/>
      <c r="I132" s="122"/>
      <c r="J132" s="122"/>
      <c r="K132" s="123">
        <f t="shared" si="8"/>
        <v>0</v>
      </c>
      <c r="L132" s="122"/>
      <c r="M132" s="122"/>
      <c r="N132" s="122"/>
      <c r="O132" s="122"/>
      <c r="P132" s="123">
        <v>7850</v>
      </c>
      <c r="Q132" s="123">
        <f t="shared" si="9"/>
        <v>0</v>
      </c>
      <c r="R132" s="122"/>
      <c r="S132" s="122"/>
      <c r="T132" s="122"/>
      <c r="U132" s="122"/>
      <c r="V132" s="122"/>
      <c r="W132" s="122"/>
      <c r="X132" s="122"/>
      <c r="Y132" s="122"/>
      <c r="Z132" s="123">
        <f t="shared" si="10"/>
        <v>0</v>
      </c>
      <c r="AA132" s="123">
        <f t="shared" si="11"/>
        <v>0</v>
      </c>
      <c r="AC132" s="124"/>
    </row>
    <row r="133" spans="1:29" s="115" customFormat="1" ht="15.5" x14ac:dyDescent="0.35">
      <c r="A133" s="122"/>
      <c r="B133" s="122"/>
      <c r="C133" s="122"/>
      <c r="D133" s="122"/>
      <c r="E133" s="122"/>
      <c r="F133" s="122"/>
      <c r="G133" s="123">
        <v>7850</v>
      </c>
      <c r="H133" s="122"/>
      <c r="I133" s="122"/>
      <c r="J133" s="122"/>
      <c r="K133" s="123">
        <f t="shared" si="8"/>
        <v>0</v>
      </c>
      <c r="L133" s="122"/>
      <c r="M133" s="122"/>
      <c r="N133" s="122"/>
      <c r="O133" s="122"/>
      <c r="P133" s="123">
        <v>7850</v>
      </c>
      <c r="Q133" s="123">
        <f t="shared" si="9"/>
        <v>0</v>
      </c>
      <c r="R133" s="122"/>
      <c r="S133" s="122"/>
      <c r="T133" s="122"/>
      <c r="U133" s="122"/>
      <c r="V133" s="122"/>
      <c r="W133" s="122"/>
      <c r="X133" s="122"/>
      <c r="Y133" s="122"/>
      <c r="Z133" s="123">
        <f t="shared" si="10"/>
        <v>0</v>
      </c>
      <c r="AA133" s="123">
        <f t="shared" si="11"/>
        <v>0</v>
      </c>
      <c r="AC133" s="124"/>
    </row>
    <row r="134" spans="1:29" s="115" customFormat="1" ht="15.5" x14ac:dyDescent="0.35">
      <c r="A134" s="122"/>
      <c r="B134" s="122"/>
      <c r="C134" s="122"/>
      <c r="D134" s="122"/>
      <c r="E134" s="122"/>
      <c r="F134" s="122"/>
      <c r="G134" s="123">
        <v>7850</v>
      </c>
      <c r="H134" s="122"/>
      <c r="I134" s="122"/>
      <c r="J134" s="122"/>
      <c r="K134" s="123">
        <f t="shared" si="8"/>
        <v>0</v>
      </c>
      <c r="L134" s="122"/>
      <c r="M134" s="122"/>
      <c r="N134" s="122"/>
      <c r="O134" s="122"/>
      <c r="P134" s="123">
        <v>7850</v>
      </c>
      <c r="Q134" s="123">
        <f t="shared" si="9"/>
        <v>0</v>
      </c>
      <c r="R134" s="122"/>
      <c r="S134" s="122"/>
      <c r="T134" s="122"/>
      <c r="U134" s="122"/>
      <c r="V134" s="122"/>
      <c r="W134" s="122"/>
      <c r="X134" s="122"/>
      <c r="Y134" s="122"/>
      <c r="Z134" s="123">
        <f t="shared" si="10"/>
        <v>0</v>
      </c>
      <c r="AA134" s="123">
        <f t="shared" si="11"/>
        <v>0</v>
      </c>
      <c r="AC134" s="124"/>
    </row>
    <row r="135" spans="1:29" s="115" customFormat="1" ht="15.5" x14ac:dyDescent="0.35">
      <c r="A135" s="122"/>
      <c r="B135" s="122"/>
      <c r="C135" s="122"/>
      <c r="D135" s="122"/>
      <c r="E135" s="122"/>
      <c r="F135" s="122"/>
      <c r="G135" s="123">
        <v>7850</v>
      </c>
      <c r="H135" s="122"/>
      <c r="I135" s="122"/>
      <c r="J135" s="122"/>
      <c r="K135" s="123">
        <f t="shared" si="8"/>
        <v>0</v>
      </c>
      <c r="L135" s="122"/>
      <c r="M135" s="122"/>
      <c r="N135" s="122"/>
      <c r="O135" s="122"/>
      <c r="P135" s="123">
        <v>7850</v>
      </c>
      <c r="Q135" s="123">
        <f t="shared" si="9"/>
        <v>0</v>
      </c>
      <c r="R135" s="122"/>
      <c r="S135" s="122"/>
      <c r="T135" s="122"/>
      <c r="U135" s="122"/>
      <c r="V135" s="122"/>
      <c r="W135" s="122"/>
      <c r="X135" s="122"/>
      <c r="Y135" s="122"/>
      <c r="Z135" s="123">
        <f t="shared" si="10"/>
        <v>0</v>
      </c>
      <c r="AA135" s="123">
        <f t="shared" si="11"/>
        <v>0</v>
      </c>
      <c r="AC135" s="124"/>
    </row>
    <row r="136" spans="1:29" s="115" customFormat="1" ht="15.5" x14ac:dyDescent="0.35">
      <c r="A136" s="122"/>
      <c r="B136" s="122"/>
      <c r="C136" s="122"/>
      <c r="D136" s="122"/>
      <c r="E136" s="122"/>
      <c r="F136" s="122"/>
      <c r="G136" s="123">
        <v>7850</v>
      </c>
      <c r="H136" s="122"/>
      <c r="I136" s="122"/>
      <c r="J136" s="122"/>
      <c r="K136" s="123">
        <f t="shared" si="8"/>
        <v>0</v>
      </c>
      <c r="L136" s="122"/>
      <c r="M136" s="122"/>
      <c r="N136" s="122"/>
      <c r="O136" s="122"/>
      <c r="P136" s="123">
        <v>7850</v>
      </c>
      <c r="Q136" s="123">
        <f t="shared" si="9"/>
        <v>0</v>
      </c>
      <c r="R136" s="122"/>
      <c r="S136" s="122"/>
      <c r="T136" s="122"/>
      <c r="U136" s="122"/>
      <c r="V136" s="122"/>
      <c r="W136" s="122"/>
      <c r="X136" s="122"/>
      <c r="Y136" s="122"/>
      <c r="Z136" s="123">
        <f t="shared" si="10"/>
        <v>0</v>
      </c>
      <c r="AA136" s="123">
        <f t="shared" si="11"/>
        <v>0</v>
      </c>
      <c r="AC136" s="124"/>
    </row>
    <row r="137" spans="1:29" s="115" customFormat="1" ht="15.5" x14ac:dyDescent="0.35">
      <c r="A137" s="122"/>
      <c r="B137" s="122"/>
      <c r="C137" s="122"/>
      <c r="D137" s="122"/>
      <c r="E137" s="122"/>
      <c r="F137" s="122"/>
      <c r="G137" s="123">
        <v>7850</v>
      </c>
      <c r="H137" s="122"/>
      <c r="I137" s="122"/>
      <c r="J137" s="122"/>
      <c r="K137" s="123">
        <f t="shared" si="8"/>
        <v>0</v>
      </c>
      <c r="L137" s="122"/>
      <c r="M137" s="122"/>
      <c r="N137" s="122"/>
      <c r="O137" s="122"/>
      <c r="P137" s="123">
        <v>7850</v>
      </c>
      <c r="Q137" s="123">
        <f t="shared" si="9"/>
        <v>0</v>
      </c>
      <c r="R137" s="122"/>
      <c r="S137" s="122"/>
      <c r="T137" s="122"/>
      <c r="U137" s="122"/>
      <c r="V137" s="122"/>
      <c r="W137" s="122"/>
      <c r="X137" s="122"/>
      <c r="Y137" s="122"/>
      <c r="Z137" s="123">
        <f t="shared" si="10"/>
        <v>0</v>
      </c>
      <c r="AA137" s="123">
        <f t="shared" si="11"/>
        <v>0</v>
      </c>
      <c r="AC137" s="124"/>
    </row>
    <row r="138" spans="1:29" s="115" customFormat="1" ht="15.5" x14ac:dyDescent="0.35">
      <c r="A138" s="122"/>
      <c r="B138" s="122"/>
      <c r="C138" s="122"/>
      <c r="D138" s="122"/>
      <c r="E138" s="122"/>
      <c r="F138" s="122"/>
      <c r="G138" s="123">
        <v>7850</v>
      </c>
      <c r="H138" s="122"/>
      <c r="I138" s="122"/>
      <c r="J138" s="122"/>
      <c r="K138" s="123">
        <f t="shared" si="8"/>
        <v>0</v>
      </c>
      <c r="L138" s="122"/>
      <c r="M138" s="122"/>
      <c r="N138" s="122"/>
      <c r="O138" s="122"/>
      <c r="P138" s="123">
        <v>7850</v>
      </c>
      <c r="Q138" s="123">
        <f t="shared" si="9"/>
        <v>0</v>
      </c>
      <c r="R138" s="122"/>
      <c r="S138" s="122"/>
      <c r="T138" s="122"/>
      <c r="U138" s="122"/>
      <c r="V138" s="122"/>
      <c r="W138" s="122"/>
      <c r="X138" s="122"/>
      <c r="Y138" s="122"/>
      <c r="Z138" s="123">
        <f t="shared" si="10"/>
        <v>0</v>
      </c>
      <c r="AA138" s="123">
        <f t="shared" si="11"/>
        <v>0</v>
      </c>
      <c r="AC138" s="124"/>
    </row>
    <row r="139" spans="1:29" s="115" customFormat="1" ht="15.5" x14ac:dyDescent="0.35">
      <c r="A139" s="122"/>
      <c r="B139" s="122"/>
      <c r="C139" s="122"/>
      <c r="D139" s="122"/>
      <c r="E139" s="122"/>
      <c r="F139" s="122"/>
      <c r="G139" s="123">
        <v>7850</v>
      </c>
      <c r="H139" s="122"/>
      <c r="I139" s="122"/>
      <c r="J139" s="122"/>
      <c r="K139" s="123">
        <f t="shared" si="8"/>
        <v>0</v>
      </c>
      <c r="L139" s="122"/>
      <c r="M139" s="122"/>
      <c r="N139" s="122"/>
      <c r="O139" s="122"/>
      <c r="P139" s="123">
        <v>7850</v>
      </c>
      <c r="Q139" s="123">
        <f t="shared" si="9"/>
        <v>0</v>
      </c>
      <c r="R139" s="122"/>
      <c r="S139" s="122"/>
      <c r="T139" s="122"/>
      <c r="U139" s="122"/>
      <c r="V139" s="122"/>
      <c r="W139" s="122"/>
      <c r="X139" s="122"/>
      <c r="Y139" s="122"/>
      <c r="Z139" s="123">
        <f t="shared" si="10"/>
        <v>0</v>
      </c>
      <c r="AA139" s="123">
        <f t="shared" si="11"/>
        <v>0</v>
      </c>
      <c r="AC139" s="124"/>
    </row>
    <row r="140" spans="1:29" s="115" customFormat="1" ht="15.5" x14ac:dyDescent="0.35">
      <c r="A140" s="122"/>
      <c r="B140" s="122"/>
      <c r="C140" s="122"/>
      <c r="D140" s="122"/>
      <c r="E140" s="122"/>
      <c r="F140" s="122"/>
      <c r="G140" s="123">
        <v>7850</v>
      </c>
      <c r="H140" s="122"/>
      <c r="I140" s="122"/>
      <c r="J140" s="122"/>
      <c r="K140" s="123">
        <f t="shared" si="8"/>
        <v>0</v>
      </c>
      <c r="L140" s="122"/>
      <c r="M140" s="122"/>
      <c r="N140" s="122"/>
      <c r="O140" s="122"/>
      <c r="P140" s="123">
        <v>7850</v>
      </c>
      <c r="Q140" s="123">
        <f t="shared" si="9"/>
        <v>0</v>
      </c>
      <c r="R140" s="122"/>
      <c r="S140" s="122"/>
      <c r="T140" s="122"/>
      <c r="U140" s="122"/>
      <c r="V140" s="122"/>
      <c r="W140" s="122"/>
      <c r="X140" s="122"/>
      <c r="Y140" s="122"/>
      <c r="Z140" s="123">
        <f t="shared" si="10"/>
        <v>0</v>
      </c>
      <c r="AA140" s="123">
        <f t="shared" si="11"/>
        <v>0</v>
      </c>
      <c r="AC140" s="124"/>
    </row>
    <row r="141" spans="1:29" s="115" customFormat="1" ht="15.5" x14ac:dyDescent="0.35">
      <c r="A141" s="122"/>
      <c r="B141" s="122"/>
      <c r="C141" s="122"/>
      <c r="D141" s="122"/>
      <c r="E141" s="122"/>
      <c r="F141" s="122"/>
      <c r="G141" s="123">
        <v>7850</v>
      </c>
      <c r="H141" s="122"/>
      <c r="I141" s="122"/>
      <c r="J141" s="122"/>
      <c r="K141" s="123">
        <f t="shared" si="8"/>
        <v>0</v>
      </c>
      <c r="L141" s="122"/>
      <c r="M141" s="122"/>
      <c r="N141" s="122"/>
      <c r="O141" s="122"/>
      <c r="P141" s="123">
        <v>7850</v>
      </c>
      <c r="Q141" s="123">
        <f t="shared" si="9"/>
        <v>0</v>
      </c>
      <c r="R141" s="122"/>
      <c r="S141" s="122"/>
      <c r="T141" s="122"/>
      <c r="U141" s="122"/>
      <c r="V141" s="122"/>
      <c r="W141" s="122"/>
      <c r="X141" s="122"/>
      <c r="Y141" s="122"/>
      <c r="Z141" s="123">
        <f t="shared" si="10"/>
        <v>0</v>
      </c>
      <c r="AA141" s="123">
        <f t="shared" si="11"/>
        <v>0</v>
      </c>
      <c r="AC141" s="124"/>
    </row>
    <row r="142" spans="1:29" s="115" customFormat="1" ht="15.5" x14ac:dyDescent="0.35">
      <c r="A142" s="122"/>
      <c r="B142" s="122"/>
      <c r="C142" s="122"/>
      <c r="D142" s="122"/>
      <c r="E142" s="122"/>
      <c r="F142" s="122"/>
      <c r="G142" s="123">
        <v>7850</v>
      </c>
      <c r="H142" s="122"/>
      <c r="I142" s="122"/>
      <c r="J142" s="122"/>
      <c r="K142" s="123">
        <f t="shared" si="8"/>
        <v>0</v>
      </c>
      <c r="L142" s="122"/>
      <c r="M142" s="122"/>
      <c r="N142" s="122"/>
      <c r="O142" s="122"/>
      <c r="P142" s="123">
        <v>7850</v>
      </c>
      <c r="Q142" s="123">
        <f t="shared" si="9"/>
        <v>0</v>
      </c>
      <c r="R142" s="122"/>
      <c r="S142" s="122"/>
      <c r="T142" s="122"/>
      <c r="U142" s="122"/>
      <c r="V142" s="122"/>
      <c r="W142" s="122"/>
      <c r="X142" s="122"/>
      <c r="Y142" s="122"/>
      <c r="Z142" s="123">
        <f t="shared" si="10"/>
        <v>0</v>
      </c>
      <c r="AA142" s="123">
        <f t="shared" si="11"/>
        <v>0</v>
      </c>
      <c r="AC142" s="124"/>
    </row>
    <row r="143" spans="1:29" s="115" customFormat="1" ht="15.5" x14ac:dyDescent="0.35">
      <c r="A143" s="122"/>
      <c r="B143" s="122"/>
      <c r="C143" s="122"/>
      <c r="D143" s="122"/>
      <c r="E143" s="122"/>
      <c r="F143" s="122"/>
      <c r="G143" s="123">
        <v>7850</v>
      </c>
      <c r="H143" s="122"/>
      <c r="I143" s="122"/>
      <c r="J143" s="122"/>
      <c r="K143" s="123">
        <f t="shared" si="8"/>
        <v>0</v>
      </c>
      <c r="L143" s="122"/>
      <c r="M143" s="122"/>
      <c r="N143" s="122"/>
      <c r="O143" s="122"/>
      <c r="P143" s="123">
        <v>7850</v>
      </c>
      <c r="Q143" s="123">
        <f t="shared" si="9"/>
        <v>0</v>
      </c>
      <c r="R143" s="122"/>
      <c r="S143" s="122"/>
      <c r="T143" s="122"/>
      <c r="U143" s="122"/>
      <c r="V143" s="122"/>
      <c r="W143" s="122"/>
      <c r="X143" s="122"/>
      <c r="Y143" s="122"/>
      <c r="Z143" s="123">
        <f t="shared" si="10"/>
        <v>0</v>
      </c>
      <c r="AA143" s="123">
        <f t="shared" si="11"/>
        <v>0</v>
      </c>
      <c r="AC143" s="124"/>
    </row>
    <row r="144" spans="1:29" s="115" customFormat="1" ht="15.5" x14ac:dyDescent="0.35">
      <c r="A144" s="122"/>
      <c r="B144" s="122"/>
      <c r="C144" s="122"/>
      <c r="D144" s="122"/>
      <c r="E144" s="122"/>
      <c r="F144" s="122"/>
      <c r="G144" s="123">
        <v>7850</v>
      </c>
      <c r="H144" s="122"/>
      <c r="I144" s="122"/>
      <c r="J144" s="122"/>
      <c r="K144" s="123">
        <f t="shared" si="8"/>
        <v>0</v>
      </c>
      <c r="L144" s="122"/>
      <c r="M144" s="122"/>
      <c r="N144" s="122"/>
      <c r="O144" s="122"/>
      <c r="P144" s="123">
        <v>7850</v>
      </c>
      <c r="Q144" s="123">
        <f t="shared" si="9"/>
        <v>0</v>
      </c>
      <c r="R144" s="122"/>
      <c r="S144" s="122"/>
      <c r="T144" s="122"/>
      <c r="U144" s="122"/>
      <c r="V144" s="122"/>
      <c r="W144" s="122"/>
      <c r="X144" s="122"/>
      <c r="Y144" s="122"/>
      <c r="Z144" s="123">
        <f t="shared" si="10"/>
        <v>0</v>
      </c>
      <c r="AA144" s="123">
        <f t="shared" si="11"/>
        <v>0</v>
      </c>
      <c r="AC144" s="124"/>
    </row>
    <row r="145" spans="1:29" s="115" customFormat="1" ht="15.5" x14ac:dyDescent="0.35">
      <c r="A145" s="122"/>
      <c r="B145" s="122"/>
      <c r="C145" s="122"/>
      <c r="D145" s="122"/>
      <c r="E145" s="122"/>
      <c r="F145" s="122"/>
      <c r="G145" s="123">
        <v>7850</v>
      </c>
      <c r="H145" s="122"/>
      <c r="I145" s="122"/>
      <c r="J145" s="122"/>
      <c r="K145" s="123">
        <f t="shared" si="8"/>
        <v>0</v>
      </c>
      <c r="L145" s="122"/>
      <c r="M145" s="122"/>
      <c r="N145" s="122"/>
      <c r="O145" s="122"/>
      <c r="P145" s="123">
        <v>7850</v>
      </c>
      <c r="Q145" s="123">
        <f t="shared" si="9"/>
        <v>0</v>
      </c>
      <c r="R145" s="122"/>
      <c r="S145" s="122"/>
      <c r="T145" s="122"/>
      <c r="U145" s="122"/>
      <c r="V145" s="122"/>
      <c r="W145" s="122"/>
      <c r="X145" s="122"/>
      <c r="Y145" s="122"/>
      <c r="Z145" s="123">
        <f t="shared" si="10"/>
        <v>0</v>
      </c>
      <c r="AA145" s="123">
        <f t="shared" si="11"/>
        <v>0</v>
      </c>
      <c r="AC145" s="124"/>
    </row>
    <row r="146" spans="1:29" s="115" customFormat="1" ht="15.5" x14ac:dyDescent="0.35">
      <c r="A146" s="122"/>
      <c r="B146" s="122"/>
      <c r="C146" s="122"/>
      <c r="D146" s="122"/>
      <c r="E146" s="122"/>
      <c r="F146" s="122"/>
      <c r="G146" s="123">
        <v>7850</v>
      </c>
      <c r="H146" s="122"/>
      <c r="I146" s="122"/>
      <c r="J146" s="122"/>
      <c r="K146" s="123">
        <f t="shared" si="8"/>
        <v>0</v>
      </c>
      <c r="L146" s="122"/>
      <c r="M146" s="122"/>
      <c r="N146" s="122"/>
      <c r="O146" s="122"/>
      <c r="P146" s="123">
        <v>7850</v>
      </c>
      <c r="Q146" s="123">
        <f t="shared" si="9"/>
        <v>0</v>
      </c>
      <c r="R146" s="122"/>
      <c r="S146" s="122"/>
      <c r="T146" s="122"/>
      <c r="U146" s="122"/>
      <c r="V146" s="122"/>
      <c r="W146" s="122"/>
      <c r="X146" s="122"/>
      <c r="Y146" s="122"/>
      <c r="Z146" s="123">
        <f t="shared" si="10"/>
        <v>0</v>
      </c>
      <c r="AA146" s="123">
        <f t="shared" si="11"/>
        <v>0</v>
      </c>
      <c r="AC146" s="124"/>
    </row>
    <row r="147" spans="1:29" s="115" customFormat="1" ht="15.5" x14ac:dyDescent="0.35">
      <c r="A147" s="125"/>
      <c r="B147" s="125"/>
      <c r="C147" s="125"/>
      <c r="D147" s="125"/>
      <c r="E147" s="125"/>
      <c r="F147" s="125"/>
      <c r="G147" s="126">
        <v>7850</v>
      </c>
      <c r="H147" s="125"/>
      <c r="I147" s="125"/>
      <c r="J147" s="125"/>
      <c r="K147" s="126">
        <f>IF($I147="M16",1.579,0)+IF($I147="M20",2.467,0)+IF($I147="M24",3.553,0)+IF($I147="M30",5.551,0)+IF($I147="M36",7.994,0)+IF($I147="M42",10.88,0)</f>
        <v>0</v>
      </c>
      <c r="L147" s="125"/>
      <c r="M147" s="125"/>
      <c r="N147" s="125"/>
      <c r="O147" s="125"/>
      <c r="P147" s="126">
        <v>7850</v>
      </c>
      <c r="Q147" s="126">
        <f t="shared" si="9"/>
        <v>0</v>
      </c>
      <c r="R147" s="125"/>
      <c r="S147" s="125"/>
      <c r="T147" s="125"/>
      <c r="U147" s="125"/>
      <c r="V147" s="125"/>
      <c r="W147" s="125"/>
      <c r="X147" s="125"/>
      <c r="Y147" s="125"/>
      <c r="Z147" s="123">
        <f t="shared" si="10"/>
        <v>0</v>
      </c>
      <c r="AA147" s="123">
        <f t="shared" si="11"/>
        <v>0</v>
      </c>
      <c r="AC147" s="124"/>
    </row>
    <row r="148" spans="1:29" ht="15.5" x14ac:dyDescent="0.35">
      <c r="Q148" s="123"/>
      <c r="Z148" s="123">
        <f t="shared" si="10"/>
        <v>0</v>
      </c>
      <c r="AA148" s="123">
        <f t="shared" si="11"/>
        <v>0</v>
      </c>
      <c r="AC148" s="128"/>
    </row>
    <row r="149" spans="1:29" ht="15.5" x14ac:dyDescent="0.35">
      <c r="Z149" s="123">
        <f t="shared" si="10"/>
        <v>0</v>
      </c>
      <c r="AA149" s="123">
        <f t="shared" si="11"/>
        <v>0</v>
      </c>
    </row>
    <row r="150" spans="1:29" ht="15.5" x14ac:dyDescent="0.35">
      <c r="Z150" s="123">
        <f t="shared" si="10"/>
        <v>0</v>
      </c>
      <c r="AA150" s="123">
        <f t="shared" si="11"/>
        <v>0</v>
      </c>
    </row>
    <row r="151" spans="1:29" ht="15.5" x14ac:dyDescent="0.35">
      <c r="Z151" s="123">
        <f t="shared" si="10"/>
        <v>0</v>
      </c>
      <c r="AA151" s="123">
        <f t="shared" si="11"/>
        <v>0</v>
      </c>
    </row>
    <row r="152" spans="1:29" ht="15.5" x14ac:dyDescent="0.35">
      <c r="Z152" s="123">
        <f t="shared" si="10"/>
        <v>0</v>
      </c>
      <c r="AA152" s="123">
        <f t="shared" si="11"/>
        <v>0</v>
      </c>
    </row>
    <row r="153" spans="1:29" ht="15.5" x14ac:dyDescent="0.35">
      <c r="Z153" s="123">
        <f t="shared" si="10"/>
        <v>0</v>
      </c>
      <c r="AA153" s="123">
        <f t="shared" si="11"/>
        <v>0</v>
      </c>
    </row>
    <row r="154" spans="1:29" ht="15.5" x14ac:dyDescent="0.35">
      <c r="R154" s="127" t="s">
        <v>109</v>
      </c>
      <c r="Z154" s="123">
        <f t="shared" si="10"/>
        <v>0</v>
      </c>
      <c r="AA154" s="123">
        <f t="shared" si="11"/>
        <v>0</v>
      </c>
    </row>
    <row r="155" spans="1:29" ht="15.5" x14ac:dyDescent="0.35">
      <c r="J155" s="127" t="s">
        <v>110</v>
      </c>
      <c r="Z155" s="123">
        <f t="shared" si="10"/>
        <v>0</v>
      </c>
      <c r="AA155" s="123">
        <f t="shared" si="11"/>
        <v>0</v>
      </c>
    </row>
    <row r="156" spans="1:29" ht="15.5" x14ac:dyDescent="0.35">
      <c r="Z156" s="123">
        <f t="shared" si="10"/>
        <v>0</v>
      </c>
      <c r="AA156" s="123">
        <f t="shared" si="11"/>
        <v>0</v>
      </c>
    </row>
    <row r="157" spans="1:29" ht="15.5" x14ac:dyDescent="0.35">
      <c r="Z157" s="123">
        <f t="shared" si="10"/>
        <v>0</v>
      </c>
      <c r="AA157" s="123">
        <f t="shared" si="11"/>
        <v>0</v>
      </c>
    </row>
    <row r="158" spans="1:29" ht="15.5" x14ac:dyDescent="0.35">
      <c r="Z158" s="123">
        <f t="shared" si="10"/>
        <v>0</v>
      </c>
      <c r="AA158" s="123">
        <f t="shared" si="11"/>
        <v>0</v>
      </c>
    </row>
    <row r="159" spans="1:29" ht="15.5" x14ac:dyDescent="0.35">
      <c r="Z159" s="123">
        <f t="shared" si="10"/>
        <v>0</v>
      </c>
      <c r="AA159" s="123">
        <f t="shared" si="11"/>
        <v>0</v>
      </c>
    </row>
    <row r="160" spans="1:29" ht="15.5" x14ac:dyDescent="0.35">
      <c r="Z160" s="123">
        <f t="shared" si="10"/>
        <v>0</v>
      </c>
      <c r="AA160" s="123">
        <f t="shared" si="11"/>
        <v>0</v>
      </c>
    </row>
    <row r="161" spans="26:27" ht="15.5" x14ac:dyDescent="0.35">
      <c r="Z161" s="123">
        <f t="shared" si="10"/>
        <v>0</v>
      </c>
      <c r="AA161" s="123">
        <f t="shared" si="11"/>
        <v>0</v>
      </c>
    </row>
  </sheetData>
  <mergeCells count="3">
    <mergeCell ref="C1:G1"/>
    <mergeCell ref="H1:K1"/>
    <mergeCell ref="L1:P1"/>
  </mergeCells>
  <pageMargins left="0.75" right="0.75" top="1" bottom="1" header="0.5" footer="0.5"/>
  <pageSetup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C1" sqref="C1"/>
    </sheetView>
  </sheetViews>
  <sheetFormatPr defaultRowHeight="14.5" x14ac:dyDescent="0.3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70AC-1A24-4304-93BD-832369B7FE08}">
  <dimension ref="A1:D45"/>
  <sheetViews>
    <sheetView topLeftCell="A15" workbookViewId="0">
      <selection activeCell="H17" sqref="H17"/>
    </sheetView>
  </sheetViews>
  <sheetFormatPr defaultRowHeight="14.5" x14ac:dyDescent="0.35"/>
  <cols>
    <col min="1" max="1" width="7.1796875" style="209" customWidth="1"/>
    <col min="2" max="2" width="37.81640625" style="209" customWidth="1"/>
    <col min="3" max="3" width="60.81640625" style="209" customWidth="1"/>
    <col min="4" max="4" width="14.54296875" style="211" customWidth="1"/>
  </cols>
  <sheetData>
    <row r="1" spans="1:4" ht="15.5" x14ac:dyDescent="0.35">
      <c r="A1" s="204" t="s">
        <v>206</v>
      </c>
      <c r="B1" s="204"/>
      <c r="C1" s="205" t="s">
        <v>207</v>
      </c>
      <c r="D1" s="206"/>
    </row>
    <row r="2" spans="1:4" ht="15.5" x14ac:dyDescent="0.35">
      <c r="A2" s="204" t="s">
        <v>208</v>
      </c>
      <c r="B2" s="204"/>
      <c r="C2" s="205">
        <v>0</v>
      </c>
      <c r="D2" s="206"/>
    </row>
    <row r="3" spans="1:4" ht="15.5" x14ac:dyDescent="0.35">
      <c r="A3" s="204" t="s">
        <v>209</v>
      </c>
      <c r="B3" s="204"/>
      <c r="C3" s="205" t="str">
        <f>'[9]5.1Tender Cover Sheet'!C21</f>
        <v xml:space="preserve">Procurement/Servicing of the Nitrogen plant spares and equipment </v>
      </c>
      <c r="D3" s="206"/>
    </row>
    <row r="4" spans="1:4" ht="15.5" x14ac:dyDescent="0.35">
      <c r="A4" s="204" t="s">
        <v>210</v>
      </c>
      <c r="B4" s="204"/>
      <c r="C4" s="205"/>
      <c r="D4" s="206"/>
    </row>
    <row r="5" spans="1:4" ht="15.5" x14ac:dyDescent="0.35">
      <c r="A5" s="204"/>
      <c r="B5" s="207"/>
      <c r="C5" s="205"/>
      <c r="D5" s="206"/>
    </row>
    <row r="6" spans="1:4" ht="15.5" x14ac:dyDescent="0.35">
      <c r="A6" s="204"/>
      <c r="B6" s="207"/>
      <c r="C6" s="205"/>
      <c r="D6" s="206"/>
    </row>
    <row r="7" spans="1:4" ht="18" x14ac:dyDescent="0.35">
      <c r="A7" s="208" t="s">
        <v>211</v>
      </c>
      <c r="B7" s="208"/>
      <c r="D7" s="210"/>
    </row>
    <row r="8" spans="1:4" x14ac:dyDescent="0.35">
      <c r="C8" s="211"/>
      <c r="D8" s="210"/>
    </row>
    <row r="9" spans="1:4" x14ac:dyDescent="0.35">
      <c r="B9" s="273" t="s">
        <v>212</v>
      </c>
      <c r="C9" s="274"/>
      <c r="D9" s="210"/>
    </row>
    <row r="10" spans="1:4" x14ac:dyDescent="0.35">
      <c r="C10" s="211"/>
      <c r="D10" s="210"/>
    </row>
    <row r="11" spans="1:4" ht="50.5" customHeight="1" x14ac:dyDescent="0.35">
      <c r="B11" s="275" t="s">
        <v>245</v>
      </c>
      <c r="C11" s="275"/>
      <c r="D11" s="210"/>
    </row>
    <row r="12" spans="1:4" ht="15.5" x14ac:dyDescent="0.35">
      <c r="A12" s="204"/>
      <c r="C12" s="211"/>
      <c r="D12" s="210"/>
    </row>
    <row r="13" spans="1:4" ht="43" customHeight="1" x14ac:dyDescent="0.35">
      <c r="B13" s="276" t="s">
        <v>213</v>
      </c>
      <c r="C13" s="276"/>
      <c r="D13" s="210"/>
    </row>
    <row r="14" spans="1:4" x14ac:dyDescent="0.35">
      <c r="C14" s="211"/>
      <c r="D14" s="210"/>
    </row>
    <row r="15" spans="1:4" x14ac:dyDescent="0.35">
      <c r="C15" s="211"/>
      <c r="D15" s="210"/>
    </row>
    <row r="16" spans="1:4" ht="31" x14ac:dyDescent="0.35">
      <c r="A16" s="212">
        <v>1</v>
      </c>
      <c r="B16" s="213" t="s">
        <v>214</v>
      </c>
      <c r="C16" s="214"/>
      <c r="D16" s="215"/>
    </row>
    <row r="17" spans="1:4" ht="46.5" x14ac:dyDescent="0.35">
      <c r="A17" s="216"/>
      <c r="B17" s="207" t="s">
        <v>215</v>
      </c>
      <c r="C17" s="217" t="s">
        <v>216</v>
      </c>
      <c r="D17" s="206"/>
    </row>
    <row r="18" spans="1:4" ht="46.5" x14ac:dyDescent="0.35">
      <c r="A18" s="216"/>
      <c r="B18" s="207" t="s">
        <v>217</v>
      </c>
      <c r="C18" s="217" t="s">
        <v>218</v>
      </c>
      <c r="D18" s="206"/>
    </row>
    <row r="19" spans="1:4" ht="15.5" x14ac:dyDescent="0.35">
      <c r="A19" s="216"/>
      <c r="B19" s="207" t="s">
        <v>219</v>
      </c>
      <c r="C19" s="217" t="s">
        <v>220</v>
      </c>
      <c r="D19" s="206"/>
    </row>
    <row r="20" spans="1:4" ht="15.5" x14ac:dyDescent="0.35">
      <c r="A20" s="216"/>
      <c r="B20" s="207" t="s">
        <v>247</v>
      </c>
      <c r="C20" s="217" t="s">
        <v>221</v>
      </c>
      <c r="D20" s="206"/>
    </row>
    <row r="21" spans="1:4" ht="15.5" x14ac:dyDescent="0.35">
      <c r="A21" s="216"/>
      <c r="B21" s="207"/>
      <c r="C21" s="217"/>
      <c r="D21" s="206"/>
    </row>
    <row r="22" spans="1:4" ht="15.5" x14ac:dyDescent="0.35">
      <c r="A22" s="216"/>
      <c r="B22" s="207"/>
      <c r="C22" s="217"/>
      <c r="D22" s="206"/>
    </row>
    <row r="23" spans="1:4" ht="15.5" x14ac:dyDescent="0.35">
      <c r="A23" s="216"/>
      <c r="B23" s="207"/>
      <c r="C23" s="217"/>
      <c r="D23" s="206"/>
    </row>
    <row r="24" spans="1:4" ht="15.5" x14ac:dyDescent="0.35">
      <c r="A24" s="212">
        <v>2</v>
      </c>
      <c r="B24" s="218" t="s">
        <v>222</v>
      </c>
      <c r="C24" s="218"/>
      <c r="D24" s="206"/>
    </row>
    <row r="25" spans="1:4" ht="15.5" x14ac:dyDescent="0.35">
      <c r="A25" s="207"/>
      <c r="B25" s="273" t="s">
        <v>223</v>
      </c>
      <c r="C25" s="274"/>
      <c r="D25" s="206"/>
    </row>
    <row r="26" spans="1:4" ht="46.5" x14ac:dyDescent="0.35">
      <c r="A26" s="207"/>
      <c r="B26" s="219" t="s">
        <v>224</v>
      </c>
      <c r="C26" s="217" t="s">
        <v>225</v>
      </c>
      <c r="D26" s="206"/>
    </row>
    <row r="27" spans="1:4" ht="46.5" x14ac:dyDescent="0.35">
      <c r="A27" s="207"/>
      <c r="B27" s="220"/>
      <c r="C27" s="217" t="s">
        <v>226</v>
      </c>
      <c r="D27" s="206"/>
    </row>
    <row r="28" spans="1:4" x14ac:dyDescent="0.35">
      <c r="B28" s="221"/>
      <c r="C28" s="211"/>
      <c r="D28" s="210"/>
    </row>
    <row r="29" spans="1:4" x14ac:dyDescent="0.35">
      <c r="B29" s="222"/>
      <c r="C29" s="211"/>
      <c r="D29" s="210"/>
    </row>
    <row r="30" spans="1:4" x14ac:dyDescent="0.35">
      <c r="C30" s="211"/>
      <c r="D30" s="210"/>
    </row>
    <row r="40" spans="3:4" x14ac:dyDescent="0.35">
      <c r="C40" s="211"/>
      <c r="D40" s="210"/>
    </row>
    <row r="45" spans="3:4" x14ac:dyDescent="0.35">
      <c r="C45" s="211"/>
      <c r="D45" s="210"/>
    </row>
  </sheetData>
  <mergeCells count="4">
    <mergeCell ref="B9:C9"/>
    <mergeCell ref="B11:C11"/>
    <mergeCell ref="B13:C13"/>
    <mergeCell ref="B25:C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ED5B-3922-4130-9A94-8E9EA47B15BA}">
  <dimension ref="A1:D50"/>
  <sheetViews>
    <sheetView tabSelected="1" zoomScale="87" zoomScaleNormal="87" workbookViewId="0">
      <selection activeCell="H32" sqref="H32"/>
    </sheetView>
  </sheetViews>
  <sheetFormatPr defaultRowHeight="14.5" x14ac:dyDescent="0.35"/>
  <cols>
    <col min="1" max="1" width="4.453125" style="209" customWidth="1"/>
    <col min="2" max="2" width="48.81640625" style="209" customWidth="1"/>
    <col min="3" max="3" width="67.1796875" style="209" customWidth="1"/>
    <col min="4" max="4" width="4.1796875" style="209" customWidth="1"/>
  </cols>
  <sheetData>
    <row r="1" spans="1:4" x14ac:dyDescent="0.35">
      <c r="A1" s="223"/>
      <c r="B1" s="224"/>
      <c r="C1" s="224"/>
      <c r="D1" s="225"/>
    </row>
    <row r="2" spans="1:4" ht="25" x14ac:dyDescent="0.35">
      <c r="A2" s="226"/>
      <c r="B2" s="277" t="s">
        <v>207</v>
      </c>
      <c r="C2" s="277"/>
      <c r="D2" s="227"/>
    </row>
    <row r="3" spans="1:4" x14ac:dyDescent="0.35">
      <c r="A3" s="226"/>
      <c r="D3" s="228"/>
    </row>
    <row r="4" spans="1:4" ht="15.5" x14ac:dyDescent="0.35">
      <c r="A4" s="226"/>
      <c r="C4" s="204"/>
      <c r="D4" s="228"/>
    </row>
    <row r="5" spans="1:4" x14ac:dyDescent="0.35">
      <c r="A5" s="226"/>
      <c r="B5" s="229"/>
      <c r="D5" s="228"/>
    </row>
    <row r="6" spans="1:4" x14ac:dyDescent="0.35">
      <c r="A6" s="226"/>
      <c r="D6" s="228"/>
    </row>
    <row r="7" spans="1:4" x14ac:dyDescent="0.35">
      <c r="A7" s="226"/>
      <c r="D7" s="228"/>
    </row>
    <row r="8" spans="1:4" x14ac:dyDescent="0.35">
      <c r="A8" s="226"/>
      <c r="D8" s="228"/>
    </row>
    <row r="9" spans="1:4" x14ac:dyDescent="0.35">
      <c r="A9" s="226"/>
      <c r="D9" s="228"/>
    </row>
    <row r="10" spans="1:4" x14ac:dyDescent="0.35">
      <c r="A10" s="226"/>
      <c r="D10" s="228"/>
    </row>
    <row r="11" spans="1:4" x14ac:dyDescent="0.35">
      <c r="A11" s="226"/>
      <c r="D11" s="228"/>
    </row>
    <row r="12" spans="1:4" x14ac:dyDescent="0.35">
      <c r="A12" s="226"/>
      <c r="B12" s="230"/>
      <c r="D12" s="228"/>
    </row>
    <row r="13" spans="1:4" x14ac:dyDescent="0.35">
      <c r="A13" s="226"/>
      <c r="B13" s="230"/>
      <c r="D13" s="228"/>
    </row>
    <row r="14" spans="1:4" x14ac:dyDescent="0.35">
      <c r="A14" s="226"/>
      <c r="B14" s="222"/>
      <c r="D14" s="228"/>
    </row>
    <row r="15" spans="1:4" ht="32.5" x14ac:dyDescent="0.35">
      <c r="A15" s="226"/>
      <c r="B15" s="231" t="s">
        <v>227</v>
      </c>
      <c r="C15" s="231"/>
      <c r="D15" s="228"/>
    </row>
    <row r="16" spans="1:4" x14ac:dyDescent="0.35">
      <c r="A16" s="226"/>
      <c r="B16" s="222"/>
      <c r="D16" s="228"/>
    </row>
    <row r="17" spans="1:4" ht="25" x14ac:dyDescent="0.35">
      <c r="A17" s="226"/>
      <c r="B17" s="232" t="s">
        <v>228</v>
      </c>
      <c r="C17" s="232"/>
      <c r="D17" s="228"/>
    </row>
    <row r="18" spans="1:4" ht="25" x14ac:dyDescent="0.35">
      <c r="A18" s="226"/>
      <c r="B18" s="232"/>
      <c r="C18" s="232"/>
      <c r="D18" s="228"/>
    </row>
    <row r="19" spans="1:4" ht="18" x14ac:dyDescent="0.35">
      <c r="A19" s="226"/>
      <c r="B19" s="233" t="s">
        <v>229</v>
      </c>
      <c r="C19" s="234"/>
      <c r="D19" s="228"/>
    </row>
    <row r="20" spans="1:4" ht="18" x14ac:dyDescent="0.35">
      <c r="A20" s="226"/>
      <c r="B20" s="233"/>
      <c r="C20" s="235"/>
      <c r="D20" s="228"/>
    </row>
    <row r="21" spans="1:4" ht="40" x14ac:dyDescent="0.35">
      <c r="A21" s="226"/>
      <c r="B21" s="233" t="s">
        <v>230</v>
      </c>
      <c r="C21" s="236" t="s">
        <v>231</v>
      </c>
      <c r="D21" s="228"/>
    </row>
    <row r="22" spans="1:4" ht="20" x14ac:dyDescent="0.35">
      <c r="A22" s="226"/>
      <c r="B22" s="233"/>
      <c r="C22" s="237"/>
      <c r="D22" s="228"/>
    </row>
    <row r="23" spans="1:4" ht="18" x14ac:dyDescent="0.35">
      <c r="A23" s="226"/>
      <c r="B23" s="233" t="s">
        <v>232</v>
      </c>
      <c r="C23" s="234"/>
      <c r="D23" s="228"/>
    </row>
    <row r="24" spans="1:4" ht="20" x14ac:dyDescent="0.35">
      <c r="A24" s="226"/>
      <c r="B24" s="233"/>
      <c r="C24" s="237"/>
      <c r="D24" s="228"/>
    </row>
    <row r="25" spans="1:4" ht="20" x14ac:dyDescent="0.35">
      <c r="A25" s="226"/>
      <c r="B25" s="238"/>
      <c r="C25" s="237"/>
      <c r="D25" s="228"/>
    </row>
    <row r="26" spans="1:4" ht="20" x14ac:dyDescent="0.35">
      <c r="A26" s="226"/>
      <c r="B26" s="239" t="s">
        <v>233</v>
      </c>
      <c r="C26" s="239"/>
      <c r="D26" s="228"/>
    </row>
    <row r="27" spans="1:4" ht="18" x14ac:dyDescent="0.35">
      <c r="A27" s="226"/>
      <c r="B27" s="208"/>
      <c r="C27" s="235"/>
      <c r="D27" s="228"/>
    </row>
    <row r="28" spans="1:4" ht="18" x14ac:dyDescent="0.35">
      <c r="A28" s="226"/>
      <c r="B28" s="240"/>
      <c r="C28" s="235"/>
      <c r="D28" s="228"/>
    </row>
    <row r="29" spans="1:4" ht="18" x14ac:dyDescent="0.35">
      <c r="A29" s="226"/>
      <c r="B29" s="233" t="s">
        <v>234</v>
      </c>
      <c r="C29" s="243">
        <f>'5.1.2 Price Schedule'!G33</f>
        <v>0</v>
      </c>
      <c r="D29" s="228"/>
    </row>
    <row r="30" spans="1:4" ht="15.5" x14ac:dyDescent="0.35">
      <c r="A30" s="226"/>
      <c r="B30" s="241" t="s">
        <v>235</v>
      </c>
      <c r="C30" s="242"/>
      <c r="D30" s="228"/>
    </row>
    <row r="31" spans="1:4" ht="18" x14ac:dyDescent="0.35">
      <c r="A31" s="226"/>
      <c r="B31" s="233" t="s">
        <v>236</v>
      </c>
      <c r="C31" s="243"/>
      <c r="D31" s="228"/>
    </row>
    <row r="32" spans="1:4" x14ac:dyDescent="0.35">
      <c r="A32" s="226"/>
      <c r="B32" s="244"/>
      <c r="C32" s="245"/>
      <c r="D32" s="228"/>
    </row>
    <row r="33" spans="1:4" x14ac:dyDescent="0.35">
      <c r="A33" s="226"/>
      <c r="B33" s="244"/>
      <c r="C33" s="245"/>
      <c r="D33" s="228"/>
    </row>
    <row r="34" spans="1:4" ht="15.5" x14ac:dyDescent="0.35">
      <c r="A34" s="226"/>
      <c r="B34" s="244"/>
      <c r="C34" s="204"/>
      <c r="D34" s="228"/>
    </row>
    <row r="35" spans="1:4" ht="15.5" x14ac:dyDescent="0.35">
      <c r="A35" s="226"/>
      <c r="C35" s="204"/>
      <c r="D35" s="228"/>
    </row>
    <row r="36" spans="1:4" ht="18" x14ac:dyDescent="0.35">
      <c r="A36" s="226"/>
      <c r="B36" s="208" t="s">
        <v>237</v>
      </c>
      <c r="C36" s="246"/>
      <c r="D36" s="228"/>
    </row>
    <row r="37" spans="1:4" ht="15.5" x14ac:dyDescent="0.35">
      <c r="A37" s="226"/>
      <c r="B37" s="204"/>
      <c r="C37" s="204"/>
      <c r="D37" s="228"/>
    </row>
    <row r="38" spans="1:4" ht="15.5" x14ac:dyDescent="0.35">
      <c r="A38" s="226"/>
      <c r="B38" s="204"/>
      <c r="C38" s="204"/>
      <c r="D38" s="228"/>
    </row>
    <row r="39" spans="1:4" ht="15.5" x14ac:dyDescent="0.35">
      <c r="A39" s="226"/>
      <c r="B39" s="204"/>
      <c r="C39" s="204"/>
      <c r="D39" s="228"/>
    </row>
    <row r="40" spans="1:4" ht="18" x14ac:dyDescent="0.35">
      <c r="A40" s="226"/>
      <c r="B40" s="208" t="s">
        <v>238</v>
      </c>
      <c r="C40" s="234"/>
      <c r="D40" s="228"/>
    </row>
    <row r="41" spans="1:4" ht="15.5" x14ac:dyDescent="0.35">
      <c r="A41" s="226"/>
      <c r="B41" s="204"/>
      <c r="C41" s="204"/>
      <c r="D41" s="228"/>
    </row>
    <row r="42" spans="1:4" x14ac:dyDescent="0.35">
      <c r="A42" s="226"/>
      <c r="C42" s="235"/>
      <c r="D42" s="228"/>
    </row>
    <row r="43" spans="1:4" ht="15.5" x14ac:dyDescent="0.35">
      <c r="A43" s="226"/>
      <c r="B43" s="204"/>
      <c r="C43" s="204"/>
      <c r="D43" s="228"/>
    </row>
    <row r="44" spans="1:4" ht="18" x14ac:dyDescent="0.35">
      <c r="A44" s="226"/>
      <c r="B44" s="208" t="s">
        <v>239</v>
      </c>
      <c r="C44" s="234"/>
      <c r="D44" s="228"/>
    </row>
    <row r="45" spans="1:4" ht="18" x14ac:dyDescent="0.35">
      <c r="A45" s="226"/>
      <c r="C45" s="247"/>
      <c r="D45" s="228"/>
    </row>
    <row r="46" spans="1:4" ht="18" x14ac:dyDescent="0.35">
      <c r="A46" s="226"/>
      <c r="C46" s="247"/>
      <c r="D46" s="228"/>
    </row>
    <row r="47" spans="1:4" x14ac:dyDescent="0.35">
      <c r="A47" s="226"/>
      <c r="D47" s="228"/>
    </row>
    <row r="48" spans="1:4" ht="18" x14ac:dyDescent="0.35">
      <c r="A48" s="226"/>
      <c r="B48" s="208" t="s">
        <v>240</v>
      </c>
      <c r="C48" s="234"/>
      <c r="D48" s="228"/>
    </row>
    <row r="49" spans="1:4" ht="18.5" thickBot="1" x14ac:dyDescent="0.4">
      <c r="A49" s="248"/>
      <c r="B49" s="249"/>
      <c r="C49" s="250"/>
      <c r="D49" s="251" t="s">
        <v>176</v>
      </c>
    </row>
    <row r="50" spans="1:4" ht="18" x14ac:dyDescent="0.35">
      <c r="C50" s="247"/>
    </row>
  </sheetData>
  <mergeCells count="1">
    <mergeCell ref="B2:C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701E-CA40-452F-9F89-A89A100E1441}">
  <dimension ref="A1:G32"/>
  <sheetViews>
    <sheetView topLeftCell="A5" workbookViewId="0">
      <selection activeCell="C21" sqref="C21"/>
    </sheetView>
  </sheetViews>
  <sheetFormatPr defaultRowHeight="14.5" x14ac:dyDescent="0.35"/>
  <cols>
    <col min="1" max="1" width="8.54296875" style="265" customWidth="1"/>
    <col min="2" max="2" width="30.453125" style="265" customWidth="1"/>
    <col min="3" max="3" width="69" style="265" customWidth="1"/>
    <col min="4" max="7" width="8.7265625" style="265"/>
  </cols>
  <sheetData>
    <row r="1" spans="1:7" ht="15.5" x14ac:dyDescent="0.35">
      <c r="A1" s="252" t="s">
        <v>206</v>
      </c>
      <c r="B1" s="252"/>
      <c r="C1" s="253" t="s">
        <v>207</v>
      </c>
      <c r="D1" s="252"/>
      <c r="E1" s="252"/>
      <c r="F1" s="254"/>
      <c r="G1" s="255"/>
    </row>
    <row r="2" spans="1:7" ht="15.5" x14ac:dyDescent="0.35">
      <c r="A2" s="252" t="s">
        <v>208</v>
      </c>
      <c r="B2" s="252"/>
      <c r="C2" s="253">
        <v>0</v>
      </c>
      <c r="D2" s="256"/>
      <c r="E2" s="252"/>
      <c r="F2" s="252"/>
      <c r="G2" s="255"/>
    </row>
    <row r="3" spans="1:7" ht="15.5" x14ac:dyDescent="0.35">
      <c r="A3" s="252" t="s">
        <v>209</v>
      </c>
      <c r="B3" s="252"/>
      <c r="C3" s="253" t="str">
        <f>'[9]5.1Tender Cover Sheet'!C21</f>
        <v xml:space="preserve">Procurement/Servicing of the Nitrogen plant spares and equipment </v>
      </c>
      <c r="D3" s="252"/>
      <c r="E3" s="252"/>
      <c r="F3" s="252"/>
      <c r="G3" s="255"/>
    </row>
    <row r="4" spans="1:7" ht="15.5" x14ac:dyDescent="0.35">
      <c r="A4" s="252" t="s">
        <v>210</v>
      </c>
      <c r="B4" s="252"/>
      <c r="C4" s="253"/>
      <c r="D4" s="252"/>
      <c r="E4" s="252"/>
      <c r="F4" s="252"/>
      <c r="G4" s="255"/>
    </row>
    <row r="5" spans="1:7" ht="15.5" x14ac:dyDescent="0.35">
      <c r="A5" s="256"/>
      <c r="B5" s="252"/>
      <c r="C5" s="253"/>
      <c r="D5" s="252"/>
      <c r="E5" s="252"/>
      <c r="F5" s="252"/>
      <c r="G5" s="255"/>
    </row>
    <row r="6" spans="1:7" ht="18" x14ac:dyDescent="0.35">
      <c r="A6" s="257" t="s">
        <v>241</v>
      </c>
      <c r="B6" s="257"/>
      <c r="C6" s="257"/>
      <c r="D6" s="258"/>
      <c r="E6" s="258"/>
      <c r="F6" s="258"/>
      <c r="G6" s="258"/>
    </row>
    <row r="7" spans="1:7" x14ac:dyDescent="0.35">
      <c r="A7" s="259"/>
      <c r="B7" s="258"/>
      <c r="C7" s="260"/>
      <c r="D7" s="258"/>
      <c r="E7" s="258"/>
      <c r="F7" s="258"/>
      <c r="G7" s="258"/>
    </row>
    <row r="8" spans="1:7" ht="45" customHeight="1" x14ac:dyDescent="0.35">
      <c r="A8" s="261">
        <v>1</v>
      </c>
      <c r="B8" s="278" t="s">
        <v>242</v>
      </c>
      <c r="C8" s="278"/>
      <c r="D8" s="258"/>
      <c r="E8" s="258"/>
      <c r="F8" s="258"/>
      <c r="G8" s="258"/>
    </row>
    <row r="9" spans="1:7" ht="81.5" customHeight="1" x14ac:dyDescent="0.35">
      <c r="A9" s="261">
        <v>2</v>
      </c>
      <c r="B9" s="278" t="s">
        <v>243</v>
      </c>
      <c r="C9" s="278"/>
      <c r="D9" s="258"/>
      <c r="E9" s="258"/>
      <c r="F9" s="258"/>
      <c r="G9" s="258"/>
    </row>
    <row r="10" spans="1:7" ht="62" customHeight="1" x14ac:dyDescent="0.35">
      <c r="A10" s="261">
        <v>3</v>
      </c>
      <c r="B10" s="278" t="s">
        <v>244</v>
      </c>
      <c r="C10" s="278"/>
      <c r="D10" s="258"/>
      <c r="E10" s="258"/>
      <c r="F10" s="258"/>
      <c r="G10" s="258"/>
    </row>
    <row r="11" spans="1:7" ht="15.5" x14ac:dyDescent="0.35">
      <c r="A11" s="261">
        <v>4</v>
      </c>
      <c r="B11" s="278" t="s">
        <v>246</v>
      </c>
      <c r="C11" s="278"/>
      <c r="D11" s="258"/>
      <c r="E11" s="258"/>
      <c r="F11" s="258"/>
      <c r="G11" s="258"/>
    </row>
    <row r="12" spans="1:7" x14ac:dyDescent="0.35">
      <c r="A12" s="262"/>
      <c r="B12" s="279"/>
      <c r="C12" s="279"/>
      <c r="D12" s="258"/>
      <c r="E12" s="258"/>
      <c r="F12" s="258"/>
      <c r="G12" s="258"/>
    </row>
    <row r="13" spans="1:7" x14ac:dyDescent="0.35">
      <c r="A13" s="258"/>
      <c r="B13" s="258"/>
      <c r="C13" s="258"/>
      <c r="D13" s="258"/>
      <c r="E13" s="258"/>
      <c r="F13" s="258"/>
      <c r="G13" s="258"/>
    </row>
    <row r="14" spans="1:7" x14ac:dyDescent="0.35">
      <c r="A14" s="258"/>
      <c r="B14" s="258"/>
      <c r="C14" s="258"/>
      <c r="D14" s="258"/>
      <c r="E14" s="258"/>
      <c r="F14" s="258"/>
      <c r="G14" s="258"/>
    </row>
    <row r="15" spans="1:7" x14ac:dyDescent="0.35">
      <c r="A15" s="258"/>
      <c r="B15" s="258"/>
      <c r="C15" s="258"/>
      <c r="D15" s="258"/>
      <c r="E15" s="258"/>
      <c r="F15" s="258"/>
      <c r="G15" s="258"/>
    </row>
    <row r="16" spans="1:7" x14ac:dyDescent="0.35">
      <c r="A16" s="258"/>
      <c r="B16" s="258"/>
      <c r="C16" s="258"/>
      <c r="D16" s="258"/>
      <c r="E16" s="258"/>
      <c r="F16" s="258"/>
      <c r="G16" s="258"/>
    </row>
    <row r="17" spans="1:7" x14ac:dyDescent="0.35">
      <c r="A17" s="258"/>
      <c r="B17" s="258"/>
      <c r="C17" s="258"/>
      <c r="D17" s="258"/>
      <c r="E17" s="258"/>
      <c r="F17" s="258"/>
      <c r="G17" s="258"/>
    </row>
    <row r="18" spans="1:7" x14ac:dyDescent="0.35">
      <c r="A18" s="258"/>
      <c r="B18" s="258"/>
      <c r="C18" s="258"/>
      <c r="D18" s="258"/>
      <c r="E18" s="258"/>
      <c r="F18" s="258"/>
      <c r="G18" s="258"/>
    </row>
    <row r="19" spans="1:7" x14ac:dyDescent="0.35">
      <c r="A19" s="258"/>
      <c r="B19" s="258"/>
      <c r="C19" s="258"/>
      <c r="D19" s="258"/>
      <c r="E19" s="258"/>
      <c r="F19" s="258"/>
      <c r="G19" s="258"/>
    </row>
    <row r="20" spans="1:7" ht="15.5" x14ac:dyDescent="0.35">
      <c r="A20" s="263"/>
      <c r="B20" s="258"/>
      <c r="C20" s="258"/>
      <c r="D20" s="258"/>
      <c r="E20" s="258"/>
      <c r="F20" s="258"/>
      <c r="G20" s="258"/>
    </row>
    <row r="21" spans="1:7" x14ac:dyDescent="0.35">
      <c r="A21" s="258"/>
      <c r="B21" s="258"/>
      <c r="C21" s="258"/>
      <c r="D21" s="258"/>
      <c r="E21" s="258"/>
      <c r="F21" s="258"/>
      <c r="G21" s="258"/>
    </row>
    <row r="22" spans="1:7" x14ac:dyDescent="0.35">
      <c r="A22" s="258"/>
      <c r="B22" s="258"/>
      <c r="C22" s="258"/>
      <c r="D22" s="258"/>
      <c r="E22" s="258"/>
      <c r="F22" s="258"/>
      <c r="G22" s="258"/>
    </row>
    <row r="23" spans="1:7" x14ac:dyDescent="0.35">
      <c r="A23" s="258"/>
      <c r="B23" s="258"/>
      <c r="C23" s="258"/>
      <c r="D23" s="258"/>
      <c r="E23" s="258"/>
      <c r="F23" s="258"/>
      <c r="G23" s="258"/>
    </row>
    <row r="24" spans="1:7" x14ac:dyDescent="0.35">
      <c r="A24" s="258"/>
      <c r="B24" s="258"/>
      <c r="C24" s="258"/>
      <c r="D24" s="258"/>
      <c r="E24" s="258"/>
      <c r="F24" s="258"/>
      <c r="G24" s="258"/>
    </row>
    <row r="25" spans="1:7" x14ac:dyDescent="0.35">
      <c r="A25" s="258"/>
      <c r="B25" s="258"/>
      <c r="C25" s="258"/>
      <c r="D25" s="258"/>
      <c r="E25" s="258"/>
      <c r="F25" s="258"/>
      <c r="G25" s="258"/>
    </row>
    <row r="26" spans="1:7" x14ac:dyDescent="0.35">
      <c r="A26" s="258"/>
      <c r="B26" s="258"/>
      <c r="C26" s="258"/>
      <c r="D26" s="258"/>
      <c r="E26" s="258"/>
      <c r="F26" s="258"/>
      <c r="G26" s="258"/>
    </row>
    <row r="27" spans="1:7" x14ac:dyDescent="0.35">
      <c r="A27" s="258"/>
      <c r="B27" s="258"/>
      <c r="C27" s="258"/>
      <c r="D27" s="258"/>
      <c r="E27" s="258"/>
      <c r="F27" s="258"/>
      <c r="G27" s="258"/>
    </row>
    <row r="28" spans="1:7" x14ac:dyDescent="0.35">
      <c r="A28" s="258"/>
      <c r="B28" s="258"/>
      <c r="C28" s="258"/>
      <c r="D28" s="258"/>
      <c r="E28" s="258"/>
      <c r="F28" s="258"/>
      <c r="G28" s="258"/>
    </row>
    <row r="29" spans="1:7" x14ac:dyDescent="0.35">
      <c r="A29" s="258"/>
      <c r="B29" s="258"/>
      <c r="C29" s="258"/>
      <c r="D29" s="258"/>
      <c r="E29" s="258"/>
      <c r="F29" s="258"/>
      <c r="G29" s="258"/>
    </row>
    <row r="30" spans="1:7" x14ac:dyDescent="0.35">
      <c r="A30" s="258"/>
      <c r="B30" s="258"/>
      <c r="C30" s="258"/>
      <c r="D30" s="258"/>
      <c r="E30" s="258"/>
      <c r="F30" s="258"/>
      <c r="G30" s="258"/>
    </row>
    <row r="31" spans="1:7" x14ac:dyDescent="0.35">
      <c r="A31" s="264"/>
      <c r="B31" s="258"/>
      <c r="C31" s="258"/>
      <c r="D31" s="258"/>
      <c r="E31" s="258"/>
      <c r="F31" s="258"/>
      <c r="G31" s="258"/>
    </row>
    <row r="32" spans="1:7" ht="15.5" x14ac:dyDescent="0.35">
      <c r="A32" s="263"/>
      <c r="B32" s="258"/>
      <c r="C32" s="258"/>
      <c r="D32" s="258"/>
      <c r="E32" s="258"/>
      <c r="F32" s="258"/>
      <c r="G32" s="258"/>
    </row>
  </sheetData>
  <mergeCells count="5">
    <mergeCell ref="B8:C8"/>
    <mergeCell ref="B9:C9"/>
    <mergeCell ref="B10:C10"/>
    <mergeCell ref="B11:C11"/>
    <mergeCell ref="B12:C12"/>
  </mergeCells>
  <pageMargins left="0.7" right="0.7" top="0.75" bottom="0.75" header="0.3" footer="0.3"/>
  <pageSetup orientation="portrait" r:id="rId1"/>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Cost Sheet</vt:lpstr>
      <vt:lpstr>QS REPORT</vt:lpstr>
      <vt:lpstr>calc. sheet</vt:lpstr>
      <vt:lpstr>Rebar</vt:lpstr>
      <vt:lpstr>Plates</vt:lpstr>
      <vt:lpstr>Sheet3</vt:lpstr>
      <vt:lpstr>Read Me FIRST</vt:lpstr>
      <vt:lpstr>5.1 Tender Cover Sheet</vt:lpstr>
      <vt:lpstr>5.1.1 Preambe</vt:lpstr>
      <vt:lpstr>5.1.2 Price Schedule</vt:lpstr>
      <vt:lpstr>Sheet4</vt:lpstr>
      <vt:lpstr>'Cost Sheet'!Print_Area</vt:lpstr>
      <vt:lpstr>'QS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Sanele Edison Nene</dc:creator>
  <cp:lastModifiedBy/>
  <dcterms:created xsi:type="dcterms:W3CDTF">2006-09-16T00:00:00Z</dcterms:created>
  <dcterms:modified xsi:type="dcterms:W3CDTF">2024-03-08T12:04:04Z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MdingiBW@eskom.co.za</vt:lpwstr>
  </property>
  <property fmtid="{D5CDD505-2E9C-101B-9397-08002B2CF9AE}" pid="6" name="MSIP_Label_dd17a35c-9c67-4dda-b948-74ee3b80cf57_SetDate">
    <vt:lpwstr>2020-01-08T14:12:37.0367409+02:00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