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eskom-my.sharepoint.com/personal/beethavm_eskom_co_za/Documents/Documents/2025 Docuements/"/>
    </mc:Choice>
  </mc:AlternateContent>
  <xr:revisionPtr revIDLastSave="0" documentId="8_{2D2709B6-AD43-424B-AD64-3F491909BB7D}" xr6:coauthVersionLast="47" xr6:coauthVersionMax="47" xr10:uidLastSave="{00000000-0000-0000-0000-000000000000}"/>
  <bookViews>
    <workbookView xWindow="-110" yWindow="-110" windowWidth="19420" windowHeight="10300" xr2:uid="{00000000-000D-0000-FFFF-FFFF00000000}"/>
  </bookViews>
  <sheets>
    <sheet name="Cyber Lab"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'Cyber Lab'!$C$27:$N$147</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'Cyber Lab'!Clear_CAST_Price_Summary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'Cyber Lab'!$C$27:$J$137</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'Cyber Lab'!$C:$N,'Cyber Lab'!#REF!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'Cyber Lab'!w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 i="9" l="1"/>
  <c r="M80" i="9"/>
  <c r="M79" i="9"/>
  <c r="M78" i="9"/>
  <c r="H81" i="9"/>
  <c r="J81" i="9" s="1"/>
  <c r="L81" i="9" s="1"/>
  <c r="N81" i="9" s="1"/>
  <c r="H79" i="9"/>
  <c r="J79" i="9"/>
  <c r="L79" i="9"/>
  <c r="N79" i="9" s="1"/>
  <c r="H80" i="9"/>
  <c r="J80" i="9" s="1"/>
  <c r="L80" i="9" s="1"/>
  <c r="N80" i="9" s="1"/>
  <c r="H78" i="9"/>
  <c r="J78" i="9" s="1"/>
  <c r="L78" i="9" s="1"/>
  <c r="N78" i="9" s="1"/>
  <c r="M77" i="9"/>
  <c r="H77" i="9"/>
  <c r="J77" i="9" s="1"/>
  <c r="L77" i="9" s="1"/>
  <c r="N77" i="9" s="1"/>
  <c r="M76" i="9"/>
  <c r="H76" i="9"/>
  <c r="J76" i="9" s="1"/>
  <c r="L76" i="9" s="1"/>
  <c r="N76" i="9" s="1"/>
  <c r="M83" i="9"/>
  <c r="H83" i="9"/>
  <c r="J83" i="9" s="1"/>
  <c r="L83" i="9" s="1"/>
  <c r="N83" i="9" s="1"/>
  <c r="M82" i="9"/>
  <c r="H82" i="9"/>
  <c r="J82" i="9" s="1"/>
  <c r="L82" i="9" s="1"/>
  <c r="N82" i="9" s="1"/>
  <c r="AH133" i="9"/>
  <c r="AD133" i="9"/>
  <c r="Z133" i="9"/>
  <c r="V133" i="9"/>
  <c r="R133" i="9"/>
  <c r="M133" i="9"/>
  <c r="H133" i="9"/>
  <c r="J133" i="9" s="1"/>
  <c r="AG133" i="9" s="1"/>
  <c r="AI133" i="9" s="1"/>
  <c r="AH132" i="9"/>
  <c r="AD132" i="9"/>
  <c r="Z132" i="9"/>
  <c r="V132" i="9"/>
  <c r="R132" i="9"/>
  <c r="M132" i="9"/>
  <c r="H132" i="9"/>
  <c r="J132" i="9" s="1"/>
  <c r="AH131" i="9"/>
  <c r="AD131" i="9"/>
  <c r="Z131" i="9"/>
  <c r="V131" i="9"/>
  <c r="R131" i="9"/>
  <c r="M131" i="9"/>
  <c r="H131" i="9"/>
  <c r="J131" i="9" s="1"/>
  <c r="AH130" i="9"/>
  <c r="AD130" i="9"/>
  <c r="Z130" i="9"/>
  <c r="V130" i="9"/>
  <c r="R130" i="9"/>
  <c r="M130" i="9"/>
  <c r="H130" i="9"/>
  <c r="J130" i="9" s="1"/>
  <c r="AG130" i="9" s="1"/>
  <c r="AI130" i="9" s="1"/>
  <c r="AH129" i="9"/>
  <c r="AD129" i="9"/>
  <c r="Z129" i="9"/>
  <c r="V129" i="9"/>
  <c r="R129" i="9"/>
  <c r="M129" i="9"/>
  <c r="H129" i="9"/>
  <c r="J129" i="9" s="1"/>
  <c r="AH128" i="9"/>
  <c r="AD128" i="9"/>
  <c r="Z128" i="9"/>
  <c r="V128" i="9"/>
  <c r="R128" i="9"/>
  <c r="M128" i="9"/>
  <c r="H128" i="9"/>
  <c r="J128" i="9" s="1"/>
  <c r="AH127" i="9"/>
  <c r="AD127" i="9"/>
  <c r="Z127" i="9"/>
  <c r="V127" i="9"/>
  <c r="R127" i="9"/>
  <c r="M127" i="9"/>
  <c r="H127" i="9"/>
  <c r="J127" i="9" s="1"/>
  <c r="AH126" i="9"/>
  <c r="AD126" i="9"/>
  <c r="Z126" i="9"/>
  <c r="V126" i="9"/>
  <c r="R126" i="9"/>
  <c r="M126" i="9"/>
  <c r="H126" i="9"/>
  <c r="J126" i="9" s="1"/>
  <c r="AH125" i="9"/>
  <c r="AH124" i="9"/>
  <c r="AH123" i="9"/>
  <c r="AH122" i="9"/>
  <c r="AH121" i="9"/>
  <c r="AH120" i="9"/>
  <c r="AH114" i="9"/>
  <c r="AH113" i="9"/>
  <c r="AH112" i="9"/>
  <c r="AH111" i="9"/>
  <c r="AH110" i="9"/>
  <c r="AH109" i="9"/>
  <c r="AH103" i="9"/>
  <c r="AH102" i="9"/>
  <c r="AH101" i="9"/>
  <c r="AH100" i="9"/>
  <c r="AH99" i="9"/>
  <c r="AH98" i="9"/>
  <c r="AH97" i="9"/>
  <c r="AH96" i="9"/>
  <c r="AH95" i="9"/>
  <c r="AH94" i="9"/>
  <c r="AH93" i="9"/>
  <c r="AH92" i="9"/>
  <c r="AH91" i="9"/>
  <c r="AH90" i="9"/>
  <c r="AH89" i="9"/>
  <c r="AH88" i="9"/>
  <c r="AH87" i="9"/>
  <c r="AH86" i="9"/>
  <c r="AH85" i="9"/>
  <c r="AH84" i="9"/>
  <c r="AH75" i="9"/>
  <c r="AH74" i="9"/>
  <c r="AH73" i="9"/>
  <c r="AH72" i="9"/>
  <c r="AH71" i="9"/>
  <c r="AH70" i="9"/>
  <c r="AH69" i="9"/>
  <c r="AH68" i="9"/>
  <c r="AH67" i="9"/>
  <c r="AH66" i="9"/>
  <c r="AH65" i="9"/>
  <c r="AH64" i="9"/>
  <c r="AH63" i="9"/>
  <c r="AH62" i="9"/>
  <c r="AH61" i="9"/>
  <c r="AH60" i="9"/>
  <c r="AH59" i="9"/>
  <c r="AH58" i="9"/>
  <c r="AH52" i="9"/>
  <c r="AH51" i="9"/>
  <c r="AH50" i="9"/>
  <c r="AH49" i="9"/>
  <c r="AH48" i="9"/>
  <c r="AH47" i="9"/>
  <c r="AH46" i="9"/>
  <c r="AH45" i="9"/>
  <c r="AH44" i="9"/>
  <c r="AH43" i="9"/>
  <c r="AH42" i="9"/>
  <c r="AH41" i="9"/>
  <c r="AH36" i="9"/>
  <c r="AH35" i="9"/>
  <c r="AH34" i="9"/>
  <c r="AH33" i="9"/>
  <c r="AH32" i="9"/>
  <c r="AH31" i="9"/>
  <c r="AH30" i="9"/>
  <c r="AH29" i="9"/>
  <c r="AD125" i="9"/>
  <c r="AD124" i="9"/>
  <c r="AD123" i="9"/>
  <c r="AD122" i="9"/>
  <c r="AD121" i="9"/>
  <c r="AD120" i="9"/>
  <c r="AD114" i="9"/>
  <c r="AD113" i="9"/>
  <c r="AD112" i="9"/>
  <c r="AD111" i="9"/>
  <c r="AD110" i="9"/>
  <c r="AD109" i="9"/>
  <c r="AD103" i="9"/>
  <c r="AD102" i="9"/>
  <c r="AD101" i="9"/>
  <c r="AD100" i="9"/>
  <c r="AD99" i="9"/>
  <c r="AD98" i="9"/>
  <c r="AD97" i="9"/>
  <c r="AD96" i="9"/>
  <c r="AD95" i="9"/>
  <c r="AD94" i="9"/>
  <c r="AD93" i="9"/>
  <c r="AD92" i="9"/>
  <c r="AD91" i="9"/>
  <c r="AD90" i="9"/>
  <c r="AD89" i="9"/>
  <c r="AD88" i="9"/>
  <c r="AD87" i="9"/>
  <c r="AD86" i="9"/>
  <c r="AD85" i="9"/>
  <c r="AD84" i="9"/>
  <c r="AD75" i="9"/>
  <c r="AD74" i="9"/>
  <c r="AD73" i="9"/>
  <c r="AD72" i="9"/>
  <c r="AD71" i="9"/>
  <c r="AD70" i="9"/>
  <c r="AD69" i="9"/>
  <c r="AD68" i="9"/>
  <c r="AD67" i="9"/>
  <c r="AD66" i="9"/>
  <c r="AD65" i="9"/>
  <c r="AD64" i="9"/>
  <c r="AD63" i="9"/>
  <c r="AD62" i="9"/>
  <c r="AD61" i="9"/>
  <c r="AD60" i="9"/>
  <c r="AD59" i="9"/>
  <c r="AD58" i="9"/>
  <c r="AD52" i="9"/>
  <c r="AD51" i="9"/>
  <c r="AD50" i="9"/>
  <c r="AD49" i="9"/>
  <c r="AD48" i="9"/>
  <c r="AD47" i="9"/>
  <c r="AD46" i="9"/>
  <c r="AD45" i="9"/>
  <c r="AD44" i="9"/>
  <c r="AD43" i="9"/>
  <c r="AD42" i="9"/>
  <c r="AD41" i="9"/>
  <c r="AD36" i="9"/>
  <c r="AD35" i="9"/>
  <c r="AD34" i="9"/>
  <c r="AD33" i="9"/>
  <c r="AD32" i="9"/>
  <c r="AD31" i="9"/>
  <c r="AD30" i="9"/>
  <c r="AD29" i="9"/>
  <c r="Z125" i="9"/>
  <c r="Z124" i="9"/>
  <c r="Z123" i="9"/>
  <c r="Z122" i="9"/>
  <c r="Z121" i="9"/>
  <c r="Z120" i="9"/>
  <c r="Z114" i="9"/>
  <c r="Z113" i="9"/>
  <c r="Z112" i="9"/>
  <c r="Z111" i="9"/>
  <c r="Z110" i="9"/>
  <c r="Z109" i="9"/>
  <c r="Z103" i="9"/>
  <c r="Z102" i="9"/>
  <c r="Z101" i="9"/>
  <c r="Z100" i="9"/>
  <c r="Z99" i="9"/>
  <c r="Z98" i="9"/>
  <c r="Z97" i="9"/>
  <c r="Z96" i="9"/>
  <c r="Z95" i="9"/>
  <c r="Z94" i="9"/>
  <c r="Z93" i="9"/>
  <c r="Z92" i="9"/>
  <c r="Z91" i="9"/>
  <c r="Z90" i="9"/>
  <c r="Z89" i="9"/>
  <c r="Z88" i="9"/>
  <c r="Z87" i="9"/>
  <c r="Z86" i="9"/>
  <c r="Z85" i="9"/>
  <c r="Z84" i="9"/>
  <c r="Z75" i="9"/>
  <c r="Z74" i="9"/>
  <c r="Z73" i="9"/>
  <c r="Z72" i="9"/>
  <c r="Z71" i="9"/>
  <c r="Z70" i="9"/>
  <c r="Z69" i="9"/>
  <c r="Z68" i="9"/>
  <c r="Z67" i="9"/>
  <c r="Z66" i="9"/>
  <c r="Z65" i="9"/>
  <c r="Z64" i="9"/>
  <c r="Z63" i="9"/>
  <c r="Z62" i="9"/>
  <c r="Z61" i="9"/>
  <c r="Z60" i="9"/>
  <c r="Z59" i="9"/>
  <c r="Z58" i="9"/>
  <c r="Z52" i="9"/>
  <c r="Z51" i="9"/>
  <c r="Z50" i="9"/>
  <c r="Z49" i="9"/>
  <c r="Z48" i="9"/>
  <c r="Z47" i="9"/>
  <c r="Z46" i="9"/>
  <c r="Z45" i="9"/>
  <c r="Z44" i="9"/>
  <c r="Z43" i="9"/>
  <c r="Z42" i="9"/>
  <c r="Z41" i="9"/>
  <c r="Z36" i="9"/>
  <c r="Z35" i="9"/>
  <c r="Z34" i="9"/>
  <c r="Z33" i="9"/>
  <c r="Z32" i="9"/>
  <c r="Z31" i="9"/>
  <c r="Z30" i="9"/>
  <c r="Z29" i="9"/>
  <c r="V125" i="9"/>
  <c r="V124" i="9"/>
  <c r="V123" i="9"/>
  <c r="V122" i="9"/>
  <c r="V121" i="9"/>
  <c r="V120" i="9"/>
  <c r="V114" i="9"/>
  <c r="V113" i="9"/>
  <c r="V112" i="9"/>
  <c r="V111" i="9"/>
  <c r="V110" i="9"/>
  <c r="V109" i="9"/>
  <c r="V103" i="9"/>
  <c r="V102" i="9"/>
  <c r="V101" i="9"/>
  <c r="V100" i="9"/>
  <c r="V99" i="9"/>
  <c r="V98" i="9"/>
  <c r="V97" i="9"/>
  <c r="V96" i="9"/>
  <c r="V95" i="9"/>
  <c r="V94" i="9"/>
  <c r="V93" i="9"/>
  <c r="V92" i="9"/>
  <c r="V91" i="9"/>
  <c r="V90" i="9"/>
  <c r="V89" i="9"/>
  <c r="V88" i="9"/>
  <c r="V87" i="9"/>
  <c r="V86" i="9"/>
  <c r="V85" i="9"/>
  <c r="V84" i="9"/>
  <c r="V75" i="9"/>
  <c r="V74" i="9"/>
  <c r="V73" i="9"/>
  <c r="V72" i="9"/>
  <c r="V71" i="9"/>
  <c r="V70" i="9"/>
  <c r="V69" i="9"/>
  <c r="V68" i="9"/>
  <c r="V67" i="9"/>
  <c r="V66" i="9"/>
  <c r="V65" i="9"/>
  <c r="V64" i="9"/>
  <c r="V63" i="9"/>
  <c r="V62" i="9"/>
  <c r="V61" i="9"/>
  <c r="V60" i="9"/>
  <c r="V59" i="9"/>
  <c r="V58" i="9"/>
  <c r="V52" i="9"/>
  <c r="V51" i="9"/>
  <c r="V50" i="9"/>
  <c r="V49" i="9"/>
  <c r="V48" i="9"/>
  <c r="V47" i="9"/>
  <c r="V46" i="9"/>
  <c r="V45" i="9"/>
  <c r="V44" i="9"/>
  <c r="V43" i="9"/>
  <c r="V42" i="9"/>
  <c r="V41" i="9"/>
  <c r="V36" i="9"/>
  <c r="V35" i="9"/>
  <c r="V34" i="9"/>
  <c r="V33" i="9"/>
  <c r="V32" i="9"/>
  <c r="V31" i="9"/>
  <c r="V30" i="9"/>
  <c r="V29" i="9"/>
  <c r="R110" i="9"/>
  <c r="R109" i="9"/>
  <c r="M110" i="9"/>
  <c r="R101" i="9"/>
  <c r="R100" i="9"/>
  <c r="R99" i="9"/>
  <c r="R98" i="9"/>
  <c r="R95" i="9"/>
  <c r="R94" i="9"/>
  <c r="R93" i="9"/>
  <c r="R92" i="9"/>
  <c r="R91" i="9"/>
  <c r="R90" i="9"/>
  <c r="R89" i="9"/>
  <c r="R88" i="9"/>
  <c r="R87" i="9"/>
  <c r="R86" i="9"/>
  <c r="R85" i="9"/>
  <c r="R84" i="9"/>
  <c r="R75" i="9"/>
  <c r="R74" i="9"/>
  <c r="R73" i="9"/>
  <c r="R72" i="9"/>
  <c r="R71" i="9"/>
  <c r="R70" i="9"/>
  <c r="R69" i="9"/>
  <c r="R68" i="9"/>
  <c r="R67" i="9"/>
  <c r="R66" i="9"/>
  <c r="R65" i="9"/>
  <c r="R64" i="9"/>
  <c r="R63" i="9"/>
  <c r="R62" i="9"/>
  <c r="R61" i="9"/>
  <c r="R60" i="9"/>
  <c r="R59" i="9"/>
  <c r="R58" i="9"/>
  <c r="R96" i="9"/>
  <c r="M103" i="9"/>
  <c r="M102" i="9"/>
  <c r="M101" i="9"/>
  <c r="M100" i="9"/>
  <c r="M99" i="9"/>
  <c r="M98" i="9"/>
  <c r="M97" i="9"/>
  <c r="M96" i="9"/>
  <c r="M95" i="9"/>
  <c r="M94" i="9"/>
  <c r="M93" i="9"/>
  <c r="M92" i="9"/>
  <c r="M91" i="9"/>
  <c r="M90" i="9"/>
  <c r="M89" i="9"/>
  <c r="M88" i="9"/>
  <c r="M87" i="9"/>
  <c r="M86" i="9"/>
  <c r="M85" i="9"/>
  <c r="M84" i="9"/>
  <c r="M75" i="9"/>
  <c r="M74" i="9"/>
  <c r="M73" i="9"/>
  <c r="M72" i="9"/>
  <c r="M71" i="9"/>
  <c r="M70" i="9"/>
  <c r="M69" i="9"/>
  <c r="M68" i="9"/>
  <c r="M67" i="9"/>
  <c r="M66" i="9"/>
  <c r="M65" i="9"/>
  <c r="M64" i="9"/>
  <c r="M63" i="9"/>
  <c r="M62" i="9"/>
  <c r="M61" i="9"/>
  <c r="M60" i="9"/>
  <c r="M59" i="9"/>
  <c r="H60" i="9"/>
  <c r="J60" i="9" s="1"/>
  <c r="H61" i="9"/>
  <c r="J61" i="9" s="1"/>
  <c r="H62" i="9"/>
  <c r="J62" i="9" s="1"/>
  <c r="AG62" i="9" s="1"/>
  <c r="AI62" i="9" s="1"/>
  <c r="H63" i="9"/>
  <c r="J63" i="9" s="1"/>
  <c r="Q63" i="9" s="1"/>
  <c r="S63" i="9" s="1"/>
  <c r="H64" i="9"/>
  <c r="J64" i="9" s="1"/>
  <c r="U64" i="9" s="1"/>
  <c r="W64" i="9" s="1"/>
  <c r="H65" i="9"/>
  <c r="J65" i="9" s="1"/>
  <c r="H66" i="9"/>
  <c r="J66" i="9" s="1"/>
  <c r="H67" i="9"/>
  <c r="J67" i="9" s="1"/>
  <c r="AG67" i="9" s="1"/>
  <c r="AI67" i="9" s="1"/>
  <c r="H68" i="9"/>
  <c r="J68" i="9" s="1"/>
  <c r="H69" i="9"/>
  <c r="J69" i="9" s="1"/>
  <c r="AC69" i="9" s="1"/>
  <c r="AE69" i="9" s="1"/>
  <c r="H70" i="9"/>
  <c r="J70" i="9" s="1"/>
  <c r="H71" i="9"/>
  <c r="J71" i="9" s="1"/>
  <c r="H72" i="9"/>
  <c r="J72" i="9" s="1"/>
  <c r="H73" i="9"/>
  <c r="J73" i="9" s="1"/>
  <c r="U73" i="9" s="1"/>
  <c r="W73" i="9" s="1"/>
  <c r="H74" i="9"/>
  <c r="J74" i="9" s="1"/>
  <c r="Q74" i="9" s="1"/>
  <c r="S74" i="9" s="1"/>
  <c r="H75" i="9"/>
  <c r="J75" i="9" s="1"/>
  <c r="Q75" i="9" s="1"/>
  <c r="S75" i="9" s="1"/>
  <c r="H84" i="9"/>
  <c r="J84" i="9" s="1"/>
  <c r="AG84" i="9" s="1"/>
  <c r="AI84" i="9" s="1"/>
  <c r="H85" i="9"/>
  <c r="J85" i="9" s="1"/>
  <c r="H86" i="9"/>
  <c r="J86" i="9" s="1"/>
  <c r="H87" i="9"/>
  <c r="J87" i="9" s="1"/>
  <c r="L87" i="9" s="1"/>
  <c r="N87" i="9" s="1"/>
  <c r="H88" i="9"/>
  <c r="J88" i="9" s="1"/>
  <c r="AG88" i="9" s="1"/>
  <c r="AI88" i="9" s="1"/>
  <c r="H89" i="9"/>
  <c r="J89" i="9" s="1"/>
  <c r="H90" i="9"/>
  <c r="J90" i="9" s="1"/>
  <c r="Y90" i="9" s="1"/>
  <c r="AA90" i="9" s="1"/>
  <c r="H91" i="9"/>
  <c r="J91" i="9" s="1"/>
  <c r="H92" i="9"/>
  <c r="J92" i="9" s="1"/>
  <c r="H93" i="9"/>
  <c r="J93" i="9" s="1"/>
  <c r="H94" i="9"/>
  <c r="J94" i="9" s="1"/>
  <c r="AG94" i="9" s="1"/>
  <c r="AI94" i="9" s="1"/>
  <c r="H95" i="9"/>
  <c r="J95" i="9" s="1"/>
  <c r="L95" i="9" s="1"/>
  <c r="N95" i="9" s="1"/>
  <c r="M35" i="9"/>
  <c r="M52" i="9"/>
  <c r="M50" i="9"/>
  <c r="M48" i="9"/>
  <c r="M46" i="9"/>
  <c r="M51" i="9"/>
  <c r="M49" i="9"/>
  <c r="M47" i="9"/>
  <c r="M45" i="9"/>
  <c r="R47" i="9"/>
  <c r="R44" i="9"/>
  <c r="R41" i="9"/>
  <c r="R42" i="9"/>
  <c r="R43" i="9"/>
  <c r="R36" i="9"/>
  <c r="R34" i="9"/>
  <c r="R30" i="9"/>
  <c r="R32" i="9"/>
  <c r="R31" i="9"/>
  <c r="R49" i="9"/>
  <c r="R48" i="9"/>
  <c r="R45" i="9"/>
  <c r="R29" i="9"/>
  <c r="R33" i="9"/>
  <c r="R35" i="9"/>
  <c r="M36" i="9"/>
  <c r="R103" i="9"/>
  <c r="H103" i="9"/>
  <c r="J103" i="9" s="1"/>
  <c r="Y103" i="9" s="1"/>
  <c r="AA103" i="9" s="1"/>
  <c r="R102" i="9"/>
  <c r="H102" i="9"/>
  <c r="J102" i="9" s="1"/>
  <c r="L102" i="9" s="1"/>
  <c r="N102" i="9" s="1"/>
  <c r="H101" i="9"/>
  <c r="J101" i="9" s="1"/>
  <c r="H100" i="9"/>
  <c r="J100" i="9" s="1"/>
  <c r="H99" i="9"/>
  <c r="J99" i="9" s="1"/>
  <c r="H98" i="9"/>
  <c r="J98" i="9" s="1"/>
  <c r="U98" i="9" s="1"/>
  <c r="W98" i="9" s="1"/>
  <c r="R97" i="9"/>
  <c r="H97" i="9"/>
  <c r="J97" i="9" s="1"/>
  <c r="L97" i="9" s="1"/>
  <c r="N97" i="9" s="1"/>
  <c r="H96" i="9"/>
  <c r="J96" i="9" s="1"/>
  <c r="L96" i="9" s="1"/>
  <c r="N96" i="9" s="1"/>
  <c r="H59" i="9"/>
  <c r="J59" i="9" s="1"/>
  <c r="L59" i="9" s="1"/>
  <c r="N59" i="9" s="1"/>
  <c r="M58" i="9"/>
  <c r="H58" i="9"/>
  <c r="J58" i="9" s="1"/>
  <c r="U58" i="9" s="1"/>
  <c r="W58" i="9" s="1"/>
  <c r="R52" i="9"/>
  <c r="H52" i="9"/>
  <c r="J52" i="9" s="1"/>
  <c r="U52" i="9" s="1"/>
  <c r="W52" i="9" s="1"/>
  <c r="R51" i="9"/>
  <c r="H51" i="9"/>
  <c r="J51" i="9" s="1"/>
  <c r="L51" i="9" s="1"/>
  <c r="N51" i="9" s="1"/>
  <c r="Y131" i="9" l="1"/>
  <c r="AA131" i="9" s="1"/>
  <c r="AG131" i="9"/>
  <c r="AI131" i="9" s="1"/>
  <c r="Q131" i="9"/>
  <c r="S131" i="9" s="1"/>
  <c r="U131" i="9"/>
  <c r="W131" i="9" s="1"/>
  <c r="AC131" i="9"/>
  <c r="AE131" i="9" s="1"/>
  <c r="L131" i="9"/>
  <c r="N131" i="9" s="1"/>
  <c r="AC132" i="9"/>
  <c r="AE132" i="9" s="1"/>
  <c r="L132" i="9"/>
  <c r="N132" i="9" s="1"/>
  <c r="Y132" i="9"/>
  <c r="AA132" i="9" s="1"/>
  <c r="U132" i="9"/>
  <c r="W132" i="9" s="1"/>
  <c r="AG132" i="9"/>
  <c r="AI132" i="9" s="1"/>
  <c r="Q132" i="9"/>
  <c r="S132" i="9" s="1"/>
  <c r="Y130" i="9"/>
  <c r="AA130" i="9" s="1"/>
  <c r="Y133" i="9"/>
  <c r="AA133" i="9" s="1"/>
  <c r="U130" i="9"/>
  <c r="W130" i="9" s="1"/>
  <c r="U133" i="9"/>
  <c r="W133" i="9" s="1"/>
  <c r="L130" i="9"/>
  <c r="N130" i="9" s="1"/>
  <c r="AC130" i="9"/>
  <c r="AE130" i="9" s="1"/>
  <c r="L133" i="9"/>
  <c r="N133" i="9" s="1"/>
  <c r="AC133" i="9"/>
  <c r="AE133" i="9" s="1"/>
  <c r="Q130" i="9"/>
  <c r="S130" i="9" s="1"/>
  <c r="Q133" i="9"/>
  <c r="S133" i="9" s="1"/>
  <c r="AC63" i="9"/>
  <c r="AE63" i="9" s="1"/>
  <c r="AG129" i="9"/>
  <c r="AI129" i="9" s="1"/>
  <c r="U129" i="9"/>
  <c r="W129" i="9" s="1"/>
  <c r="AG126" i="9"/>
  <c r="AI126" i="9" s="1"/>
  <c r="U126" i="9"/>
  <c r="W126" i="9" s="1"/>
  <c r="AC128" i="9"/>
  <c r="AE128" i="9" s="1"/>
  <c r="Q128" i="9"/>
  <c r="S128" i="9" s="1"/>
  <c r="AG128" i="9"/>
  <c r="AI128" i="9" s="1"/>
  <c r="Y127" i="9"/>
  <c r="AA127" i="9" s="1"/>
  <c r="U127" i="9"/>
  <c r="W127" i="9" s="1"/>
  <c r="AG127" i="9"/>
  <c r="AI127" i="9" s="1"/>
  <c r="Q127" i="9"/>
  <c r="S127" i="9" s="1"/>
  <c r="AC127" i="9"/>
  <c r="AE127" i="9" s="1"/>
  <c r="L127" i="9"/>
  <c r="N127" i="9" s="1"/>
  <c r="Y126" i="9"/>
  <c r="AA126" i="9" s="1"/>
  <c r="Y129" i="9"/>
  <c r="AA129" i="9" s="1"/>
  <c r="U128" i="9"/>
  <c r="W128" i="9" s="1"/>
  <c r="L126" i="9"/>
  <c r="N126" i="9" s="1"/>
  <c r="AC126" i="9"/>
  <c r="AE126" i="9" s="1"/>
  <c r="L129" i="9"/>
  <c r="N129" i="9" s="1"/>
  <c r="AC129" i="9"/>
  <c r="AE129" i="9" s="1"/>
  <c r="Y128" i="9"/>
  <c r="AA128" i="9" s="1"/>
  <c r="Q126" i="9"/>
  <c r="S126" i="9" s="1"/>
  <c r="Q129" i="9"/>
  <c r="S129" i="9" s="1"/>
  <c r="L128" i="9"/>
  <c r="N128" i="9" s="1"/>
  <c r="U102" i="9"/>
  <c r="W102" i="9" s="1"/>
  <c r="AC102" i="9"/>
  <c r="AE102" i="9" s="1"/>
  <c r="U62" i="9"/>
  <c r="W62" i="9" s="1"/>
  <c r="Y63" i="9"/>
  <c r="AA63" i="9" s="1"/>
  <c r="AC75" i="9"/>
  <c r="AE75" i="9" s="1"/>
  <c r="U103" i="9"/>
  <c r="W103" i="9" s="1"/>
  <c r="Y59" i="9"/>
  <c r="AA59" i="9" s="1"/>
  <c r="Y87" i="9"/>
  <c r="AA87" i="9" s="1"/>
  <c r="Y94" i="9"/>
  <c r="AA94" i="9" s="1"/>
  <c r="AG63" i="9"/>
  <c r="AI63" i="9" s="1"/>
  <c r="U87" i="9"/>
  <c r="W87" i="9" s="1"/>
  <c r="U94" i="9"/>
  <c r="W94" i="9" s="1"/>
  <c r="Y62" i="9"/>
  <c r="AA62" i="9" s="1"/>
  <c r="Y73" i="9"/>
  <c r="AA73" i="9" s="1"/>
  <c r="Y102" i="9"/>
  <c r="AA102" i="9" s="1"/>
  <c r="Q68" i="9"/>
  <c r="S68" i="9" s="1"/>
  <c r="Y68" i="9"/>
  <c r="AA68" i="9" s="1"/>
  <c r="AG68" i="9"/>
  <c r="AI68" i="9" s="1"/>
  <c r="AC68" i="9"/>
  <c r="AE68" i="9" s="1"/>
  <c r="U68" i="9"/>
  <c r="W68" i="9" s="1"/>
  <c r="AG90" i="9"/>
  <c r="AI90" i="9" s="1"/>
  <c r="Y88" i="9"/>
  <c r="AA88" i="9" s="1"/>
  <c r="U88" i="9"/>
  <c r="W88" i="9" s="1"/>
  <c r="AC59" i="9"/>
  <c r="AE59" i="9" s="1"/>
  <c r="AC90" i="9"/>
  <c r="AE90" i="9" s="1"/>
  <c r="AG75" i="9"/>
  <c r="AI75" i="9" s="1"/>
  <c r="Y97" i="9"/>
  <c r="AA97" i="9" s="1"/>
  <c r="Y74" i="9"/>
  <c r="AA74" i="9" s="1"/>
  <c r="AC88" i="9"/>
  <c r="AE88" i="9" s="1"/>
  <c r="Q96" i="9"/>
  <c r="S96" i="9" s="1"/>
  <c r="AC62" i="9"/>
  <c r="AE62" i="9" s="1"/>
  <c r="AG59" i="9"/>
  <c r="AI59" i="9" s="1"/>
  <c r="U74" i="9"/>
  <c r="W74" i="9" s="1"/>
  <c r="U97" i="9"/>
  <c r="W97" i="9" s="1"/>
  <c r="Y67" i="9"/>
  <c r="AA67" i="9" s="1"/>
  <c r="AC96" i="9"/>
  <c r="AE96" i="9" s="1"/>
  <c r="Y84" i="9"/>
  <c r="AA84" i="9" s="1"/>
  <c r="AC97" i="9"/>
  <c r="AE97" i="9" s="1"/>
  <c r="AG97" i="9"/>
  <c r="AI97" i="9" s="1"/>
  <c r="U67" i="9"/>
  <c r="W67" i="9" s="1"/>
  <c r="U84" i="9"/>
  <c r="W84" i="9" s="1"/>
  <c r="Q65" i="9"/>
  <c r="S65" i="9" s="1"/>
  <c r="Y65" i="9"/>
  <c r="AA65" i="9" s="1"/>
  <c r="U65" i="9"/>
  <c r="W65" i="9" s="1"/>
  <c r="AG65" i="9"/>
  <c r="AI65" i="9" s="1"/>
  <c r="L65" i="9"/>
  <c r="N65" i="9" s="1"/>
  <c r="AC65" i="9"/>
  <c r="AE65" i="9" s="1"/>
  <c r="U95" i="9"/>
  <c r="W95" i="9" s="1"/>
  <c r="Y86" i="9"/>
  <c r="AA86" i="9" s="1"/>
  <c r="U86" i="9"/>
  <c r="W86" i="9" s="1"/>
  <c r="AG86" i="9"/>
  <c r="AI86" i="9" s="1"/>
  <c r="AC86" i="9"/>
  <c r="AE86" i="9" s="1"/>
  <c r="L61" i="9"/>
  <c r="N61" i="9" s="1"/>
  <c r="AG61" i="9"/>
  <c r="AI61" i="9" s="1"/>
  <c r="Y61" i="9"/>
  <c r="AA61" i="9" s="1"/>
  <c r="AC61" i="9"/>
  <c r="AE61" i="9" s="1"/>
  <c r="AC100" i="9"/>
  <c r="AE100" i="9" s="1"/>
  <c r="Y100" i="9"/>
  <c r="AA100" i="9" s="1"/>
  <c r="U100" i="9"/>
  <c r="W100" i="9" s="1"/>
  <c r="AC74" i="9"/>
  <c r="AE74" i="9" s="1"/>
  <c r="AG74" i="9"/>
  <c r="AI74" i="9" s="1"/>
  <c r="L72" i="9"/>
  <c r="N72" i="9" s="1"/>
  <c r="Y72" i="9"/>
  <c r="AA72" i="9" s="1"/>
  <c r="U72" i="9"/>
  <c r="W72" i="9" s="1"/>
  <c r="AG72" i="9"/>
  <c r="AI72" i="9" s="1"/>
  <c r="AC72" i="9"/>
  <c r="AE72" i="9" s="1"/>
  <c r="L52" i="9"/>
  <c r="N52" i="9" s="1"/>
  <c r="AG52" i="9"/>
  <c r="AI52" i="9" s="1"/>
  <c r="Y52" i="9"/>
  <c r="AA52" i="9" s="1"/>
  <c r="AC52" i="9"/>
  <c r="AE52" i="9" s="1"/>
  <c r="L71" i="9"/>
  <c r="N71" i="9" s="1"/>
  <c r="AG71" i="9"/>
  <c r="AI71" i="9" s="1"/>
  <c r="Y71" i="9"/>
  <c r="AA71" i="9" s="1"/>
  <c r="U71" i="9"/>
  <c r="W71" i="9" s="1"/>
  <c r="AC71" i="9"/>
  <c r="AE71" i="9" s="1"/>
  <c r="Q99" i="9"/>
  <c r="S99" i="9" s="1"/>
  <c r="AG99" i="9"/>
  <c r="AI99" i="9" s="1"/>
  <c r="AC99" i="9"/>
  <c r="AE99" i="9" s="1"/>
  <c r="Y99" i="9"/>
  <c r="AA99" i="9" s="1"/>
  <c r="U99" i="9"/>
  <c r="W99" i="9" s="1"/>
  <c r="Y93" i="9"/>
  <c r="AA93" i="9" s="1"/>
  <c r="U93" i="9"/>
  <c r="W93" i="9" s="1"/>
  <c r="AC93" i="9"/>
  <c r="AE93" i="9" s="1"/>
  <c r="AG93" i="9"/>
  <c r="AI93" i="9" s="1"/>
  <c r="AG70" i="9"/>
  <c r="AI70" i="9" s="1"/>
  <c r="AC70" i="9"/>
  <c r="AE70" i="9" s="1"/>
  <c r="L60" i="9"/>
  <c r="N60" i="9" s="1"/>
  <c r="U60" i="9"/>
  <c r="W60" i="9" s="1"/>
  <c r="AG60" i="9"/>
  <c r="AI60" i="9" s="1"/>
  <c r="Y60" i="9"/>
  <c r="AA60" i="9" s="1"/>
  <c r="AC60" i="9"/>
  <c r="AE60" i="9" s="1"/>
  <c r="Q69" i="9"/>
  <c r="S69" i="9" s="1"/>
  <c r="Y69" i="9"/>
  <c r="AA69" i="9" s="1"/>
  <c r="U69" i="9"/>
  <c r="W69" i="9" s="1"/>
  <c r="AG69" i="9"/>
  <c r="AI69" i="9" s="1"/>
  <c r="AC101" i="9"/>
  <c r="AE101" i="9" s="1"/>
  <c r="Y101" i="9"/>
  <c r="AA101" i="9" s="1"/>
  <c r="U101" i="9"/>
  <c r="W101" i="9" s="1"/>
  <c r="AG101" i="9"/>
  <c r="AI101" i="9" s="1"/>
  <c r="L92" i="9"/>
  <c r="N92" i="9" s="1"/>
  <c r="Y92" i="9"/>
  <c r="AA92" i="9" s="1"/>
  <c r="U92" i="9"/>
  <c r="W92" i="9" s="1"/>
  <c r="AC92" i="9"/>
  <c r="AE92" i="9" s="1"/>
  <c r="AG92" i="9"/>
  <c r="AI92" i="9" s="1"/>
  <c r="L91" i="9"/>
  <c r="N91" i="9" s="1"/>
  <c r="AC91" i="9"/>
  <c r="AE91" i="9" s="1"/>
  <c r="AG91" i="9"/>
  <c r="AI91" i="9" s="1"/>
  <c r="Q85" i="9"/>
  <c r="S85" i="9" s="1"/>
  <c r="Y85" i="9"/>
  <c r="AA85" i="9" s="1"/>
  <c r="U85" i="9"/>
  <c r="W85" i="9" s="1"/>
  <c r="AG85" i="9"/>
  <c r="AI85" i="9" s="1"/>
  <c r="AC85" i="9"/>
  <c r="AE85" i="9" s="1"/>
  <c r="U70" i="9"/>
  <c r="W70" i="9" s="1"/>
  <c r="AC94" i="9"/>
  <c r="AE94" i="9" s="1"/>
  <c r="AG58" i="9"/>
  <c r="AI58" i="9" s="1"/>
  <c r="Y58" i="9"/>
  <c r="AA58" i="9" s="1"/>
  <c r="AC58" i="9"/>
  <c r="AE58" i="9" s="1"/>
  <c r="L103" i="9"/>
  <c r="N103" i="9" s="1"/>
  <c r="AG103" i="9"/>
  <c r="AI103" i="9" s="1"/>
  <c r="AC103" i="9"/>
  <c r="AE103" i="9" s="1"/>
  <c r="L66" i="9"/>
  <c r="N66" i="9" s="1"/>
  <c r="Y66" i="9"/>
  <c r="AA66" i="9" s="1"/>
  <c r="U66" i="9"/>
  <c r="W66" i="9" s="1"/>
  <c r="AG66" i="9"/>
  <c r="AI66" i="9" s="1"/>
  <c r="AC66" i="9"/>
  <c r="AE66" i="9" s="1"/>
  <c r="U91" i="9"/>
  <c r="W91" i="9" s="1"/>
  <c r="Y70" i="9"/>
  <c r="AA70" i="9" s="1"/>
  <c r="Y91" i="9"/>
  <c r="AA91" i="9" s="1"/>
  <c r="AG100" i="9"/>
  <c r="AI100" i="9" s="1"/>
  <c r="Q95" i="9"/>
  <c r="S95" i="9" s="1"/>
  <c r="AG95" i="9"/>
  <c r="AI95" i="9" s="1"/>
  <c r="AC95" i="9"/>
  <c r="AE95" i="9" s="1"/>
  <c r="Y95" i="9"/>
  <c r="AA95" i="9" s="1"/>
  <c r="L98" i="9"/>
  <c r="N98" i="9" s="1"/>
  <c r="AG98" i="9"/>
  <c r="AI98" i="9" s="1"/>
  <c r="AC98" i="9"/>
  <c r="AE98" i="9" s="1"/>
  <c r="Y98" i="9"/>
  <c r="AA98" i="9" s="1"/>
  <c r="Q89" i="9"/>
  <c r="S89" i="9" s="1"/>
  <c r="Y89" i="9"/>
  <c r="AA89" i="9" s="1"/>
  <c r="U89" i="9"/>
  <c r="W89" i="9" s="1"/>
  <c r="AG89" i="9"/>
  <c r="AI89" i="9" s="1"/>
  <c r="AC89" i="9"/>
  <c r="AE89" i="9" s="1"/>
  <c r="U61" i="9"/>
  <c r="W61" i="9" s="1"/>
  <c r="L73" i="9"/>
  <c r="N73" i="9" s="1"/>
  <c r="AG73" i="9"/>
  <c r="AI73" i="9" s="1"/>
  <c r="AC73" i="9"/>
  <c r="AE73" i="9" s="1"/>
  <c r="Q64" i="9"/>
  <c r="S64" i="9" s="1"/>
  <c r="AG64" i="9"/>
  <c r="AI64" i="9" s="1"/>
  <c r="Y64" i="9"/>
  <c r="AA64" i="9" s="1"/>
  <c r="AC64" i="9"/>
  <c r="AE64" i="9" s="1"/>
  <c r="U63" i="9"/>
  <c r="W63" i="9" s="1"/>
  <c r="U75" i="9"/>
  <c r="W75" i="9" s="1"/>
  <c r="U90" i="9"/>
  <c r="W90" i="9" s="1"/>
  <c r="Y75" i="9"/>
  <c r="AA75" i="9" s="1"/>
  <c r="AC84" i="9"/>
  <c r="AE84" i="9" s="1"/>
  <c r="AG96" i="9"/>
  <c r="AI96" i="9" s="1"/>
  <c r="AG102" i="9"/>
  <c r="AI102" i="9" s="1"/>
  <c r="U59" i="9"/>
  <c r="W59" i="9" s="1"/>
  <c r="AC51" i="9"/>
  <c r="AE51" i="9" s="1"/>
  <c r="Y51" i="9"/>
  <c r="AA51" i="9" s="1"/>
  <c r="AG51" i="9"/>
  <c r="AI51" i="9" s="1"/>
  <c r="U51" i="9"/>
  <c r="W51" i="9" s="1"/>
  <c r="AC67" i="9"/>
  <c r="AE67" i="9" s="1"/>
  <c r="U96" i="9"/>
  <c r="W96" i="9" s="1"/>
  <c r="Y96" i="9"/>
  <c r="AA96" i="9" s="1"/>
  <c r="AC87" i="9"/>
  <c r="AE87" i="9" s="1"/>
  <c r="AG87" i="9"/>
  <c r="AI87" i="9" s="1"/>
  <c r="Q88" i="9"/>
  <c r="S88" i="9" s="1"/>
  <c r="L88" i="9"/>
  <c r="N88" i="9" s="1"/>
  <c r="Q66" i="9"/>
  <c r="S66" i="9" s="1"/>
  <c r="Q98" i="9"/>
  <c r="S98" i="9" s="1"/>
  <c r="L63" i="9"/>
  <c r="N63" i="9" s="1"/>
  <c r="Q92" i="9"/>
  <c r="S92" i="9" s="1"/>
  <c r="L86" i="9"/>
  <c r="N86" i="9" s="1"/>
  <c r="Q86" i="9"/>
  <c r="S86" i="9" s="1"/>
  <c r="Q70" i="9"/>
  <c r="S70" i="9" s="1"/>
  <c r="L70" i="9"/>
  <c r="N70" i="9" s="1"/>
  <c r="Q90" i="9"/>
  <c r="S90" i="9" s="1"/>
  <c r="L90" i="9"/>
  <c r="N90" i="9" s="1"/>
  <c r="Q91" i="9"/>
  <c r="S91" i="9" s="1"/>
  <c r="Q71" i="9"/>
  <c r="S71" i="9" s="1"/>
  <c r="L85" i="9"/>
  <c r="N85" i="9" s="1"/>
  <c r="Q61" i="9"/>
  <c r="S61" i="9" s="1"/>
  <c r="L69" i="9"/>
  <c r="N69" i="9" s="1"/>
  <c r="L64" i="9"/>
  <c r="N64" i="9" s="1"/>
  <c r="L89" i="9"/>
  <c r="N89" i="9" s="1"/>
  <c r="Q72" i="9"/>
  <c r="S72" i="9" s="1"/>
  <c r="Q84" i="9"/>
  <c r="S84" i="9" s="1"/>
  <c r="L84" i="9"/>
  <c r="N84" i="9" s="1"/>
  <c r="Q94" i="9"/>
  <c r="S94" i="9" s="1"/>
  <c r="L94" i="9"/>
  <c r="N94" i="9" s="1"/>
  <c r="L93" i="9"/>
  <c r="N93" i="9" s="1"/>
  <c r="Q93" i="9"/>
  <c r="S93" i="9" s="1"/>
  <c r="L74" i="9"/>
  <c r="N74" i="9" s="1"/>
  <c r="L67" i="9"/>
  <c r="N67" i="9" s="1"/>
  <c r="Q67" i="9"/>
  <c r="S67" i="9" s="1"/>
  <c r="Q101" i="9"/>
  <c r="S101" i="9" s="1"/>
  <c r="L101" i="9"/>
  <c r="N101" i="9" s="1"/>
  <c r="L68" i="9"/>
  <c r="N68" i="9" s="1"/>
  <c r="L58" i="9"/>
  <c r="N58" i="9" s="1"/>
  <c r="Q58" i="9"/>
  <c r="S58" i="9" s="1"/>
  <c r="L99" i="9"/>
  <c r="N99" i="9" s="1"/>
  <c r="Q100" i="9"/>
  <c r="S100" i="9" s="1"/>
  <c r="L100" i="9"/>
  <c r="N100" i="9" s="1"/>
  <c r="Q60" i="9"/>
  <c r="S60" i="9" s="1"/>
  <c r="L75" i="9"/>
  <c r="N75" i="9" s="1"/>
  <c r="L62" i="9"/>
  <c r="N62" i="9" s="1"/>
  <c r="Q62" i="9"/>
  <c r="S62" i="9" s="1"/>
  <c r="Q87" i="9"/>
  <c r="S87" i="9" s="1"/>
  <c r="Q59" i="9"/>
  <c r="S59" i="9" s="1"/>
  <c r="Q73" i="9"/>
  <c r="S73" i="9" s="1"/>
  <c r="Q102" i="9"/>
  <c r="S102" i="9" s="1"/>
  <c r="Q97" i="9"/>
  <c r="S97" i="9" s="1"/>
  <c r="Q103" i="9"/>
  <c r="S103" i="9" s="1"/>
  <c r="Q52" i="9"/>
  <c r="S52" i="9" s="1"/>
  <c r="Q51" i="9"/>
  <c r="S51" i="9" s="1"/>
  <c r="R50" i="9"/>
  <c r="H50" i="9"/>
  <c r="J50" i="9" s="1"/>
  <c r="H49" i="9"/>
  <c r="J49" i="9" s="1"/>
  <c r="H48" i="9"/>
  <c r="J48" i="9" s="1"/>
  <c r="H47" i="9"/>
  <c r="J47" i="9" s="1"/>
  <c r="R46" i="9"/>
  <c r="H46" i="9"/>
  <c r="J46" i="9" s="1"/>
  <c r="H45" i="9"/>
  <c r="J45" i="9" s="1"/>
  <c r="M44" i="9"/>
  <c r="H44" i="9"/>
  <c r="J44" i="9" s="1"/>
  <c r="M43" i="9"/>
  <c r="H43" i="9"/>
  <c r="J43" i="9" s="1"/>
  <c r="M42" i="9"/>
  <c r="H42" i="9"/>
  <c r="J42" i="9" s="1"/>
  <c r="M41" i="9"/>
  <c r="H41" i="9"/>
  <c r="J41" i="9" s="1"/>
  <c r="H109" i="9"/>
  <c r="J109" i="9" s="1"/>
  <c r="M109" i="9"/>
  <c r="H110" i="9"/>
  <c r="J110" i="9" s="1"/>
  <c r="H111" i="9"/>
  <c r="J111" i="9" s="1"/>
  <c r="M111" i="9"/>
  <c r="R111" i="9"/>
  <c r="H112" i="9"/>
  <c r="J112" i="9" s="1"/>
  <c r="M112" i="9"/>
  <c r="R112" i="9"/>
  <c r="H113" i="9"/>
  <c r="J113" i="9" s="1"/>
  <c r="M113" i="9"/>
  <c r="R113" i="9"/>
  <c r="H114" i="9"/>
  <c r="J114" i="9" s="1"/>
  <c r="M114" i="9"/>
  <c r="R114" i="9"/>
  <c r="H35" i="9"/>
  <c r="J35" i="9" s="1"/>
  <c r="H36" i="9"/>
  <c r="J36" i="9" s="1"/>
  <c r="R125" i="9"/>
  <c r="R124" i="9"/>
  <c r="R123" i="9"/>
  <c r="R122" i="9"/>
  <c r="R121" i="9"/>
  <c r="R120" i="9"/>
  <c r="N104" i="9" l="1"/>
  <c r="L140" i="9" s="1"/>
  <c r="AA104" i="9"/>
  <c r="P140" i="9" s="1"/>
  <c r="W104" i="9"/>
  <c r="N140" i="9" s="1"/>
  <c r="AI104" i="9"/>
  <c r="R140" i="9" s="1"/>
  <c r="AE104" i="9"/>
  <c r="Q140" i="9" s="1"/>
  <c r="U50" i="9"/>
  <c r="W50" i="9" s="1"/>
  <c r="AC50" i="9"/>
  <c r="AE50" i="9" s="1"/>
  <c r="AG50" i="9"/>
  <c r="AI50" i="9" s="1"/>
  <c r="Y50" i="9"/>
  <c r="AA50" i="9" s="1"/>
  <c r="U42" i="9"/>
  <c r="W42" i="9" s="1"/>
  <c r="AC42" i="9"/>
  <c r="AE42" i="9" s="1"/>
  <c r="Y42" i="9"/>
  <c r="AA42" i="9" s="1"/>
  <c r="AG42" i="9"/>
  <c r="AI42" i="9" s="1"/>
  <c r="U43" i="9"/>
  <c r="W43" i="9" s="1"/>
  <c r="AG43" i="9"/>
  <c r="AI43" i="9" s="1"/>
  <c r="Y43" i="9"/>
  <c r="AA43" i="9" s="1"/>
  <c r="AC43" i="9"/>
  <c r="AE43" i="9" s="1"/>
  <c r="Y112" i="9"/>
  <c r="AA112" i="9" s="1"/>
  <c r="AG112" i="9"/>
  <c r="AI112" i="9" s="1"/>
  <c r="AC112" i="9"/>
  <c r="AE112" i="9" s="1"/>
  <c r="U112" i="9"/>
  <c r="W112" i="9" s="1"/>
  <c r="AG44" i="9"/>
  <c r="AI44" i="9" s="1"/>
  <c r="Y44" i="9"/>
  <c r="AA44" i="9" s="1"/>
  <c r="AC44" i="9"/>
  <c r="AE44" i="9" s="1"/>
  <c r="U44" i="9"/>
  <c r="W44" i="9" s="1"/>
  <c r="L36" i="9"/>
  <c r="N36" i="9" s="1"/>
  <c r="U36" i="9"/>
  <c r="W36" i="9" s="1"/>
  <c r="AC36" i="9"/>
  <c r="AE36" i="9" s="1"/>
  <c r="AG36" i="9"/>
  <c r="AI36" i="9" s="1"/>
  <c r="Y36" i="9"/>
  <c r="AA36" i="9" s="1"/>
  <c r="Q35" i="9"/>
  <c r="S35" i="9" s="1"/>
  <c r="U35" i="9"/>
  <c r="W35" i="9" s="1"/>
  <c r="AG35" i="9"/>
  <c r="AI35" i="9" s="1"/>
  <c r="Y35" i="9"/>
  <c r="AA35" i="9" s="1"/>
  <c r="AC35" i="9"/>
  <c r="AE35" i="9" s="1"/>
  <c r="L111" i="9"/>
  <c r="N111" i="9" s="1"/>
  <c r="AC111" i="9"/>
  <c r="AE111" i="9" s="1"/>
  <c r="U111" i="9"/>
  <c r="W111" i="9" s="1"/>
  <c r="Y111" i="9"/>
  <c r="AA111" i="9" s="1"/>
  <c r="AG111" i="9"/>
  <c r="AI111" i="9" s="1"/>
  <c r="U46" i="9"/>
  <c r="W46" i="9" s="1"/>
  <c r="Y46" i="9"/>
  <c r="AA46" i="9" s="1"/>
  <c r="AC46" i="9"/>
  <c r="AE46" i="9" s="1"/>
  <c r="AG46" i="9"/>
  <c r="AI46" i="9" s="1"/>
  <c r="Q109" i="9"/>
  <c r="S109" i="9" s="1"/>
  <c r="AG109" i="9"/>
  <c r="AI109" i="9" s="1"/>
  <c r="U109" i="9"/>
  <c r="W109" i="9" s="1"/>
  <c r="Y109" i="9"/>
  <c r="AA109" i="9" s="1"/>
  <c r="AC109" i="9"/>
  <c r="AE109" i="9" s="1"/>
  <c r="AC113" i="9"/>
  <c r="AE113" i="9" s="1"/>
  <c r="U113" i="9"/>
  <c r="W113" i="9" s="1"/>
  <c r="Y113" i="9"/>
  <c r="AA113" i="9" s="1"/>
  <c r="AG113" i="9"/>
  <c r="AI113" i="9" s="1"/>
  <c r="AG49" i="9"/>
  <c r="AI49" i="9" s="1"/>
  <c r="AC49" i="9"/>
  <c r="AE49" i="9" s="1"/>
  <c r="Y49" i="9"/>
  <c r="AA49" i="9" s="1"/>
  <c r="U49" i="9"/>
  <c r="W49" i="9" s="1"/>
  <c r="AG45" i="9"/>
  <c r="AI45" i="9" s="1"/>
  <c r="AC45" i="9"/>
  <c r="AE45" i="9" s="1"/>
  <c r="Y45" i="9"/>
  <c r="AA45" i="9" s="1"/>
  <c r="U45" i="9"/>
  <c r="W45" i="9" s="1"/>
  <c r="AG110" i="9"/>
  <c r="AI110" i="9" s="1"/>
  <c r="AC110" i="9"/>
  <c r="AE110" i="9" s="1"/>
  <c r="U110" i="9"/>
  <c r="W110" i="9" s="1"/>
  <c r="Y110" i="9"/>
  <c r="AA110" i="9" s="1"/>
  <c r="AG114" i="9"/>
  <c r="AI114" i="9" s="1"/>
  <c r="Y114" i="9"/>
  <c r="AA114" i="9" s="1"/>
  <c r="U114" i="9"/>
  <c r="W114" i="9" s="1"/>
  <c r="AC114" i="9"/>
  <c r="AE114" i="9" s="1"/>
  <c r="AG47" i="9"/>
  <c r="AI47" i="9" s="1"/>
  <c r="Y47" i="9"/>
  <c r="AA47" i="9" s="1"/>
  <c r="AC47" i="9"/>
  <c r="AE47" i="9" s="1"/>
  <c r="U47" i="9"/>
  <c r="W47" i="9" s="1"/>
  <c r="AG41" i="9"/>
  <c r="AI41" i="9" s="1"/>
  <c r="Y41" i="9"/>
  <c r="AA41" i="9" s="1"/>
  <c r="AC41" i="9"/>
  <c r="AE41" i="9" s="1"/>
  <c r="U41" i="9"/>
  <c r="W41" i="9" s="1"/>
  <c r="U48" i="9"/>
  <c r="W48" i="9" s="1"/>
  <c r="AC48" i="9"/>
  <c r="AE48" i="9" s="1"/>
  <c r="Y48" i="9"/>
  <c r="AA48" i="9" s="1"/>
  <c r="AG48" i="9"/>
  <c r="AI48" i="9" s="1"/>
  <c r="Q49" i="9"/>
  <c r="S49" i="9" s="1"/>
  <c r="L49" i="9"/>
  <c r="N49" i="9" s="1"/>
  <c r="L44" i="9"/>
  <c r="N44" i="9" s="1"/>
  <c r="Q44" i="9"/>
  <c r="S44" i="9" s="1"/>
  <c r="Q110" i="9"/>
  <c r="S110" i="9" s="1"/>
  <c r="L110" i="9"/>
  <c r="N110" i="9" s="1"/>
  <c r="L47" i="9"/>
  <c r="N47" i="9" s="1"/>
  <c r="Q47" i="9"/>
  <c r="S47" i="9" s="1"/>
  <c r="Q50" i="9"/>
  <c r="S50" i="9" s="1"/>
  <c r="L50" i="9"/>
  <c r="N50" i="9" s="1"/>
  <c r="Q45" i="9"/>
  <c r="S45" i="9" s="1"/>
  <c r="L45" i="9"/>
  <c r="N45" i="9" s="1"/>
  <c r="Q46" i="9"/>
  <c r="S46" i="9" s="1"/>
  <c r="L46" i="9"/>
  <c r="N46" i="9" s="1"/>
  <c r="L41" i="9"/>
  <c r="N41" i="9" s="1"/>
  <c r="Q41" i="9"/>
  <c r="S41" i="9" s="1"/>
  <c r="L48" i="9"/>
  <c r="N48" i="9" s="1"/>
  <c r="Q48" i="9"/>
  <c r="S48" i="9" s="1"/>
  <c r="S104" i="9"/>
  <c r="M140" i="9" s="1"/>
  <c r="L42" i="9"/>
  <c r="N42" i="9" s="1"/>
  <c r="Q42" i="9"/>
  <c r="S42" i="9" s="1"/>
  <c r="L43" i="9"/>
  <c r="N43" i="9" s="1"/>
  <c r="Q43" i="9"/>
  <c r="S43" i="9" s="1"/>
  <c r="L35" i="9"/>
  <c r="N35" i="9" s="1"/>
  <c r="Q113" i="9"/>
  <c r="S113" i="9" s="1"/>
  <c r="L113" i="9"/>
  <c r="N113" i="9" s="1"/>
  <c r="Q114" i="9"/>
  <c r="S114" i="9" s="1"/>
  <c r="L114" i="9"/>
  <c r="N114" i="9" s="1"/>
  <c r="Q111" i="9"/>
  <c r="S111" i="9" s="1"/>
  <c r="L112" i="9"/>
  <c r="N112" i="9" s="1"/>
  <c r="Q112" i="9"/>
  <c r="S112" i="9" s="1"/>
  <c r="L109" i="9"/>
  <c r="N109" i="9" s="1"/>
  <c r="S140" i="9" l="1"/>
  <c r="AE53" i="9"/>
  <c r="Q139" i="9" s="1"/>
  <c r="AE115" i="9"/>
  <c r="Q141" i="9" s="1"/>
  <c r="AA115" i="9"/>
  <c r="P141" i="9" s="1"/>
  <c r="W53" i="9"/>
  <c r="N139" i="9" s="1"/>
  <c r="AA53" i="9"/>
  <c r="P139" i="9" s="1"/>
  <c r="AI53" i="9"/>
  <c r="R139" i="9" s="1"/>
  <c r="AI115" i="9"/>
  <c r="R141" i="9" s="1"/>
  <c r="W115" i="9"/>
  <c r="N141" i="9" s="1"/>
  <c r="S115" i="9"/>
  <c r="M141" i="9" s="1"/>
  <c r="S53" i="9"/>
  <c r="M139" i="9" s="1"/>
  <c r="N115" i="9"/>
  <c r="L141" i="9" s="1"/>
  <c r="N53" i="9"/>
  <c r="L139" i="9" s="1"/>
  <c r="M29" i="9"/>
  <c r="S139" i="9" l="1"/>
  <c r="S141" i="9"/>
  <c r="M125" i="9" l="1"/>
  <c r="M124" i="9"/>
  <c r="M123" i="9"/>
  <c r="M122" i="9"/>
  <c r="M121" i="9"/>
  <c r="M120" i="9"/>
  <c r="M34" i="9"/>
  <c r="M33" i="9"/>
  <c r="M32" i="9"/>
  <c r="M31" i="9"/>
  <c r="M30" i="9"/>
  <c r="H125" i="9" l="1"/>
  <c r="J125" i="9" s="1"/>
  <c r="H124" i="9"/>
  <c r="J124" i="9" s="1"/>
  <c r="H123" i="9"/>
  <c r="J123" i="9" s="1"/>
  <c r="H122" i="9"/>
  <c r="J122" i="9" s="1"/>
  <c r="H121" i="9"/>
  <c r="J121" i="9" s="1"/>
  <c r="H120" i="9"/>
  <c r="J120" i="9" s="1"/>
  <c r="AC122" i="9" l="1"/>
  <c r="AE122" i="9" s="1"/>
  <c r="Y122" i="9"/>
  <c r="AA122" i="9" s="1"/>
  <c r="U122" i="9"/>
  <c r="W122" i="9" s="1"/>
  <c r="AG122" i="9"/>
  <c r="AI122" i="9" s="1"/>
  <c r="AG123" i="9"/>
  <c r="AI123" i="9" s="1"/>
  <c r="Y123" i="9"/>
  <c r="AA123" i="9" s="1"/>
  <c r="AC123" i="9"/>
  <c r="AE123" i="9" s="1"/>
  <c r="U123" i="9"/>
  <c r="W123" i="9" s="1"/>
  <c r="AG120" i="9"/>
  <c r="AI120" i="9" s="1"/>
  <c r="AC120" i="9"/>
  <c r="AE120" i="9" s="1"/>
  <c r="U120" i="9"/>
  <c r="W120" i="9" s="1"/>
  <c r="Y120" i="9"/>
  <c r="AA120" i="9" s="1"/>
  <c r="L121" i="9"/>
  <c r="N121" i="9" s="1"/>
  <c r="AC121" i="9"/>
  <c r="AE121" i="9" s="1"/>
  <c r="Y121" i="9"/>
  <c r="AA121" i="9" s="1"/>
  <c r="U121" i="9"/>
  <c r="W121" i="9" s="1"/>
  <c r="AG121" i="9"/>
  <c r="AI121" i="9" s="1"/>
  <c r="AG124" i="9"/>
  <c r="AI124" i="9" s="1"/>
  <c r="AC124" i="9"/>
  <c r="AE124" i="9" s="1"/>
  <c r="Y124" i="9"/>
  <c r="AA124" i="9" s="1"/>
  <c r="U124" i="9"/>
  <c r="W124" i="9" s="1"/>
  <c r="AC125" i="9"/>
  <c r="AE125" i="9" s="1"/>
  <c r="AG125" i="9"/>
  <c r="AI125" i="9" s="1"/>
  <c r="U125" i="9"/>
  <c r="W125" i="9" s="1"/>
  <c r="Y125" i="9"/>
  <c r="AA125" i="9" s="1"/>
  <c r="Q122" i="9"/>
  <c r="S122" i="9" s="1"/>
  <c r="Q123" i="9"/>
  <c r="S123" i="9" s="1"/>
  <c r="L120" i="9"/>
  <c r="N120" i="9" s="1"/>
  <c r="Q120" i="9"/>
  <c r="S120" i="9" s="1"/>
  <c r="Q121" i="9"/>
  <c r="S121" i="9" s="1"/>
  <c r="L124" i="9"/>
  <c r="N124" i="9" s="1"/>
  <c r="Q124" i="9"/>
  <c r="S124" i="9" s="1"/>
  <c r="L125" i="9"/>
  <c r="N125" i="9" s="1"/>
  <c r="Q125" i="9"/>
  <c r="S125" i="9" s="1"/>
  <c r="L122" i="9"/>
  <c r="N122" i="9" s="1"/>
  <c r="L123" i="9"/>
  <c r="N123" i="9" s="1"/>
  <c r="N134" i="9" l="1"/>
  <c r="S134" i="9"/>
  <c r="M142" i="9" s="1"/>
  <c r="AA134" i="9"/>
  <c r="P142" i="9" s="1"/>
  <c r="W134" i="9"/>
  <c r="N142" i="9" s="1"/>
  <c r="AE134" i="9"/>
  <c r="Q142" i="9" s="1"/>
  <c r="L142" i="9"/>
  <c r="AI134" i="9"/>
  <c r="R142" i="9" s="1"/>
  <c r="B2" i="5"/>
  <c r="S142" i="9" l="1"/>
  <c r="H34" i="9"/>
  <c r="J34" i="9" s="1"/>
  <c r="H33" i="9"/>
  <c r="J33" i="9" s="1"/>
  <c r="H32" i="9"/>
  <c r="J32" i="9" s="1"/>
  <c r="H31" i="9"/>
  <c r="J31" i="9" s="1"/>
  <c r="H30" i="9"/>
  <c r="J30" i="9" s="1"/>
  <c r="H29" i="9"/>
  <c r="J29" i="9" s="1"/>
  <c r="U29" i="9" l="1"/>
  <c r="W29" i="9" s="1"/>
  <c r="AG29" i="9"/>
  <c r="AI29" i="9" s="1"/>
  <c r="Y29" i="9"/>
  <c r="AA29" i="9" s="1"/>
  <c r="AC29" i="9"/>
  <c r="AE29" i="9" s="1"/>
  <c r="Q30" i="9"/>
  <c r="S30" i="9" s="1"/>
  <c r="AG30" i="9"/>
  <c r="AI30" i="9" s="1"/>
  <c r="Y30" i="9"/>
  <c r="AA30" i="9" s="1"/>
  <c r="AC30" i="9"/>
  <c r="AE30" i="9" s="1"/>
  <c r="U30" i="9"/>
  <c r="W30" i="9" s="1"/>
  <c r="Q33" i="9"/>
  <c r="S33" i="9" s="1"/>
  <c r="U33" i="9"/>
  <c r="W33" i="9" s="1"/>
  <c r="AG33" i="9"/>
  <c r="AI33" i="9" s="1"/>
  <c r="AC33" i="9"/>
  <c r="AE33" i="9" s="1"/>
  <c r="Y33" i="9"/>
  <c r="AA33" i="9" s="1"/>
  <c r="Q34" i="9"/>
  <c r="S34" i="9" s="1"/>
  <c r="Y34" i="9"/>
  <c r="AA34" i="9" s="1"/>
  <c r="AC34" i="9"/>
  <c r="AE34" i="9" s="1"/>
  <c r="AG34" i="9"/>
  <c r="AI34" i="9" s="1"/>
  <c r="U34" i="9"/>
  <c r="W34" i="9" s="1"/>
  <c r="Q32" i="9"/>
  <c r="S32" i="9" s="1"/>
  <c r="AC32" i="9"/>
  <c r="AE32" i="9" s="1"/>
  <c r="AG32" i="9"/>
  <c r="AI32" i="9" s="1"/>
  <c r="Y32" i="9"/>
  <c r="AA32" i="9" s="1"/>
  <c r="U32" i="9"/>
  <c r="W32" i="9" s="1"/>
  <c r="Q31" i="9"/>
  <c r="S31" i="9" s="1"/>
  <c r="U31" i="9"/>
  <c r="W31" i="9" s="1"/>
  <c r="Y31" i="9"/>
  <c r="AA31" i="9" s="1"/>
  <c r="AC31" i="9"/>
  <c r="AE31" i="9" s="1"/>
  <c r="AG31" i="9"/>
  <c r="AI31" i="9" s="1"/>
  <c r="L29" i="9"/>
  <c r="N29" i="9" s="1"/>
  <c r="Q29" i="9"/>
  <c r="S29" i="9" s="1"/>
  <c r="L31" i="9"/>
  <c r="N31" i="9" s="1"/>
  <c r="L33" i="9"/>
  <c r="N33" i="9" s="1"/>
  <c r="L32" i="9"/>
  <c r="N32" i="9" s="1"/>
  <c r="L34" i="9"/>
  <c r="N34" i="9" s="1"/>
  <c r="Q36" i="9"/>
  <c r="S36" i="9" s="1"/>
  <c r="L30" i="9"/>
  <c r="N30" i="9" s="1"/>
  <c r="N37" i="9" l="1"/>
  <c r="L138" i="9" s="1"/>
  <c r="AA37" i="9"/>
  <c r="P138" i="9" s="1"/>
  <c r="P143" i="9" s="1"/>
  <c r="W37" i="9"/>
  <c r="AI37" i="9"/>
  <c r="R138" i="9" s="1"/>
  <c r="R143" i="9" s="1"/>
  <c r="AE37" i="9"/>
  <c r="S37" i="9"/>
  <c r="M138" i="9" s="1"/>
  <c r="M143" i="9" s="1"/>
  <c r="L143" i="9" l="1"/>
  <c r="Q138" i="9"/>
  <c r="Q143" i="9" s="1"/>
  <c r="N138" i="9"/>
  <c r="N143" i="9" s="1"/>
  <c r="S138" i="9" l="1"/>
  <c r="S144" i="9" s="1"/>
</calcChain>
</file>

<file path=xl/sharedStrings.xml><?xml version="1.0" encoding="utf-8"?>
<sst xmlns="http://schemas.openxmlformats.org/spreadsheetml/2006/main" count="496" uniqueCount="169">
  <si>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</si>
  <si>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</si>
  <si>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</si>
  <si>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</si>
  <si>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</si>
  <si>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</si>
  <si>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</si>
  <si>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</si>
  <si>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</si>
  <si>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</si>
  <si>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</si>
  <si>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</si>
  <si>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</si>
  <si>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</si>
  <si>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</si>
  <si>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</si>
  <si>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</si>
  <si>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Category</t>
  </si>
  <si>
    <t>Description</t>
  </si>
  <si>
    <t>Total Estimated Quantity</t>
  </si>
  <si>
    <t>sum</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</si>
  <si>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</si>
  <si>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</si>
  <si>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</si>
  <si>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</si>
  <si>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</si>
  <si>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</si>
  <si>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</si>
  <si>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</si>
  <si>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</si>
  <si>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</si>
  <si>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</si>
  <si>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</si>
  <si>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</si>
  <si>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</si>
  <si>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</si>
  <si>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</si>
  <si>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</si>
  <si>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</si>
  <si>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</si>
  <si>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</si>
  <si>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</si>
  <si>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</si>
  <si>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</si>
  <si>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</si>
  <si>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</si>
  <si>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</si>
  <si>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</si>
  <si>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</si>
  <si>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</si>
  <si>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</si>
  <si>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</si>
  <si>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</si>
  <si>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</si>
  <si>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</si>
  <si>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</si>
  <si>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</si>
  <si>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</si>
  <si>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</si>
  <si>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</si>
  <si>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</si>
  <si>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</si>
  <si>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</si>
  <si>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</si>
  <si>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</si>
  <si>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</si>
  <si>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TABLE 1: PRICING ASSUMPTIONS (INCLUDE ANY PRICING ASSUMPTIONS USED TO DETERMINE THE PRICES). 
PROVIDE PRICING ADJUSTMENT FORMULAS TO BE USED, CLEARLY REFERENCE THE IMPACTED ITEM NUMBERS</t>
  </si>
  <si>
    <t>Hourly Rate</t>
  </si>
  <si>
    <t>Cost for a single line item may be split into a foreign and local portion where necessary</t>
  </si>
  <si>
    <r>
      <rPr>
        <b/>
        <sz val="14"/>
        <color theme="1"/>
        <rFont val="Arial"/>
        <family val="2"/>
      </rPr>
      <t>NB:</t>
    </r>
    <r>
      <rPr>
        <sz val="11"/>
        <color theme="1"/>
        <rFont val="Arial"/>
        <family val="2"/>
      </rPr>
      <t xml:space="preserve"> Capture the applicable Currency, ROE and ROE Published Date on the "Currency sheet". </t>
    </r>
  </si>
  <si>
    <t>Total</t>
  </si>
  <si>
    <t>Subtotal</t>
  </si>
  <si>
    <t>`</t>
  </si>
  <si>
    <t>Scope Element</t>
  </si>
  <si>
    <t>No.</t>
  </si>
  <si>
    <t>per workstation</t>
  </si>
  <si>
    <t>Supply, delivery and deployment of the work benches (all once-off costs)</t>
  </si>
  <si>
    <t>per workbench</t>
  </si>
  <si>
    <t>Annual Subtotal</t>
  </si>
  <si>
    <t>Nuix Workstation analytics software</t>
  </si>
  <si>
    <t>hourly rate</t>
  </si>
  <si>
    <t>Fidelis Elevate solution</t>
  </si>
  <si>
    <t>Legal Services</t>
  </si>
  <si>
    <t>Sub. No.</t>
  </si>
  <si>
    <r>
      <rPr>
        <b/>
        <sz val="11"/>
        <rFont val="Arial"/>
        <family val="2"/>
      </rPr>
      <t xml:space="preserve">Navigator LH-DP990 </t>
    </r>
    <r>
      <rPr>
        <sz val="11"/>
        <rFont val="Arial"/>
        <family val="2"/>
      </rPr>
      <t>Intelligent smart workstation benches</t>
    </r>
  </si>
  <si>
    <t>NUIX subscription software licences</t>
  </si>
  <si>
    <t>Sub No.</t>
  </si>
  <si>
    <r>
      <rPr>
        <b/>
        <u/>
        <sz val="11"/>
        <rFont val="Arial"/>
        <family val="2"/>
      </rPr>
      <t xml:space="preserve">International </t>
    </r>
    <r>
      <rPr>
        <sz val="11"/>
        <rFont val="Arial"/>
        <family val="2"/>
      </rPr>
      <t>classroom training for 5 people</t>
    </r>
  </si>
  <si>
    <r>
      <rPr>
        <b/>
        <u/>
        <sz val="11"/>
        <rFont val="Arial"/>
        <family val="2"/>
      </rPr>
      <t xml:space="preserve">International </t>
    </r>
    <r>
      <rPr>
        <sz val="11"/>
        <rFont val="Arial"/>
        <family val="2"/>
      </rPr>
      <t>Fedlis classroom training for 5 people</t>
    </r>
  </si>
  <si>
    <t>Sum</t>
  </si>
  <si>
    <t>Per person</t>
  </si>
  <si>
    <t>Per licence</t>
  </si>
  <si>
    <t>Per Person</t>
  </si>
  <si>
    <t>Per Year</t>
  </si>
  <si>
    <t>Per year</t>
  </si>
  <si>
    <t>Year 1</t>
  </si>
  <si>
    <t xml:space="preserve">Belkasoft Evidence Centre Software </t>
  </si>
  <si>
    <t>Year 2</t>
  </si>
  <si>
    <t>Pricing Summary</t>
  </si>
  <si>
    <t>Year 3</t>
  </si>
  <si>
    <t>Year 4</t>
  </si>
  <si>
    <t>Year 5</t>
  </si>
  <si>
    <t>Navigator LH-DP990 Work benches</t>
  </si>
  <si>
    <t>NUIX Workstation</t>
  </si>
  <si>
    <t>Fidelis Elevate</t>
  </si>
  <si>
    <t>Belkasoft</t>
  </si>
  <si>
    <t>Legal and technical professional Service</t>
  </si>
  <si>
    <t>Grand Total</t>
  </si>
  <si>
    <r>
      <rPr>
        <b/>
        <sz val="11"/>
        <rFont val="Arial"/>
        <family val="2"/>
      </rPr>
      <t xml:space="preserve">Intermediate </t>
    </r>
    <r>
      <rPr>
        <sz val="11"/>
        <rFont val="Arial"/>
        <family val="2"/>
      </rPr>
      <t xml:space="preserve">Belkasoft training
</t>
    </r>
  </si>
  <si>
    <r>
      <rPr>
        <b/>
        <sz val="11"/>
        <rFont val="Arial"/>
        <family val="2"/>
      </rPr>
      <t>Advanced</t>
    </r>
    <r>
      <rPr>
        <sz val="11"/>
        <rFont val="Arial"/>
        <family val="2"/>
      </rPr>
      <t xml:space="preserve"> Belkasoft training
</t>
    </r>
  </si>
  <si>
    <r>
      <rPr>
        <b/>
        <u/>
        <sz val="11"/>
        <rFont val="Arial"/>
        <family val="2"/>
      </rPr>
      <t xml:space="preserve"> Local</t>
    </r>
    <r>
      <rPr>
        <sz val="11"/>
        <rFont val="Arial"/>
        <family val="2"/>
      </rPr>
      <t xml:space="preserve"> online Belkasoft training for 5 Eskom Employees</t>
    </r>
  </si>
  <si>
    <t>Digital Forensics &amp; Legal Incident Responder skills transfer</t>
  </si>
  <si>
    <t xml:space="preserve">Skill transfer for First responder for digital forensics analysts. </t>
  </si>
  <si>
    <t>Skills transfer for Report writing for digital forensics analysts.</t>
  </si>
  <si>
    <t>Skills transfer for Court preparation for digital forensics analysts.</t>
  </si>
  <si>
    <t>Skills transfer for Expert witnessing for digital forensics analysts.</t>
  </si>
  <si>
    <t>per employee</t>
  </si>
  <si>
    <t>Pricing Schedule: Advanced Cyber Forensics LAB</t>
  </si>
  <si>
    <t>Advanced Cyber Forensics LAB</t>
  </si>
  <si>
    <t>Select the currency from the CURRENCY drop-down list in COLUMN "I"</t>
  </si>
  <si>
    <t>CONTRACT PRICE ADJUSTMENT FORMULA</t>
  </si>
  <si>
    <t>Provide the proposed PRICING ADJUSTMENT formulas in COLUMN AK</t>
  </si>
  <si>
    <t xml:space="preserve">USE TABLE 1 to indicate ASSUMPTIONS used to determine the quoted prices. </t>
  </si>
  <si>
    <t>Once-off and Ad hoc Prices</t>
  </si>
  <si>
    <t>Once-Off /Ad hoc costs</t>
  </si>
  <si>
    <t>Costs for maintenance and support of the workbenches (annual costs)</t>
  </si>
  <si>
    <t>Annual Support and Maintenance for the Navigator LH-DP990 workbench</t>
  </si>
  <si>
    <r>
      <rPr>
        <b/>
        <sz val="11"/>
        <rFont val="Arial"/>
        <family val="2"/>
      </rPr>
      <t>Configuration and implementation of the 10 NUIX workstation subscription  software licences</t>
    </r>
    <r>
      <rPr>
        <sz val="11"/>
        <rFont val="Arial"/>
        <family val="2"/>
      </rPr>
      <t>: Two in Bellville and eight in MWP</t>
    </r>
  </si>
  <si>
    <t>Annual subscription for NUIX software licences</t>
  </si>
  <si>
    <r>
      <t xml:space="preserve">Supply, delivery and deployment of the Fidelis Elevate Capability </t>
    </r>
    <r>
      <rPr>
        <b/>
        <sz val="11"/>
        <rFont val="Arial"/>
        <family val="2"/>
      </rPr>
      <t>hardware</t>
    </r>
    <r>
      <rPr>
        <sz val="11"/>
        <rFont val="Arial"/>
        <family val="2"/>
      </rPr>
      <t xml:space="preserve"> as described in the scope (all once-off costs)</t>
    </r>
  </si>
  <si>
    <r>
      <rPr>
        <b/>
        <sz val="11"/>
        <rFont val="Arial"/>
        <family val="2"/>
      </rPr>
      <t>Supply and Delivery</t>
    </r>
    <r>
      <rPr>
        <sz val="11"/>
        <rFont val="Arial"/>
        <family val="2"/>
      </rPr>
      <t xml:space="preserve"> of all hardware (Navigator LH-DP990)  and associated software and accessories to </t>
    </r>
    <r>
      <rPr>
        <b/>
        <sz val="11"/>
        <rFont val="Arial"/>
        <family val="2"/>
      </rPr>
      <t>MWP</t>
    </r>
    <r>
      <rPr>
        <sz val="11"/>
        <rFont val="Arial"/>
        <family val="2"/>
      </rPr>
      <t xml:space="preserve"> as described in the scope. ( x1 (one) 100TB Archive storege and  x1 (one) 50 TB NAS Included)</t>
    </r>
  </si>
  <si>
    <r>
      <rPr>
        <b/>
        <sz val="11"/>
        <rFont val="Arial"/>
        <family val="2"/>
      </rPr>
      <t>Supply and Delivery</t>
    </r>
    <r>
      <rPr>
        <sz val="11"/>
        <rFont val="Arial"/>
        <family val="2"/>
      </rPr>
      <t xml:space="preserve"> of all hardware (Navigator LH-DP990) and associated software and accessories to </t>
    </r>
    <r>
      <rPr>
        <b/>
        <sz val="11"/>
        <rFont val="Arial"/>
        <family val="2"/>
      </rPr>
      <t>Bellville</t>
    </r>
    <r>
      <rPr>
        <sz val="11"/>
        <rFont val="Arial"/>
        <family val="2"/>
      </rPr>
      <t xml:space="preserve"> as describe din the scope ( x1(one)  50TB NAS)</t>
    </r>
  </si>
  <si>
    <r>
      <t>x2 (two) Fidelis Command -Post+ HW Appliance [</t>
    </r>
    <r>
      <rPr>
        <b/>
        <sz val="11"/>
        <rFont val="Arial"/>
        <family val="2"/>
      </rPr>
      <t>FNH-CP-INT]</t>
    </r>
  </si>
  <si>
    <r>
      <t>x1 (one) Fidelis Network Collector Controller 10G Device [</t>
    </r>
    <r>
      <rPr>
        <b/>
        <sz val="11"/>
        <rFont val="Arial"/>
        <family val="2"/>
      </rPr>
      <t>FNH-CC10G-INT</t>
    </r>
    <r>
      <rPr>
        <sz val="11"/>
        <rFont val="Arial"/>
        <family val="2"/>
      </rPr>
      <t>]</t>
    </r>
  </si>
  <si>
    <r>
      <t>X1 (one)Fidelis Network Device Only Hardware for Endpoint Installation [</t>
    </r>
    <r>
      <rPr>
        <b/>
        <sz val="11"/>
        <rFont val="Arial"/>
        <family val="2"/>
      </rPr>
      <t>FNH-1G-INT</t>
    </r>
    <r>
      <rPr>
        <sz val="11"/>
        <rFont val="Arial"/>
        <family val="2"/>
      </rPr>
      <t>]</t>
    </r>
  </si>
  <si>
    <r>
      <t>x2 (two) Fidelis CommandPost+
Restricted native-mode software SW  [</t>
    </r>
    <r>
      <rPr>
        <b/>
        <sz val="11"/>
        <rFont val="Arial"/>
        <family val="2"/>
      </rPr>
      <t>FNS-SW-CP+-RES-INT</t>
    </r>
    <r>
      <rPr>
        <sz val="11"/>
        <rFont val="Arial"/>
        <family val="2"/>
      </rPr>
      <t>]</t>
    </r>
  </si>
  <si>
    <r>
      <t>x1 (one) Perpetual license for Windows 10,11 50pk for Rev I&amp;J SBX [</t>
    </r>
    <r>
      <rPr>
        <b/>
        <sz val="11"/>
        <rFont val="Arial"/>
        <family val="2"/>
      </rPr>
      <t>FNL-SBX-WIN10-50PK-INT</t>
    </r>
    <r>
      <rPr>
        <sz val="11"/>
        <rFont val="Arial"/>
        <family val="2"/>
      </rPr>
      <t>]</t>
    </r>
  </si>
  <si>
    <r>
      <t xml:space="preserve">X1 Cloud API plugin for </t>
    </r>
    <r>
      <rPr>
        <b/>
        <sz val="11"/>
        <rFont val="Arial"/>
        <family val="2"/>
      </rPr>
      <t>MS O365 Azure</t>
    </r>
    <r>
      <rPr>
        <sz val="11"/>
        <rFont val="Arial"/>
        <family val="2"/>
      </rPr>
      <t xml:space="preserve"> tenant, x 2000 targeted devices </t>
    </r>
  </si>
  <si>
    <r>
      <t xml:space="preserve">Training  for Fedils Elevate </t>
    </r>
    <r>
      <rPr>
        <b/>
        <sz val="11"/>
        <rFont val="Arial"/>
        <family val="2"/>
      </rPr>
      <t xml:space="preserve">Deception Triage, Coverage, Deception Activity analysis and response </t>
    </r>
  </si>
  <si>
    <r>
      <t xml:space="preserve">Training for Fedils Elevate </t>
    </r>
    <r>
      <rPr>
        <b/>
        <sz val="11"/>
        <rFont val="Arial"/>
        <family val="2"/>
      </rPr>
      <t xml:space="preserve">Endpoint Analysis and response  </t>
    </r>
  </si>
  <si>
    <r>
      <t xml:space="preserve">Training for Fedlis </t>
    </r>
    <r>
      <rPr>
        <b/>
        <sz val="11"/>
        <rFont val="Arial"/>
        <family val="2"/>
      </rPr>
      <t xml:space="preserve">Network analysis and response </t>
    </r>
  </si>
  <si>
    <r>
      <t>x3 (three) XA4 - Collector Storage Server HW, [</t>
    </r>
    <r>
      <rPr>
        <b/>
        <sz val="11"/>
        <rFont val="Arial"/>
        <family val="2"/>
      </rPr>
      <t>FNH-CXA4-INT</t>
    </r>
    <r>
      <rPr>
        <sz val="11"/>
        <rFont val="Arial"/>
        <family val="2"/>
      </rPr>
      <t>]</t>
    </r>
  </si>
  <si>
    <r>
      <t xml:space="preserve">x1 (one) Sensor 1G Hardware Only SKU Appliance HW </t>
    </r>
    <r>
      <rPr>
        <b/>
        <sz val="11"/>
        <rFont val="Arial"/>
        <family val="2"/>
      </rPr>
      <t>[FNH-1G-INT</t>
    </r>
    <r>
      <rPr>
        <sz val="11"/>
        <rFont val="Arial"/>
        <family val="2"/>
      </rPr>
      <t>]</t>
    </r>
  </si>
  <si>
    <r>
      <t>Provision of a level3/4 technical specialist to provide technical support and assistance. [</t>
    </r>
    <r>
      <rPr>
        <b/>
        <sz val="11"/>
        <rFont val="Arial"/>
        <family val="2"/>
      </rPr>
      <t>PSPS-CSLT-SME</t>
    </r>
    <r>
      <rPr>
        <sz val="11"/>
        <rFont val="Arial"/>
        <family val="2"/>
      </rPr>
      <t xml:space="preserve">] Y1-Y5 </t>
    </r>
  </si>
  <si>
    <r>
      <t xml:space="preserve">Training  for </t>
    </r>
    <r>
      <rPr>
        <b/>
        <sz val="11"/>
        <rFont val="Arial"/>
        <family val="2"/>
      </rPr>
      <t>Nuix Workstation analytics</t>
    </r>
  </si>
  <si>
    <r>
      <t xml:space="preserve">Training  for </t>
    </r>
    <r>
      <rPr>
        <b/>
        <sz val="11"/>
        <rFont val="Arial"/>
        <family val="2"/>
      </rPr>
      <t xml:space="preserve">Nuix e-Discovery analytics </t>
    </r>
  </si>
  <si>
    <r>
      <t>Training for</t>
    </r>
    <r>
      <rPr>
        <b/>
        <sz val="11"/>
        <rFont val="Arial"/>
        <family val="2"/>
      </rPr>
      <t xml:space="preserve"> Nuix Investigate analytics</t>
    </r>
  </si>
  <si>
    <r>
      <t>x1 (one) Fidelis 10GB Network Sensor Appliance HW [</t>
    </r>
    <r>
      <rPr>
        <b/>
        <sz val="11"/>
        <rFont val="Arial"/>
        <family val="2"/>
      </rPr>
      <t>FNH-10G-INT</t>
    </r>
    <r>
      <rPr>
        <sz val="11"/>
        <rFont val="Arial"/>
        <family val="2"/>
      </rPr>
      <t>]</t>
    </r>
  </si>
  <si>
    <r>
      <t xml:space="preserve">x1 (one)Fidelis Decoy Server HW with 10G fibre card. </t>
    </r>
    <r>
      <rPr>
        <b/>
        <sz val="11"/>
        <rFont val="Arial"/>
        <family val="2"/>
      </rPr>
      <t>[FDH-3000-F-INT</t>
    </r>
    <r>
      <rPr>
        <sz val="11"/>
        <rFont val="Arial"/>
        <family val="2"/>
      </rPr>
      <t>]</t>
    </r>
  </si>
  <si>
    <r>
      <t xml:space="preserve">X1 (one) Fidelis Network Device Only Hardware for Endpoint installation   </t>
    </r>
    <r>
      <rPr>
        <b/>
        <sz val="11"/>
        <rFont val="Arial"/>
        <family val="2"/>
      </rPr>
      <t>[FNH-SBX-CollSA2-INT</t>
    </r>
    <r>
      <rPr>
        <sz val="11"/>
        <rFont val="Arial"/>
        <family val="2"/>
      </rPr>
      <t>]</t>
    </r>
  </si>
  <si>
    <r>
      <t>Cost for</t>
    </r>
    <r>
      <rPr>
        <b/>
        <sz val="11"/>
        <rFont val="Arial"/>
        <family val="2"/>
      </rPr>
      <t xml:space="preserve"> maintenance and support</t>
    </r>
    <r>
      <rPr>
        <sz val="11"/>
        <rFont val="Arial"/>
        <family val="2"/>
      </rPr>
      <t xml:space="preserve"> of the Fedelis Elevate Hardware/Software appliances</t>
    </r>
  </si>
  <si>
    <r>
      <rPr>
        <b/>
        <sz val="11"/>
        <rFont val="Arial"/>
        <family val="2"/>
      </rPr>
      <t>Professional Services</t>
    </r>
    <r>
      <rPr>
        <sz val="11"/>
        <rFont val="Arial"/>
        <family val="2"/>
      </rPr>
      <t xml:space="preserve"> for Fidelis solution (estimated at </t>
    </r>
    <r>
      <rPr>
        <sz val="11"/>
        <color rgb="FFFF0000"/>
        <rFont val="Arial"/>
        <family val="2"/>
      </rPr>
      <t xml:space="preserve">320 </t>
    </r>
    <r>
      <rPr>
        <sz val="11"/>
        <rFont val="Arial"/>
        <family val="2"/>
      </rPr>
      <t>hours per year over 5 years)</t>
    </r>
  </si>
  <si>
    <t>Professional Service for NUIX Licences (estimated at 320 hours per year over 5 years)</t>
  </si>
  <si>
    <r>
      <rPr>
        <sz val="11"/>
        <rFont val="Arial"/>
        <family val="2"/>
      </rPr>
      <t xml:space="preserve">Hourly rate to provide </t>
    </r>
    <r>
      <rPr>
        <b/>
        <sz val="11"/>
        <rFont val="Arial"/>
        <family val="2"/>
      </rPr>
      <t>additional Nuix System enablement</t>
    </r>
    <r>
      <rPr>
        <sz val="11"/>
        <rFont val="Arial"/>
        <family val="2"/>
      </rPr>
      <t xml:space="preserve">, configuration and operationalization </t>
    </r>
    <r>
      <rPr>
        <b/>
        <sz val="11"/>
        <rFont val="Arial"/>
        <family val="2"/>
      </rPr>
      <t>over 5 years. As and when required.</t>
    </r>
  </si>
  <si>
    <r>
      <rPr>
        <b/>
        <sz val="11"/>
        <rFont val="Arial"/>
        <family val="2"/>
      </rPr>
      <t xml:space="preserve"> Technical ADHOC on request: </t>
    </r>
    <r>
      <rPr>
        <sz val="11"/>
        <rFont val="Arial"/>
        <family val="2"/>
      </rPr>
      <t>Hourly rate for level 2 professional resource (basic)</t>
    </r>
  </si>
  <si>
    <r>
      <rPr>
        <b/>
        <sz val="11"/>
        <rFont val="Arial"/>
        <family val="2"/>
      </rPr>
      <t>Technical ADHOC on request</t>
    </r>
    <r>
      <rPr>
        <sz val="11"/>
        <rFont val="Arial"/>
        <family val="2"/>
      </rPr>
      <t>: Hourly rate for level 3 professional resource (intermediate)</t>
    </r>
  </si>
  <si>
    <r>
      <rPr>
        <b/>
        <sz val="11"/>
        <rFont val="Arial"/>
        <family val="2"/>
      </rPr>
      <t>Legal ADHOC on request:</t>
    </r>
    <r>
      <rPr>
        <sz val="11"/>
        <rFont val="Arial"/>
        <family val="2"/>
      </rPr>
      <t xml:space="preserve"> Hourly rate for professional resource (advanced)</t>
    </r>
  </si>
  <si>
    <r>
      <t xml:space="preserve">To provide </t>
    </r>
    <r>
      <rPr>
        <b/>
        <sz val="11"/>
        <rFont val="Arial"/>
        <family val="2"/>
      </rPr>
      <t>legal and technical forensics services</t>
    </r>
    <r>
      <rPr>
        <sz val="11"/>
        <rFont val="Arial"/>
        <family val="2"/>
      </rPr>
      <t xml:space="preserve">  as described in the scope (estimated at </t>
    </r>
    <r>
      <rPr>
        <sz val="11"/>
        <color rgb="FFFF0000"/>
        <rFont val="Arial"/>
        <family val="2"/>
      </rPr>
      <t>320</t>
    </r>
    <r>
      <rPr>
        <sz val="11"/>
        <rFont val="Arial"/>
        <family val="2"/>
      </rPr>
      <t xml:space="preserve"> hours per year over 5 years). </t>
    </r>
    <r>
      <rPr>
        <b/>
        <u/>
        <sz val="11"/>
        <rFont val="Arial"/>
        <family val="2"/>
      </rPr>
      <t xml:space="preserve">Please note that these hourly rates must include admin, stationary cost, e.g. files, paper etc. </t>
    </r>
    <r>
      <rPr>
        <sz val="11"/>
        <rFont val="Arial"/>
        <family val="2"/>
      </rPr>
      <t xml:space="preserve"> </t>
    </r>
  </si>
  <si>
    <t>Assemble, configure , deploy and  transfer skills during the implementation of the workstations (Add detail in pricing assumption to indicate how the overall price was derived)</t>
  </si>
  <si>
    <r>
      <t>Initial Efforts: Design, Solution Architecture,
System Deployment Planning
contains also post-deployment efforts (after on‐
site work) such as documentation, system de‐
scription, operational manual
units: [</t>
    </r>
    <r>
      <rPr>
        <b/>
        <sz val="11"/>
        <rFont val="Arial"/>
        <family val="2"/>
      </rPr>
      <t>PSPS-CSLT-SME-HR-INT</t>
    </r>
    <r>
      <rPr>
        <sz val="11"/>
        <rFont val="Arial"/>
        <family val="2"/>
      </rPr>
      <t>] - Y1</t>
    </r>
  </si>
  <si>
    <r>
      <t>X1 (one) Subscription to Fidelis Deception Software service up to 1,000 Hosts [</t>
    </r>
    <r>
      <rPr>
        <b/>
        <sz val="11"/>
        <rFont val="Arial"/>
        <family val="2"/>
      </rPr>
      <t>FDS-1000-INT</t>
    </r>
    <r>
      <rPr>
        <sz val="11"/>
        <rFont val="Arial"/>
        <family val="2"/>
      </rPr>
      <t>]</t>
    </r>
  </si>
  <si>
    <r>
      <t>X3000 Subscription for the Fidelis Endpoint agent Analysis  [</t>
    </r>
    <r>
      <rPr>
        <b/>
        <sz val="11"/>
        <rFont val="Arial"/>
        <family val="2"/>
      </rPr>
      <t>SUB-1Y-FSS-SW-R1-SE-INT</t>
    </r>
    <r>
      <rPr>
        <sz val="11"/>
        <rFont val="Arial"/>
        <family val="2"/>
      </rPr>
      <t>]</t>
    </r>
  </si>
  <si>
    <r>
      <t>X1 (one)</t>
    </r>
    <r>
      <rPr>
        <b/>
        <sz val="11"/>
        <rFont val="Arial"/>
        <family val="2"/>
      </rPr>
      <t xml:space="preserve"> E-mail x1 GB sensor</t>
    </r>
    <r>
      <rPr>
        <sz val="11"/>
        <rFont val="Arial"/>
        <family val="2"/>
      </rPr>
      <t xml:space="preserve"> Analysis Inspection Engine</t>
    </r>
    <r>
      <rPr>
        <b/>
        <sz val="11"/>
        <rFont val="Arial"/>
        <family val="2"/>
      </rPr>
      <t xml:space="preserve"> Hardware</t>
    </r>
    <r>
      <rPr>
        <sz val="11"/>
        <rFont val="Arial"/>
        <family val="2"/>
      </rPr>
      <t xml:space="preserve"> device.</t>
    </r>
  </si>
  <si>
    <r>
      <t xml:space="preserve">Implementation must include initial System Deployment and Operationalization </t>
    </r>
    <r>
      <rPr>
        <b/>
        <sz val="11"/>
        <rFont val="Arial"/>
        <family val="2"/>
      </rPr>
      <t>[PSFX-PROD-ENHI]</t>
    </r>
  </si>
  <si>
    <r>
      <rPr>
        <b/>
        <sz val="11"/>
        <rFont val="Arial"/>
        <family val="2"/>
      </rPr>
      <t>Belkasoft</t>
    </r>
    <r>
      <rPr>
        <sz val="11"/>
        <rFont val="Arial"/>
        <family val="2"/>
      </rPr>
      <t xml:space="preserve"> licences</t>
    </r>
  </si>
  <si>
    <t xml:space="preserve">Annual SAAS on premise  cost for Belkasoft software licences for MWP and Beliville Offices 
</t>
  </si>
  <si>
    <r>
      <t xml:space="preserve">X1 (one) International Economy </t>
    </r>
    <r>
      <rPr>
        <b/>
        <sz val="11"/>
        <color theme="1"/>
        <rFont val="Arial"/>
        <family val="2"/>
      </rPr>
      <t>[Shipping-INT 12]</t>
    </r>
    <r>
      <rPr>
        <sz val="11"/>
        <color theme="1"/>
        <rFont val="Arial"/>
        <family val="2"/>
      </rPr>
      <t xml:space="preserve"> Economy Shipping Charges</t>
    </r>
  </si>
  <si>
    <r>
      <t xml:space="preserve">Onsite Efforts: Deployment/commissioning  of solution architecture
location 1: Johannesburg 
location 2: Cape Town 
</t>
    </r>
    <r>
      <rPr>
        <b/>
        <sz val="11"/>
        <rFont val="Arial"/>
        <family val="2"/>
      </rPr>
      <t>Travel Expenses for Fidelis SME(s) for Cape Town to be included [PSPS-CSLT-SME-HR-INT] - Y1</t>
    </r>
  </si>
  <si>
    <r>
      <t>x1 (one) Subscription to Fidelis Network Software service for up to 10 Gbps of aggregate peak monitored bandwidth and 60 days of metadata storage, [</t>
    </r>
    <r>
      <rPr>
        <b/>
        <sz val="11"/>
        <color theme="1"/>
        <rFont val="Arial"/>
        <family val="2"/>
      </rPr>
      <t>FNS-10G-60D-INT</t>
    </r>
    <r>
      <rPr>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</si>
</sst>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0.00;[Red]0.00"/>
  </numFmts>
  <fonts count="129">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sz val="14"/>
      <color theme="1"/>
      <name val="Arial"/>
      <family val="2"/>
    </font>
    <font>
      <b/>
      <u/>
      <sz val="11"/>
      <name val="Arial"/>
      <family val="2"/>
    </font>
  </fonts>
  <fills count="12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darkTrellis">
        <fgColor auto="1"/>
        <bgColor theme="0"/>
      </patternFill>
    </fill>
    <fill>
      <patternFill patternType="darkTrellis">
        <fgColor theme="1"/>
        <bgColor theme="0"/>
      </patternFill>
    </fill>
    <fill>
      <patternFill patternType="darkTrellis">
        <fgColor theme="1"/>
        <bgColor theme="6" tint="0.39997558519241921"/>
      </patternFill>
    </fill>
    <fill>
      <patternFill patternType="darkTrellis">
        <bgColor theme="6" tint="0.39994506668294322"/>
      </patternFill>
    </fill>
    <fill>
      <patternFill patternType="darkTrellis">
        <bgColor theme="6" tint="0.39997558519241921"/>
      </patternFill>
    </fill>
    <fill>
      <patternFill patternType="darkTrellis">
        <bgColor theme="0"/>
      </patternFill>
    </fill>
    <fill>
      <patternFill patternType="darkTrellis">
        <fgColor rgb="FF000000"/>
        <bgColor theme="0"/>
      </patternFill>
    </fill>
    <fill>
      <patternFill patternType="darkTrellis"/>
    </fill>
    <fill>
      <patternFill patternType="darkTrellis">
        <fgColor rgb="FF000000"/>
        <bgColor theme="6" tint="0.39997558519241921"/>
      </patternFill>
    </fill>
    <fill>
      <patternFill patternType="solid">
        <fgColor theme="0" tint="-0.34998626667073579"/>
        <bgColor indexed="64"/>
      </patternFill>
    </fill>
  </fills>
  <borders count="177">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slantDashDot">
        <color theme="5"/>
      </right>
      <top style="medium">
        <color indexed="64"/>
      </top>
      <bottom/>
      <diagonal/>
    </border>
    <border>
      <left style="thin">
        <color indexed="64"/>
      </left>
      <right style="slantDashDot">
        <color theme="5"/>
      </right>
      <top style="medium">
        <color indexed="64"/>
      </top>
      <bottom style="thin">
        <color indexed="64"/>
      </bottom>
      <diagonal/>
    </border>
    <border>
      <left style="thin">
        <color indexed="64"/>
      </left>
      <right style="slantDashDot">
        <color theme="5"/>
      </right>
      <top style="thin">
        <color indexed="64"/>
      </top>
      <bottom style="thin">
        <color indexed="64"/>
      </bottom>
      <diagonal/>
    </border>
    <border>
      <left/>
      <right style="slantDashDot">
        <color theme="5"/>
      </right>
      <top/>
      <bottom/>
      <diagonal/>
    </border>
    <border>
      <left/>
      <right style="slantDashDot">
        <color theme="5"/>
      </right>
      <top/>
      <bottom style="double">
        <color indexed="64"/>
      </bottom>
      <diagonal/>
    </border>
    <border>
      <left style="thin">
        <color indexed="64"/>
      </left>
      <right style="slantDashDot">
        <color theme="5"/>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slantDashDot">
        <color theme="5"/>
      </right>
      <top style="thin">
        <color indexed="64"/>
      </top>
      <bottom/>
      <diagonal/>
    </border>
    <border>
      <left/>
      <right style="thin">
        <color indexed="64"/>
      </right>
      <top/>
      <bottom style="thin">
        <color indexed="64"/>
      </bottom>
      <diagonal/>
    </border>
    <border>
      <left style="thin">
        <color indexed="64"/>
      </left>
      <right style="slantDashDot">
        <color theme="5"/>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slantDashDot">
        <color theme="5"/>
      </right>
      <top/>
      <bottom/>
      <diagonal/>
    </border>
    <border>
      <left style="medium">
        <color indexed="64"/>
      </left>
      <right style="medium">
        <color indexed="64"/>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right style="medium">
        <color indexed="64"/>
      </right>
      <top/>
      <bottom style="thick">
        <color indexed="64"/>
      </bottom>
      <diagonal/>
    </border>
    <border>
      <left style="thin">
        <color indexed="64"/>
      </left>
      <right style="slantDashDot">
        <color theme="5"/>
      </right>
      <top style="thin">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style="thin">
        <color indexed="64"/>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bottom style="thick">
        <color indexed="64"/>
      </bottom>
      <diagonal/>
    </border>
    <border>
      <left style="medium">
        <color indexed="64"/>
      </left>
      <right/>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medium">
        <color indexed="64"/>
      </right>
      <top style="thick">
        <color indexed="64"/>
      </top>
      <bottom style="medium">
        <color indexed="64"/>
      </bottom>
      <diagonal/>
    </border>
    <border>
      <left/>
      <right style="medium">
        <color indexed="64"/>
      </right>
      <top style="thick">
        <color indexed="64"/>
      </top>
      <bottom/>
      <diagonal/>
    </border>
    <border>
      <left/>
      <right/>
      <top style="thick">
        <color indexed="64"/>
      </top>
      <bottom/>
      <diagonal/>
    </border>
    <border>
      <left style="medium">
        <color indexed="64"/>
      </left>
      <right style="thick">
        <color indexed="64"/>
      </right>
      <top style="thick">
        <color indexed="64"/>
      </top>
      <bottom/>
      <diagonal/>
    </border>
    <border>
      <left style="thick">
        <color indexed="64"/>
      </left>
      <right/>
      <top style="thin">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top style="thin">
        <color indexed="64"/>
      </top>
      <bottom style="thick">
        <color indexed="64"/>
      </bottom>
      <diagonal/>
    </border>
    <border>
      <left style="thick">
        <color indexed="64"/>
      </left>
      <right style="thick">
        <color indexed="64"/>
      </right>
      <top/>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medium">
        <color indexed="64"/>
      </right>
      <top style="thin">
        <color indexed="64"/>
      </top>
      <bottom style="thick">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diagonal/>
    </border>
    <border>
      <left style="thick">
        <color indexed="64"/>
      </left>
      <right style="medium">
        <color indexed="64"/>
      </right>
      <top style="medium">
        <color indexed="64"/>
      </top>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diagonal/>
    </border>
    <border>
      <left style="thick">
        <color indexed="64"/>
      </left>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top style="thin">
        <color indexed="64"/>
      </top>
      <bottom style="thick">
        <color indexed="64"/>
      </bottom>
      <diagonal/>
    </border>
    <border>
      <left style="thick">
        <color indexed="64"/>
      </left>
      <right style="medium">
        <color indexed="64"/>
      </right>
      <top/>
      <bottom style="medium">
        <color indexed="64"/>
      </bottom>
      <diagonal/>
    </border>
    <border>
      <left/>
      <right style="slantDashDot">
        <color theme="5"/>
      </right>
      <top style="thick">
        <color indexed="64"/>
      </top>
      <bottom style="thick">
        <color indexed="64"/>
      </bottom>
      <diagonal/>
    </border>
    <border>
      <left style="thin">
        <color indexed="64"/>
      </left>
      <right style="slantDashDot">
        <color theme="5"/>
      </right>
      <top style="thick">
        <color indexed="64"/>
      </top>
      <bottom style="thin">
        <color indexed="64"/>
      </bottom>
      <diagonal/>
    </border>
    <border>
      <left/>
      <right style="slantDashDot">
        <color theme="5"/>
      </right>
      <top style="thick">
        <color indexed="64"/>
      </top>
      <bottom style="medium">
        <color indexed="64"/>
      </bottom>
      <diagonal/>
    </border>
    <border>
      <left style="medium">
        <color indexed="64"/>
      </left>
      <right style="slantDashDot">
        <color theme="5"/>
      </right>
      <top/>
      <bottom style="medium">
        <color indexed="64"/>
      </bottom>
      <diagonal/>
    </border>
    <border>
      <left/>
      <right/>
      <top style="thin">
        <color indexed="64"/>
      </top>
      <bottom style="medium">
        <color indexed="64"/>
      </bottom>
      <diagonal/>
    </border>
    <border>
      <left style="medium">
        <color indexed="64"/>
      </left>
      <right style="thick">
        <color indexed="64"/>
      </right>
      <top/>
      <bottom style="thin">
        <color indexed="64"/>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right/>
      <top style="medium">
        <color indexed="64"/>
      </top>
      <bottom style="thin">
        <color indexed="64"/>
      </bottom>
      <diagonal/>
    </border>
    <border>
      <left/>
      <right/>
      <top style="thin">
        <color indexed="64"/>
      </top>
      <bottom style="thick">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7" fillId="0" borderId="0">
      <alignment vertical="top"/>
    </xf>
    <xf numFmtId="0" fontId="11" fillId="0" borderId="0">
      <alignment horizontal="left" vertical="top" wrapText="1"/>
    </xf>
    <xf numFmtId="0" fontId="42" fillId="0" borderId="0"/>
    <xf numFmtId="0" fontId="77" fillId="0" borderId="0">
      <alignment vertical="top"/>
    </xf>
    <xf numFmtId="0" fontId="77"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186" fontId="16" fillId="0" borderId="13">
      <alignment horizontal="left"/>
    </xf>
    <xf numFmtId="186" fontId="16" fillId="0" borderId="53">
      <alignment horizontal="left"/>
    </xf>
    <xf numFmtId="186" fontId="16" fillId="0" borderId="53">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7" fontId="16" fillId="0" borderId="13">
      <alignment horizontal="left"/>
    </xf>
    <xf numFmtId="187" fontId="16" fillId="0" borderId="53">
      <alignment horizontal="left"/>
    </xf>
    <xf numFmtId="187" fontId="16" fillId="0" borderId="53">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188" fontId="16" fillId="0" borderId="13">
      <alignment horizontal="left"/>
    </xf>
    <xf numFmtId="188" fontId="16" fillId="0" borderId="53">
      <alignment horizontal="left"/>
    </xf>
    <xf numFmtId="188" fontId="16" fillId="0" borderId="53">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189" fontId="16" fillId="0" borderId="13">
      <alignment horizontal="left"/>
    </xf>
    <xf numFmtId="189" fontId="16" fillId="0" borderId="53">
      <alignment horizontal="left"/>
    </xf>
    <xf numFmtId="189" fontId="16" fillId="0" borderId="53">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4">
      <alignment horizontal="left"/>
    </xf>
    <xf numFmtId="0" fontId="16" fillId="0" borderId="0">
      <alignment horizontal="center" wrapText="1"/>
      <protection locked="0"/>
    </xf>
    <xf numFmtId="0" fontId="16" fillId="0" borderId="0">
      <alignment horizontal="center" wrapText="1"/>
      <protection locked="0"/>
    </xf>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58" fillId="2"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185" fontId="79" fillId="0" borderId="55"/>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4" fillId="54" borderId="2"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80" fillId="20" borderId="56"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61" fillId="55" borderId="50"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0" fontId="20" fillId="105" borderId="57" applyNumberFormat="0" applyAlignment="0" applyProtection="0"/>
    <xf numFmtId="3" fontId="81"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2"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9"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9" fillId="0" borderId="0"/>
    <xf numFmtId="0" fontId="79"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7" fillId="0" borderId="0" applyFill="0" applyBorder="0" applyAlignment="0"/>
    <xf numFmtId="14" fontId="77" fillId="0" borderId="0" applyFill="0" applyBorder="0" applyAlignment="0"/>
    <xf numFmtId="0" fontId="7" fillId="0" borderId="0">
      <protection locked="0"/>
    </xf>
    <xf numFmtId="197" fontId="83" fillId="0" borderId="58">
      <alignment horizontal="center"/>
    </xf>
    <xf numFmtId="40" fontId="41" fillId="0" borderId="0" applyFont="0" applyFill="0" applyBorder="0" applyAlignment="0" applyProtection="0"/>
    <xf numFmtId="0" fontId="84"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0" fontId="47" fillId="106" borderId="0" applyFon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199" fontId="88" fillId="0" borderId="58"/>
    <xf numFmtId="40" fontId="89" fillId="0" borderId="54"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9" fillId="0" borderId="0"/>
    <xf numFmtId="0" fontId="13" fillId="0" borderId="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57" fillId="51"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1" fillId="0" borderId="0">
      <alignment horizontal="center" vertical="center" wrapText="1"/>
    </xf>
    <xf numFmtId="0" fontId="92" fillId="0" borderId="59"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4" fillId="0" borderId="60" applyNumberFormat="0" applyFill="0" applyAlignment="0" applyProtection="0"/>
    <xf numFmtId="0" fontId="94" fillId="0" borderId="60" applyNumberFormat="0" applyFill="0" applyAlignment="0" applyProtection="0"/>
    <xf numFmtId="0" fontId="54" fillId="0" borderId="47"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1" applyNumberFormat="0" applyFill="0" applyAlignment="0" applyProtection="0"/>
    <xf numFmtId="0" fontId="95" fillId="0" borderId="61"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56" fillId="0" borderId="48"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62"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5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3" fillId="106" borderId="0" applyFont="0" applyFill="0" applyBorder="0" applyAlignment="0" applyProtection="0"/>
    <xf numFmtId="0" fontId="9" fillId="106" borderId="0" applyFont="0" applyFill="0" applyBorder="0" applyAlignment="0" applyProtection="0"/>
    <xf numFmtId="2" fontId="97" fillId="1" borderId="45">
      <alignment horizontal="left"/>
      <protection locked="0"/>
    </xf>
    <xf numFmtId="0" fontId="47" fillId="0" borderId="0"/>
    <xf numFmtId="2" fontId="98" fillId="0" borderId="13">
      <alignment horizontal="center" vertical="center"/>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59" fillId="53" borderId="2"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02" fillId="12" borderId="56" applyNumberFormat="0" applyAlignment="0" applyProtection="0"/>
    <xf numFmtId="0" fontId="11" fillId="0" borderId="0" applyNumberFormat="0" applyFont="0" applyFill="0" applyBorder="0" applyAlignment="0"/>
    <xf numFmtId="0" fontId="103" fillId="0" borderId="0" applyNumberFormat="0" applyFont="0" applyFill="0" applyBorder="0" applyAlignment="0"/>
    <xf numFmtId="201" fontId="104"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60" fillId="0" borderId="49"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0" fontId="105" fillId="0" borderId="63" applyNumberFormat="0" applyFill="0" applyAlignment="0" applyProtection="0"/>
    <xf numFmtId="38" fontId="41" fillId="0" borderId="54"/>
    <xf numFmtId="168" fontId="7" fillId="0" borderId="0" applyFont="0" applyFill="0" applyBorder="0" applyAlignment="0" applyProtection="0"/>
    <xf numFmtId="170" fontId="7" fillId="0" borderId="0" applyFont="0" applyFill="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2" fillId="52"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7"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7" fillId="0" borderId="0"/>
    <xf numFmtId="0" fontId="77" fillId="0" borderId="0"/>
    <xf numFmtId="0" fontId="1" fillId="0" borderId="0"/>
    <xf numFmtId="0" fontId="1" fillId="0" borderId="0"/>
    <xf numFmtId="0" fontId="7" fillId="0" borderId="0"/>
    <xf numFmtId="0" fontId="77"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77" fillId="0" borderId="0"/>
    <xf numFmtId="0" fontId="14" fillId="0" borderId="0"/>
    <xf numFmtId="0" fontId="14" fillId="0" borderId="0"/>
    <xf numFmtId="0" fontId="14" fillId="0" borderId="0"/>
    <xf numFmtId="0" fontId="1" fillId="0" borderId="0"/>
    <xf numFmtId="0" fontId="8" fillId="0" borderId="0"/>
    <xf numFmtId="0" fontId="77" fillId="0" borderId="0"/>
    <xf numFmtId="0" fontId="8" fillId="0" borderId="0"/>
    <xf numFmtId="0"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7"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7" fillId="0" borderId="0"/>
    <xf numFmtId="0" fontId="77" fillId="0" borderId="0"/>
    <xf numFmtId="0" fontId="1" fillId="0" borderId="0"/>
    <xf numFmtId="0" fontId="1" fillId="0" borderId="0"/>
    <xf numFmtId="0" fontId="77"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4" fillId="0" borderId="0"/>
    <xf numFmtId="0" fontId="14"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 fillId="0" borderId="0"/>
    <xf numFmtId="0" fontId="7" fillId="0" borderId="0"/>
    <xf numFmtId="0" fontId="7" fillId="0" borderId="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9" fillId="0" borderId="55">
      <alignment horizontal="left"/>
    </xf>
    <xf numFmtId="0" fontId="110" fillId="0" borderId="0"/>
    <xf numFmtId="203" fontId="40" fillId="0" borderId="0">
      <alignment horizontal="left"/>
    </xf>
    <xf numFmtId="3" fontId="111" fillId="0" borderId="0">
      <alignment vertical="top"/>
    </xf>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3" fillId="54" borderId="3"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0" fontId="112" fillId="20" borderId="65"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8" fillId="0" borderId="58"/>
    <xf numFmtId="4" fontId="88" fillId="0" borderId="66"/>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7"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5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53">
      <protection locked="0"/>
    </xf>
    <xf numFmtId="0" fontId="113" fillId="0" borderId="5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5" applyFill="0" applyBorder="0" applyAlignment="0" applyProtection="0"/>
    <xf numFmtId="0" fontId="114" fillId="0" borderId="0" applyNumberFormat="0" applyFill="0" applyBorder="0" applyAlignment="0" applyProtection="0"/>
    <xf numFmtId="0" fontId="88" fillId="0" borderId="58"/>
    <xf numFmtId="0" fontId="41" fillId="0" borderId="0"/>
    <xf numFmtId="199" fontId="115" fillId="0" borderId="58"/>
    <xf numFmtId="49" fontId="77" fillId="0" borderId="0" applyFill="0" applyBorder="0" applyAlignment="0"/>
    <xf numFmtId="49" fontId="77" fillId="0" borderId="0" applyFill="0" applyBorder="0" applyAlignment="0"/>
    <xf numFmtId="0" fontId="7" fillId="0" borderId="0" applyFill="0" applyBorder="0" applyAlignment="0"/>
    <xf numFmtId="0" fontId="7" fillId="0" borderId="0" applyFill="0" applyBorder="0" applyAlignment="0"/>
    <xf numFmtId="0" fontId="40" fillId="0" borderId="54"/>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208" fontId="117" fillId="0" borderId="0" applyBorder="0">
      <alignment horizontal="centerContinuous" wrapText="1"/>
    </xf>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46" fillId="0" borderId="68" applyNumberFormat="0" applyFill="0" applyAlignment="0" applyProtection="0"/>
    <xf numFmtId="0" fontId="46" fillId="0" borderId="68" applyNumberFormat="0" applyFill="0" applyAlignment="0" applyProtection="0"/>
    <xf numFmtId="0" fontId="5" fillId="0" borderId="51" applyNumberFormat="0" applyFill="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0" fontId="7" fillId="0" borderId="67" applyNumberFormat="0" applyFont="0" applyBorder="0" applyAlignment="0" applyProtection="0"/>
    <xf numFmtId="203" fontId="40" fillId="0" borderId="0">
      <alignment horizontal="left"/>
    </xf>
    <xf numFmtId="0" fontId="109" fillId="0" borderId="54">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8"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9"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3" fillId="0" borderId="0" applyNumberFormat="0" applyFill="0" applyBorder="0" applyAlignment="0" applyProtection="0"/>
    <xf numFmtId="9" fontId="7" fillId="0" borderId="0" applyFont="0" applyFill="0" applyBorder="0" applyAlignment="0" applyProtection="0"/>
  </cellStyleXfs>
  <cellXfs count="684">
    <xf numFmtId="0" fontId="0" fillId="0" borderId="0" xfId="0"/>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5" borderId="12" xfId="3" applyFont="1" applyFill="1" applyBorder="1"/>
    <xf numFmtId="173" fontId="7" fillId="7" borderId="13" xfId="3" applyNumberFormat="1" applyFill="1" applyBorder="1" applyAlignment="1" applyProtection="1">
      <alignment horizontal="center"/>
      <protection locked="0"/>
    </xf>
    <xf numFmtId="174" fontId="7" fillId="7" borderId="13" xfId="3" applyNumberFormat="1" applyFill="1" applyBorder="1" applyAlignment="1" applyProtection="1">
      <alignment horizontal="center"/>
      <protection locked="0"/>
    </xf>
    <xf numFmtId="0" fontId="7" fillId="7" borderId="14" xfId="3" applyFill="1" applyBorder="1" applyProtection="1">
      <protection locked="0"/>
    </xf>
    <xf numFmtId="0" fontId="10" fillId="6" borderId="25" xfId="3" applyFont="1" applyFill="1" applyBorder="1" applyAlignment="1">
      <alignment horizontal="center" vertical="center"/>
    </xf>
    <xf numFmtId="0" fontId="10" fillId="6" borderId="9" xfId="3" quotePrefix="1" applyFont="1" applyFill="1" applyBorder="1" applyAlignment="1">
      <alignment horizontal="center" vertical="center"/>
    </xf>
    <xf numFmtId="0" fontId="10" fillId="5" borderId="15" xfId="3" applyFont="1" applyFill="1" applyBorder="1"/>
    <xf numFmtId="0" fontId="7" fillId="5" borderId="26" xfId="3" applyFill="1" applyBorder="1"/>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0" xfId="0" applyFont="1" applyFill="1"/>
    <xf numFmtId="0" fontId="52" fillId="4" borderId="0" xfId="0" applyFont="1" applyFill="1"/>
    <xf numFmtId="0" fontId="50" fillId="4" borderId="33" xfId="0" applyFont="1" applyFill="1" applyBorder="1"/>
    <xf numFmtId="0" fontId="50" fillId="4" borderId="34" xfId="0" applyFont="1" applyFill="1" applyBorder="1"/>
    <xf numFmtId="0" fontId="50" fillId="4" borderId="30" xfId="0" applyFont="1" applyFill="1" applyBorder="1"/>
    <xf numFmtId="0" fontId="50" fillId="4" borderId="38" xfId="0" applyFont="1" applyFill="1" applyBorder="1"/>
    <xf numFmtId="0" fontId="50" fillId="4" borderId="35" xfId="0" applyFont="1" applyFill="1" applyBorder="1"/>
    <xf numFmtId="0" fontId="50" fillId="4" borderId="36" xfId="0" applyFont="1" applyFill="1" applyBorder="1"/>
    <xf numFmtId="0" fontId="53" fillId="4" borderId="0" xfId="0" applyFont="1" applyFill="1"/>
    <xf numFmtId="0" fontId="52" fillId="4" borderId="0" xfId="0" applyFont="1" applyFill="1" applyProtection="1">
      <protection locked="0"/>
    </xf>
    <xf numFmtId="0" fontId="9" fillId="4" borderId="0" xfId="327" applyFont="1" applyFill="1" applyAlignment="1">
      <alignment vertical="center"/>
    </xf>
    <xf numFmtId="0" fontId="9" fillId="4" borderId="0" xfId="327" applyFont="1" applyFill="1" applyAlignment="1">
      <alignment horizontal="left" vertical="center"/>
    </xf>
    <xf numFmtId="0" fontId="65" fillId="4" borderId="0" xfId="327" applyFont="1" applyFill="1" applyAlignment="1">
      <alignment vertical="center"/>
    </xf>
    <xf numFmtId="0" fontId="47" fillId="4" borderId="0" xfId="327" applyFont="1" applyFill="1" applyAlignment="1">
      <alignment vertical="center"/>
    </xf>
    <xf numFmtId="10" fontId="65" fillId="4" borderId="0" xfId="327" applyNumberFormat="1" applyFont="1" applyFill="1" applyAlignment="1">
      <alignment vertical="center"/>
    </xf>
    <xf numFmtId="1" fontId="51" fillId="4" borderId="0" xfId="327" applyNumberFormat="1" applyFont="1" applyFill="1" applyAlignment="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Alignment="1">
      <alignment horizontal="center" vertical="center"/>
    </xf>
    <xf numFmtId="0" fontId="7" fillId="4" borderId="0" xfId="327" applyFont="1" applyFill="1" applyAlignment="1">
      <alignment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7" fillId="4" borderId="0" xfId="327" applyFont="1" applyFill="1" applyAlignment="1">
      <alignment vertical="center" wrapText="1"/>
    </xf>
    <xf numFmtId="0" fontId="69" fillId="4" borderId="0" xfId="327" applyFont="1" applyFill="1" applyAlignment="1">
      <alignment vertical="top" wrapText="1"/>
    </xf>
    <xf numFmtId="0" fontId="7" fillId="4" borderId="0" xfId="327" applyFont="1" applyFill="1" applyAlignment="1">
      <alignment horizontal="left" vertical="center" wrapText="1"/>
    </xf>
    <xf numFmtId="0" fontId="73" fillId="4" borderId="0" xfId="327" applyFont="1" applyFill="1" applyAlignment="1">
      <alignment horizontal="left" vertical="center" wrapText="1"/>
    </xf>
    <xf numFmtId="0" fontId="73" fillId="4" borderId="0" xfId="327" applyFont="1" applyFill="1" applyAlignment="1">
      <alignment vertical="center" wrapText="1"/>
    </xf>
    <xf numFmtId="1" fontId="51" fillId="4" borderId="0" xfId="327" applyNumberFormat="1" applyFont="1" applyFill="1" applyAlignment="1">
      <alignment horizontal="center" vertical="center" wrapText="1"/>
    </xf>
    <xf numFmtId="1" fontId="67" fillId="4" borderId="0" xfId="327" applyNumberFormat="1" applyFont="1" applyFill="1" applyAlignment="1">
      <alignment horizontal="center" vertical="center"/>
    </xf>
    <xf numFmtId="0" fontId="51" fillId="4" borderId="0" xfId="327" applyFont="1" applyFill="1" applyAlignment="1">
      <alignment horizontal="left" vertical="center" wrapText="1"/>
    </xf>
    <xf numFmtId="0" fontId="75" fillId="4" borderId="0" xfId="327" applyFont="1" applyFill="1" applyAlignment="1">
      <alignment horizontal="right" vertical="center"/>
    </xf>
    <xf numFmtId="0" fontId="51" fillId="4" borderId="0" xfId="327" applyFont="1" applyFill="1" applyAlignment="1">
      <alignment vertical="center"/>
    </xf>
    <xf numFmtId="0" fontId="70" fillId="4" borderId="0" xfId="327" applyFont="1" applyFill="1" applyAlignment="1">
      <alignment horizontal="center" vertical="center"/>
    </xf>
    <xf numFmtId="0" fontId="70" fillId="4" borderId="0" xfId="327" applyFont="1" applyFill="1" applyAlignment="1">
      <alignment horizontal="center" vertical="center" wrapText="1"/>
    </xf>
    <xf numFmtId="0" fontId="51" fillId="4" borderId="0" xfId="327" applyFont="1" applyFill="1" applyAlignment="1">
      <alignment horizontal="center" vertical="center"/>
    </xf>
    <xf numFmtId="0" fontId="70" fillId="4" borderId="0" xfId="327" applyFont="1" applyFill="1" applyAlignment="1">
      <alignment horizontal="left" vertical="center"/>
    </xf>
    <xf numFmtId="0" fontId="70" fillId="4" borderId="0" xfId="327" applyFont="1" applyFill="1" applyAlignment="1">
      <alignment horizontal="right" vertical="center" wrapText="1"/>
    </xf>
    <xf numFmtId="184" fontId="51" fillId="4" borderId="0" xfId="1879" applyNumberFormat="1" applyFont="1" applyFill="1" applyBorder="1" applyAlignment="1">
      <alignment horizontal="center" vertical="center" wrapText="1"/>
    </xf>
    <xf numFmtId="184" fontId="52" fillId="4" borderId="22" xfId="1879" applyNumberFormat="1" applyFont="1" applyFill="1" applyBorder="1" applyAlignment="1" applyProtection="1">
      <alignment vertical="center" wrapText="1"/>
    </xf>
    <xf numFmtId="0" fontId="51" fillId="4" borderId="0" xfId="327" applyFont="1" applyFill="1" applyAlignment="1">
      <alignment horizontal="left" vertical="center"/>
    </xf>
    <xf numFmtId="0" fontId="51" fillId="4" borderId="0" xfId="327" applyFont="1" applyFill="1" applyAlignment="1">
      <alignment horizontal="center" vertical="center" wrapText="1"/>
    </xf>
    <xf numFmtId="184" fontId="75" fillId="4" borderId="0" xfId="1879" applyNumberFormat="1" applyFont="1" applyFill="1" applyAlignment="1">
      <alignment horizontal="center" vertical="center"/>
    </xf>
    <xf numFmtId="0" fontId="68" fillId="4" borderId="0" xfId="327" applyFont="1" applyFill="1" applyAlignment="1">
      <alignment horizontal="left" vertical="center"/>
    </xf>
    <xf numFmtId="0" fontId="68" fillId="4" borderId="0" xfId="327" applyFont="1" applyFill="1" applyAlignment="1">
      <alignment horizontal="center" vertical="center"/>
    </xf>
    <xf numFmtId="0" fontId="7" fillId="4" borderId="0" xfId="327" applyFont="1" applyFill="1" applyAlignment="1">
      <alignment horizontal="center" vertical="center" wrapText="1"/>
    </xf>
    <xf numFmtId="0" fontId="68" fillId="4" borderId="0" xfId="327" applyFont="1" applyFill="1" applyAlignment="1">
      <alignment horizontal="right" vertical="center"/>
    </xf>
    <xf numFmtId="184" fontId="68" fillId="4" borderId="0" xfId="1879" applyNumberFormat="1" applyFont="1" applyFill="1" applyAlignment="1">
      <alignment horizontal="center" vertical="center"/>
    </xf>
    <xf numFmtId="0" fontId="70" fillId="81" borderId="30" xfId="327" applyFont="1" applyFill="1" applyBorder="1" applyAlignment="1">
      <alignment horizontal="center" vertical="center" wrapText="1"/>
    </xf>
    <xf numFmtId="0" fontId="10" fillId="5" borderId="52" xfId="3" applyFont="1" applyFill="1" applyBorder="1"/>
    <xf numFmtId="173" fontId="7" fillId="7" borderId="69" xfId="3" applyNumberFormat="1" applyFill="1" applyBorder="1" applyAlignment="1" applyProtection="1">
      <alignment horizontal="center"/>
      <protection locked="0"/>
    </xf>
    <xf numFmtId="184" fontId="70" fillId="81" borderId="30" xfId="1879" applyNumberFormat="1" applyFont="1" applyFill="1" applyBorder="1" applyAlignment="1" applyProtection="1">
      <alignment horizontal="center" vertical="center" wrapText="1"/>
    </xf>
    <xf numFmtId="170" fontId="51" fillId="111" borderId="11" xfId="1" applyFont="1" applyFill="1" applyBorder="1" applyAlignment="1" applyProtection="1">
      <alignment horizontal="center" vertical="center" wrapText="1"/>
      <protection locked="0"/>
    </xf>
    <xf numFmtId="184" fontId="52" fillId="4" borderId="0" xfId="1879" applyNumberFormat="1" applyFont="1" applyFill="1" applyBorder="1" applyAlignment="1" applyProtection="1">
      <alignment vertical="center" wrapText="1"/>
    </xf>
    <xf numFmtId="170" fontId="76" fillId="111" borderId="11" xfId="1" applyFont="1" applyFill="1" applyBorder="1" applyAlignment="1" applyProtection="1">
      <alignment horizontal="center" vertical="center" wrapText="1"/>
    </xf>
    <xf numFmtId="170" fontId="51" fillId="4" borderId="11" xfId="1" applyFont="1" applyFill="1" applyBorder="1" applyAlignment="1" applyProtection="1">
      <alignment horizontal="center" vertical="center" wrapText="1"/>
      <protection locked="0"/>
    </xf>
    <xf numFmtId="170" fontId="52" fillId="4" borderId="11" xfId="1" applyFont="1" applyFill="1" applyBorder="1" applyAlignment="1" applyProtection="1">
      <alignment horizontal="center" vertical="center" wrapText="1"/>
    </xf>
    <xf numFmtId="1" fontId="67" fillId="4" borderId="0" xfId="327" applyNumberFormat="1" applyFont="1" applyFill="1" applyAlignment="1">
      <alignment horizontal="left" vertical="center"/>
    </xf>
    <xf numFmtId="1" fontId="72" fillId="4" borderId="0" xfId="327" applyNumberFormat="1" applyFont="1" applyFill="1" applyAlignment="1">
      <alignment horizontal="center" vertical="center" wrapText="1"/>
    </xf>
    <xf numFmtId="180" fontId="72" fillId="4" borderId="0" xfId="327" applyNumberFormat="1" applyFont="1" applyFill="1" applyAlignment="1">
      <alignment horizontal="center" vertical="center" wrapText="1"/>
    </xf>
    <xf numFmtId="0" fontId="120" fillId="4" borderId="0" xfId="0" applyFont="1" applyFill="1"/>
    <xf numFmtId="0" fontId="121" fillId="4" borderId="0" xfId="0" applyFont="1" applyFill="1"/>
    <xf numFmtId="0" fontId="52" fillId="4" borderId="37" xfId="0" applyFont="1" applyFill="1" applyBorder="1" applyAlignment="1">
      <alignment horizontal="left" vertical="center" indent="4"/>
    </xf>
    <xf numFmtId="0" fontId="50" fillId="28" borderId="37" xfId="0" applyFont="1" applyFill="1" applyBorder="1" applyAlignment="1">
      <alignment horizontal="left" indent="4"/>
    </xf>
    <xf numFmtId="0" fontId="50" fillId="28" borderId="0" xfId="0" applyFont="1" applyFill="1"/>
    <xf numFmtId="0" fontId="50" fillId="4" borderId="37" xfId="0" applyFont="1" applyFill="1" applyBorder="1" applyAlignment="1">
      <alignment horizontal="left" indent="4"/>
    </xf>
    <xf numFmtId="0" fontId="52" fillId="27" borderId="37" xfId="0" applyFont="1" applyFill="1" applyBorder="1" applyAlignment="1">
      <alignment horizontal="left" indent="4"/>
    </xf>
    <xf numFmtId="0" fontId="50" fillId="27" borderId="0" xfId="0" applyFont="1" applyFill="1"/>
    <xf numFmtId="0" fontId="50" fillId="4" borderId="20" xfId="0" applyFont="1" applyFill="1" applyBorder="1"/>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71" fillId="4" borderId="0" xfId="327" applyFont="1" applyFill="1" applyAlignment="1">
      <alignment vertical="top" wrapText="1"/>
    </xf>
    <xf numFmtId="0" fontId="74" fillId="4" borderId="0" xfId="327" applyFont="1" applyFill="1" applyAlignment="1">
      <alignment vertical="top" wrapText="1"/>
    </xf>
    <xf numFmtId="0" fontId="52" fillId="4" borderId="37" xfId="0" applyFont="1" applyFill="1" applyBorder="1" applyAlignment="1">
      <alignment horizontal="left" indent="4"/>
    </xf>
    <xf numFmtId="170" fontId="70" fillId="113" borderId="40" xfId="1" applyFont="1" applyFill="1" applyBorder="1" applyAlignment="1" applyProtection="1">
      <alignment horizontal="center" vertical="center" wrapText="1"/>
      <protection locked="0"/>
    </xf>
    <xf numFmtId="0" fontId="70" fillId="113" borderId="11" xfId="327" applyFont="1" applyFill="1" applyBorder="1" applyAlignment="1" applyProtection="1">
      <alignment horizontal="center" vertical="center" wrapText="1"/>
      <protection locked="0"/>
    </xf>
    <xf numFmtId="170" fontId="70" fillId="28" borderId="11" xfId="1" applyFont="1" applyFill="1" applyBorder="1" applyAlignment="1" applyProtection="1">
      <alignment horizontal="center" vertical="center" wrapText="1"/>
      <protection locked="0"/>
    </xf>
    <xf numFmtId="170" fontId="70" fillId="28" borderId="26" xfId="1" applyFont="1" applyFill="1" applyBorder="1" applyAlignment="1" applyProtection="1">
      <alignment horizontal="center" vertical="center" wrapText="1"/>
      <protection locked="0"/>
    </xf>
    <xf numFmtId="10" fontId="7" fillId="5" borderId="27" xfId="3" applyNumberFormat="1" applyFill="1" applyBorder="1" applyAlignment="1">
      <alignment horizontal="center"/>
    </xf>
    <xf numFmtId="170" fontId="70" fillId="113" borderId="42" xfId="1" applyFont="1" applyFill="1" applyBorder="1" applyAlignment="1" applyProtection="1">
      <alignment horizontal="center" vertical="center" wrapText="1"/>
      <protection locked="0"/>
    </xf>
    <xf numFmtId="170" fontId="51" fillId="111" borderId="26" xfId="1" applyFont="1" applyFill="1" applyBorder="1" applyAlignment="1" applyProtection="1">
      <alignment horizontal="center" vertical="center" wrapText="1"/>
      <protection locked="0"/>
    </xf>
    <xf numFmtId="170" fontId="76" fillId="111" borderId="26" xfId="1" applyFont="1" applyFill="1" applyBorder="1" applyAlignment="1" applyProtection="1">
      <alignment horizontal="center" vertical="center" wrapText="1"/>
    </xf>
    <xf numFmtId="0" fontId="7" fillId="4" borderId="0" xfId="3" applyFill="1"/>
    <xf numFmtId="0" fontId="67"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7" fillId="4" borderId="0" xfId="3559" applyNumberFormat="1" applyFont="1" applyFill="1" applyAlignment="1">
      <alignment vertical="center"/>
    </xf>
    <xf numFmtId="0" fontId="9" fillId="4" borderId="40"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41"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22" fillId="4" borderId="0" xfId="329" applyFont="1" applyFill="1" applyAlignment="1">
      <alignment vertical="center" wrapText="1"/>
    </xf>
    <xf numFmtId="0" fontId="7" fillId="4" borderId="0" xfId="329" applyFill="1" applyAlignment="1">
      <alignment vertical="center" wrapText="1"/>
    </xf>
    <xf numFmtId="0" fontId="125" fillId="4" borderId="0" xfId="329" quotePrefix="1" applyFont="1" applyFill="1" applyAlignment="1">
      <alignment vertical="center"/>
    </xf>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170" fontId="70" fillId="112" borderId="43" xfId="1" applyFont="1" applyFill="1" applyBorder="1" applyAlignment="1">
      <alignment horizontal="center" vertical="center" wrapText="1"/>
    </xf>
    <xf numFmtId="170" fontId="70" fillId="5" borderId="43" xfId="1" applyFont="1" applyFill="1" applyBorder="1" applyAlignment="1">
      <alignment horizontal="center" vertical="center" wrapText="1"/>
    </xf>
    <xf numFmtId="170" fontId="70" fillId="5" borderId="44" xfId="1" applyFont="1" applyFill="1" applyBorder="1" applyAlignment="1">
      <alignment horizontal="center" vertical="center" wrapText="1"/>
    </xf>
    <xf numFmtId="0" fontId="70" fillId="112" borderId="84" xfId="327" applyFont="1" applyFill="1" applyBorder="1" applyAlignment="1">
      <alignment horizontal="center" vertical="center" wrapText="1"/>
    </xf>
    <xf numFmtId="170" fontId="70" fillId="5" borderId="84" xfId="1" applyFont="1" applyFill="1" applyBorder="1" applyAlignment="1">
      <alignment horizontal="center" vertical="center" wrapText="1"/>
    </xf>
    <xf numFmtId="170" fontId="70" fillId="5" borderId="86" xfId="1" applyFont="1" applyFill="1" applyBorder="1" applyAlignment="1">
      <alignment horizontal="center" vertical="center" wrapText="1"/>
    </xf>
    <xf numFmtId="0" fontId="70" fillId="112" borderId="83" xfId="327" applyFont="1" applyFill="1" applyBorder="1" applyAlignment="1">
      <alignment horizontal="center" vertical="center" wrapText="1"/>
    </xf>
    <xf numFmtId="0" fontId="70" fillId="113" borderId="69" xfId="327" applyFont="1" applyFill="1" applyBorder="1" applyAlignment="1" applyProtection="1">
      <alignment horizontal="center" vertical="center" wrapText="1"/>
      <protection locked="0"/>
    </xf>
    <xf numFmtId="170" fontId="70" fillId="112" borderId="73" xfId="1" applyFont="1" applyFill="1" applyBorder="1" applyAlignment="1">
      <alignment horizontal="center" vertical="center" wrapText="1"/>
    </xf>
    <xf numFmtId="170" fontId="70" fillId="28" borderId="40" xfId="1" applyFont="1" applyFill="1" applyBorder="1" applyAlignment="1" applyProtection="1">
      <alignment horizontal="center" vertical="center" wrapText="1"/>
      <protection locked="0"/>
    </xf>
    <xf numFmtId="170" fontId="70" fillId="28" borderId="42" xfId="1" applyFont="1" applyFill="1" applyBorder="1" applyAlignment="1" applyProtection="1">
      <alignment horizontal="center" vertical="center" wrapText="1"/>
      <protection locked="0"/>
    </xf>
    <xf numFmtId="170" fontId="51" fillId="4" borderId="26" xfId="1" applyFont="1" applyFill="1" applyBorder="1" applyAlignment="1" applyProtection="1">
      <alignment horizontal="center" vertical="center" wrapText="1"/>
      <protection locked="0"/>
    </xf>
    <xf numFmtId="170" fontId="52" fillId="4" borderId="26" xfId="1" applyFont="1" applyFill="1" applyBorder="1" applyAlignment="1" applyProtection="1">
      <alignment horizontal="center" vertical="center" wrapText="1"/>
    </xf>
    <xf numFmtId="0" fontId="126" fillId="4" borderId="37" xfId="0" applyFont="1" applyFill="1" applyBorder="1" applyAlignment="1">
      <alignment horizontal="left" indent="4"/>
    </xf>
    <xf numFmtId="0" fontId="75" fillId="4" borderId="0" xfId="327" applyFont="1" applyFill="1" applyAlignment="1">
      <alignment horizontal="center" vertical="center"/>
    </xf>
    <xf numFmtId="170" fontId="70" fillId="4" borderId="0" xfId="1" applyFont="1" applyFill="1" applyBorder="1" applyAlignment="1">
      <alignment horizontal="center" vertical="center"/>
    </xf>
    <xf numFmtId="184" fontId="51" fillId="4" borderId="0" xfId="1879" applyNumberFormat="1" applyFont="1" applyFill="1" applyBorder="1" applyAlignment="1">
      <alignment horizontal="right" vertical="center" wrapText="1"/>
    </xf>
    <xf numFmtId="0" fontId="70" fillId="4" borderId="0" xfId="327" applyFont="1" applyFill="1" applyAlignment="1">
      <alignment horizontal="right" vertical="center"/>
    </xf>
    <xf numFmtId="170" fontId="51" fillId="0" borderId="13" xfId="1" applyFont="1" applyFill="1" applyBorder="1" applyAlignment="1" applyProtection="1">
      <alignment horizontal="center" vertical="center" wrapText="1"/>
      <protection locked="0"/>
    </xf>
    <xf numFmtId="170" fontId="52" fillId="0" borderId="13" xfId="1" applyFont="1" applyFill="1" applyBorder="1" applyAlignment="1" applyProtection="1">
      <alignment horizontal="center" vertical="center" wrapText="1"/>
    </xf>
    <xf numFmtId="170" fontId="51" fillId="0" borderId="26" xfId="1" applyFont="1" applyFill="1" applyBorder="1" applyAlignment="1" applyProtection="1">
      <alignment horizontal="center" vertical="center" wrapText="1"/>
      <protection locked="0"/>
    </xf>
    <xf numFmtId="170" fontId="52" fillId="0" borderId="26" xfId="1" applyFont="1" applyFill="1" applyBorder="1" applyAlignment="1" applyProtection="1">
      <alignment horizontal="center" vertical="center" wrapText="1"/>
    </xf>
    <xf numFmtId="0" fontId="70" fillId="81" borderId="89" xfId="327" applyFont="1" applyFill="1" applyBorder="1" applyAlignment="1">
      <alignment horizontal="center" vertical="center" wrapText="1"/>
    </xf>
    <xf numFmtId="170" fontId="70" fillId="28" borderId="86" xfId="1" applyFont="1" applyFill="1" applyBorder="1" applyAlignment="1" applyProtection="1">
      <alignment horizontal="center" vertical="center" wrapText="1"/>
      <protection locked="0"/>
    </xf>
    <xf numFmtId="170" fontId="70" fillId="28" borderId="84" xfId="1" applyFont="1" applyFill="1" applyBorder="1" applyAlignment="1" applyProtection="1">
      <alignment horizontal="center" vertical="center" wrapText="1"/>
      <protection locked="0"/>
    </xf>
    <xf numFmtId="184" fontId="50" fillId="4" borderId="93" xfId="1879" applyNumberFormat="1" applyFont="1" applyFill="1" applyBorder="1" applyAlignment="1" applyProtection="1">
      <alignment vertical="center" wrapText="1"/>
    </xf>
    <xf numFmtId="184" fontId="70" fillId="4" borderId="92" xfId="327" applyNumberFormat="1" applyFont="1" applyFill="1" applyBorder="1" applyAlignment="1">
      <alignment horizontal="center" vertical="center"/>
    </xf>
    <xf numFmtId="0" fontId="70" fillId="4" borderId="92" xfId="327" applyFont="1" applyFill="1" applyBorder="1" applyAlignment="1">
      <alignment horizontal="center" vertical="center"/>
    </xf>
    <xf numFmtId="184" fontId="52" fillId="4" borderId="93" xfId="1879" applyNumberFormat="1" applyFont="1" applyFill="1" applyBorder="1" applyAlignment="1" applyProtection="1">
      <alignment vertical="center" wrapText="1"/>
    </xf>
    <xf numFmtId="170" fontId="51" fillId="0" borderId="11" xfId="1" applyFont="1" applyFill="1" applyBorder="1" applyAlignment="1" applyProtection="1">
      <alignment horizontal="center" vertical="center" wrapText="1"/>
      <protection locked="0"/>
    </xf>
    <xf numFmtId="170" fontId="52" fillId="0" borderId="11" xfId="1" applyFont="1" applyFill="1" applyBorder="1" applyAlignment="1" applyProtection="1">
      <alignment horizontal="center" vertical="center" wrapText="1"/>
    </xf>
    <xf numFmtId="170" fontId="70" fillId="0" borderId="90" xfId="1" applyFont="1" applyFill="1" applyBorder="1" applyAlignment="1" applyProtection="1">
      <alignment horizontal="center" vertical="center"/>
      <protection locked="0"/>
    </xf>
    <xf numFmtId="170" fontId="70" fillId="28" borderId="95" xfId="1" applyFont="1" applyFill="1" applyBorder="1" applyAlignment="1" applyProtection="1">
      <alignment horizontal="center" vertical="center" wrapText="1"/>
      <protection locked="0"/>
    </xf>
    <xf numFmtId="170" fontId="51" fillId="4" borderId="69" xfId="1" applyFont="1" applyFill="1" applyBorder="1" applyAlignment="1" applyProtection="1">
      <alignment horizontal="center" vertical="center" wrapText="1"/>
      <protection locked="0"/>
    </xf>
    <xf numFmtId="170" fontId="52" fillId="4" borderId="69" xfId="1" applyFont="1" applyFill="1" applyBorder="1" applyAlignment="1" applyProtection="1">
      <alignment horizontal="center" vertical="center" wrapText="1"/>
    </xf>
    <xf numFmtId="170" fontId="70" fillId="28" borderId="71" xfId="1" applyFont="1" applyFill="1" applyBorder="1" applyAlignment="1" applyProtection="1">
      <alignment horizontal="center" vertical="center" wrapText="1"/>
      <protection locked="0"/>
    </xf>
    <xf numFmtId="170" fontId="51" fillId="4" borderId="75" xfId="1" applyFont="1" applyFill="1" applyBorder="1" applyAlignment="1" applyProtection="1">
      <alignment horizontal="center" vertical="center" wrapText="1"/>
      <protection locked="0"/>
    </xf>
    <xf numFmtId="170" fontId="52" fillId="4" borderId="75" xfId="1" applyFont="1" applyFill="1" applyBorder="1" applyAlignment="1" applyProtection="1">
      <alignment horizontal="center" vertical="center" wrapText="1"/>
    </xf>
    <xf numFmtId="170" fontId="70" fillId="28" borderId="97" xfId="1" applyFont="1" applyFill="1" applyBorder="1" applyAlignment="1" applyProtection="1">
      <alignment horizontal="center" vertical="center" wrapText="1"/>
      <protection locked="0"/>
    </xf>
    <xf numFmtId="170" fontId="70" fillId="5" borderId="75" xfId="1" applyFont="1" applyFill="1" applyBorder="1" applyAlignment="1">
      <alignment horizontal="center" vertical="center" wrapText="1"/>
    </xf>
    <xf numFmtId="170" fontId="70" fillId="28" borderId="75" xfId="1" applyFont="1" applyFill="1" applyBorder="1" applyAlignment="1" applyProtection="1">
      <alignment horizontal="center" vertical="center" wrapText="1"/>
      <protection locked="0"/>
    </xf>
    <xf numFmtId="170" fontId="70" fillId="5" borderId="11" xfId="1" applyFont="1" applyFill="1" applyBorder="1" applyAlignment="1">
      <alignment horizontal="center" vertical="center" wrapText="1"/>
    </xf>
    <xf numFmtId="170" fontId="70" fillId="5" borderId="26" xfId="1" applyFont="1" applyFill="1" applyBorder="1" applyAlignment="1">
      <alignment horizontal="center" vertical="center" wrapText="1"/>
    </xf>
    <xf numFmtId="170" fontId="70" fillId="5" borderId="69" xfId="1" applyFont="1" applyFill="1" applyBorder="1" applyAlignment="1">
      <alignment horizontal="center" vertical="center" wrapText="1"/>
    </xf>
    <xf numFmtId="170" fontId="70" fillId="28" borderId="69" xfId="1" applyFont="1" applyFill="1" applyBorder="1" applyAlignment="1" applyProtection="1">
      <alignment horizontal="center" vertical="center" wrapText="1"/>
      <protection locked="0"/>
    </xf>
    <xf numFmtId="170" fontId="70" fillId="28" borderId="83" xfId="1" applyFont="1" applyFill="1" applyBorder="1" applyAlignment="1" applyProtection="1">
      <alignment horizontal="center" vertical="center" wrapText="1"/>
      <protection locked="0"/>
    </xf>
    <xf numFmtId="170" fontId="70" fillId="5" borderId="97" xfId="1" applyFont="1" applyFill="1" applyBorder="1" applyAlignment="1">
      <alignment horizontal="center" vertical="center" wrapText="1"/>
    </xf>
    <xf numFmtId="170" fontId="70" fillId="5" borderId="76" xfId="1" applyFont="1" applyFill="1" applyBorder="1" applyAlignment="1">
      <alignment horizontal="center" vertical="center" wrapText="1"/>
    </xf>
    <xf numFmtId="170" fontId="70" fillId="5" borderId="42" xfId="1" applyFont="1" applyFill="1" applyBorder="1" applyAlignment="1">
      <alignment horizontal="center" vertical="center" wrapText="1"/>
    </xf>
    <xf numFmtId="170" fontId="70" fillId="5" borderId="83" xfId="1" applyFont="1" applyFill="1" applyBorder="1" applyAlignment="1">
      <alignment horizontal="center" vertical="center" wrapText="1"/>
    </xf>
    <xf numFmtId="170" fontId="70" fillId="5" borderId="73" xfId="1" applyFont="1" applyFill="1" applyBorder="1" applyAlignment="1">
      <alignment horizontal="center" vertical="center" wrapText="1"/>
    </xf>
    <xf numFmtId="170" fontId="51" fillId="0" borderId="75" xfId="1" applyFont="1" applyFill="1" applyBorder="1" applyAlignment="1" applyProtection="1">
      <alignment horizontal="center" vertical="center" wrapText="1"/>
      <protection locked="0"/>
    </xf>
    <xf numFmtId="170" fontId="52" fillId="0" borderId="75" xfId="1" applyFont="1" applyFill="1" applyBorder="1" applyAlignment="1" applyProtection="1">
      <alignment horizontal="center" vertical="center" wrapText="1"/>
    </xf>
    <xf numFmtId="170" fontId="51" fillId="0" borderId="69" xfId="1" applyFont="1" applyFill="1" applyBorder="1" applyAlignment="1" applyProtection="1">
      <alignment horizontal="center" vertical="center" wrapText="1"/>
      <protection locked="0"/>
    </xf>
    <xf numFmtId="170" fontId="52" fillId="0" borderId="69" xfId="1" applyFont="1" applyFill="1" applyBorder="1" applyAlignment="1" applyProtection="1">
      <alignment horizontal="center" vertical="center" wrapText="1"/>
    </xf>
    <xf numFmtId="170" fontId="70" fillId="0" borderId="96" xfId="1" applyFont="1" applyFill="1" applyBorder="1" applyAlignment="1" applyProtection="1">
      <alignment horizontal="center" vertical="center"/>
      <protection locked="0"/>
    </xf>
    <xf numFmtId="170" fontId="70" fillId="0" borderId="98" xfId="1" applyFont="1" applyFill="1" applyBorder="1" applyAlignment="1" applyProtection="1">
      <alignment horizontal="center" vertical="center"/>
      <protection locked="0"/>
    </xf>
    <xf numFmtId="170" fontId="70" fillId="0" borderId="94" xfId="1" applyFont="1" applyFill="1" applyBorder="1" applyAlignment="1" applyProtection="1">
      <alignment horizontal="center" vertical="center"/>
      <protection locked="0"/>
    </xf>
    <xf numFmtId="0" fontId="70" fillId="112" borderId="97" xfId="327" applyFont="1" applyFill="1" applyBorder="1" applyAlignment="1">
      <alignment horizontal="center" vertical="center" wrapText="1"/>
    </xf>
    <xf numFmtId="0" fontId="70" fillId="113" borderId="75" xfId="327" applyFont="1" applyFill="1" applyBorder="1" applyAlignment="1" applyProtection="1">
      <alignment horizontal="center" vertical="center" wrapText="1"/>
      <protection locked="0"/>
    </xf>
    <xf numFmtId="170" fontId="70" fillId="112" borderId="76" xfId="1" applyFont="1" applyFill="1" applyBorder="1" applyAlignment="1">
      <alignment horizontal="center" vertical="center" wrapText="1"/>
    </xf>
    <xf numFmtId="170" fontId="70" fillId="113" borderId="71" xfId="1" applyFont="1" applyFill="1" applyBorder="1" applyAlignment="1" applyProtection="1">
      <alignment horizontal="center" vertical="center" wrapText="1"/>
      <protection locked="0"/>
    </xf>
    <xf numFmtId="170" fontId="51" fillId="111" borderId="75" xfId="1" applyFont="1" applyFill="1" applyBorder="1" applyAlignment="1" applyProtection="1">
      <alignment horizontal="center" vertical="center" wrapText="1"/>
      <protection locked="0"/>
    </xf>
    <xf numFmtId="170" fontId="76" fillId="111" borderId="75" xfId="1" applyFont="1" applyFill="1" applyBorder="1" applyAlignment="1" applyProtection="1">
      <alignment horizontal="center" vertical="center" wrapText="1"/>
    </xf>
    <xf numFmtId="0" fontId="70" fillId="112" borderId="104" xfId="327" applyFont="1" applyFill="1" applyBorder="1" applyAlignment="1">
      <alignment horizontal="center" vertical="center" wrapText="1"/>
    </xf>
    <xf numFmtId="0" fontId="70" fillId="113" borderId="105" xfId="327" applyFont="1" applyFill="1" applyBorder="1" applyAlignment="1" applyProtection="1">
      <alignment horizontal="center" vertical="center" wrapText="1"/>
      <protection locked="0"/>
    </xf>
    <xf numFmtId="170" fontId="70" fillId="112" borderId="106" xfId="1" applyFont="1" applyFill="1" applyBorder="1" applyAlignment="1">
      <alignment horizontal="center" vertical="center" wrapText="1"/>
    </xf>
    <xf numFmtId="170" fontId="70" fillId="113" borderId="104" xfId="1" applyFont="1" applyFill="1" applyBorder="1" applyAlignment="1" applyProtection="1">
      <alignment horizontal="center" vertical="center" wrapText="1"/>
      <protection locked="0"/>
    </xf>
    <xf numFmtId="170" fontId="51" fillId="111" borderId="105" xfId="1" applyFont="1" applyFill="1" applyBorder="1" applyAlignment="1" applyProtection="1">
      <alignment horizontal="center" vertical="center" wrapText="1"/>
      <protection locked="0"/>
    </xf>
    <xf numFmtId="170" fontId="76" fillId="111" borderId="105" xfId="1" applyFont="1" applyFill="1" applyBorder="1" applyAlignment="1" applyProtection="1">
      <alignment horizontal="center" vertical="center" wrapText="1"/>
    </xf>
    <xf numFmtId="170" fontId="70" fillId="111" borderId="109" xfId="1" applyFont="1" applyFill="1" applyBorder="1" applyAlignment="1" applyProtection="1">
      <alignment horizontal="center" vertical="center"/>
      <protection locked="0"/>
    </xf>
    <xf numFmtId="170" fontId="70" fillId="5" borderId="114" xfId="1" applyFont="1" applyFill="1" applyBorder="1" applyAlignment="1">
      <alignment horizontal="center" vertical="center" wrapText="1"/>
    </xf>
    <xf numFmtId="170" fontId="70" fillId="28" borderId="115" xfId="1" applyFont="1" applyFill="1" applyBorder="1" applyAlignment="1" applyProtection="1">
      <alignment horizontal="center" vertical="center" wrapText="1"/>
      <protection locked="0"/>
    </xf>
    <xf numFmtId="170" fontId="70" fillId="5" borderId="116" xfId="1" applyFont="1" applyFill="1" applyBorder="1" applyAlignment="1">
      <alignment horizontal="center" vertical="center" wrapText="1"/>
    </xf>
    <xf numFmtId="170" fontId="70" fillId="28" borderId="117" xfId="1" applyFont="1" applyFill="1" applyBorder="1" applyAlignment="1" applyProtection="1">
      <alignment horizontal="center" vertical="center" wrapText="1"/>
      <protection locked="0"/>
    </xf>
    <xf numFmtId="170" fontId="51" fillId="4" borderId="115" xfId="1" applyFont="1" applyFill="1" applyBorder="1" applyAlignment="1" applyProtection="1">
      <alignment horizontal="center" vertical="center" wrapText="1"/>
      <protection locked="0"/>
    </xf>
    <xf numFmtId="170" fontId="52" fillId="0" borderId="115" xfId="1" applyFont="1" applyFill="1" applyBorder="1" applyAlignment="1" applyProtection="1">
      <alignment horizontal="center" vertical="center" wrapText="1"/>
    </xf>
    <xf numFmtId="170" fontId="70" fillId="0" borderId="118" xfId="1" applyFont="1" applyFill="1" applyBorder="1" applyAlignment="1" applyProtection="1">
      <alignment horizontal="center" vertical="center"/>
      <protection locked="0"/>
    </xf>
    <xf numFmtId="170" fontId="70" fillId="5" borderId="121" xfId="1" applyFont="1" applyFill="1" applyBorder="1" applyAlignment="1">
      <alignment horizontal="center" vertical="center" wrapText="1"/>
    </xf>
    <xf numFmtId="170" fontId="70" fillId="28" borderId="105" xfId="1" applyFont="1" applyFill="1" applyBorder="1" applyAlignment="1" applyProtection="1">
      <alignment horizontal="center" vertical="center" wrapText="1"/>
      <protection locked="0"/>
    </xf>
    <xf numFmtId="170" fontId="70" fillId="5" borderId="106" xfId="1" applyFont="1" applyFill="1" applyBorder="1" applyAlignment="1">
      <alignment horizontal="center" vertical="center" wrapText="1"/>
    </xf>
    <xf numFmtId="170" fontId="70" fillId="28" borderId="104" xfId="1" applyFont="1" applyFill="1" applyBorder="1" applyAlignment="1" applyProtection="1">
      <alignment horizontal="center" vertical="center" wrapText="1"/>
      <protection locked="0"/>
    </xf>
    <xf numFmtId="170" fontId="51" fillId="4" borderId="105" xfId="1" applyFont="1" applyFill="1" applyBorder="1" applyAlignment="1" applyProtection="1">
      <alignment horizontal="center" vertical="center" wrapText="1"/>
      <protection locked="0"/>
    </xf>
    <xf numFmtId="170" fontId="52" fillId="0" borderId="105" xfId="1" applyFont="1" applyFill="1" applyBorder="1" applyAlignment="1" applyProtection="1">
      <alignment horizontal="center" vertical="center" wrapText="1"/>
    </xf>
    <xf numFmtId="170" fontId="70" fillId="0" borderId="122" xfId="1" applyFont="1" applyFill="1" applyBorder="1" applyAlignment="1" applyProtection="1">
      <alignment horizontal="center" vertical="center"/>
      <protection locked="0"/>
    </xf>
    <xf numFmtId="170" fontId="70" fillId="28" borderId="123" xfId="1" applyFont="1" applyFill="1" applyBorder="1" applyAlignment="1" applyProtection="1">
      <alignment horizontal="center" vertical="center" wrapText="1"/>
      <protection locked="0"/>
    </xf>
    <xf numFmtId="170" fontId="70" fillId="28" borderId="124" xfId="1" applyFont="1" applyFill="1" applyBorder="1" applyAlignment="1" applyProtection="1">
      <alignment horizontal="center" vertical="center" wrapText="1"/>
      <protection locked="0"/>
    </xf>
    <xf numFmtId="170" fontId="51" fillId="0" borderId="105" xfId="1" applyFont="1" applyFill="1" applyBorder="1" applyAlignment="1" applyProtection="1">
      <alignment horizontal="center" vertical="center" wrapText="1"/>
      <protection locked="0"/>
    </xf>
    <xf numFmtId="170" fontId="70" fillId="5" borderId="104" xfId="1" applyFont="1" applyFill="1" applyBorder="1" applyAlignment="1">
      <alignment horizontal="center" vertical="center" wrapText="1"/>
    </xf>
    <xf numFmtId="170" fontId="52" fillId="4" borderId="105" xfId="1" applyFont="1" applyFill="1" applyBorder="1" applyAlignment="1" applyProtection="1">
      <alignment horizontal="center" vertical="center" wrapText="1"/>
    </xf>
    <xf numFmtId="170" fontId="70" fillId="111" borderId="122" xfId="1" applyFont="1" applyFill="1" applyBorder="1" applyAlignment="1" applyProtection="1">
      <alignment horizontal="center" vertical="center"/>
      <protection locked="0"/>
    </xf>
    <xf numFmtId="170" fontId="70" fillId="5" borderId="115" xfId="1" applyFont="1" applyFill="1" applyBorder="1" applyAlignment="1">
      <alignment horizontal="center" vertical="center" wrapText="1"/>
    </xf>
    <xf numFmtId="170" fontId="70" fillId="28" borderId="114" xfId="1" applyFont="1" applyFill="1" applyBorder="1" applyAlignment="1" applyProtection="1">
      <alignment horizontal="center" vertical="center" wrapText="1"/>
      <protection locked="0"/>
    </xf>
    <xf numFmtId="170" fontId="70" fillId="5" borderId="105" xfId="1" applyFont="1" applyFill="1" applyBorder="1" applyAlignment="1">
      <alignment horizontal="center" vertical="center" wrapText="1"/>
    </xf>
    <xf numFmtId="170" fontId="70" fillId="28" borderId="121" xfId="1" applyFont="1" applyFill="1" applyBorder="1" applyAlignment="1" applyProtection="1">
      <alignment horizontal="center" vertical="center" wrapText="1"/>
      <protection locked="0"/>
    </xf>
    <xf numFmtId="170" fontId="52" fillId="4" borderId="115" xfId="1" applyFont="1" applyFill="1" applyBorder="1" applyAlignment="1" applyProtection="1">
      <alignment horizontal="center" vertical="center" wrapText="1"/>
    </xf>
    <xf numFmtId="170" fontId="70" fillId="111" borderId="118" xfId="1" applyFont="1" applyFill="1" applyBorder="1" applyAlignment="1" applyProtection="1">
      <alignment horizontal="center" vertical="center"/>
      <protection locked="0"/>
    </xf>
    <xf numFmtId="0" fontId="70" fillId="81" borderId="110" xfId="327" applyFont="1" applyFill="1" applyBorder="1" applyAlignment="1">
      <alignment horizontal="center" vertical="center" wrapText="1"/>
    </xf>
    <xf numFmtId="0" fontId="70" fillId="81" borderId="113" xfId="327" applyFont="1" applyFill="1" applyBorder="1" applyAlignment="1">
      <alignment horizontal="center" vertical="center" wrapText="1"/>
    </xf>
    <xf numFmtId="0" fontId="70" fillId="81" borderId="126" xfId="327" applyFont="1" applyFill="1" applyBorder="1" applyAlignment="1">
      <alignment horizontal="center" vertical="center" wrapText="1"/>
    </xf>
    <xf numFmtId="184" fontId="70" fillId="81" borderId="113" xfId="1879" applyNumberFormat="1" applyFont="1" applyFill="1" applyBorder="1" applyAlignment="1" applyProtection="1">
      <alignment horizontal="center" vertical="center" wrapText="1"/>
    </xf>
    <xf numFmtId="184" fontId="70" fillId="81" borderId="126" xfId="1879" applyNumberFormat="1" applyFont="1" applyFill="1" applyBorder="1" applyAlignment="1" applyProtection="1">
      <alignment horizontal="center" vertical="center" wrapText="1"/>
    </xf>
    <xf numFmtId="0" fontId="70" fillId="81" borderId="128" xfId="327" applyFont="1" applyFill="1" applyBorder="1" applyAlignment="1">
      <alignment horizontal="center" vertical="center" wrapText="1"/>
    </xf>
    <xf numFmtId="170" fontId="70" fillId="111" borderId="130" xfId="1" applyFont="1" applyFill="1" applyBorder="1" applyAlignment="1" applyProtection="1">
      <alignment horizontal="center" vertical="center"/>
      <protection locked="0"/>
    </xf>
    <xf numFmtId="170" fontId="70" fillId="111" borderId="131" xfId="1" applyFont="1" applyFill="1" applyBorder="1" applyAlignment="1" applyProtection="1">
      <alignment horizontal="center" vertical="center"/>
      <protection locked="0"/>
    </xf>
    <xf numFmtId="170" fontId="70" fillId="111" borderId="132" xfId="1" applyFont="1" applyFill="1" applyBorder="1" applyAlignment="1" applyProtection="1">
      <alignment horizontal="center" vertical="center"/>
      <protection locked="0"/>
    </xf>
    <xf numFmtId="170" fontId="70" fillId="111" borderId="133" xfId="1" applyFont="1" applyFill="1" applyBorder="1" applyAlignment="1" applyProtection="1">
      <alignment horizontal="center" vertical="center"/>
      <protection locked="0"/>
    </xf>
    <xf numFmtId="170" fontId="70" fillId="0" borderId="132" xfId="1" applyFont="1" applyFill="1" applyBorder="1" applyAlignment="1" applyProtection="1">
      <alignment horizontal="center" vertical="center"/>
      <protection locked="0"/>
    </xf>
    <xf numFmtId="170" fontId="70" fillId="0" borderId="133" xfId="1" applyFont="1" applyFill="1" applyBorder="1" applyAlignment="1" applyProtection="1">
      <alignment horizontal="center" vertical="center"/>
      <protection locked="0"/>
    </xf>
    <xf numFmtId="170" fontId="70" fillId="0" borderId="130" xfId="1" applyFont="1" applyFill="1" applyBorder="1" applyAlignment="1" applyProtection="1">
      <alignment horizontal="center" vertical="center"/>
      <protection locked="0"/>
    </xf>
    <xf numFmtId="170" fontId="70" fillId="0" borderId="131" xfId="1" applyFont="1" applyFill="1" applyBorder="1" applyAlignment="1" applyProtection="1">
      <alignment horizontal="center" vertical="center"/>
      <protection locked="0"/>
    </xf>
    <xf numFmtId="0" fontId="70" fillId="81" borderId="136" xfId="327" applyFont="1" applyFill="1" applyBorder="1" applyAlignment="1">
      <alignment horizontal="center" vertical="center" wrapText="1"/>
    </xf>
    <xf numFmtId="0" fontId="70" fillId="81" borderId="125" xfId="327" applyFont="1" applyFill="1" applyBorder="1" applyAlignment="1">
      <alignment horizontal="center" vertical="center" wrapText="1"/>
    </xf>
    <xf numFmtId="0" fontId="70" fillId="81" borderId="137" xfId="327" applyFont="1" applyFill="1" applyBorder="1" applyAlignment="1">
      <alignment horizontal="center" vertical="center" wrapText="1"/>
    </xf>
    <xf numFmtId="184" fontId="70" fillId="81" borderId="125" xfId="1879" applyNumberFormat="1" applyFont="1" applyFill="1" applyBorder="1" applyAlignment="1" applyProtection="1">
      <alignment horizontal="center" vertical="center" wrapText="1"/>
    </xf>
    <xf numFmtId="184" fontId="70" fillId="81" borderId="137" xfId="1879" applyNumberFormat="1" applyFont="1" applyFill="1" applyBorder="1" applyAlignment="1" applyProtection="1">
      <alignment horizontal="center" vertical="center" wrapText="1"/>
    </xf>
    <xf numFmtId="0" fontId="70" fillId="81" borderId="140" xfId="327" applyFont="1" applyFill="1" applyBorder="1" applyAlignment="1">
      <alignment horizontal="center" vertical="center" wrapText="1"/>
    </xf>
    <xf numFmtId="170" fontId="70" fillId="28" borderId="141" xfId="1" applyFont="1" applyFill="1" applyBorder="1" applyAlignment="1" applyProtection="1">
      <alignment horizontal="center" vertical="center" wrapText="1"/>
      <protection locked="0"/>
    </xf>
    <xf numFmtId="170" fontId="70" fillId="28" borderId="146" xfId="1" applyFont="1" applyFill="1" applyBorder="1" applyAlignment="1" applyProtection="1">
      <alignment horizontal="center" vertical="center" wrapText="1"/>
      <protection locked="0"/>
    </xf>
    <xf numFmtId="170" fontId="70" fillId="28" borderId="147" xfId="1" applyFont="1" applyFill="1" applyBorder="1" applyAlignment="1" applyProtection="1">
      <alignment horizontal="center" vertical="center" wrapText="1"/>
      <protection locked="0"/>
    </xf>
    <xf numFmtId="0" fontId="70" fillId="81" borderId="150" xfId="327" applyFont="1" applyFill="1" applyBorder="1" applyAlignment="1">
      <alignment horizontal="center" vertical="center" wrapText="1"/>
    </xf>
    <xf numFmtId="0" fontId="70" fillId="81" borderId="153" xfId="327" applyFont="1" applyFill="1" applyBorder="1" applyAlignment="1">
      <alignment horizontal="center" vertical="center" wrapText="1"/>
    </xf>
    <xf numFmtId="184" fontId="70" fillId="81" borderId="28" xfId="1879" applyNumberFormat="1" applyFont="1" applyFill="1" applyBorder="1" applyAlignment="1" applyProtection="1">
      <alignment horizontal="center" vertical="center" wrapText="1"/>
    </xf>
    <xf numFmtId="0" fontId="70" fillId="81" borderId="154" xfId="327" applyFont="1" applyFill="1" applyBorder="1" applyAlignment="1">
      <alignment horizontal="center" vertical="center" wrapText="1"/>
    </xf>
    <xf numFmtId="0" fontId="70" fillId="81" borderId="155" xfId="327" applyFont="1" applyFill="1" applyBorder="1" applyAlignment="1">
      <alignment horizontal="center" vertical="center" wrapText="1"/>
    </xf>
    <xf numFmtId="170" fontId="70" fillId="0" borderId="152" xfId="1" applyFont="1" applyFill="1" applyBorder="1" applyAlignment="1" applyProtection="1">
      <alignment horizontal="center" vertical="center"/>
      <protection locked="0"/>
    </xf>
    <xf numFmtId="0" fontId="70" fillId="112" borderId="114" xfId="327" applyFont="1" applyFill="1" applyBorder="1" applyAlignment="1">
      <alignment horizontal="center" vertical="center" wrapText="1"/>
    </xf>
    <xf numFmtId="0" fontId="70" fillId="113" borderId="115" xfId="327" applyFont="1" applyFill="1" applyBorder="1" applyAlignment="1" applyProtection="1">
      <alignment horizontal="center" vertical="center" wrapText="1"/>
      <protection locked="0"/>
    </xf>
    <xf numFmtId="170" fontId="70" fillId="112" borderId="116" xfId="1" applyFont="1" applyFill="1" applyBorder="1" applyAlignment="1">
      <alignment horizontal="center" vertical="center" wrapText="1"/>
    </xf>
    <xf numFmtId="0" fontId="70" fillId="112" borderId="121" xfId="327" applyFont="1" applyFill="1" applyBorder="1" applyAlignment="1">
      <alignment horizontal="center" vertical="center" wrapText="1"/>
    </xf>
    <xf numFmtId="0" fontId="9" fillId="4" borderId="0" xfId="327" applyFont="1" applyFill="1" applyAlignment="1">
      <alignment horizontal="center" vertical="center"/>
    </xf>
    <xf numFmtId="0" fontId="75" fillId="4" borderId="20" xfId="327" applyFont="1" applyFill="1" applyBorder="1" applyAlignment="1">
      <alignment horizontal="center" vertical="center"/>
    </xf>
    <xf numFmtId="0" fontId="70" fillId="4" borderId="45" xfId="327" applyFont="1" applyFill="1" applyBorder="1" applyAlignment="1">
      <alignment horizontal="center" vertical="center"/>
    </xf>
    <xf numFmtId="0" fontId="70" fillId="81" borderId="159" xfId="327" applyFont="1" applyFill="1" applyBorder="1" applyAlignment="1">
      <alignment horizontal="center" vertical="center" wrapText="1"/>
    </xf>
    <xf numFmtId="1" fontId="51" fillId="4" borderId="18" xfId="327" applyNumberFormat="1" applyFont="1" applyFill="1" applyBorder="1" applyAlignment="1">
      <alignment horizontal="center" vertical="center"/>
    </xf>
    <xf numFmtId="0" fontId="70" fillId="81" borderId="38" xfId="327" applyFont="1" applyFill="1" applyBorder="1" applyAlignment="1">
      <alignment horizontal="center" vertical="center" wrapText="1"/>
    </xf>
    <xf numFmtId="0" fontId="70" fillId="81" borderId="36" xfId="327" applyFont="1" applyFill="1" applyBorder="1" applyAlignment="1">
      <alignment horizontal="center" vertical="center" wrapText="1"/>
    </xf>
    <xf numFmtId="0" fontId="70" fillId="81" borderId="163" xfId="327" applyFont="1" applyFill="1" applyBorder="1" applyAlignment="1">
      <alignment horizontal="center" vertical="center" wrapText="1"/>
    </xf>
    <xf numFmtId="170" fontId="70" fillId="111" borderId="161" xfId="1" applyFont="1" applyFill="1" applyBorder="1" applyAlignment="1" applyProtection="1">
      <alignment horizontal="center" vertical="center"/>
      <protection locked="0"/>
    </xf>
    <xf numFmtId="170" fontId="70" fillId="114" borderId="114" xfId="1" applyFont="1" applyFill="1" applyBorder="1" applyAlignment="1" applyProtection="1">
      <alignment horizontal="center" vertical="center" wrapText="1"/>
      <protection locked="0"/>
    </xf>
    <xf numFmtId="170" fontId="51" fillId="114" borderId="115" xfId="1" applyFont="1" applyFill="1" applyBorder="1" applyAlignment="1" applyProtection="1">
      <alignment horizontal="center" vertical="center" wrapText="1"/>
      <protection locked="0"/>
    </xf>
    <xf numFmtId="170" fontId="52" fillId="114" borderId="115" xfId="1" applyFont="1" applyFill="1" applyBorder="1" applyAlignment="1" applyProtection="1">
      <alignment horizontal="center" vertical="center" wrapText="1"/>
    </xf>
    <xf numFmtId="170" fontId="70" fillId="114" borderId="118" xfId="1" applyFont="1" applyFill="1" applyBorder="1" applyAlignment="1" applyProtection="1">
      <alignment horizontal="center" vertical="center"/>
      <protection locked="0"/>
    </xf>
    <xf numFmtId="170" fontId="70" fillId="114" borderId="121" xfId="1" applyFont="1" applyFill="1" applyBorder="1" applyAlignment="1" applyProtection="1">
      <alignment horizontal="center" vertical="center" wrapText="1"/>
      <protection locked="0"/>
    </xf>
    <xf numFmtId="170" fontId="51" fillId="114" borderId="105" xfId="1" applyFont="1" applyFill="1" applyBorder="1" applyAlignment="1" applyProtection="1">
      <alignment horizontal="center" vertical="center" wrapText="1"/>
      <protection locked="0"/>
    </xf>
    <xf numFmtId="170" fontId="52" fillId="114" borderId="105" xfId="1" applyFont="1" applyFill="1" applyBorder="1" applyAlignment="1" applyProtection="1">
      <alignment horizontal="center" vertical="center" wrapText="1"/>
    </xf>
    <xf numFmtId="170" fontId="70" fillId="114" borderId="122" xfId="1" applyFont="1" applyFill="1" applyBorder="1" applyAlignment="1" applyProtection="1">
      <alignment horizontal="center" vertical="center"/>
      <protection locked="0"/>
    </xf>
    <xf numFmtId="170" fontId="70" fillId="115" borderId="90" xfId="1" applyFont="1" applyFill="1" applyBorder="1" applyAlignment="1" applyProtection="1">
      <alignment horizontal="center" vertical="center"/>
      <protection locked="0"/>
    </xf>
    <xf numFmtId="170" fontId="70" fillId="115" borderId="98" xfId="1" applyFont="1" applyFill="1" applyBorder="1" applyAlignment="1" applyProtection="1">
      <alignment horizontal="center" vertical="center"/>
      <protection locked="0"/>
    </xf>
    <xf numFmtId="170" fontId="70" fillId="116" borderId="97" xfId="1" applyFont="1" applyFill="1" applyBorder="1" applyAlignment="1" applyProtection="1">
      <alignment horizontal="center" vertical="center" wrapText="1"/>
      <protection locked="0"/>
    </xf>
    <xf numFmtId="170" fontId="51" fillId="115" borderId="75" xfId="1" applyFont="1" applyFill="1" applyBorder="1" applyAlignment="1" applyProtection="1">
      <alignment horizontal="center" vertical="center" wrapText="1"/>
      <protection locked="0"/>
    </xf>
    <xf numFmtId="170" fontId="52" fillId="115" borderId="75" xfId="1" applyFont="1" applyFill="1" applyBorder="1" applyAlignment="1" applyProtection="1">
      <alignment horizontal="center" vertical="center" wrapText="1"/>
    </xf>
    <xf numFmtId="170" fontId="70" fillId="115" borderId="132" xfId="1" applyFont="1" applyFill="1" applyBorder="1" applyAlignment="1" applyProtection="1">
      <alignment horizontal="center" vertical="center"/>
      <protection locked="0"/>
    </xf>
    <xf numFmtId="170" fontId="70" fillId="115" borderId="96" xfId="1" applyFont="1" applyFill="1" applyBorder="1" applyAlignment="1" applyProtection="1">
      <alignment horizontal="center" vertical="center"/>
      <protection locked="0"/>
    </xf>
    <xf numFmtId="170" fontId="70" fillId="116" borderId="83" xfId="1" applyFont="1" applyFill="1" applyBorder="1" applyAlignment="1" applyProtection="1">
      <alignment horizontal="center" vertical="center" wrapText="1"/>
      <protection locked="0"/>
    </xf>
    <xf numFmtId="170" fontId="51" fillId="115" borderId="69" xfId="1" applyFont="1" applyFill="1" applyBorder="1" applyAlignment="1" applyProtection="1">
      <alignment horizontal="center" vertical="center" wrapText="1"/>
      <protection locked="0"/>
    </xf>
    <xf numFmtId="170" fontId="52" fillId="115" borderId="69" xfId="1" applyFont="1" applyFill="1" applyBorder="1" applyAlignment="1" applyProtection="1">
      <alignment horizontal="center" vertical="center" wrapText="1"/>
    </xf>
    <xf numFmtId="170" fontId="70" fillId="115" borderId="133" xfId="1" applyFont="1" applyFill="1" applyBorder="1" applyAlignment="1" applyProtection="1">
      <alignment horizontal="center" vertical="center"/>
      <protection locked="0"/>
    </xf>
    <xf numFmtId="170" fontId="70" fillId="116" borderId="84" xfId="1" applyFont="1" applyFill="1" applyBorder="1" applyAlignment="1" applyProtection="1">
      <alignment horizontal="center" vertical="center" wrapText="1"/>
      <protection locked="0"/>
    </xf>
    <xf numFmtId="170" fontId="51" fillId="115" borderId="11" xfId="1" applyFont="1" applyFill="1" applyBorder="1" applyAlignment="1" applyProtection="1">
      <alignment horizontal="center" vertical="center" wrapText="1"/>
      <protection locked="0"/>
    </xf>
    <xf numFmtId="170" fontId="52" fillId="115" borderId="11" xfId="1" applyFont="1" applyFill="1" applyBorder="1" applyAlignment="1" applyProtection="1">
      <alignment horizontal="center" vertical="center" wrapText="1"/>
    </xf>
    <xf numFmtId="170" fontId="70" fillId="115" borderId="130" xfId="1" applyFont="1" applyFill="1" applyBorder="1" applyAlignment="1" applyProtection="1">
      <alignment horizontal="center" vertical="center"/>
      <protection locked="0"/>
    </xf>
    <xf numFmtId="170" fontId="70" fillId="115" borderId="94" xfId="1" applyFont="1" applyFill="1" applyBorder="1" applyAlignment="1" applyProtection="1">
      <alignment horizontal="center" vertical="center"/>
      <protection locked="0"/>
    </xf>
    <xf numFmtId="170" fontId="70" fillId="116" borderId="86" xfId="1" applyFont="1" applyFill="1" applyBorder="1" applyAlignment="1" applyProtection="1">
      <alignment horizontal="center" vertical="center" wrapText="1"/>
      <protection locked="0"/>
    </xf>
    <xf numFmtId="170" fontId="51" fillId="115" borderId="26" xfId="1" applyFont="1" applyFill="1" applyBorder="1" applyAlignment="1" applyProtection="1">
      <alignment horizontal="center" vertical="center" wrapText="1"/>
      <protection locked="0"/>
    </xf>
    <xf numFmtId="170" fontId="52" fillId="115" borderId="26" xfId="1" applyFont="1" applyFill="1" applyBorder="1" applyAlignment="1" applyProtection="1">
      <alignment horizontal="center" vertical="center" wrapText="1"/>
    </xf>
    <xf numFmtId="170" fontId="70" fillId="115" borderId="131" xfId="1" applyFont="1" applyFill="1" applyBorder="1" applyAlignment="1" applyProtection="1">
      <alignment horizontal="center" vertical="center"/>
      <protection locked="0"/>
    </xf>
    <xf numFmtId="170" fontId="70" fillId="116" borderId="141" xfId="1" applyFont="1" applyFill="1" applyBorder="1" applyAlignment="1" applyProtection="1">
      <alignment horizontal="center" vertical="center" wrapText="1"/>
      <protection locked="0"/>
    </xf>
    <xf numFmtId="170" fontId="70" fillId="116" borderId="146" xfId="1" applyFont="1" applyFill="1" applyBorder="1" applyAlignment="1" applyProtection="1">
      <alignment horizontal="center" vertical="center" wrapText="1"/>
      <protection locked="0"/>
    </xf>
    <xf numFmtId="170" fontId="70" fillId="116" borderId="147" xfId="1" applyFont="1" applyFill="1" applyBorder="1" applyAlignment="1" applyProtection="1">
      <alignment horizontal="center" vertical="center" wrapText="1"/>
      <protection locked="0"/>
    </xf>
    <xf numFmtId="170" fontId="70" fillId="116" borderId="148" xfId="1" applyFont="1" applyFill="1" applyBorder="1" applyAlignment="1" applyProtection="1">
      <alignment horizontal="center" vertical="center" wrapText="1"/>
      <protection locked="0"/>
    </xf>
    <xf numFmtId="170" fontId="51" fillId="115" borderId="105" xfId="1" applyFont="1" applyFill="1" applyBorder="1" applyAlignment="1" applyProtection="1">
      <alignment horizontal="center" vertical="center" wrapText="1"/>
      <protection locked="0"/>
    </xf>
    <xf numFmtId="170" fontId="70" fillId="117" borderId="147" xfId="1" applyFont="1" applyFill="1" applyBorder="1" applyAlignment="1" applyProtection="1">
      <alignment horizontal="center" vertical="center" wrapText="1"/>
      <protection locked="0"/>
    </xf>
    <xf numFmtId="170" fontId="70" fillId="117" borderId="146" xfId="1" applyFont="1" applyFill="1" applyBorder="1" applyAlignment="1" applyProtection="1">
      <alignment horizontal="center" vertical="center" wrapText="1"/>
      <protection locked="0"/>
    </xf>
    <xf numFmtId="170" fontId="70" fillId="118" borderId="71" xfId="1" applyFont="1" applyFill="1" applyBorder="1" applyAlignment="1" applyProtection="1">
      <alignment horizontal="center" vertical="center" wrapText="1"/>
      <protection locked="0"/>
    </xf>
    <xf numFmtId="170" fontId="51" fillId="119" borderId="75" xfId="1" applyFont="1" applyFill="1" applyBorder="1" applyAlignment="1" applyProtection="1">
      <alignment horizontal="center" vertical="center" wrapText="1"/>
      <protection locked="0"/>
    </xf>
    <xf numFmtId="170" fontId="52" fillId="119" borderId="75" xfId="1" applyFont="1" applyFill="1" applyBorder="1" applyAlignment="1" applyProtection="1">
      <alignment horizontal="center" vertical="center" wrapText="1"/>
    </xf>
    <xf numFmtId="170" fontId="70" fillId="120" borderId="132" xfId="1" applyFont="1" applyFill="1" applyBorder="1" applyAlignment="1" applyProtection="1">
      <alignment horizontal="center" vertical="center"/>
      <protection locked="0"/>
    </xf>
    <xf numFmtId="170" fontId="70" fillId="118" borderId="95" xfId="1" applyFont="1" applyFill="1" applyBorder="1" applyAlignment="1" applyProtection="1">
      <alignment horizontal="center" vertical="center" wrapText="1"/>
      <protection locked="0"/>
    </xf>
    <xf numFmtId="170" fontId="51" fillId="119" borderId="69" xfId="1" applyFont="1" applyFill="1" applyBorder="1" applyAlignment="1" applyProtection="1">
      <alignment horizontal="center" vertical="center" wrapText="1"/>
      <protection locked="0"/>
    </xf>
    <xf numFmtId="170" fontId="52" fillId="119" borderId="69" xfId="1" applyFont="1" applyFill="1" applyBorder="1" applyAlignment="1" applyProtection="1">
      <alignment horizontal="center" vertical="center" wrapText="1"/>
    </xf>
    <xf numFmtId="170" fontId="70" fillId="120" borderId="133" xfId="1" applyFont="1" applyFill="1" applyBorder="1" applyAlignment="1" applyProtection="1">
      <alignment horizontal="center" vertical="center"/>
      <protection locked="0"/>
    </xf>
    <xf numFmtId="170" fontId="70" fillId="118" borderId="123" xfId="1" applyFont="1" applyFill="1" applyBorder="1" applyAlignment="1" applyProtection="1">
      <alignment horizontal="center" vertical="center" wrapText="1"/>
      <protection locked="0"/>
    </xf>
    <xf numFmtId="170" fontId="51" fillId="121" borderId="115" xfId="1" applyFont="1" applyFill="1" applyBorder="1" applyAlignment="1" applyProtection="1">
      <alignment horizontal="center" vertical="center" wrapText="1"/>
      <protection locked="0"/>
    </xf>
    <xf numFmtId="170" fontId="52" fillId="121" borderId="115" xfId="1" applyFont="1" applyFill="1" applyBorder="1" applyAlignment="1" applyProtection="1">
      <alignment horizontal="center" vertical="center" wrapText="1"/>
    </xf>
    <xf numFmtId="170" fontId="70" fillId="121" borderId="161" xfId="1" applyFont="1" applyFill="1" applyBorder="1" applyAlignment="1" applyProtection="1">
      <alignment horizontal="center" vertical="center"/>
      <protection locked="0"/>
    </xf>
    <xf numFmtId="170" fontId="70" fillId="118" borderId="114" xfId="1" applyFont="1" applyFill="1" applyBorder="1" applyAlignment="1" applyProtection="1">
      <alignment horizontal="center" vertical="center" wrapText="1"/>
      <protection locked="0"/>
    </xf>
    <xf numFmtId="170" fontId="70" fillId="121" borderId="118" xfId="1" applyFont="1" applyFill="1" applyBorder="1" applyAlignment="1" applyProtection="1">
      <alignment horizontal="center" vertical="center"/>
      <protection locked="0"/>
    </xf>
    <xf numFmtId="170" fontId="70" fillId="118" borderId="124" xfId="1" applyFont="1" applyFill="1" applyBorder="1" applyAlignment="1" applyProtection="1">
      <alignment horizontal="center" vertical="center" wrapText="1"/>
      <protection locked="0"/>
    </xf>
    <xf numFmtId="170" fontId="51" fillId="119" borderId="105" xfId="1" applyFont="1" applyFill="1" applyBorder="1" applyAlignment="1" applyProtection="1">
      <alignment horizontal="center" vertical="center" wrapText="1"/>
      <protection locked="0"/>
    </xf>
    <xf numFmtId="170" fontId="52" fillId="119" borderId="105" xfId="1" applyFont="1" applyFill="1" applyBorder="1" applyAlignment="1" applyProtection="1">
      <alignment horizontal="center" vertical="center" wrapText="1"/>
    </xf>
    <xf numFmtId="170" fontId="70" fillId="120" borderId="109" xfId="1" applyFont="1" applyFill="1" applyBorder="1" applyAlignment="1" applyProtection="1">
      <alignment horizontal="center" vertical="center"/>
      <protection locked="0"/>
    </xf>
    <xf numFmtId="170" fontId="70" fillId="118" borderId="121" xfId="1" applyFont="1" applyFill="1" applyBorder="1" applyAlignment="1" applyProtection="1">
      <alignment horizontal="center" vertical="center" wrapText="1"/>
      <protection locked="0"/>
    </xf>
    <xf numFmtId="170" fontId="70" fillId="120" borderId="122" xfId="1" applyFont="1" applyFill="1" applyBorder="1" applyAlignment="1" applyProtection="1">
      <alignment horizontal="center" vertical="center"/>
      <protection locked="0"/>
    </xf>
    <xf numFmtId="170" fontId="70" fillId="118" borderId="149" xfId="1" applyFont="1" applyFill="1" applyBorder="1" applyAlignment="1" applyProtection="1">
      <alignment horizontal="center" vertical="center" wrapText="1"/>
      <protection locked="0"/>
    </xf>
    <xf numFmtId="170" fontId="51" fillId="119" borderId="54" xfId="1" applyFont="1" applyFill="1" applyBorder="1" applyAlignment="1" applyProtection="1">
      <alignment horizontal="center" vertical="center" wrapText="1"/>
      <protection locked="0"/>
    </xf>
    <xf numFmtId="170" fontId="52" fillId="119" borderId="54" xfId="1" applyFont="1" applyFill="1" applyBorder="1" applyAlignment="1" applyProtection="1">
      <alignment horizontal="center" vertical="center" wrapText="1"/>
    </xf>
    <xf numFmtId="170" fontId="70" fillId="120" borderId="102" xfId="1" applyFont="1" applyFill="1" applyBorder="1" applyAlignment="1" applyProtection="1">
      <alignment horizontal="center" vertical="center"/>
      <protection locked="0"/>
    </xf>
    <xf numFmtId="170" fontId="70" fillId="118" borderId="58" xfId="1" applyFont="1" applyFill="1" applyBorder="1" applyAlignment="1" applyProtection="1">
      <alignment horizontal="center" vertical="center" wrapText="1"/>
      <protection locked="0"/>
    </xf>
    <xf numFmtId="170" fontId="70" fillId="120" borderId="151" xfId="1" applyFont="1" applyFill="1" applyBorder="1" applyAlignment="1" applyProtection="1">
      <alignment horizontal="center" vertical="center"/>
      <protection locked="0"/>
    </xf>
    <xf numFmtId="170" fontId="70" fillId="118" borderId="148" xfId="1" applyFont="1" applyFill="1" applyBorder="1" applyAlignment="1" applyProtection="1">
      <alignment horizontal="center" vertical="center" wrapText="1"/>
      <protection locked="0"/>
    </xf>
    <xf numFmtId="170" fontId="51" fillId="119" borderId="26" xfId="1" applyFont="1" applyFill="1" applyBorder="1" applyAlignment="1" applyProtection="1">
      <alignment horizontal="center" vertical="center" wrapText="1"/>
      <protection locked="0"/>
    </xf>
    <xf numFmtId="170" fontId="52" fillId="119" borderId="26" xfId="1" applyFont="1" applyFill="1" applyBorder="1" applyAlignment="1" applyProtection="1">
      <alignment horizontal="center" vertical="center" wrapText="1"/>
    </xf>
    <xf numFmtId="170" fontId="70" fillId="120" borderId="94" xfId="1" applyFont="1" applyFill="1" applyBorder="1" applyAlignment="1" applyProtection="1">
      <alignment horizontal="center" vertical="center"/>
      <protection locked="0"/>
    </xf>
    <xf numFmtId="170" fontId="70" fillId="118" borderId="86" xfId="1" applyFont="1" applyFill="1" applyBorder="1" applyAlignment="1" applyProtection="1">
      <alignment horizontal="center" vertical="center" wrapText="1"/>
      <protection locked="0"/>
    </xf>
    <xf numFmtId="170" fontId="70" fillId="120" borderId="131" xfId="1" applyFont="1" applyFill="1" applyBorder="1" applyAlignment="1" applyProtection="1">
      <alignment horizontal="center" vertical="center"/>
      <protection locked="0"/>
    </xf>
    <xf numFmtId="170" fontId="70" fillId="118" borderId="83" xfId="1" applyFont="1" applyFill="1" applyBorder="1" applyAlignment="1" applyProtection="1">
      <alignment horizontal="center" vertical="center" wrapText="1"/>
      <protection locked="0"/>
    </xf>
    <xf numFmtId="170" fontId="70" fillId="118" borderId="147" xfId="1" applyFont="1" applyFill="1" applyBorder="1" applyAlignment="1" applyProtection="1">
      <alignment horizontal="center" vertical="center" wrapText="1"/>
      <protection locked="0"/>
    </xf>
    <xf numFmtId="170" fontId="51" fillId="119" borderId="11" xfId="1" applyFont="1" applyFill="1" applyBorder="1" applyAlignment="1" applyProtection="1">
      <alignment horizontal="center" vertical="center" wrapText="1"/>
      <protection locked="0"/>
    </xf>
    <xf numFmtId="170" fontId="52" fillId="119" borderId="11" xfId="1" applyFont="1" applyFill="1" applyBorder="1" applyAlignment="1" applyProtection="1">
      <alignment horizontal="center" vertical="center" wrapText="1"/>
    </xf>
    <xf numFmtId="170" fontId="70" fillId="120" borderId="90" xfId="1" applyFont="1" applyFill="1" applyBorder="1" applyAlignment="1" applyProtection="1">
      <alignment horizontal="center" vertical="center"/>
      <protection locked="0"/>
    </xf>
    <xf numFmtId="170" fontId="70" fillId="118" borderId="84" xfId="1" applyFont="1" applyFill="1" applyBorder="1" applyAlignment="1" applyProtection="1">
      <alignment horizontal="center" vertical="center" wrapText="1"/>
      <protection locked="0"/>
    </xf>
    <xf numFmtId="170" fontId="70" fillId="120" borderId="130" xfId="1" applyFont="1" applyFill="1" applyBorder="1" applyAlignment="1" applyProtection="1">
      <alignment horizontal="center" vertical="center"/>
      <protection locked="0"/>
    </xf>
    <xf numFmtId="170" fontId="70" fillId="118" borderId="141" xfId="1" applyFont="1" applyFill="1" applyBorder="1" applyAlignment="1" applyProtection="1">
      <alignment horizontal="center" vertical="center" wrapText="1"/>
      <protection locked="0"/>
    </xf>
    <xf numFmtId="170" fontId="70" fillId="120" borderId="98" xfId="1" applyFont="1" applyFill="1" applyBorder="1" applyAlignment="1" applyProtection="1">
      <alignment horizontal="center" vertical="center"/>
      <protection locked="0"/>
    </xf>
    <xf numFmtId="170" fontId="70" fillId="118" borderId="97" xfId="1" applyFont="1" applyFill="1" applyBorder="1" applyAlignment="1" applyProtection="1">
      <alignment horizontal="center" vertical="center" wrapText="1"/>
      <protection locked="0"/>
    </xf>
    <xf numFmtId="170" fontId="70" fillId="118" borderId="142" xfId="1" applyFont="1" applyFill="1" applyBorder="1" applyAlignment="1" applyProtection="1">
      <alignment horizontal="center" vertical="center" wrapText="1"/>
      <protection locked="0"/>
    </xf>
    <xf numFmtId="170" fontId="51" fillId="119" borderId="13" xfId="1" applyFont="1" applyFill="1" applyBorder="1" applyAlignment="1" applyProtection="1">
      <alignment horizontal="center" vertical="center" wrapText="1"/>
      <protection locked="0"/>
    </xf>
    <xf numFmtId="170" fontId="52" fillId="119" borderId="13" xfId="1" applyFont="1" applyFill="1" applyBorder="1" applyAlignment="1" applyProtection="1">
      <alignment horizontal="center" vertical="center" wrapText="1"/>
    </xf>
    <xf numFmtId="170" fontId="70" fillId="120" borderId="91" xfId="1" applyFont="1" applyFill="1" applyBorder="1" applyAlignment="1" applyProtection="1">
      <alignment horizontal="center" vertical="center"/>
      <protection locked="0"/>
    </xf>
    <xf numFmtId="170" fontId="70" fillId="118" borderId="85" xfId="1" applyFont="1" applyFill="1" applyBorder="1" applyAlignment="1" applyProtection="1">
      <alignment horizontal="center" vertical="center" wrapText="1"/>
      <protection locked="0"/>
    </xf>
    <xf numFmtId="170" fontId="70" fillId="120" borderId="152" xfId="1" applyFont="1" applyFill="1" applyBorder="1" applyAlignment="1" applyProtection="1">
      <alignment horizontal="center" vertical="center"/>
      <protection locked="0"/>
    </xf>
    <xf numFmtId="170" fontId="51" fillId="121" borderId="75" xfId="1" applyFont="1" applyFill="1" applyBorder="1" applyAlignment="1" applyProtection="1">
      <alignment horizontal="center" vertical="center" wrapText="1"/>
      <protection locked="0"/>
    </xf>
    <xf numFmtId="170" fontId="52" fillId="121" borderId="75" xfId="1" applyFont="1" applyFill="1" applyBorder="1" applyAlignment="1" applyProtection="1">
      <alignment horizontal="center" vertical="center" wrapText="1"/>
    </xf>
    <xf numFmtId="170" fontId="70" fillId="121" borderId="98" xfId="1" applyFont="1" applyFill="1" applyBorder="1" applyAlignment="1" applyProtection="1">
      <alignment horizontal="center" vertical="center"/>
      <protection locked="0"/>
    </xf>
    <xf numFmtId="170" fontId="70" fillId="121" borderId="132" xfId="1" applyFont="1" applyFill="1" applyBorder="1" applyAlignment="1" applyProtection="1">
      <alignment horizontal="center" vertical="center"/>
      <protection locked="0"/>
    </xf>
    <xf numFmtId="170" fontId="51" fillId="121" borderId="26" xfId="1" applyFont="1" applyFill="1" applyBorder="1" applyAlignment="1" applyProtection="1">
      <alignment horizontal="center" vertical="center" wrapText="1"/>
      <protection locked="0"/>
    </xf>
    <xf numFmtId="170" fontId="52" fillId="121" borderId="26" xfId="1" applyFont="1" applyFill="1" applyBorder="1" applyAlignment="1" applyProtection="1">
      <alignment horizontal="center" vertical="center" wrapText="1"/>
    </xf>
    <xf numFmtId="170" fontId="70" fillId="121" borderId="94" xfId="1" applyFont="1" applyFill="1" applyBorder="1" applyAlignment="1" applyProtection="1">
      <alignment horizontal="center" vertical="center"/>
      <protection locked="0"/>
    </xf>
    <xf numFmtId="170" fontId="70" fillId="121" borderId="131" xfId="1" applyFont="1" applyFill="1" applyBorder="1" applyAlignment="1" applyProtection="1">
      <alignment horizontal="center" vertical="center"/>
      <protection locked="0"/>
    </xf>
    <xf numFmtId="170" fontId="51" fillId="121" borderId="11" xfId="1" applyFont="1" applyFill="1" applyBorder="1" applyAlignment="1" applyProtection="1">
      <alignment horizontal="center" vertical="center" wrapText="1"/>
      <protection locked="0"/>
    </xf>
    <xf numFmtId="170" fontId="52" fillId="121" borderId="11" xfId="1" applyFont="1" applyFill="1" applyBorder="1" applyAlignment="1" applyProtection="1">
      <alignment horizontal="center" vertical="center" wrapText="1"/>
    </xf>
    <xf numFmtId="170" fontId="70" fillId="121" borderId="90" xfId="1" applyFont="1" applyFill="1" applyBorder="1" applyAlignment="1" applyProtection="1">
      <alignment horizontal="center" vertical="center"/>
      <protection locked="0"/>
    </xf>
    <xf numFmtId="170" fontId="70" fillId="121" borderId="130" xfId="1" applyFont="1" applyFill="1" applyBorder="1" applyAlignment="1" applyProtection="1">
      <alignment horizontal="center" vertical="center"/>
      <protection locked="0"/>
    </xf>
    <xf numFmtId="170" fontId="51" fillId="121" borderId="13" xfId="1" applyFont="1" applyFill="1" applyBorder="1" applyAlignment="1" applyProtection="1">
      <alignment horizontal="center" vertical="center" wrapText="1"/>
      <protection locked="0"/>
    </xf>
    <xf numFmtId="170" fontId="52" fillId="121" borderId="13" xfId="1" applyFont="1" applyFill="1" applyBorder="1" applyAlignment="1" applyProtection="1">
      <alignment horizontal="center" vertical="center" wrapText="1"/>
    </xf>
    <xf numFmtId="170" fontId="70" fillId="121" borderId="91" xfId="1" applyFont="1" applyFill="1" applyBorder="1" applyAlignment="1" applyProtection="1">
      <alignment horizontal="center" vertical="center"/>
      <protection locked="0"/>
    </xf>
    <xf numFmtId="170" fontId="70" fillId="121" borderId="152" xfId="1" applyFont="1" applyFill="1" applyBorder="1" applyAlignment="1" applyProtection="1">
      <alignment horizontal="center" vertical="center"/>
      <protection locked="0"/>
    </xf>
    <xf numFmtId="170" fontId="51" fillId="121" borderId="105" xfId="1" applyFont="1" applyFill="1" applyBorder="1" applyAlignment="1" applyProtection="1">
      <alignment horizontal="center" vertical="center" wrapText="1"/>
      <protection locked="0"/>
    </xf>
    <xf numFmtId="170" fontId="52" fillId="121" borderId="105" xfId="1" applyFont="1" applyFill="1" applyBorder="1" applyAlignment="1" applyProtection="1">
      <alignment horizontal="center" vertical="center" wrapText="1"/>
    </xf>
    <xf numFmtId="170" fontId="70" fillId="121" borderId="109" xfId="1" applyFont="1" applyFill="1" applyBorder="1" applyAlignment="1" applyProtection="1">
      <alignment horizontal="center" vertical="center"/>
      <protection locked="0"/>
    </xf>
    <xf numFmtId="170" fontId="70" fillId="121" borderId="122" xfId="1" applyFont="1" applyFill="1" applyBorder="1" applyAlignment="1" applyProtection="1">
      <alignment horizontal="center" vertical="center"/>
      <protection locked="0"/>
    </xf>
    <xf numFmtId="170" fontId="70" fillId="118" borderId="42" xfId="1" applyFont="1" applyFill="1" applyBorder="1" applyAlignment="1" applyProtection="1">
      <alignment horizontal="center" vertical="center" wrapText="1"/>
      <protection locked="0"/>
    </xf>
    <xf numFmtId="170" fontId="70" fillId="118" borderId="40" xfId="1" applyFont="1" applyFill="1" applyBorder="1" applyAlignment="1" applyProtection="1">
      <alignment horizontal="center" vertical="center" wrapText="1"/>
      <protection locked="0"/>
    </xf>
    <xf numFmtId="170" fontId="70" fillId="122" borderId="117" xfId="1" applyFont="1" applyFill="1" applyBorder="1" applyAlignment="1" applyProtection="1">
      <alignment horizontal="center" vertical="center" wrapText="1"/>
      <protection locked="0"/>
    </xf>
    <xf numFmtId="170" fontId="51" fillId="120" borderId="115" xfId="1" applyFont="1" applyFill="1" applyBorder="1" applyAlignment="1" applyProtection="1">
      <alignment horizontal="center" vertical="center" wrapText="1"/>
      <protection locked="0"/>
    </xf>
    <xf numFmtId="170" fontId="76" fillId="120" borderId="115" xfId="1" applyFont="1" applyFill="1" applyBorder="1" applyAlignment="1" applyProtection="1">
      <alignment horizontal="center" vertical="center" wrapText="1"/>
    </xf>
    <xf numFmtId="170" fontId="70" fillId="120" borderId="118" xfId="1" applyFont="1" applyFill="1" applyBorder="1" applyAlignment="1" applyProtection="1">
      <alignment horizontal="center" vertical="center"/>
      <protection locked="0"/>
    </xf>
    <xf numFmtId="170" fontId="70" fillId="122" borderId="104" xfId="1" applyFont="1" applyFill="1" applyBorder="1" applyAlignment="1" applyProtection="1">
      <alignment horizontal="center" vertical="center" wrapText="1"/>
      <protection locked="0"/>
    </xf>
    <xf numFmtId="170" fontId="51" fillId="120" borderId="105" xfId="1" applyFont="1" applyFill="1" applyBorder="1" applyAlignment="1" applyProtection="1">
      <alignment horizontal="center" vertical="center" wrapText="1"/>
      <protection locked="0"/>
    </xf>
    <xf numFmtId="170" fontId="76" fillId="120" borderId="105" xfId="1" applyFont="1" applyFill="1" applyBorder="1" applyAlignment="1" applyProtection="1">
      <alignment horizontal="center" vertical="center" wrapText="1"/>
    </xf>
    <xf numFmtId="170" fontId="70" fillId="122" borderId="141" xfId="1" applyFont="1" applyFill="1" applyBorder="1" applyAlignment="1" applyProtection="1">
      <alignment horizontal="center" vertical="center" wrapText="1"/>
      <protection locked="0"/>
    </xf>
    <xf numFmtId="170" fontId="51" fillId="120" borderId="75" xfId="1" applyFont="1" applyFill="1" applyBorder="1" applyAlignment="1" applyProtection="1">
      <alignment horizontal="center" vertical="center" wrapText="1"/>
      <protection locked="0"/>
    </xf>
    <xf numFmtId="170" fontId="76" fillId="120" borderId="75" xfId="1" applyFont="1" applyFill="1" applyBorder="1" applyAlignment="1" applyProtection="1">
      <alignment horizontal="center" vertical="center" wrapText="1"/>
    </xf>
    <xf numFmtId="170" fontId="70" fillId="122" borderId="97" xfId="1" applyFont="1" applyFill="1" applyBorder="1" applyAlignment="1" applyProtection="1">
      <alignment horizontal="center" vertical="center" wrapText="1"/>
      <protection locked="0"/>
    </xf>
    <xf numFmtId="170" fontId="70" fillId="122" borderId="148" xfId="1" applyFont="1" applyFill="1" applyBorder="1" applyAlignment="1" applyProtection="1">
      <alignment horizontal="center" vertical="center" wrapText="1"/>
      <protection locked="0"/>
    </xf>
    <xf numFmtId="170" fontId="51" fillId="120" borderId="26" xfId="1" applyFont="1" applyFill="1" applyBorder="1" applyAlignment="1" applyProtection="1">
      <alignment horizontal="center" vertical="center" wrapText="1"/>
      <protection locked="0"/>
    </xf>
    <xf numFmtId="170" fontId="76" fillId="120" borderId="26" xfId="1" applyFont="1" applyFill="1" applyBorder="1" applyAlignment="1" applyProtection="1">
      <alignment horizontal="center" vertical="center" wrapText="1"/>
    </xf>
    <xf numFmtId="170" fontId="70" fillId="122" borderId="86" xfId="1" applyFont="1" applyFill="1" applyBorder="1" applyAlignment="1" applyProtection="1">
      <alignment horizontal="center" vertical="center" wrapText="1"/>
      <protection locked="0"/>
    </xf>
    <xf numFmtId="170" fontId="70" fillId="122" borderId="147" xfId="1" applyFont="1" applyFill="1" applyBorder="1" applyAlignment="1" applyProtection="1">
      <alignment horizontal="center" vertical="center" wrapText="1"/>
      <protection locked="0"/>
    </xf>
    <xf numFmtId="170" fontId="51" fillId="120" borderId="11" xfId="1" applyFont="1" applyFill="1" applyBorder="1" applyAlignment="1" applyProtection="1">
      <alignment horizontal="center" vertical="center" wrapText="1"/>
      <protection locked="0"/>
    </xf>
    <xf numFmtId="170" fontId="76" fillId="120" borderId="11" xfId="1" applyFont="1" applyFill="1" applyBorder="1" applyAlignment="1" applyProtection="1">
      <alignment horizontal="center" vertical="center" wrapText="1"/>
    </xf>
    <xf numFmtId="170" fontId="70" fillId="122" borderId="84" xfId="1" applyFont="1" applyFill="1" applyBorder="1" applyAlignment="1" applyProtection="1">
      <alignment horizontal="center" vertical="center" wrapText="1"/>
      <protection locked="0"/>
    </xf>
    <xf numFmtId="170" fontId="70" fillId="122" borderId="124" xfId="1" applyFont="1" applyFill="1" applyBorder="1" applyAlignment="1" applyProtection="1">
      <alignment horizontal="center" vertical="center" wrapText="1"/>
      <protection locked="0"/>
    </xf>
    <xf numFmtId="170" fontId="70" fillId="122" borderId="121" xfId="1" applyFont="1" applyFill="1" applyBorder="1" applyAlignment="1" applyProtection="1">
      <alignment horizontal="center" vertical="center" wrapText="1"/>
      <protection locked="0"/>
    </xf>
    <xf numFmtId="0" fontId="70" fillId="4" borderId="135" xfId="327" applyFont="1" applyFill="1" applyBorder="1" applyAlignment="1">
      <alignment horizontal="center" vertical="center"/>
    </xf>
    <xf numFmtId="184" fontId="70" fillId="4" borderId="13" xfId="327" applyNumberFormat="1" applyFont="1" applyFill="1" applyBorder="1" applyAlignment="1">
      <alignment horizontal="center" vertical="center"/>
    </xf>
    <xf numFmtId="184" fontId="51" fillId="4" borderId="13" xfId="327" applyNumberFormat="1" applyFont="1" applyFill="1" applyBorder="1" applyAlignment="1">
      <alignment horizontal="center" vertical="center"/>
    </xf>
    <xf numFmtId="184" fontId="70" fillId="4" borderId="14" xfId="327" applyNumberFormat="1" applyFont="1" applyFill="1" applyBorder="1" applyAlignment="1">
      <alignment horizontal="center" vertical="center"/>
    </xf>
    <xf numFmtId="184" fontId="70" fillId="4" borderId="85" xfId="327" applyNumberFormat="1" applyFont="1" applyFill="1" applyBorder="1" applyAlignment="1">
      <alignment horizontal="center" vertical="center"/>
    </xf>
    <xf numFmtId="170" fontId="70" fillId="0" borderId="91" xfId="1" applyFont="1" applyFill="1" applyBorder="1" applyAlignment="1" applyProtection="1">
      <alignment horizontal="center" vertical="center"/>
      <protection locked="0"/>
    </xf>
    <xf numFmtId="170" fontId="70" fillId="0" borderId="109" xfId="1" applyFont="1" applyFill="1" applyBorder="1" applyAlignment="1" applyProtection="1">
      <alignment horizontal="center" vertical="center"/>
      <protection locked="0"/>
    </xf>
    <xf numFmtId="170" fontId="70" fillId="0" borderId="121" xfId="1" applyFont="1" applyFill="1" applyBorder="1" applyAlignment="1" applyProtection="1">
      <alignment horizontal="center" vertical="center" wrapText="1"/>
      <protection locked="0"/>
    </xf>
    <xf numFmtId="170" fontId="70" fillId="28" borderId="142" xfId="1" applyFont="1" applyFill="1" applyBorder="1" applyAlignment="1" applyProtection="1">
      <alignment horizontal="center" vertical="center" wrapText="1"/>
      <protection locked="0"/>
    </xf>
    <xf numFmtId="170" fontId="70" fillId="28" borderId="85" xfId="1" applyFont="1" applyFill="1" applyBorder="1" applyAlignment="1" applyProtection="1">
      <alignment horizontal="center" vertical="center" wrapText="1"/>
      <protection locked="0"/>
    </xf>
    <xf numFmtId="170" fontId="70" fillId="116" borderId="40" xfId="1" applyFont="1" applyFill="1" applyBorder="1" applyAlignment="1" applyProtection="1">
      <alignment horizontal="center" vertical="center" wrapText="1"/>
      <protection locked="0"/>
    </xf>
    <xf numFmtId="170" fontId="70" fillId="116" borderId="42" xfId="1" applyFont="1" applyFill="1" applyBorder="1" applyAlignment="1" applyProtection="1">
      <alignment horizontal="center" vertical="center" wrapText="1"/>
      <protection locked="0"/>
    </xf>
    <xf numFmtId="170" fontId="70" fillId="116" borderId="104" xfId="1" applyFont="1" applyFill="1" applyBorder="1" applyAlignment="1" applyProtection="1">
      <alignment horizontal="center" vertical="center" wrapText="1"/>
      <protection locked="0"/>
    </xf>
    <xf numFmtId="170" fontId="52" fillId="115" borderId="105" xfId="1" applyFont="1" applyFill="1" applyBorder="1" applyAlignment="1" applyProtection="1">
      <alignment horizontal="center" vertical="center" wrapText="1"/>
    </xf>
    <xf numFmtId="170" fontId="70" fillId="115" borderId="122" xfId="1" applyFont="1" applyFill="1" applyBorder="1" applyAlignment="1" applyProtection="1">
      <alignment horizontal="center" vertical="center"/>
      <protection locked="0"/>
    </xf>
    <xf numFmtId="170" fontId="70" fillId="116" borderId="71" xfId="1" applyFont="1" applyFill="1" applyBorder="1" applyAlignment="1" applyProtection="1">
      <alignment horizontal="center" vertical="center" wrapText="1"/>
      <protection locked="0"/>
    </xf>
    <xf numFmtId="0" fontId="70" fillId="4" borderId="20" xfId="327" applyFont="1" applyFill="1" applyBorder="1" applyAlignment="1">
      <alignment horizontal="center" vertical="center"/>
    </xf>
    <xf numFmtId="170" fontId="70" fillId="0" borderId="39" xfId="1" applyFont="1" applyFill="1" applyBorder="1" applyAlignment="1" applyProtection="1">
      <alignment horizontal="center" vertical="center"/>
      <protection locked="0"/>
    </xf>
    <xf numFmtId="170" fontId="70" fillId="0" borderId="27" xfId="1" applyFont="1" applyFill="1" applyBorder="1" applyAlignment="1" applyProtection="1">
      <alignment horizontal="center" vertical="center"/>
      <protection locked="0"/>
    </xf>
    <xf numFmtId="0" fontId="70" fillId="81" borderId="13" xfId="327" applyFont="1" applyFill="1" applyBorder="1" applyAlignment="1">
      <alignment horizontal="center" vertical="center" wrapText="1"/>
    </xf>
    <xf numFmtId="0" fontId="70" fillId="28" borderId="13" xfId="327" applyFont="1" applyFill="1" applyBorder="1" applyAlignment="1">
      <alignment horizontal="center" vertical="center"/>
    </xf>
    <xf numFmtId="170" fontId="70" fillId="111" borderId="90" xfId="1" applyFont="1" applyFill="1" applyBorder="1" applyAlignment="1" applyProtection="1">
      <alignment horizontal="center" vertical="center"/>
      <protection locked="0"/>
    </xf>
    <xf numFmtId="170" fontId="70" fillId="113" borderId="84" xfId="1" applyFont="1" applyFill="1" applyBorder="1" applyAlignment="1" applyProtection="1">
      <alignment horizontal="center" vertical="center" wrapText="1"/>
      <protection locked="0"/>
    </xf>
    <xf numFmtId="170" fontId="70" fillId="111" borderId="39" xfId="1" applyFont="1" applyFill="1" applyBorder="1" applyAlignment="1" applyProtection="1">
      <alignment horizontal="center" vertical="center"/>
      <protection locked="0"/>
    </xf>
    <xf numFmtId="170" fontId="70" fillId="111" borderId="94" xfId="1" applyFont="1" applyFill="1" applyBorder="1" applyAlignment="1" applyProtection="1">
      <alignment horizontal="center" vertical="center"/>
      <protection locked="0"/>
    </xf>
    <xf numFmtId="170" fontId="70" fillId="113" borderId="86" xfId="1" applyFont="1" applyFill="1" applyBorder="1" applyAlignment="1" applyProtection="1">
      <alignment horizontal="center" vertical="center" wrapText="1"/>
      <protection locked="0"/>
    </xf>
    <xf numFmtId="170" fontId="70" fillId="111" borderId="27" xfId="1" applyFont="1" applyFill="1" applyBorder="1" applyAlignment="1" applyProtection="1">
      <alignment horizontal="center" vertical="center"/>
      <protection locked="0"/>
    </xf>
    <xf numFmtId="184" fontId="51" fillId="0" borderId="69" xfId="327" applyNumberFormat="1" applyFont="1" applyBorder="1" applyAlignment="1">
      <alignment horizontal="center" vertical="center"/>
    </xf>
    <xf numFmtId="184" fontId="70" fillId="0" borderId="69" xfId="327" applyNumberFormat="1" applyFont="1" applyBorder="1" applyAlignment="1">
      <alignment horizontal="center" vertical="center"/>
    </xf>
    <xf numFmtId="0" fontId="70" fillId="0" borderId="73" xfId="327" applyFont="1" applyBorder="1" applyAlignment="1">
      <alignment horizontal="center" vertical="center"/>
    </xf>
    <xf numFmtId="184" fontId="70" fillId="0" borderId="83" xfId="327" applyNumberFormat="1" applyFont="1" applyBorder="1" applyAlignment="1">
      <alignment horizontal="center" vertical="center"/>
    </xf>
    <xf numFmtId="184" fontId="70" fillId="4" borderId="171" xfId="327" applyNumberFormat="1" applyFont="1" applyFill="1" applyBorder="1" applyAlignment="1">
      <alignment horizontal="center" vertical="center"/>
    </xf>
    <xf numFmtId="184" fontId="70" fillId="4" borderId="172" xfId="327" applyNumberFormat="1" applyFont="1" applyFill="1" applyBorder="1" applyAlignment="1">
      <alignment horizontal="center" vertical="center"/>
    </xf>
    <xf numFmtId="0" fontId="70" fillId="4" borderId="173" xfId="327" applyFont="1" applyFill="1" applyBorder="1" applyAlignment="1">
      <alignment horizontal="center" vertical="center"/>
    </xf>
    <xf numFmtId="184" fontId="70" fillId="4" borderId="174" xfId="327" applyNumberFormat="1" applyFont="1" applyFill="1" applyBorder="1" applyAlignment="1">
      <alignment horizontal="center" vertical="center"/>
    </xf>
    <xf numFmtId="184" fontId="70" fillId="4" borderId="175" xfId="327" applyNumberFormat="1" applyFont="1" applyFill="1" applyBorder="1" applyAlignment="1">
      <alignment horizontal="center" vertical="center"/>
    </xf>
    <xf numFmtId="0" fontId="9" fillId="80" borderId="170" xfId="327" applyFont="1" applyFill="1" applyBorder="1" applyAlignment="1">
      <alignment horizontal="center" vertical="center"/>
    </xf>
    <xf numFmtId="184" fontId="70" fillId="4" borderId="9" xfId="327" applyNumberFormat="1" applyFont="1" applyFill="1" applyBorder="1" applyAlignment="1">
      <alignment horizontal="center" vertical="center"/>
    </xf>
    <xf numFmtId="184" fontId="70" fillId="4" borderId="82" xfId="327" applyNumberFormat="1" applyFont="1" applyFill="1" applyBorder="1" applyAlignment="1">
      <alignment horizontal="center" vertical="center"/>
    </xf>
    <xf numFmtId="184" fontId="70" fillId="4" borderId="176" xfId="327" applyNumberFormat="1" applyFont="1" applyFill="1" applyBorder="1" applyAlignment="1">
      <alignment horizontal="center" vertical="center"/>
    </xf>
    <xf numFmtId="184" fontId="70" fillId="4" borderId="8" xfId="327" applyNumberFormat="1" applyFont="1" applyFill="1" applyBorder="1" applyAlignment="1">
      <alignment horizontal="center" vertical="center"/>
    </xf>
    <xf numFmtId="184" fontId="67" fillId="4" borderId="8" xfId="327" applyNumberFormat="1" applyFont="1" applyFill="1" applyBorder="1" applyAlignment="1">
      <alignment horizontal="center" vertical="center"/>
    </xf>
    <xf numFmtId="0" fontId="9" fillId="80" borderId="69" xfId="327" applyFont="1" applyFill="1" applyBorder="1" applyAlignment="1">
      <alignment horizontal="center" vertical="center" wrapText="1"/>
    </xf>
    <xf numFmtId="0" fontId="9" fillId="80" borderId="69" xfId="327" applyFont="1" applyFill="1" applyBorder="1" applyAlignment="1">
      <alignment horizontal="center" vertical="center"/>
    </xf>
    <xf numFmtId="0" fontId="9" fillId="80" borderId="73" xfId="327" applyFont="1" applyFill="1" applyBorder="1" applyAlignment="1">
      <alignment horizontal="center" vertical="center"/>
    </xf>
    <xf numFmtId="0" fontId="9" fillId="80" borderId="83" xfId="327" applyFont="1" applyFill="1" applyBorder="1" applyAlignment="1">
      <alignment horizontal="center" vertical="center"/>
    </xf>
    <xf numFmtId="184" fontId="51" fillId="4" borderId="40" xfId="327" applyNumberFormat="1" applyFont="1" applyFill="1" applyBorder="1" applyAlignment="1">
      <alignment horizontal="center" vertical="center"/>
    </xf>
    <xf numFmtId="184" fontId="51" fillId="4" borderId="11" xfId="327" applyNumberFormat="1" applyFont="1" applyFill="1" applyBorder="1" applyAlignment="1">
      <alignment horizontal="center" vertical="center"/>
    </xf>
    <xf numFmtId="184" fontId="51" fillId="4" borderId="41" xfId="327" applyNumberFormat="1" applyFont="1" applyFill="1" applyBorder="1" applyAlignment="1">
      <alignment horizontal="center" vertical="center"/>
    </xf>
    <xf numFmtId="184" fontId="51" fillId="4" borderId="95" xfId="327" applyNumberFormat="1" applyFont="1" applyFill="1" applyBorder="1" applyAlignment="1">
      <alignment horizontal="center" vertical="center"/>
    </xf>
    <xf numFmtId="184" fontId="70" fillId="0" borderId="170" xfId="327" applyNumberFormat="1" applyFont="1" applyBorder="1" applyAlignment="1">
      <alignment horizontal="center" vertical="center"/>
    </xf>
    <xf numFmtId="0" fontId="70" fillId="80" borderId="29" xfId="327" applyFont="1" applyFill="1" applyBorder="1" applyAlignment="1">
      <alignment horizontal="center" vertical="center" wrapText="1"/>
    </xf>
    <xf numFmtId="0" fontId="51" fillId="4" borderId="127" xfId="327" applyFont="1" applyFill="1" applyBorder="1" applyAlignment="1">
      <alignment horizontal="center" vertical="center"/>
    </xf>
    <xf numFmtId="0" fontId="51" fillId="4" borderId="43" xfId="327" applyFont="1" applyFill="1" applyBorder="1" applyAlignment="1">
      <alignment horizontal="center" vertical="center"/>
    </xf>
    <xf numFmtId="184" fontId="51" fillId="4" borderId="84" xfId="327" applyNumberFormat="1" applyFont="1" applyFill="1" applyBorder="1" applyAlignment="1">
      <alignment horizontal="center" vertical="center"/>
    </xf>
    <xf numFmtId="184" fontId="51" fillId="4" borderId="39" xfId="327" applyNumberFormat="1" applyFont="1" applyFill="1" applyBorder="1" applyAlignment="1">
      <alignment horizontal="center" vertical="center"/>
    </xf>
    <xf numFmtId="0" fontId="51" fillId="4" borderId="45" xfId="327" applyFont="1" applyFill="1" applyBorder="1" applyAlignment="1">
      <alignment horizontal="center" vertical="center"/>
    </xf>
    <xf numFmtId="184" fontId="51" fillId="4" borderId="85" xfId="327" applyNumberFormat="1" applyFont="1" applyFill="1" applyBorder="1" applyAlignment="1">
      <alignment horizontal="center" vertical="center"/>
    </xf>
    <xf numFmtId="184" fontId="51" fillId="4" borderId="14" xfId="327" applyNumberFormat="1" applyFont="1" applyFill="1" applyBorder="1" applyAlignment="1">
      <alignment horizontal="center" vertical="center"/>
    </xf>
    <xf numFmtId="0" fontId="70" fillId="80" borderId="6" xfId="327" applyFont="1" applyFill="1" applyBorder="1" applyAlignment="1">
      <alignment horizontal="center" vertical="center" wrapText="1"/>
    </xf>
    <xf numFmtId="0" fontId="70" fillId="80" borderId="32" xfId="327" applyFont="1" applyFill="1" applyBorder="1" applyAlignment="1">
      <alignment horizontal="center" vertical="center" wrapText="1"/>
    </xf>
    <xf numFmtId="0" fontId="70" fillId="80" borderId="74" xfId="327" applyFont="1" applyFill="1" applyBorder="1" applyAlignment="1">
      <alignment horizontal="center" vertical="center" wrapText="1"/>
    </xf>
    <xf numFmtId="0" fontId="70" fillId="4" borderId="12" xfId="327" applyFont="1" applyFill="1" applyBorder="1" applyAlignment="1">
      <alignment horizontal="center" vertical="center" wrapText="1"/>
    </xf>
    <xf numFmtId="0" fontId="70" fillId="4" borderId="17" xfId="327" applyFont="1" applyFill="1" applyBorder="1" applyAlignment="1">
      <alignment horizontal="center" vertical="center" wrapText="1"/>
    </xf>
    <xf numFmtId="0" fontId="70" fillId="4" borderId="85" xfId="327" applyFont="1" applyFill="1" applyBorder="1" applyAlignment="1">
      <alignment horizontal="center" vertical="center" wrapText="1"/>
    </xf>
    <xf numFmtId="0" fontId="51" fillId="0" borderId="88" xfId="327" applyFont="1" applyBorder="1" applyAlignment="1">
      <alignment horizontal="center" vertical="center"/>
    </xf>
    <xf numFmtId="0" fontId="51" fillId="0" borderId="158" xfId="327" applyFont="1" applyBorder="1" applyAlignment="1">
      <alignment horizontal="center" vertical="center"/>
    </xf>
    <xf numFmtId="0" fontId="51" fillId="0" borderId="155" xfId="327" applyFont="1" applyBorder="1" applyAlignment="1">
      <alignment horizontal="left" vertical="center" wrapText="1"/>
    </xf>
    <xf numFmtId="0" fontId="51" fillId="0" borderId="167" xfId="327" applyFont="1" applyBorder="1" applyAlignment="1">
      <alignment horizontal="left" vertical="center" wrapText="1"/>
    </xf>
    <xf numFmtId="0" fontId="69" fillId="0" borderId="34" xfId="327" applyFont="1" applyBorder="1" applyAlignment="1">
      <alignment horizontal="center" vertical="center" wrapText="1"/>
    </xf>
    <xf numFmtId="0" fontId="69" fillId="0" borderId="18" xfId="327" applyFont="1" applyBorder="1" applyAlignment="1">
      <alignment horizontal="center" vertical="center" wrapText="1"/>
    </xf>
    <xf numFmtId="0" fontId="70" fillId="80" borderId="29" xfId="327" applyFont="1" applyFill="1" applyBorder="1" applyAlignment="1">
      <alignment horizontal="center" vertical="center" wrapText="1"/>
    </xf>
    <xf numFmtId="0" fontId="70" fillId="80" borderId="103" xfId="327" applyFont="1" applyFill="1" applyBorder="1" applyAlignment="1">
      <alignment horizontal="center" vertical="center" wrapText="1"/>
    </xf>
    <xf numFmtId="0" fontId="51" fillId="0" borderId="113" xfId="327" applyFont="1" applyBorder="1" applyAlignment="1">
      <alignment horizontal="center" vertical="center"/>
    </xf>
    <xf numFmtId="0" fontId="51" fillId="0" borderId="87" xfId="327" applyFont="1" applyBorder="1" applyAlignment="1">
      <alignment horizontal="center" vertical="center"/>
    </xf>
    <xf numFmtId="0" fontId="51" fillId="0" borderId="103" xfId="327" applyFont="1" applyBorder="1" applyAlignment="1">
      <alignment horizontal="center" vertical="center"/>
    </xf>
    <xf numFmtId="0" fontId="51" fillId="0" borderId="126" xfId="327" applyFont="1" applyBorder="1" applyAlignment="1">
      <alignment horizontal="center" vertical="center" wrapText="1"/>
    </xf>
    <xf numFmtId="0" fontId="51" fillId="0" borderId="38" xfId="327" applyFont="1" applyBorder="1" applyAlignment="1">
      <alignment horizontal="center" vertical="center" wrapText="1"/>
    </xf>
    <xf numFmtId="0" fontId="51" fillId="0" borderId="108" xfId="327" applyFont="1" applyBorder="1" applyAlignment="1">
      <alignment horizontal="center" vertical="center" wrapText="1"/>
    </xf>
    <xf numFmtId="0" fontId="70" fillId="81" borderId="112" xfId="327" applyFont="1" applyFill="1" applyBorder="1" applyAlignment="1">
      <alignment horizontal="center" vertical="center" wrapText="1"/>
    </xf>
    <xf numFmtId="0" fontId="70" fillId="81" borderId="127" xfId="327" applyFont="1" applyFill="1" applyBorder="1" applyAlignment="1">
      <alignment horizontal="center" vertical="center" wrapText="1"/>
    </xf>
    <xf numFmtId="0" fontId="51" fillId="0" borderId="25" xfId="327" applyFont="1" applyBorder="1" applyAlignment="1">
      <alignment horizontal="center" vertical="center"/>
    </xf>
    <xf numFmtId="0" fontId="51" fillId="0" borderId="15" xfId="327" applyFont="1" applyBorder="1" applyAlignment="1">
      <alignment horizontal="center" vertical="center"/>
    </xf>
    <xf numFmtId="0" fontId="51" fillId="0" borderId="166" xfId="327" applyFont="1" applyBorder="1" applyAlignment="1">
      <alignment horizontal="left" vertical="center" wrapText="1"/>
    </xf>
    <xf numFmtId="0" fontId="69" fillId="0" borderId="20" xfId="327" applyFont="1" applyBorder="1" applyAlignment="1">
      <alignment horizontal="center" vertical="center" wrapText="1"/>
    </xf>
    <xf numFmtId="0" fontId="70" fillId="80" borderId="28" xfId="327" applyFont="1" applyFill="1" applyBorder="1" applyAlignment="1">
      <alignment horizontal="center" vertical="center" wrapText="1"/>
    </xf>
    <xf numFmtId="0" fontId="51" fillId="0" borderId="154" xfId="327" applyFont="1" applyBorder="1" applyAlignment="1">
      <alignment horizontal="left" vertical="center" wrapText="1"/>
    </xf>
    <xf numFmtId="0" fontId="69" fillId="0" borderId="0" xfId="327" applyFont="1" applyAlignment="1">
      <alignment horizontal="center" vertical="center" wrapText="1"/>
    </xf>
    <xf numFmtId="0" fontId="70" fillId="80" borderId="87" xfId="327" applyFont="1" applyFill="1" applyBorder="1" applyAlignment="1">
      <alignment horizontal="center" vertical="center" wrapText="1"/>
    </xf>
    <xf numFmtId="0" fontId="51" fillId="0" borderId="30" xfId="327" applyFont="1" applyBorder="1" applyAlignment="1">
      <alignment horizontal="left" vertical="center" wrapText="1"/>
    </xf>
    <xf numFmtId="0" fontId="51" fillId="0" borderId="108" xfId="327" applyFont="1" applyBorder="1" applyAlignment="1">
      <alignment horizontal="left"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51" fillId="28" borderId="33"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8"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75" fillId="4" borderId="0" xfId="327" applyFont="1" applyFill="1" applyAlignment="1">
      <alignment horizontal="center" vertical="center"/>
    </xf>
    <xf numFmtId="0" fontId="70" fillId="81" borderId="138" xfId="327" applyFont="1" applyFill="1" applyBorder="1" applyAlignment="1">
      <alignment horizontal="center" vertical="center" wrapText="1"/>
    </xf>
    <xf numFmtId="0" fontId="70" fillId="81" borderId="139" xfId="327" applyFont="1" applyFill="1" applyBorder="1" applyAlignment="1">
      <alignment horizontal="center" vertical="center" wrapText="1"/>
    </xf>
    <xf numFmtId="0" fontId="70" fillId="81" borderId="137" xfId="327" applyFont="1" applyFill="1" applyBorder="1" applyAlignment="1">
      <alignment horizontal="center" vertical="center" wrapText="1"/>
    </xf>
    <xf numFmtId="0" fontId="51" fillId="0" borderId="114" xfId="327" applyFont="1" applyBorder="1" applyAlignment="1">
      <alignment horizontal="left" vertical="center" wrapText="1"/>
    </xf>
    <xf numFmtId="0" fontId="51" fillId="0" borderId="121" xfId="327" applyFont="1" applyBorder="1" applyAlignment="1">
      <alignment horizontal="left" vertical="center" wrapText="1"/>
    </xf>
    <xf numFmtId="0" fontId="51" fillId="0" borderId="97" xfId="3315" applyFont="1" applyBorder="1" applyAlignment="1">
      <alignment horizontal="left" vertical="center" wrapText="1"/>
    </xf>
    <xf numFmtId="0" fontId="51" fillId="0" borderId="83" xfId="3315" applyFont="1" applyBorder="1" applyAlignment="1">
      <alignment horizontal="left" vertical="center" wrapText="1"/>
    </xf>
    <xf numFmtId="0" fontId="51" fillId="0" borderId="84" xfId="3315" applyFont="1" applyBorder="1" applyAlignment="1">
      <alignment horizontal="left" vertical="center" wrapText="1"/>
    </xf>
    <xf numFmtId="0" fontId="51" fillId="0" borderId="86" xfId="3315" applyFont="1" applyBorder="1" applyAlignment="1">
      <alignment horizontal="left" vertical="center" wrapText="1"/>
    </xf>
    <xf numFmtId="0" fontId="70" fillId="80" borderId="75" xfId="327" applyFont="1" applyFill="1" applyBorder="1" applyAlignment="1">
      <alignment horizontal="center" vertical="center" wrapText="1"/>
    </xf>
    <xf numFmtId="0" fontId="70" fillId="80" borderId="69" xfId="327" applyFont="1" applyFill="1" applyBorder="1" applyAlignment="1">
      <alignment horizontal="center" vertical="center" wrapText="1"/>
    </xf>
    <xf numFmtId="0" fontId="69" fillId="0" borderId="75" xfId="327" applyFont="1" applyBorder="1" applyAlignment="1">
      <alignment horizontal="center" vertical="center" wrapText="1"/>
    </xf>
    <xf numFmtId="0" fontId="69" fillId="0" borderId="69" xfId="327" applyFont="1" applyBorder="1" applyAlignment="1">
      <alignment horizontal="center" vertical="center" wrapText="1"/>
    </xf>
    <xf numFmtId="0" fontId="69" fillId="0" borderId="11" xfId="327" applyFont="1" applyBorder="1" applyAlignment="1">
      <alignment horizontal="center" vertical="center" wrapText="1"/>
    </xf>
    <xf numFmtId="0" fontId="69" fillId="0" borderId="26" xfId="327" applyFont="1" applyBorder="1" applyAlignment="1">
      <alignment horizontal="center" vertical="center" wrapText="1"/>
    </xf>
    <xf numFmtId="184" fontId="69" fillId="4" borderId="5" xfId="327" applyNumberFormat="1" applyFont="1" applyFill="1" applyBorder="1" applyAlignment="1">
      <alignment horizontal="center" vertical="center" wrapText="1"/>
    </xf>
    <xf numFmtId="184" fontId="69" fillId="4" borderId="10" xfId="327" applyNumberFormat="1" applyFont="1" applyFill="1" applyBorder="1" applyAlignment="1">
      <alignment horizontal="center" vertical="center" wrapText="1"/>
    </xf>
    <xf numFmtId="184" fontId="69" fillId="4" borderId="8" xfId="327" applyNumberFormat="1" applyFont="1" applyFill="1" applyBorder="1" applyAlignment="1">
      <alignment horizontal="center" vertical="center" wrapText="1"/>
    </xf>
    <xf numFmtId="0" fontId="70" fillId="80" borderId="11" xfId="327" applyFont="1" applyFill="1" applyBorder="1" applyAlignment="1">
      <alignment horizontal="center" vertical="center" wrapText="1"/>
    </xf>
    <xf numFmtId="0" fontId="70" fillId="80" borderId="26" xfId="327" applyFont="1" applyFill="1" applyBorder="1" applyAlignment="1">
      <alignment horizontal="center" vertical="center" wrapText="1"/>
    </xf>
    <xf numFmtId="0" fontId="51" fillId="0" borderId="38" xfId="327" applyFont="1" applyBorder="1" applyAlignment="1">
      <alignment horizontal="left" vertical="center" wrapText="1"/>
    </xf>
    <xf numFmtId="0" fontId="51" fillId="0" borderId="36" xfId="327" applyFont="1" applyBorder="1" applyAlignment="1">
      <alignment horizontal="left" vertical="center" wrapText="1"/>
    </xf>
    <xf numFmtId="0" fontId="69" fillId="0" borderId="87" xfId="327" applyFont="1" applyBorder="1" applyAlignment="1">
      <alignment horizontal="center" vertical="center" wrapText="1"/>
    </xf>
    <xf numFmtId="0" fontId="69" fillId="0" borderId="28" xfId="327" applyFont="1" applyBorder="1" applyAlignment="1">
      <alignment horizontal="center" vertical="center" wrapText="1"/>
    </xf>
    <xf numFmtId="0" fontId="70" fillId="82" borderId="87" xfId="327" applyFont="1" applyFill="1" applyBorder="1" applyAlignment="1">
      <alignment horizontal="center" vertical="center" wrapText="1"/>
    </xf>
    <xf numFmtId="0" fontId="70" fillId="82" borderId="28" xfId="327" applyFont="1" applyFill="1" applyBorder="1" applyAlignment="1">
      <alignment horizontal="center" vertical="center" wrapText="1"/>
    </xf>
    <xf numFmtId="0" fontId="51" fillId="0" borderId="113" xfId="3315" applyFont="1" applyBorder="1" applyAlignment="1">
      <alignment horizontal="left" vertical="center" wrapText="1"/>
    </xf>
    <xf numFmtId="0" fontId="51" fillId="0" borderId="28" xfId="3315" applyFont="1" applyBorder="1" applyAlignment="1">
      <alignment horizontal="left" vertical="center" wrapText="1"/>
    </xf>
    <xf numFmtId="0" fontId="69" fillId="0" borderId="112" xfId="327" applyFont="1" applyBorder="1" applyAlignment="1">
      <alignment horizontal="center" vertical="center" wrapText="1"/>
    </xf>
    <xf numFmtId="0" fontId="69" fillId="0" borderId="37" xfId="327" applyFont="1" applyBorder="1" applyAlignment="1">
      <alignment horizontal="center" vertical="center" wrapText="1"/>
    </xf>
    <xf numFmtId="0" fontId="70" fillId="80" borderId="113" xfId="327" applyFont="1" applyFill="1" applyBorder="1" applyAlignment="1">
      <alignment horizontal="center" vertical="center" wrapText="1"/>
    </xf>
    <xf numFmtId="0" fontId="51" fillId="4" borderId="126" xfId="327" applyFont="1" applyFill="1" applyBorder="1" applyAlignment="1">
      <alignment horizontal="center" vertical="center" wrapText="1"/>
    </xf>
    <xf numFmtId="0" fontId="51" fillId="4" borderId="38" xfId="327" applyFont="1" applyFill="1" applyBorder="1" applyAlignment="1">
      <alignment horizontal="center" vertical="center" wrapText="1"/>
    </xf>
    <xf numFmtId="0" fontId="69" fillId="0" borderId="35" xfId="327" applyFont="1" applyBorder="1" applyAlignment="1">
      <alignment horizontal="center" vertical="center" wrapText="1"/>
    </xf>
    <xf numFmtId="0" fontId="51" fillId="0" borderId="29" xfId="3315" applyFont="1" applyBorder="1" applyAlignment="1">
      <alignment horizontal="left" vertical="center" wrapText="1"/>
    </xf>
    <xf numFmtId="0" fontId="51" fillId="0" borderId="87" xfId="3315" applyFont="1" applyBorder="1" applyAlignment="1">
      <alignment horizontal="left" vertical="center" wrapText="1"/>
    </xf>
    <xf numFmtId="0" fontId="51" fillId="0" borderId="46" xfId="3315" applyFont="1" applyBorder="1" applyAlignment="1">
      <alignment horizontal="left" vertical="center" wrapText="1"/>
    </xf>
    <xf numFmtId="0" fontId="51" fillId="0" borderId="29" xfId="327" applyFont="1" applyBorder="1" applyAlignment="1">
      <alignment horizontal="left" vertical="center" wrapText="1"/>
    </xf>
    <xf numFmtId="0" fontId="50" fillId="0" borderId="28" xfId="0" applyFont="1" applyBorder="1" applyAlignment="1">
      <alignment horizontal="left" vertical="center" wrapText="1"/>
    </xf>
    <xf numFmtId="0" fontId="51" fillId="0" borderId="74" xfId="3315" applyFont="1" applyBorder="1" applyAlignment="1">
      <alignment horizontal="left" vertical="center" wrapText="1"/>
    </xf>
    <xf numFmtId="0" fontId="51" fillId="0" borderId="32" xfId="3315" applyFont="1" applyBorder="1" applyAlignment="1">
      <alignment horizontal="left" vertical="center" wrapText="1"/>
    </xf>
    <xf numFmtId="0" fontId="51" fillId="0" borderId="6" xfId="3315" applyFont="1" applyBorder="1" applyAlignment="1">
      <alignment horizontal="left" vertical="center" wrapText="1"/>
    </xf>
    <xf numFmtId="0" fontId="69" fillId="0" borderId="33" xfId="327" applyFont="1" applyBorder="1" applyAlignment="1">
      <alignment horizontal="center" vertical="center" wrapText="1"/>
    </xf>
    <xf numFmtId="0" fontId="69" fillId="0" borderId="29" xfId="327" applyFont="1" applyBorder="1" applyAlignment="1">
      <alignment horizontal="center" vertical="center" wrapText="1"/>
    </xf>
    <xf numFmtId="0" fontId="69" fillId="0" borderId="103" xfId="327" applyFont="1" applyBorder="1" applyAlignment="1">
      <alignment horizontal="center" vertical="center" wrapText="1"/>
    </xf>
    <xf numFmtId="0" fontId="51" fillId="0" borderId="74" xfId="3315" applyFont="1" applyBorder="1" applyAlignment="1">
      <alignment vertical="center" wrapText="1"/>
    </xf>
    <xf numFmtId="0" fontId="51" fillId="0" borderId="32" xfId="3315" applyFont="1" applyBorder="1" applyAlignment="1">
      <alignment vertical="center" wrapText="1"/>
    </xf>
    <xf numFmtId="0" fontId="51" fillId="0" borderId="29" xfId="3315" applyFont="1" applyBorder="1" applyAlignment="1">
      <alignment vertical="center" wrapText="1"/>
    </xf>
    <xf numFmtId="0" fontId="51" fillId="0" borderId="103" xfId="3315" applyFont="1" applyBorder="1" applyAlignment="1">
      <alignment vertical="center" wrapText="1"/>
    </xf>
    <xf numFmtId="0" fontId="51" fillId="0" borderId="87" xfId="327" applyFont="1" applyBorder="1" applyAlignment="1">
      <alignment vertical="center" wrapText="1"/>
    </xf>
    <xf numFmtId="0" fontId="51" fillId="0" borderId="28" xfId="327" applyFont="1" applyBorder="1" applyAlignment="1">
      <alignment vertical="center" wrapText="1"/>
    </xf>
    <xf numFmtId="0" fontId="51" fillId="0" borderId="107" xfId="3315" applyFont="1" applyBorder="1" applyAlignment="1">
      <alignment horizontal="left" vertical="center" wrapText="1"/>
    </xf>
    <xf numFmtId="0" fontId="69" fillId="0" borderId="113" xfId="327" applyFont="1" applyBorder="1" applyAlignment="1">
      <alignment horizontal="center" vertical="center" wrapText="1"/>
    </xf>
    <xf numFmtId="0" fontId="51" fillId="0" borderId="87" xfId="3315" applyFont="1" applyBorder="1" applyAlignment="1">
      <alignment vertical="center" wrapText="1"/>
    </xf>
    <xf numFmtId="0" fontId="51" fillId="0" borderId="28" xfId="3315" applyFont="1" applyBorder="1" applyAlignment="1">
      <alignment vertical="center" wrapText="1"/>
    </xf>
    <xf numFmtId="0" fontId="50" fillId="0" borderId="29" xfId="0" applyFont="1" applyBorder="1" applyAlignment="1">
      <alignment horizontal="left" vertical="center" wrapText="1"/>
    </xf>
    <xf numFmtId="0" fontId="51" fillId="0" borderId="128" xfId="327" applyFont="1" applyBorder="1" applyAlignment="1">
      <alignment horizontal="left" vertical="center" wrapText="1"/>
    </xf>
    <xf numFmtId="0" fontId="51" fillId="0" borderId="165" xfId="327" applyFont="1" applyBorder="1" applyAlignment="1">
      <alignment horizontal="left" vertical="center" wrapText="1"/>
    </xf>
    <xf numFmtId="0" fontId="51" fillId="4" borderId="111" xfId="327" applyFont="1" applyFill="1" applyBorder="1" applyAlignment="1">
      <alignment horizontal="center" vertical="center" wrapText="1"/>
    </xf>
    <xf numFmtId="0" fontId="51" fillId="4" borderId="31" xfId="327" applyFont="1" applyFill="1" applyBorder="1" applyAlignment="1">
      <alignment horizontal="center" vertical="center" wrapText="1"/>
    </xf>
    <xf numFmtId="0" fontId="51" fillId="4" borderId="107" xfId="327" applyFont="1" applyFill="1" applyBorder="1" applyAlignment="1">
      <alignment horizontal="center" vertical="center" wrapText="1"/>
    </xf>
    <xf numFmtId="0" fontId="51" fillId="4" borderId="6" xfId="327" applyFont="1" applyFill="1" applyBorder="1" applyAlignment="1">
      <alignment horizontal="center" vertical="center" wrapText="1"/>
    </xf>
    <xf numFmtId="0" fontId="51" fillId="4" borderId="46" xfId="327" applyFont="1" applyFill="1" applyBorder="1" applyAlignment="1">
      <alignment horizontal="center" vertical="center" wrapText="1"/>
    </xf>
    <xf numFmtId="0" fontId="70" fillId="80" borderId="99" xfId="327" applyFont="1" applyFill="1" applyBorder="1" applyAlignment="1">
      <alignment horizontal="center" vertical="center"/>
    </xf>
    <xf numFmtId="0" fontId="70" fillId="80" borderId="100" xfId="327" applyFont="1" applyFill="1" applyBorder="1" applyAlignment="1">
      <alignment horizontal="center" vertical="center"/>
    </xf>
    <xf numFmtId="0" fontId="70" fillId="80" borderId="160" xfId="327" applyFont="1" applyFill="1" applyBorder="1" applyAlignment="1">
      <alignment horizontal="center" vertical="center"/>
    </xf>
    <xf numFmtId="0" fontId="51" fillId="4" borderId="156" xfId="327" applyFont="1" applyFill="1" applyBorder="1" applyAlignment="1">
      <alignment horizontal="center" vertical="center"/>
    </xf>
    <xf numFmtId="0" fontId="51" fillId="4" borderId="129" xfId="327" applyFont="1" applyFill="1" applyBorder="1" applyAlignment="1">
      <alignment horizontal="center" vertical="center"/>
    </xf>
    <xf numFmtId="0" fontId="51" fillId="4" borderId="134" xfId="327" applyFont="1" applyFill="1" applyBorder="1" applyAlignment="1">
      <alignment horizontal="center" vertical="center"/>
    </xf>
    <xf numFmtId="0" fontId="70" fillId="0" borderId="111" xfId="327" applyFont="1" applyBorder="1" applyAlignment="1">
      <alignment horizontal="left" vertical="center" wrapText="1"/>
    </xf>
    <xf numFmtId="0" fontId="51" fillId="0" borderId="107" xfId="327" applyFont="1" applyBorder="1" applyAlignment="1">
      <alignment horizontal="left" vertical="center" wrapText="1"/>
    </xf>
    <xf numFmtId="0" fontId="69" fillId="0" borderId="125" xfId="327" applyFont="1" applyBorder="1" applyAlignment="1">
      <alignment horizontal="center" vertical="center" wrapText="1"/>
    </xf>
    <xf numFmtId="0" fontId="51" fillId="0" borderId="6" xfId="327" applyFont="1" applyBorder="1" applyAlignment="1">
      <alignment horizontal="left" vertical="center" wrapText="1"/>
    </xf>
    <xf numFmtId="0" fontId="51" fillId="0" borderId="31" xfId="327" applyFont="1" applyBorder="1" applyAlignment="1">
      <alignment horizontal="left" vertical="center" wrapText="1"/>
    </xf>
    <xf numFmtId="0" fontId="70" fillId="82" borderId="113" xfId="327" applyFont="1" applyFill="1" applyBorder="1" applyAlignment="1">
      <alignment horizontal="center" vertical="center" wrapText="1"/>
    </xf>
    <xf numFmtId="0" fontId="70" fillId="82" borderId="103" xfId="327" applyFont="1" applyFill="1" applyBorder="1" applyAlignment="1">
      <alignment horizontal="center" vertical="center" wrapText="1"/>
    </xf>
    <xf numFmtId="0" fontId="51" fillId="0" borderId="126" xfId="327" applyFont="1" applyBorder="1" applyAlignment="1">
      <alignment horizontal="left" vertical="center" wrapText="1"/>
    </xf>
    <xf numFmtId="0" fontId="69" fillId="0" borderId="115" xfId="327" applyFont="1" applyBorder="1" applyAlignment="1">
      <alignment horizontal="center" vertical="center" wrapText="1"/>
    </xf>
    <xf numFmtId="0" fontId="69" fillId="0" borderId="105" xfId="327" applyFont="1" applyBorder="1" applyAlignment="1">
      <alignment horizontal="center" vertical="center" wrapText="1"/>
    </xf>
    <xf numFmtId="0" fontId="70" fillId="80" borderId="115" xfId="327" applyFont="1" applyFill="1" applyBorder="1" applyAlignment="1">
      <alignment horizontal="center" vertical="center" wrapText="1"/>
    </xf>
    <xf numFmtId="0" fontId="70" fillId="80" borderId="105" xfId="327" applyFont="1" applyFill="1" applyBorder="1" applyAlignment="1">
      <alignment horizontal="center" vertical="center" wrapText="1"/>
    </xf>
    <xf numFmtId="0" fontId="51" fillId="0" borderId="74" xfId="327" applyFont="1" applyBorder="1" applyAlignment="1">
      <alignment horizontal="left" vertical="center" wrapText="1"/>
    </xf>
    <xf numFmtId="0" fontId="70" fillId="0" borderId="6" xfId="327" applyFont="1" applyBorder="1" applyAlignment="1">
      <alignment horizontal="left" vertical="center" wrapText="1"/>
    </xf>
    <xf numFmtId="0" fontId="51" fillId="0" borderId="46" xfId="327" applyFont="1" applyBorder="1" applyAlignment="1">
      <alignment horizontal="left" vertical="center" wrapText="1"/>
    </xf>
    <xf numFmtId="0" fontId="70" fillId="80" borderId="99" xfId="327" applyFont="1" applyFill="1" applyBorder="1" applyAlignment="1">
      <alignment horizontal="center" vertical="center" wrapText="1"/>
    </xf>
    <xf numFmtId="0" fontId="70" fillId="80" borderId="101" xfId="327" applyFont="1" applyFill="1" applyBorder="1" applyAlignment="1">
      <alignment horizontal="center" vertical="center"/>
    </xf>
    <xf numFmtId="0" fontId="51" fillId="0" borderId="97" xfId="327" applyFont="1" applyBorder="1" applyAlignment="1">
      <alignment horizontal="left" vertical="center" wrapText="1"/>
    </xf>
    <xf numFmtId="0" fontId="51" fillId="0" borderId="83" xfId="327" applyFont="1" applyBorder="1" applyAlignment="1">
      <alignment horizontal="left" vertical="center" wrapText="1"/>
    </xf>
    <xf numFmtId="0" fontId="69" fillId="0" borderId="120" xfId="327" applyFont="1" applyBorder="1" applyAlignment="1">
      <alignment horizontal="center" vertical="center" wrapText="1"/>
    </xf>
    <xf numFmtId="0" fontId="69" fillId="0" borderId="127" xfId="327" applyFont="1" applyBorder="1" applyAlignment="1">
      <alignment horizontal="center" vertical="center" wrapText="1"/>
    </xf>
    <xf numFmtId="0" fontId="70" fillId="82" borderId="29" xfId="327" applyFont="1" applyFill="1" applyBorder="1" applyAlignment="1">
      <alignment horizontal="center" vertical="center" wrapText="1"/>
    </xf>
    <xf numFmtId="0" fontId="51" fillId="4" borderId="168" xfId="327" applyFont="1" applyFill="1" applyBorder="1" applyAlignment="1">
      <alignment horizontal="center" vertical="center"/>
    </xf>
    <xf numFmtId="0" fontId="51" fillId="4" borderId="164" xfId="327" applyFont="1" applyFill="1" applyBorder="1" applyAlignment="1">
      <alignment horizontal="center" vertical="center"/>
    </xf>
    <xf numFmtId="0" fontId="51" fillId="4" borderId="70" xfId="327" applyFont="1" applyFill="1" applyBorder="1" applyAlignment="1">
      <alignment horizontal="center" vertical="center"/>
    </xf>
    <xf numFmtId="0" fontId="51" fillId="4" borderId="169" xfId="327" applyFont="1" applyFill="1" applyBorder="1" applyAlignment="1">
      <alignment horizontal="center" vertical="center"/>
    </xf>
    <xf numFmtId="0" fontId="51" fillId="4" borderId="113" xfId="327" applyFont="1" applyFill="1" applyBorder="1" applyAlignment="1">
      <alignment horizontal="center" vertical="center"/>
    </xf>
    <xf numFmtId="0" fontId="51" fillId="4" borderId="28" xfId="327" applyFont="1" applyFill="1" applyBorder="1" applyAlignment="1">
      <alignment horizontal="center" vertical="center"/>
    </xf>
    <xf numFmtId="0" fontId="51" fillId="4" borderId="87" xfId="327" applyFont="1" applyFill="1" applyBorder="1" applyAlignment="1">
      <alignment horizontal="center" vertical="center"/>
    </xf>
    <xf numFmtId="0" fontId="51" fillId="4" borderId="29" xfId="327" applyFont="1" applyFill="1" applyBorder="1" applyAlignment="1">
      <alignment horizontal="center" vertical="center"/>
    </xf>
    <xf numFmtId="0" fontId="51" fillId="4" borderId="7" xfId="327" applyFont="1" applyFill="1" applyBorder="1" applyAlignment="1">
      <alignment horizontal="center" vertical="center"/>
    </xf>
    <xf numFmtId="0" fontId="51" fillId="0" borderId="29" xfId="327" applyFont="1" applyBorder="1" applyAlignment="1">
      <alignment horizontal="center" vertical="center" wrapText="1"/>
    </xf>
    <xf numFmtId="0" fontId="51" fillId="0" borderId="87" xfId="327" applyFont="1" applyBorder="1" applyAlignment="1">
      <alignment horizontal="center" vertical="center" wrapText="1"/>
    </xf>
    <xf numFmtId="0" fontId="51" fillId="0" borderId="103" xfId="327" applyFont="1" applyBorder="1" applyAlignment="1">
      <alignment horizontal="center" vertical="center" wrapText="1"/>
    </xf>
    <xf numFmtId="0" fontId="51" fillId="0" borderId="30" xfId="327" applyFont="1" applyBorder="1" applyAlignment="1">
      <alignment horizontal="center" vertical="center" wrapText="1"/>
    </xf>
    <xf numFmtId="0" fontId="70" fillId="4" borderId="29" xfId="327" applyFont="1" applyFill="1" applyBorder="1" applyAlignment="1">
      <alignment horizontal="center" vertical="center" wrapText="1"/>
    </xf>
    <xf numFmtId="0" fontId="70" fillId="4" borderId="87" xfId="327" applyFont="1" applyFill="1" applyBorder="1" applyAlignment="1">
      <alignment horizontal="center" vertical="center" wrapText="1"/>
    </xf>
    <xf numFmtId="0" fontId="70" fillId="4" borderId="103" xfId="327" applyFont="1" applyFill="1" applyBorder="1" applyAlignment="1">
      <alignment horizontal="center" vertical="center" wrapText="1"/>
    </xf>
    <xf numFmtId="0" fontId="51" fillId="4" borderId="110" xfId="327" applyFont="1" applyFill="1" applyBorder="1" applyAlignment="1">
      <alignment horizontal="center" vertical="center"/>
    </xf>
    <xf numFmtId="0" fontId="51" fillId="4" borderId="153" xfId="327" applyFont="1" applyFill="1" applyBorder="1" applyAlignment="1">
      <alignment horizontal="center" vertical="center"/>
    </xf>
    <xf numFmtId="0" fontId="51" fillId="4" borderId="119" xfId="327" applyFont="1" applyFill="1" applyBorder="1" applyAlignment="1">
      <alignment horizontal="center" vertical="center"/>
    </xf>
    <xf numFmtId="0" fontId="51" fillId="4" borderId="108" xfId="327" applyFont="1" applyFill="1" applyBorder="1" applyAlignment="1">
      <alignment horizontal="center" vertical="center" wrapText="1"/>
    </xf>
    <xf numFmtId="0" fontId="51" fillId="4" borderId="150" xfId="327" applyFont="1" applyFill="1" applyBorder="1" applyAlignment="1">
      <alignment horizontal="center" vertical="center"/>
    </xf>
    <xf numFmtId="0" fontId="51" fillId="4" borderId="33" xfId="327" applyFont="1" applyFill="1" applyBorder="1" applyAlignment="1">
      <alignment horizontal="center" vertical="center" wrapText="1"/>
    </xf>
    <xf numFmtId="0" fontId="51" fillId="4" borderId="37" xfId="327" applyFont="1" applyFill="1" applyBorder="1" applyAlignment="1">
      <alignment horizontal="center" vertical="center" wrapText="1"/>
    </xf>
    <xf numFmtId="0" fontId="51" fillId="4" borderId="120" xfId="327" applyFont="1" applyFill="1" applyBorder="1" applyAlignment="1">
      <alignment horizontal="center" vertical="center" wrapText="1"/>
    </xf>
    <xf numFmtId="0" fontId="125" fillId="123" borderId="40" xfId="327" applyFont="1" applyFill="1" applyBorder="1" applyAlignment="1">
      <alignment horizontal="center" vertical="center"/>
    </xf>
    <xf numFmtId="0" fontId="125" fillId="123" borderId="11" xfId="327" applyFont="1" applyFill="1" applyBorder="1" applyAlignment="1">
      <alignment horizontal="center" vertical="center"/>
    </xf>
    <xf numFmtId="0" fontId="125" fillId="123" borderId="39" xfId="327" applyFont="1" applyFill="1" applyBorder="1" applyAlignment="1">
      <alignment horizontal="center" vertical="center"/>
    </xf>
    <xf numFmtId="0" fontId="70" fillId="80" borderId="139" xfId="327" applyFont="1" applyFill="1" applyBorder="1" applyAlignment="1">
      <alignment horizontal="center" vertical="center"/>
    </xf>
    <xf numFmtId="0" fontId="70" fillId="80" borderId="127" xfId="327" applyFont="1" applyFill="1" applyBorder="1" applyAlignment="1">
      <alignment horizontal="center" vertical="center"/>
    </xf>
    <xf numFmtId="0" fontId="70" fillId="80" borderId="162" xfId="327" applyFont="1" applyFill="1" applyBorder="1" applyAlignment="1">
      <alignment horizontal="center" vertical="center"/>
    </xf>
    <xf numFmtId="0" fontId="70" fillId="80" borderId="144" xfId="327" applyFont="1" applyFill="1" applyBorder="1" applyAlignment="1">
      <alignment horizontal="center" vertical="center"/>
    </xf>
    <xf numFmtId="0" fontId="51" fillId="4" borderId="157" xfId="327" applyFont="1" applyFill="1" applyBorder="1" applyAlignment="1">
      <alignment horizontal="center" vertical="center"/>
    </xf>
    <xf numFmtId="0" fontId="51" fillId="4" borderId="52" xfId="327" applyFont="1" applyFill="1" applyBorder="1" applyAlignment="1">
      <alignment horizontal="center" vertical="center"/>
    </xf>
    <xf numFmtId="0" fontId="51" fillId="4" borderId="25" xfId="327" applyFont="1" applyFill="1" applyBorder="1" applyAlignment="1">
      <alignment horizontal="center" vertical="center"/>
    </xf>
    <xf numFmtId="0" fontId="51" fillId="4" borderId="15" xfId="327" applyFont="1" applyFill="1" applyBorder="1" applyAlignment="1">
      <alignment horizontal="center" vertical="center"/>
    </xf>
    <xf numFmtId="0" fontId="51" fillId="4" borderId="88" xfId="327" applyFont="1" applyFill="1" applyBorder="1" applyAlignment="1">
      <alignment horizontal="center" vertical="center"/>
    </xf>
    <xf numFmtId="0" fontId="51" fillId="4" borderId="158" xfId="327" applyFont="1" applyFill="1" applyBorder="1" applyAlignment="1">
      <alignment horizontal="center" vertical="center"/>
    </xf>
    <xf numFmtId="0" fontId="51" fillId="0" borderId="111" xfId="327" applyFont="1" applyBorder="1" applyAlignment="1">
      <alignment horizontal="center" vertical="center" wrapText="1"/>
    </xf>
    <xf numFmtId="0" fontId="51" fillId="0" borderId="107" xfId="327" applyFont="1" applyBorder="1" applyAlignment="1">
      <alignment horizontal="center" vertical="center" wrapText="1"/>
    </xf>
    <xf numFmtId="0" fontId="51" fillId="0" borderId="81" xfId="327" applyFont="1" applyBorder="1" applyAlignment="1">
      <alignment horizontal="center" vertical="center" wrapText="1"/>
    </xf>
    <xf numFmtId="0" fontId="51" fillId="0" borderId="82" xfId="327" applyFont="1" applyBorder="1" applyAlignment="1">
      <alignment horizontal="center" vertical="center" wrapText="1"/>
    </xf>
    <xf numFmtId="0" fontId="51" fillId="0" borderId="143" xfId="327" applyFont="1" applyBorder="1" applyAlignment="1">
      <alignment horizontal="center" vertical="center" wrapText="1"/>
    </xf>
    <xf numFmtId="0" fontId="51" fillId="0" borderId="157" xfId="327" applyFont="1" applyBorder="1" applyAlignment="1">
      <alignment horizontal="center" vertical="center"/>
    </xf>
    <xf numFmtId="0" fontId="51" fillId="0" borderId="52" xfId="327" applyFont="1" applyBorder="1" applyAlignment="1">
      <alignment horizontal="center" vertical="center"/>
    </xf>
    <xf numFmtId="0" fontId="70" fillId="80" borderId="12" xfId="327" applyFont="1" applyFill="1" applyBorder="1" applyAlignment="1">
      <alignment horizontal="left" vertical="center" wrapText="1"/>
    </xf>
    <xf numFmtId="0" fontId="70" fillId="80" borderId="17" xfId="327" applyFont="1" applyFill="1" applyBorder="1" applyAlignment="1">
      <alignment horizontal="left" vertical="center" wrapText="1"/>
    </xf>
    <xf numFmtId="0" fontId="70" fillId="80" borderId="12" xfId="327" applyFont="1" applyFill="1" applyBorder="1" applyAlignment="1">
      <alignment horizontal="left" vertical="center"/>
    </xf>
    <xf numFmtId="0" fontId="70" fillId="80" borderId="17" xfId="327" applyFont="1" applyFill="1" applyBorder="1" applyAlignment="1">
      <alignment horizontal="left" vertical="center"/>
    </xf>
    <xf numFmtId="0" fontId="67" fillId="80" borderId="15" xfId="327" applyFont="1" applyFill="1" applyBorder="1" applyAlignment="1">
      <alignment horizontal="left" vertical="center"/>
    </xf>
    <xf numFmtId="0" fontId="67" fillId="80" borderId="164" xfId="327" applyFont="1" applyFill="1" applyBorder="1" applyAlignment="1">
      <alignment horizontal="left" vertical="center"/>
    </xf>
    <xf numFmtId="0" fontId="67" fillId="4" borderId="35" xfId="327" applyFont="1" applyFill="1" applyBorder="1" applyAlignment="1">
      <alignment horizontal="center" vertical="center"/>
    </xf>
    <xf numFmtId="0" fontId="67" fillId="4" borderId="20" xfId="327" applyFont="1" applyFill="1" applyBorder="1" applyAlignment="1">
      <alignment horizontal="center" vertical="center"/>
    </xf>
    <xf numFmtId="0" fontId="67" fillId="4" borderId="36" xfId="327" applyFont="1" applyFill="1" applyBorder="1" applyAlignment="1">
      <alignment horizontal="center" vertical="center"/>
    </xf>
    <xf numFmtId="0" fontId="70" fillId="80" borderId="145" xfId="327" applyFont="1" applyFill="1" applyBorder="1" applyAlignment="1">
      <alignment horizontal="center" vertical="center"/>
    </xf>
    <xf numFmtId="0" fontId="50" fillId="0" borderId="153" xfId="0" applyFont="1" applyBorder="1" applyAlignment="1">
      <alignment horizontal="center" vertical="center"/>
    </xf>
    <xf numFmtId="0" fontId="50" fillId="0" borderId="119" xfId="0" applyFont="1" applyBorder="1" applyAlignment="1">
      <alignment horizontal="center" vertical="center"/>
    </xf>
    <xf numFmtId="0" fontId="50" fillId="0" borderId="28" xfId="0" applyFont="1" applyBorder="1" applyAlignment="1">
      <alignment horizontal="center" vertical="center" wrapText="1"/>
    </xf>
    <xf numFmtId="211" fontId="51" fillId="4" borderId="29" xfId="327" applyNumberFormat="1" applyFont="1" applyFill="1" applyBorder="1" applyAlignment="1">
      <alignment horizontal="center" vertical="center"/>
    </xf>
    <xf numFmtId="211" fontId="50" fillId="0" borderId="28" xfId="0" applyNumberFormat="1" applyFont="1" applyBorder="1" applyAlignment="1">
      <alignment horizontal="center" vertical="center"/>
    </xf>
    <xf numFmtId="0" fontId="50" fillId="0" borderId="28" xfId="0" applyFont="1" applyBorder="1" applyAlignment="1">
      <alignment horizontal="center" vertical="center"/>
    </xf>
    <xf numFmtId="0" fontId="51" fillId="0" borderId="6" xfId="3315" applyFont="1" applyBorder="1" applyAlignment="1">
      <alignment vertical="center" wrapText="1"/>
    </xf>
    <xf numFmtId="0" fontId="51" fillId="0" borderId="29" xfId="327" applyFont="1" applyBorder="1" applyAlignment="1">
      <alignment horizontal="center" vertical="center"/>
    </xf>
    <xf numFmtId="2" fontId="51" fillId="4" borderId="29" xfId="327" applyNumberFormat="1" applyFont="1" applyFill="1" applyBorder="1" applyAlignment="1">
      <alignment horizontal="center" vertical="center"/>
    </xf>
    <xf numFmtId="2" fontId="51" fillId="4" borderId="87" xfId="327" applyNumberFormat="1" applyFont="1" applyFill="1" applyBorder="1" applyAlignment="1">
      <alignment horizontal="center" vertical="center"/>
    </xf>
    <xf numFmtId="2" fontId="51" fillId="0" borderId="29" xfId="327" applyNumberFormat="1" applyFont="1" applyBorder="1" applyAlignment="1">
      <alignment horizontal="center" vertical="center"/>
    </xf>
    <xf numFmtId="2" fontId="51" fillId="0" borderId="87" xfId="327" applyNumberFormat="1" applyFont="1" applyBorder="1" applyAlignment="1">
      <alignment horizontal="center" vertical="center"/>
    </xf>
    <xf numFmtId="2" fontId="51" fillId="4" borderId="103" xfId="327" applyNumberFormat="1" applyFont="1" applyFill="1" applyBorder="1" applyAlignment="1">
      <alignment horizontal="center" vertical="center"/>
    </xf>
    <xf numFmtId="0" fontId="70" fillId="4" borderId="113" xfId="327" applyFont="1" applyFill="1" applyBorder="1" applyAlignment="1">
      <alignment horizontal="center" vertical="center" wrapText="1"/>
    </xf>
    <xf numFmtId="0" fontId="70" fillId="28" borderId="69" xfId="327" applyFont="1" applyFill="1" applyBorder="1" applyAlignment="1">
      <alignment horizontal="center" vertical="center"/>
    </xf>
    <xf numFmtId="0" fontId="70" fillId="28" borderId="75" xfId="327" applyFont="1" applyFill="1" applyBorder="1" applyAlignment="1">
      <alignment horizontal="center" vertical="center"/>
    </xf>
    <xf numFmtId="0" fontId="69" fillId="0" borderId="29" xfId="0" applyFont="1" applyBorder="1" applyAlignment="1">
      <alignment horizontal="center" vertical="center" wrapText="1"/>
    </xf>
    <xf numFmtId="0" fontId="69" fillId="0" borderId="28" xfId="0" applyFont="1" applyBorder="1" applyAlignment="1">
      <alignment horizontal="center"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24" fillId="4" borderId="55" xfId="9990" quotePrefix="1" applyFont="1" applyFill="1" applyBorder="1" applyAlignment="1">
      <alignment horizontal="left" vertical="center" wrapText="1"/>
    </xf>
    <xf numFmtId="0" fontId="47" fillId="4" borderId="38" xfId="329" applyFont="1" applyFill="1" applyBorder="1" applyAlignment="1">
      <alignment horizontal="left" vertical="center" wrapText="1"/>
    </xf>
    <xf numFmtId="0" fontId="47" fillId="4" borderId="76"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81" xfId="329" applyFont="1" applyFill="1" applyBorder="1" applyAlignment="1">
      <alignment horizontal="left" vertical="center" wrapText="1"/>
    </xf>
    <xf numFmtId="0" fontId="47" fillId="4" borderId="75" xfId="329" quotePrefix="1" applyFont="1" applyFill="1" applyBorder="1" applyAlignment="1">
      <alignment horizontal="left" vertical="center" wrapText="1"/>
    </xf>
    <xf numFmtId="0" fontId="47" fillId="4" borderId="75" xfId="329" applyFont="1" applyFill="1" applyBorder="1" applyAlignment="1">
      <alignment horizontal="left" vertical="center" wrapText="1"/>
    </xf>
    <xf numFmtId="0" fontId="47" fillId="4" borderId="72" xfId="329" applyFont="1" applyFill="1" applyBorder="1" applyAlignment="1">
      <alignment horizontal="left" vertical="center" wrapText="1"/>
    </xf>
    <xf numFmtId="0" fontId="9" fillId="4" borderId="45"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82" xfId="329" applyFont="1" applyFill="1" applyBorder="1" applyAlignment="1">
      <alignment horizontal="left" vertical="top"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77" xfId="329" quotePrefix="1" applyFont="1" applyFill="1" applyBorder="1" applyAlignment="1">
      <alignment horizontal="left" vertical="center" wrapText="1"/>
    </xf>
    <xf numFmtId="0" fontId="47" fillId="4" borderId="77" xfId="329" applyFont="1" applyFill="1" applyBorder="1" applyAlignment="1">
      <alignment horizontal="left" vertical="center" wrapText="1"/>
    </xf>
    <xf numFmtId="0" fontId="47" fillId="4" borderId="78" xfId="329" applyFont="1" applyFill="1" applyBorder="1" applyAlignment="1">
      <alignment horizontal="left" vertical="center" wrapText="1"/>
    </xf>
    <xf numFmtId="0" fontId="9" fillId="4" borderId="41" xfId="329" quotePrefix="1" applyFont="1" applyFill="1" applyBorder="1" applyAlignment="1">
      <alignment horizontal="left" vertical="center" wrapText="1"/>
    </xf>
    <xf numFmtId="0" fontId="47" fillId="4" borderId="73" xfId="329" quotePrefix="1" applyFont="1" applyFill="1" applyBorder="1" applyAlignment="1">
      <alignment horizontal="left" vertical="center" wrapText="1"/>
    </xf>
    <xf numFmtId="0" fontId="47" fillId="4" borderId="79" xfId="329" applyFont="1" applyFill="1" applyBorder="1" applyAlignment="1">
      <alignment horizontal="left" vertical="center" wrapText="1"/>
    </xf>
    <xf numFmtId="0" fontId="47" fillId="4" borderId="80" xfId="329" applyFont="1" applyFill="1" applyBorder="1" applyAlignment="1">
      <alignment horizontal="left" vertical="center"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71"/>
  <sheetViews>
    <sheetView tabSelected="1" zoomScale="90" zoomScaleNormal="90" zoomScaleSheetLayoutView="90" workbookViewId="0">
      <selection activeCell="AK96" sqref="AK96:AK103"/>
    </sheetView>
  </sheetViews>
  <sheetFormatPr defaultRowHeight="14"/>
  <cols>
    <col min="1" max="2" width="6.1796875" style="33" customWidth="1"/>
    <col min="3" max="3" width="16.54296875" style="30" customWidth="1"/>
    <col min="4" max="4" width="31.54296875" style="30" customWidth="1"/>
    <col min="5" max="5" width="44.54296875" style="58" customWidth="1"/>
    <col min="6" max="6" width="11.1796875" style="36" customWidth="1"/>
    <col min="7" max="9" width="11.81640625" style="59" customWidth="1"/>
    <col min="10" max="10" width="10.453125" style="59" customWidth="1"/>
    <col min="11" max="11" width="18.453125" style="59" customWidth="1"/>
    <col min="12" max="12" width="20.1796875" style="60" customWidth="1"/>
    <col min="13" max="13" width="18" style="60" customWidth="1"/>
    <col min="14" max="14" width="21" style="57" customWidth="1"/>
    <col min="15" max="15" width="2" style="33" customWidth="1"/>
    <col min="16" max="16" width="19.54296875" style="59" customWidth="1"/>
    <col min="17" max="17" width="19.54296875" style="60" customWidth="1"/>
    <col min="18" max="18" width="18" style="60" customWidth="1"/>
    <col min="19" max="19" width="19.81640625" style="57" customWidth="1"/>
    <col min="20" max="20" width="19.54296875" style="59" customWidth="1"/>
    <col min="21" max="21" width="19.54296875" style="60" customWidth="1"/>
    <col min="22" max="22" width="18" style="60" customWidth="1"/>
    <col min="23" max="23" width="19.81640625" style="57" customWidth="1"/>
    <col min="24" max="24" width="19.54296875" style="59" customWidth="1"/>
    <col min="25" max="25" width="19.54296875" style="60" customWidth="1"/>
    <col min="26" max="26" width="18" style="60" customWidth="1"/>
    <col min="27" max="27" width="19.81640625" style="57" customWidth="1"/>
    <col min="28" max="28" width="19.54296875" style="59" customWidth="1"/>
    <col min="29" max="29" width="19.54296875" style="60" customWidth="1"/>
    <col min="30" max="30" width="18" style="60" customWidth="1"/>
    <col min="31" max="31" width="19.81640625" style="57" customWidth="1"/>
    <col min="32" max="32" width="16.81640625" style="59" customWidth="1"/>
    <col min="33" max="34" width="16.81640625" style="60" customWidth="1"/>
    <col min="35" max="35" width="16.81640625" style="57" customWidth="1"/>
    <col min="36" max="36" width="9.1796875" style="33"/>
    <col min="37" max="37" width="65.453125" style="33" customWidth="1"/>
    <col min="38" max="161" width="9.1796875" style="33"/>
    <col min="162" max="162" width="6" style="33" customWidth="1"/>
    <col min="163" max="163" width="11.1796875" style="33" customWidth="1"/>
    <col min="164" max="164" width="37.453125" style="33" customWidth="1"/>
    <col min="165" max="165" width="14.1796875" style="33" customWidth="1"/>
    <col min="166" max="167" width="12" style="33" customWidth="1"/>
    <col min="168" max="168" width="17.81640625" style="33" customWidth="1"/>
    <col min="169" max="169" width="15.54296875" style="33" customWidth="1"/>
    <col min="170" max="175" width="0" style="33" hidden="1" customWidth="1"/>
    <col min="176" max="176" width="11.81640625" style="33" customWidth="1"/>
    <col min="177" max="177" width="31.81640625" style="33" customWidth="1"/>
    <col min="178" max="178" width="12.1796875" style="33" customWidth="1"/>
    <col min="179" max="179" width="12" style="33" customWidth="1"/>
    <col min="180" max="180" width="12.54296875" style="33" customWidth="1"/>
    <col min="181" max="181" width="12" style="33" customWidth="1"/>
    <col min="182" max="182" width="11.1796875" style="33" customWidth="1"/>
    <col min="183" max="184" width="11.54296875" style="33" customWidth="1"/>
    <col min="185" max="185" width="12.54296875" style="33" customWidth="1"/>
    <col min="186" max="186" width="9.54296875" style="33" customWidth="1"/>
    <col min="187" max="187" width="12" style="33" customWidth="1"/>
    <col min="188" max="236" width="9.54296875" style="33" customWidth="1"/>
    <col min="237" max="417" width="9.1796875" style="33"/>
    <col min="418" max="418" width="6" style="33" customWidth="1"/>
    <col min="419" max="419" width="11.1796875" style="33" customWidth="1"/>
    <col min="420" max="420" width="37.453125" style="33" customWidth="1"/>
    <col min="421" max="421" width="14.1796875" style="33" customWidth="1"/>
    <col min="422" max="423" width="12" style="33" customWidth="1"/>
    <col min="424" max="424" width="17.81640625" style="33" customWidth="1"/>
    <col min="425" max="425" width="15.54296875" style="33" customWidth="1"/>
    <col min="426" max="431" width="0" style="33" hidden="1" customWidth="1"/>
    <col min="432" max="432" width="11.81640625" style="33" customWidth="1"/>
    <col min="433" max="433" width="31.81640625" style="33" customWidth="1"/>
    <col min="434" max="434" width="12.1796875" style="33" customWidth="1"/>
    <col min="435" max="435" width="12" style="33" customWidth="1"/>
    <col min="436" max="436" width="12.54296875" style="33" customWidth="1"/>
    <col min="437" max="437" width="12" style="33" customWidth="1"/>
    <col min="438" max="438" width="11.1796875" style="33" customWidth="1"/>
    <col min="439" max="440" width="11.54296875" style="33" customWidth="1"/>
    <col min="441" max="441" width="12.54296875" style="33" customWidth="1"/>
    <col min="442" max="442" width="9.54296875" style="33" customWidth="1"/>
    <col min="443" max="443" width="12" style="33" customWidth="1"/>
    <col min="444" max="492" width="9.54296875" style="33" customWidth="1"/>
    <col min="493" max="673" width="9.1796875" style="33"/>
    <col min="674" max="674" width="6" style="33" customWidth="1"/>
    <col min="675" max="675" width="11.1796875" style="33" customWidth="1"/>
    <col min="676" max="676" width="37.453125" style="33" customWidth="1"/>
    <col min="677" max="677" width="14.1796875" style="33" customWidth="1"/>
    <col min="678" max="679" width="12" style="33" customWidth="1"/>
    <col min="680" max="680" width="17.81640625" style="33" customWidth="1"/>
    <col min="681" max="681" width="15.54296875" style="33" customWidth="1"/>
    <col min="682" max="687" width="0" style="33" hidden="1" customWidth="1"/>
    <col min="688" max="688" width="11.81640625" style="33" customWidth="1"/>
    <col min="689" max="689" width="31.81640625" style="33" customWidth="1"/>
    <col min="690" max="690" width="12.1796875" style="33" customWidth="1"/>
    <col min="691" max="691" width="12" style="33" customWidth="1"/>
    <col min="692" max="692" width="12.54296875" style="33" customWidth="1"/>
    <col min="693" max="693" width="12" style="33" customWidth="1"/>
    <col min="694" max="694" width="11.1796875" style="33" customWidth="1"/>
    <col min="695" max="696" width="11.54296875" style="33" customWidth="1"/>
    <col min="697" max="697" width="12.54296875" style="33" customWidth="1"/>
    <col min="698" max="698" width="9.54296875" style="33" customWidth="1"/>
    <col min="699" max="699" width="12" style="33" customWidth="1"/>
    <col min="700" max="748" width="9.54296875" style="33" customWidth="1"/>
    <col min="749" max="929" width="9.1796875" style="33"/>
    <col min="930" max="930" width="6" style="33" customWidth="1"/>
    <col min="931" max="931" width="11.1796875" style="33" customWidth="1"/>
    <col min="932" max="932" width="37.453125" style="33" customWidth="1"/>
    <col min="933" max="933" width="14.1796875" style="33" customWidth="1"/>
    <col min="934" max="935" width="12" style="33" customWidth="1"/>
    <col min="936" max="936" width="17.81640625" style="33" customWidth="1"/>
    <col min="937" max="937" width="15.54296875" style="33" customWidth="1"/>
    <col min="938" max="943" width="0" style="33" hidden="1" customWidth="1"/>
    <col min="944" max="944" width="11.81640625" style="33" customWidth="1"/>
    <col min="945" max="945" width="31.81640625" style="33" customWidth="1"/>
    <col min="946" max="946" width="12.1796875" style="33" customWidth="1"/>
    <col min="947" max="947" width="12" style="33" customWidth="1"/>
    <col min="948" max="948" width="12.54296875" style="33" customWidth="1"/>
    <col min="949" max="949" width="12" style="33" customWidth="1"/>
    <col min="950" max="950" width="11.1796875" style="33" customWidth="1"/>
    <col min="951" max="952" width="11.54296875" style="33" customWidth="1"/>
    <col min="953" max="953" width="12.54296875" style="33" customWidth="1"/>
    <col min="954" max="954" width="9.54296875" style="33" customWidth="1"/>
    <col min="955" max="955" width="12" style="33" customWidth="1"/>
    <col min="956" max="1004" width="9.54296875" style="33" customWidth="1"/>
    <col min="1005" max="1185" width="9.1796875" style="33"/>
    <col min="1186" max="1186" width="6" style="33" customWidth="1"/>
    <col min="1187" max="1187" width="11.1796875" style="33" customWidth="1"/>
    <col min="1188" max="1188" width="37.453125" style="33" customWidth="1"/>
    <col min="1189" max="1189" width="14.1796875" style="33" customWidth="1"/>
    <col min="1190" max="1191" width="12" style="33" customWidth="1"/>
    <col min="1192" max="1192" width="17.81640625" style="33" customWidth="1"/>
    <col min="1193" max="1193" width="15.54296875" style="33" customWidth="1"/>
    <col min="1194" max="1199" width="0" style="33" hidden="1" customWidth="1"/>
    <col min="1200" max="1200" width="11.81640625" style="33" customWidth="1"/>
    <col min="1201" max="1201" width="31.81640625" style="33" customWidth="1"/>
    <col min="1202" max="1202" width="12.1796875" style="33" customWidth="1"/>
    <col min="1203" max="1203" width="12" style="33" customWidth="1"/>
    <col min="1204" max="1204" width="12.54296875" style="33" customWidth="1"/>
    <col min="1205" max="1205" width="12" style="33" customWidth="1"/>
    <col min="1206" max="1206" width="11.1796875" style="33" customWidth="1"/>
    <col min="1207" max="1208" width="11.54296875" style="33" customWidth="1"/>
    <col min="1209" max="1209" width="12.54296875" style="33" customWidth="1"/>
    <col min="1210" max="1210" width="9.54296875" style="33" customWidth="1"/>
    <col min="1211" max="1211" width="12" style="33" customWidth="1"/>
    <col min="1212" max="1260" width="9.54296875" style="33" customWidth="1"/>
    <col min="1261" max="1441" width="9.1796875" style="33"/>
    <col min="1442" max="1442" width="6" style="33" customWidth="1"/>
    <col min="1443" max="1443" width="11.1796875" style="33" customWidth="1"/>
    <col min="1444" max="1444" width="37.453125" style="33" customWidth="1"/>
    <col min="1445" max="1445" width="14.1796875" style="33" customWidth="1"/>
    <col min="1446" max="1447" width="12" style="33" customWidth="1"/>
    <col min="1448" max="1448" width="17.81640625" style="33" customWidth="1"/>
    <col min="1449" max="1449" width="15.54296875" style="33" customWidth="1"/>
    <col min="1450" max="1455" width="0" style="33" hidden="1" customWidth="1"/>
    <col min="1456" max="1456" width="11.81640625" style="33" customWidth="1"/>
    <col min="1457" max="1457" width="31.81640625" style="33" customWidth="1"/>
    <col min="1458" max="1458" width="12.1796875" style="33" customWidth="1"/>
    <col min="1459" max="1459" width="12" style="33" customWidth="1"/>
    <col min="1460" max="1460" width="12.54296875" style="33" customWidth="1"/>
    <col min="1461" max="1461" width="12" style="33" customWidth="1"/>
    <col min="1462" max="1462" width="11.1796875" style="33" customWidth="1"/>
    <col min="1463" max="1464" width="11.54296875" style="33" customWidth="1"/>
    <col min="1465" max="1465" width="12.54296875" style="33" customWidth="1"/>
    <col min="1466" max="1466" width="9.54296875" style="33" customWidth="1"/>
    <col min="1467" max="1467" width="12" style="33" customWidth="1"/>
    <col min="1468" max="1516" width="9.54296875" style="33" customWidth="1"/>
    <col min="1517" max="1697" width="9.1796875" style="33"/>
    <col min="1698" max="1698" width="6" style="33" customWidth="1"/>
    <col min="1699" max="1699" width="11.1796875" style="33" customWidth="1"/>
    <col min="1700" max="1700" width="37.453125" style="33" customWidth="1"/>
    <col min="1701" max="1701" width="14.1796875" style="33" customWidth="1"/>
    <col min="1702" max="1703" width="12" style="33" customWidth="1"/>
    <col min="1704" max="1704" width="17.81640625" style="33" customWidth="1"/>
    <col min="1705" max="1705" width="15.54296875" style="33" customWidth="1"/>
    <col min="1706" max="1711" width="0" style="33" hidden="1" customWidth="1"/>
    <col min="1712" max="1712" width="11.81640625" style="33" customWidth="1"/>
    <col min="1713" max="1713" width="31.81640625" style="33" customWidth="1"/>
    <col min="1714" max="1714" width="12.1796875" style="33" customWidth="1"/>
    <col min="1715" max="1715" width="12" style="33" customWidth="1"/>
    <col min="1716" max="1716" width="12.54296875" style="33" customWidth="1"/>
    <col min="1717" max="1717" width="12" style="33" customWidth="1"/>
    <col min="1718" max="1718" width="11.1796875" style="33" customWidth="1"/>
    <col min="1719" max="1720" width="11.54296875" style="33" customWidth="1"/>
    <col min="1721" max="1721" width="12.54296875" style="33" customWidth="1"/>
    <col min="1722" max="1722" width="9.54296875" style="33" customWidth="1"/>
    <col min="1723" max="1723" width="12" style="33" customWidth="1"/>
    <col min="1724" max="1772" width="9.54296875" style="33" customWidth="1"/>
    <col min="1773" max="1953" width="9.1796875" style="33"/>
    <col min="1954" max="1954" width="6" style="33" customWidth="1"/>
    <col min="1955" max="1955" width="11.1796875" style="33" customWidth="1"/>
    <col min="1956" max="1956" width="37.453125" style="33" customWidth="1"/>
    <col min="1957" max="1957" width="14.1796875" style="33" customWidth="1"/>
    <col min="1958" max="1959" width="12" style="33" customWidth="1"/>
    <col min="1960" max="1960" width="17.81640625" style="33" customWidth="1"/>
    <col min="1961" max="1961" width="15.54296875" style="33" customWidth="1"/>
    <col min="1962" max="1967" width="0" style="33" hidden="1" customWidth="1"/>
    <col min="1968" max="1968" width="11.81640625" style="33" customWidth="1"/>
    <col min="1969" max="1969" width="31.81640625" style="33" customWidth="1"/>
    <col min="1970" max="1970" width="12.1796875" style="33" customWidth="1"/>
    <col min="1971" max="1971" width="12" style="33" customWidth="1"/>
    <col min="1972" max="1972" width="12.54296875" style="33" customWidth="1"/>
    <col min="1973" max="1973" width="12" style="33" customWidth="1"/>
    <col min="1974" max="1974" width="11.1796875" style="33" customWidth="1"/>
    <col min="1975" max="1976" width="11.54296875" style="33" customWidth="1"/>
    <col min="1977" max="1977" width="12.54296875" style="33" customWidth="1"/>
    <col min="1978" max="1978" width="9.54296875" style="33" customWidth="1"/>
    <col min="1979" max="1979" width="12" style="33" customWidth="1"/>
    <col min="1980" max="2028" width="9.54296875" style="33" customWidth="1"/>
    <col min="2029" max="2209" width="9.1796875" style="33"/>
    <col min="2210" max="2210" width="6" style="33" customWidth="1"/>
    <col min="2211" max="2211" width="11.1796875" style="33" customWidth="1"/>
    <col min="2212" max="2212" width="37.453125" style="33" customWidth="1"/>
    <col min="2213" max="2213" width="14.1796875" style="33" customWidth="1"/>
    <col min="2214" max="2215" width="12" style="33" customWidth="1"/>
    <col min="2216" max="2216" width="17.81640625" style="33" customWidth="1"/>
    <col min="2217" max="2217" width="15.54296875" style="33" customWidth="1"/>
    <col min="2218" max="2223" width="0" style="33" hidden="1" customWidth="1"/>
    <col min="2224" max="2224" width="11.81640625" style="33" customWidth="1"/>
    <col min="2225" max="2225" width="31.81640625" style="33" customWidth="1"/>
    <col min="2226" max="2226" width="12.1796875" style="33" customWidth="1"/>
    <col min="2227" max="2227" width="12" style="33" customWidth="1"/>
    <col min="2228" max="2228" width="12.54296875" style="33" customWidth="1"/>
    <col min="2229" max="2229" width="12" style="33" customWidth="1"/>
    <col min="2230" max="2230" width="11.1796875" style="33" customWidth="1"/>
    <col min="2231" max="2232" width="11.54296875" style="33" customWidth="1"/>
    <col min="2233" max="2233" width="12.54296875" style="33" customWidth="1"/>
    <col min="2234" max="2234" width="9.54296875" style="33" customWidth="1"/>
    <col min="2235" max="2235" width="12" style="33" customWidth="1"/>
    <col min="2236" max="2284" width="9.54296875" style="33" customWidth="1"/>
    <col min="2285" max="2465" width="9.1796875" style="33"/>
    <col min="2466" max="2466" width="6" style="33" customWidth="1"/>
    <col min="2467" max="2467" width="11.1796875" style="33" customWidth="1"/>
    <col min="2468" max="2468" width="37.453125" style="33" customWidth="1"/>
    <col min="2469" max="2469" width="14.1796875" style="33" customWidth="1"/>
    <col min="2470" max="2471" width="12" style="33" customWidth="1"/>
    <col min="2472" max="2472" width="17.81640625" style="33" customWidth="1"/>
    <col min="2473" max="2473" width="15.54296875" style="33" customWidth="1"/>
    <col min="2474" max="2479" width="0" style="33" hidden="1" customWidth="1"/>
    <col min="2480" max="2480" width="11.81640625" style="33" customWidth="1"/>
    <col min="2481" max="2481" width="31.81640625" style="33" customWidth="1"/>
    <col min="2482" max="2482" width="12.1796875" style="33" customWidth="1"/>
    <col min="2483" max="2483" width="12" style="33" customWidth="1"/>
    <col min="2484" max="2484" width="12.54296875" style="33" customWidth="1"/>
    <col min="2485" max="2485" width="12" style="33" customWidth="1"/>
    <col min="2486" max="2486" width="11.1796875" style="33" customWidth="1"/>
    <col min="2487" max="2488" width="11.54296875" style="33" customWidth="1"/>
    <col min="2489" max="2489" width="12.54296875" style="33" customWidth="1"/>
    <col min="2490" max="2490" width="9.54296875" style="33" customWidth="1"/>
    <col min="2491" max="2491" width="12" style="33" customWidth="1"/>
    <col min="2492" max="2540" width="9.54296875" style="33" customWidth="1"/>
    <col min="2541" max="2721" width="9.1796875" style="33"/>
    <col min="2722" max="2722" width="6" style="33" customWidth="1"/>
    <col min="2723" max="2723" width="11.1796875" style="33" customWidth="1"/>
    <col min="2724" max="2724" width="37.453125" style="33" customWidth="1"/>
    <col min="2725" max="2725" width="14.1796875" style="33" customWidth="1"/>
    <col min="2726" max="2727" width="12" style="33" customWidth="1"/>
    <col min="2728" max="2728" width="17.81640625" style="33" customWidth="1"/>
    <col min="2729" max="2729" width="15.54296875" style="33" customWidth="1"/>
    <col min="2730" max="2735" width="0" style="33" hidden="1" customWidth="1"/>
    <col min="2736" max="2736" width="11.81640625" style="33" customWidth="1"/>
    <col min="2737" max="2737" width="31.81640625" style="33" customWidth="1"/>
    <col min="2738" max="2738" width="12.1796875" style="33" customWidth="1"/>
    <col min="2739" max="2739" width="12" style="33" customWidth="1"/>
    <col min="2740" max="2740" width="12.54296875" style="33" customWidth="1"/>
    <col min="2741" max="2741" width="12" style="33" customWidth="1"/>
    <col min="2742" max="2742" width="11.1796875" style="33" customWidth="1"/>
    <col min="2743" max="2744" width="11.54296875" style="33" customWidth="1"/>
    <col min="2745" max="2745" width="12.54296875" style="33" customWidth="1"/>
    <col min="2746" max="2746" width="9.54296875" style="33" customWidth="1"/>
    <col min="2747" max="2747" width="12" style="33" customWidth="1"/>
    <col min="2748" max="2796" width="9.54296875" style="33" customWidth="1"/>
    <col min="2797" max="2977" width="9.1796875" style="33"/>
    <col min="2978" max="2978" width="6" style="33" customWidth="1"/>
    <col min="2979" max="2979" width="11.1796875" style="33" customWidth="1"/>
    <col min="2980" max="2980" width="37.453125" style="33" customWidth="1"/>
    <col min="2981" max="2981" width="14.1796875" style="33" customWidth="1"/>
    <col min="2982" max="2983" width="12" style="33" customWidth="1"/>
    <col min="2984" max="2984" width="17.81640625" style="33" customWidth="1"/>
    <col min="2985" max="2985" width="15.54296875" style="33" customWidth="1"/>
    <col min="2986" max="2991" width="0" style="33" hidden="1" customWidth="1"/>
    <col min="2992" max="2992" width="11.81640625" style="33" customWidth="1"/>
    <col min="2993" max="2993" width="31.81640625" style="33" customWidth="1"/>
    <col min="2994" max="2994" width="12.1796875" style="33" customWidth="1"/>
    <col min="2995" max="2995" width="12" style="33" customWidth="1"/>
    <col min="2996" max="2996" width="12.54296875" style="33" customWidth="1"/>
    <col min="2997" max="2997" width="12" style="33" customWidth="1"/>
    <col min="2998" max="2998" width="11.1796875" style="33" customWidth="1"/>
    <col min="2999" max="3000" width="11.54296875" style="33" customWidth="1"/>
    <col min="3001" max="3001" width="12.54296875" style="33" customWidth="1"/>
    <col min="3002" max="3002" width="9.54296875" style="33" customWidth="1"/>
    <col min="3003" max="3003" width="12" style="33" customWidth="1"/>
    <col min="3004" max="3052" width="9.54296875" style="33" customWidth="1"/>
    <col min="3053" max="3233" width="9.1796875" style="33"/>
    <col min="3234" max="3234" width="6" style="33" customWidth="1"/>
    <col min="3235" max="3235" width="11.1796875" style="33" customWidth="1"/>
    <col min="3236" max="3236" width="37.453125" style="33" customWidth="1"/>
    <col min="3237" max="3237" width="14.1796875" style="33" customWidth="1"/>
    <col min="3238" max="3239" width="12" style="33" customWidth="1"/>
    <col min="3240" max="3240" width="17.81640625" style="33" customWidth="1"/>
    <col min="3241" max="3241" width="15.54296875" style="33" customWidth="1"/>
    <col min="3242" max="3247" width="0" style="33" hidden="1" customWidth="1"/>
    <col min="3248" max="3248" width="11.81640625" style="33" customWidth="1"/>
    <col min="3249" max="3249" width="31.81640625" style="33" customWidth="1"/>
    <col min="3250" max="3250" width="12.1796875" style="33" customWidth="1"/>
    <col min="3251" max="3251" width="12" style="33" customWidth="1"/>
    <col min="3252" max="3252" width="12.54296875" style="33" customWidth="1"/>
    <col min="3253" max="3253" width="12" style="33" customWidth="1"/>
    <col min="3254" max="3254" width="11.1796875" style="33" customWidth="1"/>
    <col min="3255" max="3256" width="11.54296875" style="33" customWidth="1"/>
    <col min="3257" max="3257" width="12.54296875" style="33" customWidth="1"/>
    <col min="3258" max="3258" width="9.54296875" style="33" customWidth="1"/>
    <col min="3259" max="3259" width="12" style="33" customWidth="1"/>
    <col min="3260" max="3308" width="9.54296875" style="33" customWidth="1"/>
    <col min="3309" max="3489" width="9.1796875" style="33"/>
    <col min="3490" max="3490" width="6" style="33" customWidth="1"/>
    <col min="3491" max="3491" width="11.1796875" style="33" customWidth="1"/>
    <col min="3492" max="3492" width="37.453125" style="33" customWidth="1"/>
    <col min="3493" max="3493" width="14.1796875" style="33" customWidth="1"/>
    <col min="3494" max="3495" width="12" style="33" customWidth="1"/>
    <col min="3496" max="3496" width="17.81640625" style="33" customWidth="1"/>
    <col min="3497" max="3497" width="15.54296875" style="33" customWidth="1"/>
    <col min="3498" max="3503" width="0" style="33" hidden="1" customWidth="1"/>
    <col min="3504" max="3504" width="11.81640625" style="33" customWidth="1"/>
    <col min="3505" max="3505" width="31.81640625" style="33" customWidth="1"/>
    <col min="3506" max="3506" width="12.1796875" style="33" customWidth="1"/>
    <col min="3507" max="3507" width="12" style="33" customWidth="1"/>
    <col min="3508" max="3508" width="12.54296875" style="33" customWidth="1"/>
    <col min="3509" max="3509" width="12" style="33" customWidth="1"/>
    <col min="3510" max="3510" width="11.1796875" style="33" customWidth="1"/>
    <col min="3511" max="3512" width="11.54296875" style="33" customWidth="1"/>
    <col min="3513" max="3513" width="12.54296875" style="33" customWidth="1"/>
    <col min="3514" max="3514" width="9.54296875" style="33" customWidth="1"/>
    <col min="3515" max="3515" width="12" style="33" customWidth="1"/>
    <col min="3516" max="3564" width="9.54296875" style="33" customWidth="1"/>
    <col min="3565" max="3745" width="9.1796875" style="33"/>
    <col min="3746" max="3746" width="6" style="33" customWidth="1"/>
    <col min="3747" max="3747" width="11.1796875" style="33" customWidth="1"/>
    <col min="3748" max="3748" width="37.453125" style="33" customWidth="1"/>
    <col min="3749" max="3749" width="14.1796875" style="33" customWidth="1"/>
    <col min="3750" max="3751" width="12" style="33" customWidth="1"/>
    <col min="3752" max="3752" width="17.81640625" style="33" customWidth="1"/>
    <col min="3753" max="3753" width="15.54296875" style="33" customWidth="1"/>
    <col min="3754" max="3759" width="0" style="33" hidden="1" customWidth="1"/>
    <col min="3760" max="3760" width="11.81640625" style="33" customWidth="1"/>
    <col min="3761" max="3761" width="31.81640625" style="33" customWidth="1"/>
    <col min="3762" max="3762" width="12.1796875" style="33" customWidth="1"/>
    <col min="3763" max="3763" width="12" style="33" customWidth="1"/>
    <col min="3764" max="3764" width="12.54296875" style="33" customWidth="1"/>
    <col min="3765" max="3765" width="12" style="33" customWidth="1"/>
    <col min="3766" max="3766" width="11.1796875" style="33" customWidth="1"/>
    <col min="3767" max="3768" width="11.54296875" style="33" customWidth="1"/>
    <col min="3769" max="3769" width="12.54296875" style="33" customWidth="1"/>
    <col min="3770" max="3770" width="9.54296875" style="33" customWidth="1"/>
    <col min="3771" max="3771" width="12" style="33" customWidth="1"/>
    <col min="3772" max="3820" width="9.54296875" style="33" customWidth="1"/>
    <col min="3821" max="4001" width="9.1796875" style="33"/>
    <col min="4002" max="4002" width="6" style="33" customWidth="1"/>
    <col min="4003" max="4003" width="11.1796875" style="33" customWidth="1"/>
    <col min="4004" max="4004" width="37.453125" style="33" customWidth="1"/>
    <col min="4005" max="4005" width="14.1796875" style="33" customWidth="1"/>
    <col min="4006" max="4007" width="12" style="33" customWidth="1"/>
    <col min="4008" max="4008" width="17.81640625" style="33" customWidth="1"/>
    <col min="4009" max="4009" width="15.54296875" style="33" customWidth="1"/>
    <col min="4010" max="4015" width="0" style="33" hidden="1" customWidth="1"/>
    <col min="4016" max="4016" width="11.81640625" style="33" customWidth="1"/>
    <col min="4017" max="4017" width="31.81640625" style="33" customWidth="1"/>
    <col min="4018" max="4018" width="12.1796875" style="33" customWidth="1"/>
    <col min="4019" max="4019" width="12" style="33" customWidth="1"/>
    <col min="4020" max="4020" width="12.54296875" style="33" customWidth="1"/>
    <col min="4021" max="4021" width="12" style="33" customWidth="1"/>
    <col min="4022" max="4022" width="11.1796875" style="33" customWidth="1"/>
    <col min="4023" max="4024" width="11.54296875" style="33" customWidth="1"/>
    <col min="4025" max="4025" width="12.54296875" style="33" customWidth="1"/>
    <col min="4026" max="4026" width="9.54296875" style="33" customWidth="1"/>
    <col min="4027" max="4027" width="12" style="33" customWidth="1"/>
    <col min="4028" max="4076" width="9.54296875" style="33" customWidth="1"/>
    <col min="4077" max="4257" width="9.1796875" style="33"/>
    <col min="4258" max="4258" width="6" style="33" customWidth="1"/>
    <col min="4259" max="4259" width="11.1796875" style="33" customWidth="1"/>
    <col min="4260" max="4260" width="37.453125" style="33" customWidth="1"/>
    <col min="4261" max="4261" width="14.1796875" style="33" customWidth="1"/>
    <col min="4262" max="4263" width="12" style="33" customWidth="1"/>
    <col min="4264" max="4264" width="17.81640625" style="33" customWidth="1"/>
    <col min="4265" max="4265" width="15.54296875" style="33" customWidth="1"/>
    <col min="4266" max="4271" width="0" style="33" hidden="1" customWidth="1"/>
    <col min="4272" max="4272" width="11.81640625" style="33" customWidth="1"/>
    <col min="4273" max="4273" width="31.81640625" style="33" customWidth="1"/>
    <col min="4274" max="4274" width="12.1796875" style="33" customWidth="1"/>
    <col min="4275" max="4275" width="12" style="33" customWidth="1"/>
    <col min="4276" max="4276" width="12.54296875" style="33" customWidth="1"/>
    <col min="4277" max="4277" width="12" style="33" customWidth="1"/>
    <col min="4278" max="4278" width="11.1796875" style="33" customWidth="1"/>
    <col min="4279" max="4280" width="11.54296875" style="33" customWidth="1"/>
    <col min="4281" max="4281" width="12.54296875" style="33" customWidth="1"/>
    <col min="4282" max="4282" width="9.54296875" style="33" customWidth="1"/>
    <col min="4283" max="4283" width="12" style="33" customWidth="1"/>
    <col min="4284" max="4332" width="9.54296875" style="33" customWidth="1"/>
    <col min="4333" max="4513" width="9.1796875" style="33"/>
    <col min="4514" max="4514" width="6" style="33" customWidth="1"/>
    <col min="4515" max="4515" width="11.1796875" style="33" customWidth="1"/>
    <col min="4516" max="4516" width="37.453125" style="33" customWidth="1"/>
    <col min="4517" max="4517" width="14.1796875" style="33" customWidth="1"/>
    <col min="4518" max="4519" width="12" style="33" customWidth="1"/>
    <col min="4520" max="4520" width="17.81640625" style="33" customWidth="1"/>
    <col min="4521" max="4521" width="15.54296875" style="33" customWidth="1"/>
    <col min="4522" max="4527" width="0" style="33" hidden="1" customWidth="1"/>
    <col min="4528" max="4528" width="11.81640625" style="33" customWidth="1"/>
    <col min="4529" max="4529" width="31.81640625" style="33" customWidth="1"/>
    <col min="4530" max="4530" width="12.1796875" style="33" customWidth="1"/>
    <col min="4531" max="4531" width="12" style="33" customWidth="1"/>
    <col min="4532" max="4532" width="12.54296875" style="33" customWidth="1"/>
    <col min="4533" max="4533" width="12" style="33" customWidth="1"/>
    <col min="4534" max="4534" width="11.1796875" style="33" customWidth="1"/>
    <col min="4535" max="4536" width="11.54296875" style="33" customWidth="1"/>
    <col min="4537" max="4537" width="12.54296875" style="33" customWidth="1"/>
    <col min="4538" max="4538" width="9.54296875" style="33" customWidth="1"/>
    <col min="4539" max="4539" width="12" style="33" customWidth="1"/>
    <col min="4540" max="4588" width="9.54296875" style="33" customWidth="1"/>
    <col min="4589" max="4769" width="9.1796875" style="33"/>
    <col min="4770" max="4770" width="6" style="33" customWidth="1"/>
    <col min="4771" max="4771" width="11.1796875" style="33" customWidth="1"/>
    <col min="4772" max="4772" width="37.453125" style="33" customWidth="1"/>
    <col min="4773" max="4773" width="14.1796875" style="33" customWidth="1"/>
    <col min="4774" max="4775" width="12" style="33" customWidth="1"/>
    <col min="4776" max="4776" width="17.81640625" style="33" customWidth="1"/>
    <col min="4777" max="4777" width="15.54296875" style="33" customWidth="1"/>
    <col min="4778" max="4783" width="0" style="33" hidden="1" customWidth="1"/>
    <col min="4784" max="4784" width="11.81640625" style="33" customWidth="1"/>
    <col min="4785" max="4785" width="31.81640625" style="33" customWidth="1"/>
    <col min="4786" max="4786" width="12.1796875" style="33" customWidth="1"/>
    <col min="4787" max="4787" width="12" style="33" customWidth="1"/>
    <col min="4788" max="4788" width="12.54296875" style="33" customWidth="1"/>
    <col min="4789" max="4789" width="12" style="33" customWidth="1"/>
    <col min="4790" max="4790" width="11.1796875" style="33" customWidth="1"/>
    <col min="4791" max="4792" width="11.54296875" style="33" customWidth="1"/>
    <col min="4793" max="4793" width="12.54296875" style="33" customWidth="1"/>
    <col min="4794" max="4794" width="9.54296875" style="33" customWidth="1"/>
    <col min="4795" max="4795" width="12" style="33" customWidth="1"/>
    <col min="4796" max="4844" width="9.54296875" style="33" customWidth="1"/>
    <col min="4845" max="5025" width="9.1796875" style="33"/>
    <col min="5026" max="5026" width="6" style="33" customWidth="1"/>
    <col min="5027" max="5027" width="11.1796875" style="33" customWidth="1"/>
    <col min="5028" max="5028" width="37.453125" style="33" customWidth="1"/>
    <col min="5029" max="5029" width="14.1796875" style="33" customWidth="1"/>
    <col min="5030" max="5031" width="12" style="33" customWidth="1"/>
    <col min="5032" max="5032" width="17.81640625" style="33" customWidth="1"/>
    <col min="5033" max="5033" width="15.54296875" style="33" customWidth="1"/>
    <col min="5034" max="5039" width="0" style="33" hidden="1" customWidth="1"/>
    <col min="5040" max="5040" width="11.81640625" style="33" customWidth="1"/>
    <col min="5041" max="5041" width="31.81640625" style="33" customWidth="1"/>
    <col min="5042" max="5042" width="12.1796875" style="33" customWidth="1"/>
    <col min="5043" max="5043" width="12" style="33" customWidth="1"/>
    <col min="5044" max="5044" width="12.54296875" style="33" customWidth="1"/>
    <col min="5045" max="5045" width="12" style="33" customWidth="1"/>
    <col min="5046" max="5046" width="11.1796875" style="33" customWidth="1"/>
    <col min="5047" max="5048" width="11.54296875" style="33" customWidth="1"/>
    <col min="5049" max="5049" width="12.54296875" style="33" customWidth="1"/>
    <col min="5050" max="5050" width="9.54296875" style="33" customWidth="1"/>
    <col min="5051" max="5051" width="12" style="33" customWidth="1"/>
    <col min="5052" max="5100" width="9.54296875" style="33" customWidth="1"/>
    <col min="5101" max="5281" width="9.1796875" style="33"/>
    <col min="5282" max="5282" width="6" style="33" customWidth="1"/>
    <col min="5283" max="5283" width="11.1796875" style="33" customWidth="1"/>
    <col min="5284" max="5284" width="37.453125" style="33" customWidth="1"/>
    <col min="5285" max="5285" width="14.1796875" style="33" customWidth="1"/>
    <col min="5286" max="5287" width="12" style="33" customWidth="1"/>
    <col min="5288" max="5288" width="17.81640625" style="33" customWidth="1"/>
    <col min="5289" max="5289" width="15.54296875" style="33" customWidth="1"/>
    <col min="5290" max="5295" width="0" style="33" hidden="1" customWidth="1"/>
    <col min="5296" max="5296" width="11.81640625" style="33" customWidth="1"/>
    <col min="5297" max="5297" width="31.81640625" style="33" customWidth="1"/>
    <col min="5298" max="5298" width="12.1796875" style="33" customWidth="1"/>
    <col min="5299" max="5299" width="12" style="33" customWidth="1"/>
    <col min="5300" max="5300" width="12.54296875" style="33" customWidth="1"/>
    <col min="5301" max="5301" width="12" style="33" customWidth="1"/>
    <col min="5302" max="5302" width="11.1796875" style="33" customWidth="1"/>
    <col min="5303" max="5304" width="11.54296875" style="33" customWidth="1"/>
    <col min="5305" max="5305" width="12.54296875" style="33" customWidth="1"/>
    <col min="5306" max="5306" width="9.54296875" style="33" customWidth="1"/>
    <col min="5307" max="5307" width="12" style="33" customWidth="1"/>
    <col min="5308" max="5356" width="9.54296875" style="33" customWidth="1"/>
    <col min="5357" max="5537" width="9.1796875" style="33"/>
    <col min="5538" max="5538" width="6" style="33" customWidth="1"/>
    <col min="5539" max="5539" width="11.1796875" style="33" customWidth="1"/>
    <col min="5540" max="5540" width="37.453125" style="33" customWidth="1"/>
    <col min="5541" max="5541" width="14.1796875" style="33" customWidth="1"/>
    <col min="5542" max="5543" width="12" style="33" customWidth="1"/>
    <col min="5544" max="5544" width="17.81640625" style="33" customWidth="1"/>
    <col min="5545" max="5545" width="15.54296875" style="33" customWidth="1"/>
    <col min="5546" max="5551" width="0" style="33" hidden="1" customWidth="1"/>
    <col min="5552" max="5552" width="11.81640625" style="33" customWidth="1"/>
    <col min="5553" max="5553" width="31.81640625" style="33" customWidth="1"/>
    <col min="5554" max="5554" width="12.1796875" style="33" customWidth="1"/>
    <col min="5555" max="5555" width="12" style="33" customWidth="1"/>
    <col min="5556" max="5556" width="12.54296875" style="33" customWidth="1"/>
    <col min="5557" max="5557" width="12" style="33" customWidth="1"/>
    <col min="5558" max="5558" width="11.1796875" style="33" customWidth="1"/>
    <col min="5559" max="5560" width="11.54296875" style="33" customWidth="1"/>
    <col min="5561" max="5561" width="12.54296875" style="33" customWidth="1"/>
    <col min="5562" max="5562" width="9.54296875" style="33" customWidth="1"/>
    <col min="5563" max="5563" width="12" style="33" customWidth="1"/>
    <col min="5564" max="5612" width="9.54296875" style="33" customWidth="1"/>
    <col min="5613" max="5793" width="9.1796875" style="33"/>
    <col min="5794" max="5794" width="6" style="33" customWidth="1"/>
    <col min="5795" max="5795" width="11.1796875" style="33" customWidth="1"/>
    <col min="5796" max="5796" width="37.453125" style="33" customWidth="1"/>
    <col min="5797" max="5797" width="14.1796875" style="33" customWidth="1"/>
    <col min="5798" max="5799" width="12" style="33" customWidth="1"/>
    <col min="5800" max="5800" width="17.81640625" style="33" customWidth="1"/>
    <col min="5801" max="5801" width="15.54296875" style="33" customWidth="1"/>
    <col min="5802" max="5807" width="0" style="33" hidden="1" customWidth="1"/>
    <col min="5808" max="5808" width="11.81640625" style="33" customWidth="1"/>
    <col min="5809" max="5809" width="31.81640625" style="33" customWidth="1"/>
    <col min="5810" max="5810" width="12.1796875" style="33" customWidth="1"/>
    <col min="5811" max="5811" width="12" style="33" customWidth="1"/>
    <col min="5812" max="5812" width="12.54296875" style="33" customWidth="1"/>
    <col min="5813" max="5813" width="12" style="33" customWidth="1"/>
    <col min="5814" max="5814" width="11.1796875" style="33" customWidth="1"/>
    <col min="5815" max="5816" width="11.54296875" style="33" customWidth="1"/>
    <col min="5817" max="5817" width="12.54296875" style="33" customWidth="1"/>
    <col min="5818" max="5818" width="9.54296875" style="33" customWidth="1"/>
    <col min="5819" max="5819" width="12" style="33" customWidth="1"/>
    <col min="5820" max="5868" width="9.54296875" style="33" customWidth="1"/>
    <col min="5869" max="6049" width="9.1796875" style="33"/>
    <col min="6050" max="6050" width="6" style="33" customWidth="1"/>
    <col min="6051" max="6051" width="11.1796875" style="33" customWidth="1"/>
    <col min="6052" max="6052" width="37.453125" style="33" customWidth="1"/>
    <col min="6053" max="6053" width="14.1796875" style="33" customWidth="1"/>
    <col min="6054" max="6055" width="12" style="33" customWidth="1"/>
    <col min="6056" max="6056" width="17.81640625" style="33" customWidth="1"/>
    <col min="6057" max="6057" width="15.54296875" style="33" customWidth="1"/>
    <col min="6058" max="6063" width="0" style="33" hidden="1" customWidth="1"/>
    <col min="6064" max="6064" width="11.81640625" style="33" customWidth="1"/>
    <col min="6065" max="6065" width="31.81640625" style="33" customWidth="1"/>
    <col min="6066" max="6066" width="12.1796875" style="33" customWidth="1"/>
    <col min="6067" max="6067" width="12" style="33" customWidth="1"/>
    <col min="6068" max="6068" width="12.54296875" style="33" customWidth="1"/>
    <col min="6069" max="6069" width="12" style="33" customWidth="1"/>
    <col min="6070" max="6070" width="11.1796875" style="33" customWidth="1"/>
    <col min="6071" max="6072" width="11.54296875" style="33" customWidth="1"/>
    <col min="6073" max="6073" width="12.54296875" style="33" customWidth="1"/>
    <col min="6074" max="6074" width="9.54296875" style="33" customWidth="1"/>
    <col min="6075" max="6075" width="12" style="33" customWidth="1"/>
    <col min="6076" max="6124" width="9.54296875" style="33" customWidth="1"/>
    <col min="6125" max="6305" width="9.1796875" style="33"/>
    <col min="6306" max="6306" width="6" style="33" customWidth="1"/>
    <col min="6307" max="6307" width="11.1796875" style="33" customWidth="1"/>
    <col min="6308" max="6308" width="37.453125" style="33" customWidth="1"/>
    <col min="6309" max="6309" width="14.1796875" style="33" customWidth="1"/>
    <col min="6310" max="6311" width="12" style="33" customWidth="1"/>
    <col min="6312" max="6312" width="17.81640625" style="33" customWidth="1"/>
    <col min="6313" max="6313" width="15.54296875" style="33" customWidth="1"/>
    <col min="6314" max="6319" width="0" style="33" hidden="1" customWidth="1"/>
    <col min="6320" max="6320" width="11.81640625" style="33" customWidth="1"/>
    <col min="6321" max="6321" width="31.81640625" style="33" customWidth="1"/>
    <col min="6322" max="6322" width="12.1796875" style="33" customWidth="1"/>
    <col min="6323" max="6323" width="12" style="33" customWidth="1"/>
    <col min="6324" max="6324" width="12.54296875" style="33" customWidth="1"/>
    <col min="6325" max="6325" width="12" style="33" customWidth="1"/>
    <col min="6326" max="6326" width="11.1796875" style="33" customWidth="1"/>
    <col min="6327" max="6328" width="11.54296875" style="33" customWidth="1"/>
    <col min="6329" max="6329" width="12.54296875" style="33" customWidth="1"/>
    <col min="6330" max="6330" width="9.54296875" style="33" customWidth="1"/>
    <col min="6331" max="6331" width="12" style="33" customWidth="1"/>
    <col min="6332" max="6380" width="9.54296875" style="33" customWidth="1"/>
    <col min="6381" max="6561" width="9.1796875" style="33"/>
    <col min="6562" max="6562" width="6" style="33" customWidth="1"/>
    <col min="6563" max="6563" width="11.1796875" style="33" customWidth="1"/>
    <col min="6564" max="6564" width="37.453125" style="33" customWidth="1"/>
    <col min="6565" max="6565" width="14.1796875" style="33" customWidth="1"/>
    <col min="6566" max="6567" width="12" style="33" customWidth="1"/>
    <col min="6568" max="6568" width="17.81640625" style="33" customWidth="1"/>
    <col min="6569" max="6569" width="15.54296875" style="33" customWidth="1"/>
    <col min="6570" max="6575" width="0" style="33" hidden="1" customWidth="1"/>
    <col min="6576" max="6576" width="11.81640625" style="33" customWidth="1"/>
    <col min="6577" max="6577" width="31.81640625" style="33" customWidth="1"/>
    <col min="6578" max="6578" width="12.1796875" style="33" customWidth="1"/>
    <col min="6579" max="6579" width="12" style="33" customWidth="1"/>
    <col min="6580" max="6580" width="12.54296875" style="33" customWidth="1"/>
    <col min="6581" max="6581" width="12" style="33" customWidth="1"/>
    <col min="6582" max="6582" width="11.1796875" style="33" customWidth="1"/>
    <col min="6583" max="6584" width="11.54296875" style="33" customWidth="1"/>
    <col min="6585" max="6585" width="12.54296875" style="33" customWidth="1"/>
    <col min="6586" max="6586" width="9.54296875" style="33" customWidth="1"/>
    <col min="6587" max="6587" width="12" style="33" customWidth="1"/>
    <col min="6588" max="6636" width="9.54296875" style="33" customWidth="1"/>
    <col min="6637" max="6817" width="9.1796875" style="33"/>
    <col min="6818" max="6818" width="6" style="33" customWidth="1"/>
    <col min="6819" max="6819" width="11.1796875" style="33" customWidth="1"/>
    <col min="6820" max="6820" width="37.453125" style="33" customWidth="1"/>
    <col min="6821" max="6821" width="14.1796875" style="33" customWidth="1"/>
    <col min="6822" max="6823" width="12" style="33" customWidth="1"/>
    <col min="6824" max="6824" width="17.81640625" style="33" customWidth="1"/>
    <col min="6825" max="6825" width="15.54296875" style="33" customWidth="1"/>
    <col min="6826" max="6831" width="0" style="33" hidden="1" customWidth="1"/>
    <col min="6832" max="6832" width="11.81640625" style="33" customWidth="1"/>
    <col min="6833" max="6833" width="31.81640625" style="33" customWidth="1"/>
    <col min="6834" max="6834" width="12.1796875" style="33" customWidth="1"/>
    <col min="6835" max="6835" width="12" style="33" customWidth="1"/>
    <col min="6836" max="6836" width="12.54296875" style="33" customWidth="1"/>
    <col min="6837" max="6837" width="12" style="33" customWidth="1"/>
    <col min="6838" max="6838" width="11.1796875" style="33" customWidth="1"/>
    <col min="6839" max="6840" width="11.54296875" style="33" customWidth="1"/>
    <col min="6841" max="6841" width="12.54296875" style="33" customWidth="1"/>
    <col min="6842" max="6842" width="9.54296875" style="33" customWidth="1"/>
    <col min="6843" max="6843" width="12" style="33" customWidth="1"/>
    <col min="6844" max="6892" width="9.54296875" style="33" customWidth="1"/>
    <col min="6893" max="7073" width="9.1796875" style="33"/>
    <col min="7074" max="7074" width="6" style="33" customWidth="1"/>
    <col min="7075" max="7075" width="11.1796875" style="33" customWidth="1"/>
    <col min="7076" max="7076" width="37.453125" style="33" customWidth="1"/>
    <col min="7077" max="7077" width="14.1796875" style="33" customWidth="1"/>
    <col min="7078" max="7079" width="12" style="33" customWidth="1"/>
    <col min="7080" max="7080" width="17.81640625" style="33" customWidth="1"/>
    <col min="7081" max="7081" width="15.54296875" style="33" customWidth="1"/>
    <col min="7082" max="7087" width="0" style="33" hidden="1" customWidth="1"/>
    <col min="7088" max="7088" width="11.81640625" style="33" customWidth="1"/>
    <col min="7089" max="7089" width="31.81640625" style="33" customWidth="1"/>
    <col min="7090" max="7090" width="12.1796875" style="33" customWidth="1"/>
    <col min="7091" max="7091" width="12" style="33" customWidth="1"/>
    <col min="7092" max="7092" width="12.54296875" style="33" customWidth="1"/>
    <col min="7093" max="7093" width="12" style="33" customWidth="1"/>
    <col min="7094" max="7094" width="11.1796875" style="33" customWidth="1"/>
    <col min="7095" max="7096" width="11.54296875" style="33" customWidth="1"/>
    <col min="7097" max="7097" width="12.54296875" style="33" customWidth="1"/>
    <col min="7098" max="7098" width="9.54296875" style="33" customWidth="1"/>
    <col min="7099" max="7099" width="12" style="33" customWidth="1"/>
    <col min="7100" max="7148" width="9.54296875" style="33" customWidth="1"/>
    <col min="7149" max="7329" width="9.1796875" style="33"/>
    <col min="7330" max="7330" width="6" style="33" customWidth="1"/>
    <col min="7331" max="7331" width="11.1796875" style="33" customWidth="1"/>
    <col min="7332" max="7332" width="37.453125" style="33" customWidth="1"/>
    <col min="7333" max="7333" width="14.1796875" style="33" customWidth="1"/>
    <col min="7334" max="7335" width="12" style="33" customWidth="1"/>
    <col min="7336" max="7336" width="17.81640625" style="33" customWidth="1"/>
    <col min="7337" max="7337" width="15.54296875" style="33" customWidth="1"/>
    <col min="7338" max="7343" width="0" style="33" hidden="1" customWidth="1"/>
    <col min="7344" max="7344" width="11.81640625" style="33" customWidth="1"/>
    <col min="7345" max="7345" width="31.81640625" style="33" customWidth="1"/>
    <col min="7346" max="7346" width="12.1796875" style="33" customWidth="1"/>
    <col min="7347" max="7347" width="12" style="33" customWidth="1"/>
    <col min="7348" max="7348" width="12.54296875" style="33" customWidth="1"/>
    <col min="7349" max="7349" width="12" style="33" customWidth="1"/>
    <col min="7350" max="7350" width="11.1796875" style="33" customWidth="1"/>
    <col min="7351" max="7352" width="11.54296875" style="33" customWidth="1"/>
    <col min="7353" max="7353" width="12.54296875" style="33" customWidth="1"/>
    <col min="7354" max="7354" width="9.54296875" style="33" customWidth="1"/>
    <col min="7355" max="7355" width="12" style="33" customWidth="1"/>
    <col min="7356" max="7404" width="9.54296875" style="33" customWidth="1"/>
    <col min="7405" max="7585" width="9.1796875" style="33"/>
    <col min="7586" max="7586" width="6" style="33" customWidth="1"/>
    <col min="7587" max="7587" width="11.1796875" style="33" customWidth="1"/>
    <col min="7588" max="7588" width="37.453125" style="33" customWidth="1"/>
    <col min="7589" max="7589" width="14.1796875" style="33" customWidth="1"/>
    <col min="7590" max="7591" width="12" style="33" customWidth="1"/>
    <col min="7592" max="7592" width="17.81640625" style="33" customWidth="1"/>
    <col min="7593" max="7593" width="15.54296875" style="33" customWidth="1"/>
    <col min="7594" max="7599" width="0" style="33" hidden="1" customWidth="1"/>
    <col min="7600" max="7600" width="11.81640625" style="33" customWidth="1"/>
    <col min="7601" max="7601" width="31.81640625" style="33" customWidth="1"/>
    <col min="7602" max="7602" width="12.1796875" style="33" customWidth="1"/>
    <col min="7603" max="7603" width="12" style="33" customWidth="1"/>
    <col min="7604" max="7604" width="12.54296875" style="33" customWidth="1"/>
    <col min="7605" max="7605" width="12" style="33" customWidth="1"/>
    <col min="7606" max="7606" width="11.1796875" style="33" customWidth="1"/>
    <col min="7607" max="7608" width="11.54296875" style="33" customWidth="1"/>
    <col min="7609" max="7609" width="12.54296875" style="33" customWidth="1"/>
    <col min="7610" max="7610" width="9.54296875" style="33" customWidth="1"/>
    <col min="7611" max="7611" width="12" style="33" customWidth="1"/>
    <col min="7612" max="7660" width="9.54296875" style="33" customWidth="1"/>
    <col min="7661" max="7841" width="9.1796875" style="33"/>
    <col min="7842" max="7842" width="6" style="33" customWidth="1"/>
    <col min="7843" max="7843" width="11.1796875" style="33" customWidth="1"/>
    <col min="7844" max="7844" width="37.453125" style="33" customWidth="1"/>
    <col min="7845" max="7845" width="14.1796875" style="33" customWidth="1"/>
    <col min="7846" max="7847" width="12" style="33" customWidth="1"/>
    <col min="7848" max="7848" width="17.81640625" style="33" customWidth="1"/>
    <col min="7849" max="7849" width="15.54296875" style="33" customWidth="1"/>
    <col min="7850" max="7855" width="0" style="33" hidden="1" customWidth="1"/>
    <col min="7856" max="7856" width="11.81640625" style="33" customWidth="1"/>
    <col min="7857" max="7857" width="31.81640625" style="33" customWidth="1"/>
    <col min="7858" max="7858" width="12.1796875" style="33" customWidth="1"/>
    <col min="7859" max="7859" width="12" style="33" customWidth="1"/>
    <col min="7860" max="7860" width="12.54296875" style="33" customWidth="1"/>
    <col min="7861" max="7861" width="12" style="33" customWidth="1"/>
    <col min="7862" max="7862" width="11.1796875" style="33" customWidth="1"/>
    <col min="7863" max="7864" width="11.54296875" style="33" customWidth="1"/>
    <col min="7865" max="7865" width="12.54296875" style="33" customWidth="1"/>
    <col min="7866" max="7866" width="9.54296875" style="33" customWidth="1"/>
    <col min="7867" max="7867" width="12" style="33" customWidth="1"/>
    <col min="7868" max="7916" width="9.54296875" style="33" customWidth="1"/>
    <col min="7917" max="8097" width="9.1796875" style="33"/>
    <col min="8098" max="8098" width="6" style="33" customWidth="1"/>
    <col min="8099" max="8099" width="11.1796875" style="33" customWidth="1"/>
    <col min="8100" max="8100" width="37.453125" style="33" customWidth="1"/>
    <col min="8101" max="8101" width="14.1796875" style="33" customWidth="1"/>
    <col min="8102" max="8103" width="12" style="33" customWidth="1"/>
    <col min="8104" max="8104" width="17.81640625" style="33" customWidth="1"/>
    <col min="8105" max="8105" width="15.54296875" style="33" customWidth="1"/>
    <col min="8106" max="8111" width="0" style="33" hidden="1" customWidth="1"/>
    <col min="8112" max="8112" width="11.81640625" style="33" customWidth="1"/>
    <col min="8113" max="8113" width="31.81640625" style="33" customWidth="1"/>
    <col min="8114" max="8114" width="12.1796875" style="33" customWidth="1"/>
    <col min="8115" max="8115" width="12" style="33" customWidth="1"/>
    <col min="8116" max="8116" width="12.54296875" style="33" customWidth="1"/>
    <col min="8117" max="8117" width="12" style="33" customWidth="1"/>
    <col min="8118" max="8118" width="11.1796875" style="33" customWidth="1"/>
    <col min="8119" max="8120" width="11.54296875" style="33" customWidth="1"/>
    <col min="8121" max="8121" width="12.54296875" style="33" customWidth="1"/>
    <col min="8122" max="8122" width="9.54296875" style="33" customWidth="1"/>
    <col min="8123" max="8123" width="12" style="33" customWidth="1"/>
    <col min="8124" max="8172" width="9.54296875" style="33" customWidth="1"/>
    <col min="8173" max="8353" width="9.1796875" style="33"/>
    <col min="8354" max="8354" width="6" style="33" customWidth="1"/>
    <col min="8355" max="8355" width="11.1796875" style="33" customWidth="1"/>
    <col min="8356" max="8356" width="37.453125" style="33" customWidth="1"/>
    <col min="8357" max="8357" width="14.1796875" style="33" customWidth="1"/>
    <col min="8358" max="8359" width="12" style="33" customWidth="1"/>
    <col min="8360" max="8360" width="17.81640625" style="33" customWidth="1"/>
    <col min="8361" max="8361" width="15.54296875" style="33" customWidth="1"/>
    <col min="8362" max="8367" width="0" style="33" hidden="1" customWidth="1"/>
    <col min="8368" max="8368" width="11.81640625" style="33" customWidth="1"/>
    <col min="8369" max="8369" width="31.81640625" style="33" customWidth="1"/>
    <col min="8370" max="8370" width="12.1796875" style="33" customWidth="1"/>
    <col min="8371" max="8371" width="12" style="33" customWidth="1"/>
    <col min="8372" max="8372" width="12.54296875" style="33" customWidth="1"/>
    <col min="8373" max="8373" width="12" style="33" customWidth="1"/>
    <col min="8374" max="8374" width="11.1796875" style="33" customWidth="1"/>
    <col min="8375" max="8376" width="11.54296875" style="33" customWidth="1"/>
    <col min="8377" max="8377" width="12.54296875" style="33" customWidth="1"/>
    <col min="8378" max="8378" width="9.54296875" style="33" customWidth="1"/>
    <col min="8379" max="8379" width="12" style="33" customWidth="1"/>
    <col min="8380" max="8428" width="9.54296875" style="33" customWidth="1"/>
    <col min="8429" max="8609" width="9.1796875" style="33"/>
    <col min="8610" max="8610" width="6" style="33" customWidth="1"/>
    <col min="8611" max="8611" width="11.1796875" style="33" customWidth="1"/>
    <col min="8612" max="8612" width="37.453125" style="33" customWidth="1"/>
    <col min="8613" max="8613" width="14.1796875" style="33" customWidth="1"/>
    <col min="8614" max="8615" width="12" style="33" customWidth="1"/>
    <col min="8616" max="8616" width="17.81640625" style="33" customWidth="1"/>
    <col min="8617" max="8617" width="15.54296875" style="33" customWidth="1"/>
    <col min="8618" max="8623" width="0" style="33" hidden="1" customWidth="1"/>
    <col min="8624" max="8624" width="11.81640625" style="33" customWidth="1"/>
    <col min="8625" max="8625" width="31.81640625" style="33" customWidth="1"/>
    <col min="8626" max="8626" width="12.1796875" style="33" customWidth="1"/>
    <col min="8627" max="8627" width="12" style="33" customWidth="1"/>
    <col min="8628" max="8628" width="12.54296875" style="33" customWidth="1"/>
    <col min="8629" max="8629" width="12" style="33" customWidth="1"/>
    <col min="8630" max="8630" width="11.1796875" style="33" customWidth="1"/>
    <col min="8631" max="8632" width="11.54296875" style="33" customWidth="1"/>
    <col min="8633" max="8633" width="12.54296875" style="33" customWidth="1"/>
    <col min="8634" max="8634" width="9.54296875" style="33" customWidth="1"/>
    <col min="8635" max="8635" width="12" style="33" customWidth="1"/>
    <col min="8636" max="8684" width="9.54296875" style="33" customWidth="1"/>
    <col min="8685" max="8865" width="9.1796875" style="33"/>
    <col min="8866" max="8866" width="6" style="33" customWidth="1"/>
    <col min="8867" max="8867" width="11.1796875" style="33" customWidth="1"/>
    <col min="8868" max="8868" width="37.453125" style="33" customWidth="1"/>
    <col min="8869" max="8869" width="14.1796875" style="33" customWidth="1"/>
    <col min="8870" max="8871" width="12" style="33" customWidth="1"/>
    <col min="8872" max="8872" width="17.81640625" style="33" customWidth="1"/>
    <col min="8873" max="8873" width="15.54296875" style="33" customWidth="1"/>
    <col min="8874" max="8879" width="0" style="33" hidden="1" customWidth="1"/>
    <col min="8880" max="8880" width="11.81640625" style="33" customWidth="1"/>
    <col min="8881" max="8881" width="31.81640625" style="33" customWidth="1"/>
    <col min="8882" max="8882" width="12.1796875" style="33" customWidth="1"/>
    <col min="8883" max="8883" width="12" style="33" customWidth="1"/>
    <col min="8884" max="8884" width="12.54296875" style="33" customWidth="1"/>
    <col min="8885" max="8885" width="12" style="33" customWidth="1"/>
    <col min="8886" max="8886" width="11.1796875" style="33" customWidth="1"/>
    <col min="8887" max="8888" width="11.54296875" style="33" customWidth="1"/>
    <col min="8889" max="8889" width="12.54296875" style="33" customWidth="1"/>
    <col min="8890" max="8890" width="9.54296875" style="33" customWidth="1"/>
    <col min="8891" max="8891" width="12" style="33" customWidth="1"/>
    <col min="8892" max="8940" width="9.54296875" style="33" customWidth="1"/>
    <col min="8941" max="9121" width="9.1796875" style="33"/>
    <col min="9122" max="9122" width="6" style="33" customWidth="1"/>
    <col min="9123" max="9123" width="11.1796875" style="33" customWidth="1"/>
    <col min="9124" max="9124" width="37.453125" style="33" customWidth="1"/>
    <col min="9125" max="9125" width="14.1796875" style="33" customWidth="1"/>
    <col min="9126" max="9127" width="12" style="33" customWidth="1"/>
    <col min="9128" max="9128" width="17.81640625" style="33" customWidth="1"/>
    <col min="9129" max="9129" width="15.54296875" style="33" customWidth="1"/>
    <col min="9130" max="9135" width="0" style="33" hidden="1" customWidth="1"/>
    <col min="9136" max="9136" width="11.81640625" style="33" customWidth="1"/>
    <col min="9137" max="9137" width="31.81640625" style="33" customWidth="1"/>
    <col min="9138" max="9138" width="12.1796875" style="33" customWidth="1"/>
    <col min="9139" max="9139" width="12" style="33" customWidth="1"/>
    <col min="9140" max="9140" width="12.54296875" style="33" customWidth="1"/>
    <col min="9141" max="9141" width="12" style="33" customWidth="1"/>
    <col min="9142" max="9142" width="11.1796875" style="33" customWidth="1"/>
    <col min="9143" max="9144" width="11.54296875" style="33" customWidth="1"/>
    <col min="9145" max="9145" width="12.54296875" style="33" customWidth="1"/>
    <col min="9146" max="9146" width="9.54296875" style="33" customWidth="1"/>
    <col min="9147" max="9147" width="12" style="33" customWidth="1"/>
    <col min="9148" max="9196" width="9.54296875" style="33" customWidth="1"/>
    <col min="9197" max="9377" width="9.1796875" style="33"/>
    <col min="9378" max="9378" width="6" style="33" customWidth="1"/>
    <col min="9379" max="9379" width="11.1796875" style="33" customWidth="1"/>
    <col min="9380" max="9380" width="37.453125" style="33" customWidth="1"/>
    <col min="9381" max="9381" width="14.1796875" style="33" customWidth="1"/>
    <col min="9382" max="9383" width="12" style="33" customWidth="1"/>
    <col min="9384" max="9384" width="17.81640625" style="33" customWidth="1"/>
    <col min="9385" max="9385" width="15.54296875" style="33" customWidth="1"/>
    <col min="9386" max="9391" width="0" style="33" hidden="1" customWidth="1"/>
    <col min="9392" max="9392" width="11.81640625" style="33" customWidth="1"/>
    <col min="9393" max="9393" width="31.81640625" style="33" customWidth="1"/>
    <col min="9394" max="9394" width="12.1796875" style="33" customWidth="1"/>
    <col min="9395" max="9395" width="12" style="33" customWidth="1"/>
    <col min="9396" max="9396" width="12.54296875" style="33" customWidth="1"/>
    <col min="9397" max="9397" width="12" style="33" customWidth="1"/>
    <col min="9398" max="9398" width="11.1796875" style="33" customWidth="1"/>
    <col min="9399" max="9400" width="11.54296875" style="33" customWidth="1"/>
    <col min="9401" max="9401" width="12.54296875" style="33" customWidth="1"/>
    <col min="9402" max="9402" width="9.54296875" style="33" customWidth="1"/>
    <col min="9403" max="9403" width="12" style="33" customWidth="1"/>
    <col min="9404" max="9452" width="9.54296875" style="33" customWidth="1"/>
    <col min="9453" max="9633" width="9.1796875" style="33"/>
    <col min="9634" max="9634" width="6" style="33" customWidth="1"/>
    <col min="9635" max="9635" width="11.1796875" style="33" customWidth="1"/>
    <col min="9636" max="9636" width="37.453125" style="33" customWidth="1"/>
    <col min="9637" max="9637" width="14.1796875" style="33" customWidth="1"/>
    <col min="9638" max="9639" width="12" style="33" customWidth="1"/>
    <col min="9640" max="9640" width="17.81640625" style="33" customWidth="1"/>
    <col min="9641" max="9641" width="15.54296875" style="33" customWidth="1"/>
    <col min="9642" max="9647" width="0" style="33" hidden="1" customWidth="1"/>
    <col min="9648" max="9648" width="11.81640625" style="33" customWidth="1"/>
    <col min="9649" max="9649" width="31.81640625" style="33" customWidth="1"/>
    <col min="9650" max="9650" width="12.1796875" style="33" customWidth="1"/>
    <col min="9651" max="9651" width="12" style="33" customWidth="1"/>
    <col min="9652" max="9652" width="12.54296875" style="33" customWidth="1"/>
    <col min="9653" max="9653" width="12" style="33" customWidth="1"/>
    <col min="9654" max="9654" width="11.1796875" style="33" customWidth="1"/>
    <col min="9655" max="9656" width="11.54296875" style="33" customWidth="1"/>
    <col min="9657" max="9657" width="12.54296875" style="33" customWidth="1"/>
    <col min="9658" max="9658" width="9.54296875" style="33" customWidth="1"/>
    <col min="9659" max="9659" width="12" style="33" customWidth="1"/>
    <col min="9660" max="9708" width="9.54296875" style="33" customWidth="1"/>
    <col min="9709" max="9889" width="9.1796875" style="33"/>
    <col min="9890" max="9890" width="6" style="33" customWidth="1"/>
    <col min="9891" max="9891" width="11.1796875" style="33" customWidth="1"/>
    <col min="9892" max="9892" width="37.453125" style="33" customWidth="1"/>
    <col min="9893" max="9893" width="14.1796875" style="33" customWidth="1"/>
    <col min="9894" max="9895" width="12" style="33" customWidth="1"/>
    <col min="9896" max="9896" width="17.81640625" style="33" customWidth="1"/>
    <col min="9897" max="9897" width="15.54296875" style="33" customWidth="1"/>
    <col min="9898" max="9903" width="0" style="33" hidden="1" customWidth="1"/>
    <col min="9904" max="9904" width="11.81640625" style="33" customWidth="1"/>
    <col min="9905" max="9905" width="31.81640625" style="33" customWidth="1"/>
    <col min="9906" max="9906" width="12.1796875" style="33" customWidth="1"/>
    <col min="9907" max="9907" width="12" style="33" customWidth="1"/>
    <col min="9908" max="9908" width="12.54296875" style="33" customWidth="1"/>
    <col min="9909" max="9909" width="12" style="33" customWidth="1"/>
    <col min="9910" max="9910" width="11.1796875" style="33" customWidth="1"/>
    <col min="9911" max="9912" width="11.54296875" style="33" customWidth="1"/>
    <col min="9913" max="9913" width="12.54296875" style="33" customWidth="1"/>
    <col min="9914" max="9914" width="9.54296875" style="33" customWidth="1"/>
    <col min="9915" max="9915" width="12" style="33" customWidth="1"/>
    <col min="9916" max="9964" width="9.54296875" style="33" customWidth="1"/>
    <col min="9965" max="10145" width="9.1796875" style="33"/>
    <col min="10146" max="10146" width="6" style="33" customWidth="1"/>
    <col min="10147" max="10147" width="11.1796875" style="33" customWidth="1"/>
    <col min="10148" max="10148" width="37.453125" style="33" customWidth="1"/>
    <col min="10149" max="10149" width="14.1796875" style="33" customWidth="1"/>
    <col min="10150" max="10151" width="12" style="33" customWidth="1"/>
    <col min="10152" max="10152" width="17.81640625" style="33" customWidth="1"/>
    <col min="10153" max="10153" width="15.54296875" style="33" customWidth="1"/>
    <col min="10154" max="10159" width="0" style="33" hidden="1" customWidth="1"/>
    <col min="10160" max="10160" width="11.81640625" style="33" customWidth="1"/>
    <col min="10161" max="10161" width="31.81640625" style="33" customWidth="1"/>
    <col min="10162" max="10162" width="12.1796875" style="33" customWidth="1"/>
    <col min="10163" max="10163" width="12" style="33" customWidth="1"/>
    <col min="10164" max="10164" width="12.54296875" style="33" customWidth="1"/>
    <col min="10165" max="10165" width="12" style="33" customWidth="1"/>
    <col min="10166" max="10166" width="11.1796875" style="33" customWidth="1"/>
    <col min="10167" max="10168" width="11.54296875" style="33" customWidth="1"/>
    <col min="10169" max="10169" width="12.54296875" style="33" customWidth="1"/>
    <col min="10170" max="10170" width="9.54296875" style="33" customWidth="1"/>
    <col min="10171" max="10171" width="12" style="33" customWidth="1"/>
    <col min="10172" max="10220" width="9.54296875" style="33" customWidth="1"/>
    <col min="10221" max="10401" width="9.1796875" style="33"/>
    <col min="10402" max="10402" width="6" style="33" customWidth="1"/>
    <col min="10403" max="10403" width="11.1796875" style="33" customWidth="1"/>
    <col min="10404" max="10404" width="37.453125" style="33" customWidth="1"/>
    <col min="10405" max="10405" width="14.1796875" style="33" customWidth="1"/>
    <col min="10406" max="10407" width="12" style="33" customWidth="1"/>
    <col min="10408" max="10408" width="17.81640625" style="33" customWidth="1"/>
    <col min="10409" max="10409" width="15.54296875" style="33" customWidth="1"/>
    <col min="10410" max="10415" width="0" style="33" hidden="1" customWidth="1"/>
    <col min="10416" max="10416" width="11.81640625" style="33" customWidth="1"/>
    <col min="10417" max="10417" width="31.81640625" style="33" customWidth="1"/>
    <col min="10418" max="10418" width="12.1796875" style="33" customWidth="1"/>
    <col min="10419" max="10419" width="12" style="33" customWidth="1"/>
    <col min="10420" max="10420" width="12.54296875" style="33" customWidth="1"/>
    <col min="10421" max="10421" width="12" style="33" customWidth="1"/>
    <col min="10422" max="10422" width="11.1796875" style="33" customWidth="1"/>
    <col min="10423" max="10424" width="11.54296875" style="33" customWidth="1"/>
    <col min="10425" max="10425" width="12.54296875" style="33" customWidth="1"/>
    <col min="10426" max="10426" width="9.54296875" style="33" customWidth="1"/>
    <col min="10427" max="10427" width="12" style="33" customWidth="1"/>
    <col min="10428" max="10476" width="9.54296875" style="33" customWidth="1"/>
    <col min="10477" max="10657" width="9.1796875" style="33"/>
    <col min="10658" max="10658" width="6" style="33" customWidth="1"/>
    <col min="10659" max="10659" width="11.1796875" style="33" customWidth="1"/>
    <col min="10660" max="10660" width="37.453125" style="33" customWidth="1"/>
    <col min="10661" max="10661" width="14.1796875" style="33" customWidth="1"/>
    <col min="10662" max="10663" width="12" style="33" customWidth="1"/>
    <col min="10664" max="10664" width="17.81640625" style="33" customWidth="1"/>
    <col min="10665" max="10665" width="15.54296875" style="33" customWidth="1"/>
    <col min="10666" max="10671" width="0" style="33" hidden="1" customWidth="1"/>
    <col min="10672" max="10672" width="11.81640625" style="33" customWidth="1"/>
    <col min="10673" max="10673" width="31.81640625" style="33" customWidth="1"/>
    <col min="10674" max="10674" width="12.1796875" style="33" customWidth="1"/>
    <col min="10675" max="10675" width="12" style="33" customWidth="1"/>
    <col min="10676" max="10676" width="12.54296875" style="33" customWidth="1"/>
    <col min="10677" max="10677" width="12" style="33" customWidth="1"/>
    <col min="10678" max="10678" width="11.1796875" style="33" customWidth="1"/>
    <col min="10679" max="10680" width="11.54296875" style="33" customWidth="1"/>
    <col min="10681" max="10681" width="12.54296875" style="33" customWidth="1"/>
    <col min="10682" max="10682" width="9.54296875" style="33" customWidth="1"/>
    <col min="10683" max="10683" width="12" style="33" customWidth="1"/>
    <col min="10684" max="10732" width="9.54296875" style="33" customWidth="1"/>
    <col min="10733" max="10913" width="9.1796875" style="33"/>
    <col min="10914" max="10914" width="6" style="33" customWidth="1"/>
    <col min="10915" max="10915" width="11.1796875" style="33" customWidth="1"/>
    <col min="10916" max="10916" width="37.453125" style="33" customWidth="1"/>
    <col min="10917" max="10917" width="14.1796875" style="33" customWidth="1"/>
    <col min="10918" max="10919" width="12" style="33" customWidth="1"/>
    <col min="10920" max="10920" width="17.81640625" style="33" customWidth="1"/>
    <col min="10921" max="10921" width="15.54296875" style="33" customWidth="1"/>
    <col min="10922" max="10927" width="0" style="33" hidden="1" customWidth="1"/>
    <col min="10928" max="10928" width="11.81640625" style="33" customWidth="1"/>
    <col min="10929" max="10929" width="31.81640625" style="33" customWidth="1"/>
    <col min="10930" max="10930" width="12.1796875" style="33" customWidth="1"/>
    <col min="10931" max="10931" width="12" style="33" customWidth="1"/>
    <col min="10932" max="10932" width="12.54296875" style="33" customWidth="1"/>
    <col min="10933" max="10933" width="12" style="33" customWidth="1"/>
    <col min="10934" max="10934" width="11.1796875" style="33" customWidth="1"/>
    <col min="10935" max="10936" width="11.54296875" style="33" customWidth="1"/>
    <col min="10937" max="10937" width="12.54296875" style="33" customWidth="1"/>
    <col min="10938" max="10938" width="9.54296875" style="33" customWidth="1"/>
    <col min="10939" max="10939" width="12" style="33" customWidth="1"/>
    <col min="10940" max="10988" width="9.54296875" style="33" customWidth="1"/>
    <col min="10989" max="11169" width="9.1796875" style="33"/>
    <col min="11170" max="11170" width="6" style="33" customWidth="1"/>
    <col min="11171" max="11171" width="11.1796875" style="33" customWidth="1"/>
    <col min="11172" max="11172" width="37.453125" style="33" customWidth="1"/>
    <col min="11173" max="11173" width="14.1796875" style="33" customWidth="1"/>
    <col min="11174" max="11175" width="12" style="33" customWidth="1"/>
    <col min="11176" max="11176" width="17.81640625" style="33" customWidth="1"/>
    <col min="11177" max="11177" width="15.54296875" style="33" customWidth="1"/>
    <col min="11178" max="11183" width="0" style="33" hidden="1" customWidth="1"/>
    <col min="11184" max="11184" width="11.81640625" style="33" customWidth="1"/>
    <col min="11185" max="11185" width="31.81640625" style="33" customWidth="1"/>
    <col min="11186" max="11186" width="12.1796875" style="33" customWidth="1"/>
    <col min="11187" max="11187" width="12" style="33" customWidth="1"/>
    <col min="11188" max="11188" width="12.54296875" style="33" customWidth="1"/>
    <col min="11189" max="11189" width="12" style="33" customWidth="1"/>
    <col min="11190" max="11190" width="11.1796875" style="33" customWidth="1"/>
    <col min="11191" max="11192" width="11.54296875" style="33" customWidth="1"/>
    <col min="11193" max="11193" width="12.54296875" style="33" customWidth="1"/>
    <col min="11194" max="11194" width="9.54296875" style="33" customWidth="1"/>
    <col min="11195" max="11195" width="12" style="33" customWidth="1"/>
    <col min="11196" max="11244" width="9.54296875" style="33" customWidth="1"/>
    <col min="11245" max="11425" width="9.1796875" style="33"/>
    <col min="11426" max="11426" width="6" style="33" customWidth="1"/>
    <col min="11427" max="11427" width="11.1796875" style="33" customWidth="1"/>
    <col min="11428" max="11428" width="37.453125" style="33" customWidth="1"/>
    <col min="11429" max="11429" width="14.1796875" style="33" customWidth="1"/>
    <col min="11430" max="11431" width="12" style="33" customWidth="1"/>
    <col min="11432" max="11432" width="17.81640625" style="33" customWidth="1"/>
    <col min="11433" max="11433" width="15.54296875" style="33" customWidth="1"/>
    <col min="11434" max="11439" width="0" style="33" hidden="1" customWidth="1"/>
    <col min="11440" max="11440" width="11.81640625" style="33" customWidth="1"/>
    <col min="11441" max="11441" width="31.81640625" style="33" customWidth="1"/>
    <col min="11442" max="11442" width="12.1796875" style="33" customWidth="1"/>
    <col min="11443" max="11443" width="12" style="33" customWidth="1"/>
    <col min="11444" max="11444" width="12.54296875" style="33" customWidth="1"/>
    <col min="11445" max="11445" width="12" style="33" customWidth="1"/>
    <col min="11446" max="11446" width="11.1796875" style="33" customWidth="1"/>
    <col min="11447" max="11448" width="11.54296875" style="33" customWidth="1"/>
    <col min="11449" max="11449" width="12.54296875" style="33" customWidth="1"/>
    <col min="11450" max="11450" width="9.54296875" style="33" customWidth="1"/>
    <col min="11451" max="11451" width="12" style="33" customWidth="1"/>
    <col min="11452" max="11500" width="9.54296875" style="33" customWidth="1"/>
    <col min="11501" max="11681" width="9.1796875" style="33"/>
    <col min="11682" max="11682" width="6" style="33" customWidth="1"/>
    <col min="11683" max="11683" width="11.1796875" style="33" customWidth="1"/>
    <col min="11684" max="11684" width="37.453125" style="33" customWidth="1"/>
    <col min="11685" max="11685" width="14.1796875" style="33" customWidth="1"/>
    <col min="11686" max="11687" width="12" style="33" customWidth="1"/>
    <col min="11688" max="11688" width="17.81640625" style="33" customWidth="1"/>
    <col min="11689" max="11689" width="15.54296875" style="33" customWidth="1"/>
    <col min="11690" max="11695" width="0" style="33" hidden="1" customWidth="1"/>
    <col min="11696" max="11696" width="11.81640625" style="33" customWidth="1"/>
    <col min="11697" max="11697" width="31.81640625" style="33" customWidth="1"/>
    <col min="11698" max="11698" width="12.1796875" style="33" customWidth="1"/>
    <col min="11699" max="11699" width="12" style="33" customWidth="1"/>
    <col min="11700" max="11700" width="12.54296875" style="33" customWidth="1"/>
    <col min="11701" max="11701" width="12" style="33" customWidth="1"/>
    <col min="11702" max="11702" width="11.1796875" style="33" customWidth="1"/>
    <col min="11703" max="11704" width="11.54296875" style="33" customWidth="1"/>
    <col min="11705" max="11705" width="12.54296875" style="33" customWidth="1"/>
    <col min="11706" max="11706" width="9.54296875" style="33" customWidth="1"/>
    <col min="11707" max="11707" width="12" style="33" customWidth="1"/>
    <col min="11708" max="11756" width="9.54296875" style="33" customWidth="1"/>
    <col min="11757" max="11937" width="9.1796875" style="33"/>
    <col min="11938" max="11938" width="6" style="33" customWidth="1"/>
    <col min="11939" max="11939" width="11.1796875" style="33" customWidth="1"/>
    <col min="11940" max="11940" width="37.453125" style="33" customWidth="1"/>
    <col min="11941" max="11941" width="14.1796875" style="33" customWidth="1"/>
    <col min="11942" max="11943" width="12" style="33" customWidth="1"/>
    <col min="11944" max="11944" width="17.81640625" style="33" customWidth="1"/>
    <col min="11945" max="11945" width="15.54296875" style="33" customWidth="1"/>
    <col min="11946" max="11951" width="0" style="33" hidden="1" customWidth="1"/>
    <col min="11952" max="11952" width="11.81640625" style="33" customWidth="1"/>
    <col min="11953" max="11953" width="31.81640625" style="33" customWidth="1"/>
    <col min="11954" max="11954" width="12.1796875" style="33" customWidth="1"/>
    <col min="11955" max="11955" width="12" style="33" customWidth="1"/>
    <col min="11956" max="11956" width="12.54296875" style="33" customWidth="1"/>
    <col min="11957" max="11957" width="12" style="33" customWidth="1"/>
    <col min="11958" max="11958" width="11.1796875" style="33" customWidth="1"/>
    <col min="11959" max="11960" width="11.54296875" style="33" customWidth="1"/>
    <col min="11961" max="11961" width="12.54296875" style="33" customWidth="1"/>
    <col min="11962" max="11962" width="9.54296875" style="33" customWidth="1"/>
    <col min="11963" max="11963" width="12" style="33" customWidth="1"/>
    <col min="11964" max="12012" width="9.54296875" style="33" customWidth="1"/>
    <col min="12013" max="12193" width="9.1796875" style="33"/>
    <col min="12194" max="12194" width="6" style="33" customWidth="1"/>
    <col min="12195" max="12195" width="11.1796875" style="33" customWidth="1"/>
    <col min="12196" max="12196" width="37.453125" style="33" customWidth="1"/>
    <col min="12197" max="12197" width="14.1796875" style="33" customWidth="1"/>
    <col min="12198" max="12199" width="12" style="33" customWidth="1"/>
    <col min="12200" max="12200" width="17.81640625" style="33" customWidth="1"/>
    <col min="12201" max="12201" width="15.54296875" style="33" customWidth="1"/>
    <col min="12202" max="12207" width="0" style="33" hidden="1" customWidth="1"/>
    <col min="12208" max="12208" width="11.81640625" style="33" customWidth="1"/>
    <col min="12209" max="12209" width="31.81640625" style="33" customWidth="1"/>
    <col min="12210" max="12210" width="12.1796875" style="33" customWidth="1"/>
    <col min="12211" max="12211" width="12" style="33" customWidth="1"/>
    <col min="12212" max="12212" width="12.54296875" style="33" customWidth="1"/>
    <col min="12213" max="12213" width="12" style="33" customWidth="1"/>
    <col min="12214" max="12214" width="11.1796875" style="33" customWidth="1"/>
    <col min="12215" max="12216" width="11.54296875" style="33" customWidth="1"/>
    <col min="12217" max="12217" width="12.54296875" style="33" customWidth="1"/>
    <col min="12218" max="12218" width="9.54296875" style="33" customWidth="1"/>
    <col min="12219" max="12219" width="12" style="33" customWidth="1"/>
    <col min="12220" max="12268" width="9.54296875" style="33" customWidth="1"/>
    <col min="12269" max="12449" width="9.1796875" style="33"/>
    <col min="12450" max="12450" width="6" style="33" customWidth="1"/>
    <col min="12451" max="12451" width="11.1796875" style="33" customWidth="1"/>
    <col min="12452" max="12452" width="37.453125" style="33" customWidth="1"/>
    <col min="12453" max="12453" width="14.1796875" style="33" customWidth="1"/>
    <col min="12454" max="12455" width="12" style="33" customWidth="1"/>
    <col min="12456" max="12456" width="17.81640625" style="33" customWidth="1"/>
    <col min="12457" max="12457" width="15.54296875" style="33" customWidth="1"/>
    <col min="12458" max="12463" width="0" style="33" hidden="1" customWidth="1"/>
    <col min="12464" max="12464" width="11.81640625" style="33" customWidth="1"/>
    <col min="12465" max="12465" width="31.81640625" style="33" customWidth="1"/>
    <col min="12466" max="12466" width="12.1796875" style="33" customWidth="1"/>
    <col min="12467" max="12467" width="12" style="33" customWidth="1"/>
    <col min="12468" max="12468" width="12.54296875" style="33" customWidth="1"/>
    <col min="12469" max="12469" width="12" style="33" customWidth="1"/>
    <col min="12470" max="12470" width="11.1796875" style="33" customWidth="1"/>
    <col min="12471" max="12472" width="11.54296875" style="33" customWidth="1"/>
    <col min="12473" max="12473" width="12.54296875" style="33" customWidth="1"/>
    <col min="12474" max="12474" width="9.54296875" style="33" customWidth="1"/>
    <col min="12475" max="12475" width="12" style="33" customWidth="1"/>
    <col min="12476" max="12524" width="9.54296875" style="33" customWidth="1"/>
    <col min="12525" max="12705" width="9.1796875" style="33"/>
    <col min="12706" max="12706" width="6" style="33" customWidth="1"/>
    <col min="12707" max="12707" width="11.1796875" style="33" customWidth="1"/>
    <col min="12708" max="12708" width="37.453125" style="33" customWidth="1"/>
    <col min="12709" max="12709" width="14.1796875" style="33" customWidth="1"/>
    <col min="12710" max="12711" width="12" style="33" customWidth="1"/>
    <col min="12712" max="12712" width="17.81640625" style="33" customWidth="1"/>
    <col min="12713" max="12713" width="15.54296875" style="33" customWidth="1"/>
    <col min="12714" max="12719" width="0" style="33" hidden="1" customWidth="1"/>
    <col min="12720" max="12720" width="11.81640625" style="33" customWidth="1"/>
    <col min="12721" max="12721" width="31.81640625" style="33" customWidth="1"/>
    <col min="12722" max="12722" width="12.1796875" style="33" customWidth="1"/>
    <col min="12723" max="12723" width="12" style="33" customWidth="1"/>
    <col min="12724" max="12724" width="12.54296875" style="33" customWidth="1"/>
    <col min="12725" max="12725" width="12" style="33" customWidth="1"/>
    <col min="12726" max="12726" width="11.1796875" style="33" customWidth="1"/>
    <col min="12727" max="12728" width="11.54296875" style="33" customWidth="1"/>
    <col min="12729" max="12729" width="12.54296875" style="33" customWidth="1"/>
    <col min="12730" max="12730" width="9.54296875" style="33" customWidth="1"/>
    <col min="12731" max="12731" width="12" style="33" customWidth="1"/>
    <col min="12732" max="12780" width="9.54296875" style="33" customWidth="1"/>
    <col min="12781" max="12961" width="9.1796875" style="33"/>
    <col min="12962" max="12962" width="6" style="33" customWidth="1"/>
    <col min="12963" max="12963" width="11.1796875" style="33" customWidth="1"/>
    <col min="12964" max="12964" width="37.453125" style="33" customWidth="1"/>
    <col min="12965" max="12965" width="14.1796875" style="33" customWidth="1"/>
    <col min="12966" max="12967" width="12" style="33" customWidth="1"/>
    <col min="12968" max="12968" width="17.81640625" style="33" customWidth="1"/>
    <col min="12969" max="12969" width="15.54296875" style="33" customWidth="1"/>
    <col min="12970" max="12975" width="0" style="33" hidden="1" customWidth="1"/>
    <col min="12976" max="12976" width="11.81640625" style="33" customWidth="1"/>
    <col min="12977" max="12977" width="31.81640625" style="33" customWidth="1"/>
    <col min="12978" max="12978" width="12.1796875" style="33" customWidth="1"/>
    <col min="12979" max="12979" width="12" style="33" customWidth="1"/>
    <col min="12980" max="12980" width="12.54296875" style="33" customWidth="1"/>
    <col min="12981" max="12981" width="12" style="33" customWidth="1"/>
    <col min="12982" max="12982" width="11.1796875" style="33" customWidth="1"/>
    <col min="12983" max="12984" width="11.54296875" style="33" customWidth="1"/>
    <col min="12985" max="12985" width="12.54296875" style="33" customWidth="1"/>
    <col min="12986" max="12986" width="9.54296875" style="33" customWidth="1"/>
    <col min="12987" max="12987" width="12" style="33" customWidth="1"/>
    <col min="12988" max="13036" width="9.54296875" style="33" customWidth="1"/>
    <col min="13037" max="13217" width="9.1796875" style="33"/>
    <col min="13218" max="13218" width="6" style="33" customWidth="1"/>
    <col min="13219" max="13219" width="11.1796875" style="33" customWidth="1"/>
    <col min="13220" max="13220" width="37.453125" style="33" customWidth="1"/>
    <col min="13221" max="13221" width="14.1796875" style="33" customWidth="1"/>
    <col min="13222" max="13223" width="12" style="33" customWidth="1"/>
    <col min="13224" max="13224" width="17.81640625" style="33" customWidth="1"/>
    <col min="13225" max="13225" width="15.54296875" style="33" customWidth="1"/>
    <col min="13226" max="13231" width="0" style="33" hidden="1" customWidth="1"/>
    <col min="13232" max="13232" width="11.81640625" style="33" customWidth="1"/>
    <col min="13233" max="13233" width="31.81640625" style="33" customWidth="1"/>
    <col min="13234" max="13234" width="12.1796875" style="33" customWidth="1"/>
    <col min="13235" max="13235" width="12" style="33" customWidth="1"/>
    <col min="13236" max="13236" width="12.54296875" style="33" customWidth="1"/>
    <col min="13237" max="13237" width="12" style="33" customWidth="1"/>
    <col min="13238" max="13238" width="11.1796875" style="33" customWidth="1"/>
    <col min="13239" max="13240" width="11.54296875" style="33" customWidth="1"/>
    <col min="13241" max="13241" width="12.54296875" style="33" customWidth="1"/>
    <col min="13242" max="13242" width="9.54296875" style="33" customWidth="1"/>
    <col min="13243" max="13243" width="12" style="33" customWidth="1"/>
    <col min="13244" max="13292" width="9.54296875" style="33" customWidth="1"/>
    <col min="13293" max="13473" width="9.1796875" style="33"/>
    <col min="13474" max="13474" width="6" style="33" customWidth="1"/>
    <col min="13475" max="13475" width="11.1796875" style="33" customWidth="1"/>
    <col min="13476" max="13476" width="37.453125" style="33" customWidth="1"/>
    <col min="13477" max="13477" width="14.1796875" style="33" customWidth="1"/>
    <col min="13478" max="13479" width="12" style="33" customWidth="1"/>
    <col min="13480" max="13480" width="17.81640625" style="33" customWidth="1"/>
    <col min="13481" max="13481" width="15.54296875" style="33" customWidth="1"/>
    <col min="13482" max="13487" width="0" style="33" hidden="1" customWidth="1"/>
    <col min="13488" max="13488" width="11.81640625" style="33" customWidth="1"/>
    <col min="13489" max="13489" width="31.81640625" style="33" customWidth="1"/>
    <col min="13490" max="13490" width="12.1796875" style="33" customWidth="1"/>
    <col min="13491" max="13491" width="12" style="33" customWidth="1"/>
    <col min="13492" max="13492" width="12.54296875" style="33" customWidth="1"/>
    <col min="13493" max="13493" width="12" style="33" customWidth="1"/>
    <col min="13494" max="13494" width="11.1796875" style="33" customWidth="1"/>
    <col min="13495" max="13496" width="11.54296875" style="33" customWidth="1"/>
    <col min="13497" max="13497" width="12.54296875" style="33" customWidth="1"/>
    <col min="13498" max="13498" width="9.54296875" style="33" customWidth="1"/>
    <col min="13499" max="13499" width="12" style="33" customWidth="1"/>
    <col min="13500" max="13548" width="9.54296875" style="33" customWidth="1"/>
    <col min="13549" max="13729" width="9.1796875" style="33"/>
    <col min="13730" max="13730" width="6" style="33" customWidth="1"/>
    <col min="13731" max="13731" width="11.1796875" style="33" customWidth="1"/>
    <col min="13732" max="13732" width="37.453125" style="33" customWidth="1"/>
    <col min="13733" max="13733" width="14.1796875" style="33" customWidth="1"/>
    <col min="13734" max="13735" width="12" style="33" customWidth="1"/>
    <col min="13736" max="13736" width="17.81640625" style="33" customWidth="1"/>
    <col min="13737" max="13737" width="15.54296875" style="33" customWidth="1"/>
    <col min="13738" max="13743" width="0" style="33" hidden="1" customWidth="1"/>
    <col min="13744" max="13744" width="11.81640625" style="33" customWidth="1"/>
    <col min="13745" max="13745" width="31.81640625" style="33" customWidth="1"/>
    <col min="13746" max="13746" width="12.1796875" style="33" customWidth="1"/>
    <col min="13747" max="13747" width="12" style="33" customWidth="1"/>
    <col min="13748" max="13748" width="12.54296875" style="33" customWidth="1"/>
    <col min="13749" max="13749" width="12" style="33" customWidth="1"/>
    <col min="13750" max="13750" width="11.1796875" style="33" customWidth="1"/>
    <col min="13751" max="13752" width="11.54296875" style="33" customWidth="1"/>
    <col min="13753" max="13753" width="12.54296875" style="33" customWidth="1"/>
    <col min="13754" max="13754" width="9.54296875" style="33" customWidth="1"/>
    <col min="13755" max="13755" width="12" style="33" customWidth="1"/>
    <col min="13756" max="13804" width="9.54296875" style="33" customWidth="1"/>
    <col min="13805" max="13985" width="9.1796875" style="33"/>
    <col min="13986" max="13986" width="6" style="33" customWidth="1"/>
    <col min="13987" max="13987" width="11.1796875" style="33" customWidth="1"/>
    <col min="13988" max="13988" width="37.453125" style="33" customWidth="1"/>
    <col min="13989" max="13989" width="14.1796875" style="33" customWidth="1"/>
    <col min="13990" max="13991" width="12" style="33" customWidth="1"/>
    <col min="13992" max="13992" width="17.81640625" style="33" customWidth="1"/>
    <col min="13993" max="13993" width="15.54296875" style="33" customWidth="1"/>
    <col min="13994" max="13999" width="0" style="33" hidden="1" customWidth="1"/>
    <col min="14000" max="14000" width="11.81640625" style="33" customWidth="1"/>
    <col min="14001" max="14001" width="31.81640625" style="33" customWidth="1"/>
    <col min="14002" max="14002" width="12.1796875" style="33" customWidth="1"/>
    <col min="14003" max="14003" width="12" style="33" customWidth="1"/>
    <col min="14004" max="14004" width="12.54296875" style="33" customWidth="1"/>
    <col min="14005" max="14005" width="12" style="33" customWidth="1"/>
    <col min="14006" max="14006" width="11.1796875" style="33" customWidth="1"/>
    <col min="14007" max="14008" width="11.54296875" style="33" customWidth="1"/>
    <col min="14009" max="14009" width="12.54296875" style="33" customWidth="1"/>
    <col min="14010" max="14010" width="9.54296875" style="33" customWidth="1"/>
    <col min="14011" max="14011" width="12" style="33" customWidth="1"/>
    <col min="14012" max="14060" width="9.54296875" style="33" customWidth="1"/>
    <col min="14061" max="14241" width="9.1796875" style="33"/>
    <col min="14242" max="14242" width="6" style="33" customWidth="1"/>
    <col min="14243" max="14243" width="11.1796875" style="33" customWidth="1"/>
    <col min="14244" max="14244" width="37.453125" style="33" customWidth="1"/>
    <col min="14245" max="14245" width="14.1796875" style="33" customWidth="1"/>
    <col min="14246" max="14247" width="12" style="33" customWidth="1"/>
    <col min="14248" max="14248" width="17.81640625" style="33" customWidth="1"/>
    <col min="14249" max="14249" width="15.54296875" style="33" customWidth="1"/>
    <col min="14250" max="14255" width="0" style="33" hidden="1" customWidth="1"/>
    <col min="14256" max="14256" width="11.81640625" style="33" customWidth="1"/>
    <col min="14257" max="14257" width="31.81640625" style="33" customWidth="1"/>
    <col min="14258" max="14258" width="12.1796875" style="33" customWidth="1"/>
    <col min="14259" max="14259" width="12" style="33" customWidth="1"/>
    <col min="14260" max="14260" width="12.54296875" style="33" customWidth="1"/>
    <col min="14261" max="14261" width="12" style="33" customWidth="1"/>
    <col min="14262" max="14262" width="11.1796875" style="33" customWidth="1"/>
    <col min="14263" max="14264" width="11.54296875" style="33" customWidth="1"/>
    <col min="14265" max="14265" width="12.54296875" style="33" customWidth="1"/>
    <col min="14266" max="14266" width="9.54296875" style="33" customWidth="1"/>
    <col min="14267" max="14267" width="12" style="33" customWidth="1"/>
    <col min="14268" max="14316" width="9.54296875" style="33" customWidth="1"/>
    <col min="14317" max="14497" width="9.1796875" style="33"/>
    <col min="14498" max="14498" width="6" style="33" customWidth="1"/>
    <col min="14499" max="14499" width="11.1796875" style="33" customWidth="1"/>
    <col min="14500" max="14500" width="37.453125" style="33" customWidth="1"/>
    <col min="14501" max="14501" width="14.1796875" style="33" customWidth="1"/>
    <col min="14502" max="14503" width="12" style="33" customWidth="1"/>
    <col min="14504" max="14504" width="17.81640625" style="33" customWidth="1"/>
    <col min="14505" max="14505" width="15.54296875" style="33" customWidth="1"/>
    <col min="14506" max="14511" width="0" style="33" hidden="1" customWidth="1"/>
    <col min="14512" max="14512" width="11.81640625" style="33" customWidth="1"/>
    <col min="14513" max="14513" width="31.81640625" style="33" customWidth="1"/>
    <col min="14514" max="14514" width="12.1796875" style="33" customWidth="1"/>
    <col min="14515" max="14515" width="12" style="33" customWidth="1"/>
    <col min="14516" max="14516" width="12.54296875" style="33" customWidth="1"/>
    <col min="14517" max="14517" width="12" style="33" customWidth="1"/>
    <col min="14518" max="14518" width="11.1796875" style="33" customWidth="1"/>
    <col min="14519" max="14520" width="11.54296875" style="33" customWidth="1"/>
    <col min="14521" max="14521" width="12.54296875" style="33" customWidth="1"/>
    <col min="14522" max="14522" width="9.54296875" style="33" customWidth="1"/>
    <col min="14523" max="14523" width="12" style="33" customWidth="1"/>
    <col min="14524" max="14572" width="9.54296875" style="33" customWidth="1"/>
    <col min="14573" max="14753" width="9.1796875" style="33"/>
    <col min="14754" max="14754" width="6" style="33" customWidth="1"/>
    <col min="14755" max="14755" width="11.1796875" style="33" customWidth="1"/>
    <col min="14756" max="14756" width="37.453125" style="33" customWidth="1"/>
    <col min="14757" max="14757" width="14.1796875" style="33" customWidth="1"/>
    <col min="14758" max="14759" width="12" style="33" customWidth="1"/>
    <col min="14760" max="14760" width="17.81640625" style="33" customWidth="1"/>
    <col min="14761" max="14761" width="15.54296875" style="33" customWidth="1"/>
    <col min="14762" max="14767" width="0" style="33" hidden="1" customWidth="1"/>
    <col min="14768" max="14768" width="11.81640625" style="33" customWidth="1"/>
    <col min="14769" max="14769" width="31.81640625" style="33" customWidth="1"/>
    <col min="14770" max="14770" width="12.1796875" style="33" customWidth="1"/>
    <col min="14771" max="14771" width="12" style="33" customWidth="1"/>
    <col min="14772" max="14772" width="12.54296875" style="33" customWidth="1"/>
    <col min="14773" max="14773" width="12" style="33" customWidth="1"/>
    <col min="14774" max="14774" width="11.1796875" style="33" customWidth="1"/>
    <col min="14775" max="14776" width="11.54296875" style="33" customWidth="1"/>
    <col min="14777" max="14777" width="12.54296875" style="33" customWidth="1"/>
    <col min="14778" max="14778" width="9.54296875" style="33" customWidth="1"/>
    <col min="14779" max="14779" width="12" style="33" customWidth="1"/>
    <col min="14780" max="14828" width="9.54296875" style="33" customWidth="1"/>
    <col min="14829" max="15009" width="9.1796875" style="33"/>
    <col min="15010" max="15010" width="6" style="33" customWidth="1"/>
    <col min="15011" max="15011" width="11.1796875" style="33" customWidth="1"/>
    <col min="15012" max="15012" width="37.453125" style="33" customWidth="1"/>
    <col min="15013" max="15013" width="14.1796875" style="33" customWidth="1"/>
    <col min="15014" max="15015" width="12" style="33" customWidth="1"/>
    <col min="15016" max="15016" width="17.81640625" style="33" customWidth="1"/>
    <col min="15017" max="15017" width="15.54296875" style="33" customWidth="1"/>
    <col min="15018" max="15023" width="0" style="33" hidden="1" customWidth="1"/>
    <col min="15024" max="15024" width="11.81640625" style="33" customWidth="1"/>
    <col min="15025" max="15025" width="31.81640625" style="33" customWidth="1"/>
    <col min="15026" max="15026" width="12.1796875" style="33" customWidth="1"/>
    <col min="15027" max="15027" width="12" style="33" customWidth="1"/>
    <col min="15028" max="15028" width="12.54296875" style="33" customWidth="1"/>
    <col min="15029" max="15029" width="12" style="33" customWidth="1"/>
    <col min="15030" max="15030" width="11.1796875" style="33" customWidth="1"/>
    <col min="15031" max="15032" width="11.54296875" style="33" customWidth="1"/>
    <col min="15033" max="15033" width="12.54296875" style="33" customWidth="1"/>
    <col min="15034" max="15034" width="9.54296875" style="33" customWidth="1"/>
    <col min="15035" max="15035" width="12" style="33" customWidth="1"/>
    <col min="15036" max="15084" width="9.54296875" style="33" customWidth="1"/>
    <col min="15085" max="15265" width="9.1796875" style="33"/>
    <col min="15266" max="15266" width="6" style="33" customWidth="1"/>
    <col min="15267" max="15267" width="11.1796875" style="33" customWidth="1"/>
    <col min="15268" max="15268" width="37.453125" style="33" customWidth="1"/>
    <col min="15269" max="15269" width="14.1796875" style="33" customWidth="1"/>
    <col min="15270" max="15271" width="12" style="33" customWidth="1"/>
    <col min="15272" max="15272" width="17.81640625" style="33" customWidth="1"/>
    <col min="15273" max="15273" width="15.54296875" style="33" customWidth="1"/>
    <col min="15274" max="15279" width="0" style="33" hidden="1" customWidth="1"/>
    <col min="15280" max="15280" width="11.81640625" style="33" customWidth="1"/>
    <col min="15281" max="15281" width="31.81640625" style="33" customWidth="1"/>
    <col min="15282" max="15282" width="12.1796875" style="33" customWidth="1"/>
    <col min="15283" max="15283" width="12" style="33" customWidth="1"/>
    <col min="15284" max="15284" width="12.54296875" style="33" customWidth="1"/>
    <col min="15285" max="15285" width="12" style="33" customWidth="1"/>
    <col min="15286" max="15286" width="11.1796875" style="33" customWidth="1"/>
    <col min="15287" max="15288" width="11.54296875" style="33" customWidth="1"/>
    <col min="15289" max="15289" width="12.54296875" style="33" customWidth="1"/>
    <col min="15290" max="15290" width="9.54296875" style="33" customWidth="1"/>
    <col min="15291" max="15291" width="12" style="33" customWidth="1"/>
    <col min="15292" max="15340" width="9.54296875" style="33" customWidth="1"/>
    <col min="15341" max="15521" width="9.1796875" style="33"/>
    <col min="15522" max="15522" width="6" style="33" customWidth="1"/>
    <col min="15523" max="15523" width="11.1796875" style="33" customWidth="1"/>
    <col min="15524" max="15524" width="37.453125" style="33" customWidth="1"/>
    <col min="15525" max="15525" width="14.1796875" style="33" customWidth="1"/>
    <col min="15526" max="15527" width="12" style="33" customWidth="1"/>
    <col min="15528" max="15528" width="17.81640625" style="33" customWidth="1"/>
    <col min="15529" max="15529" width="15.54296875" style="33" customWidth="1"/>
    <col min="15530" max="15535" width="0" style="33" hidden="1" customWidth="1"/>
    <col min="15536" max="15536" width="11.81640625" style="33" customWidth="1"/>
    <col min="15537" max="15537" width="31.81640625" style="33" customWidth="1"/>
    <col min="15538" max="15538" width="12.1796875" style="33" customWidth="1"/>
    <col min="15539" max="15539" width="12" style="33" customWidth="1"/>
    <col min="15540" max="15540" width="12.54296875" style="33" customWidth="1"/>
    <col min="15541" max="15541" width="12" style="33" customWidth="1"/>
    <col min="15542" max="15542" width="11.1796875" style="33" customWidth="1"/>
    <col min="15543" max="15544" width="11.54296875" style="33" customWidth="1"/>
    <col min="15545" max="15545" width="12.54296875" style="33" customWidth="1"/>
    <col min="15546" max="15546" width="9.54296875" style="33" customWidth="1"/>
    <col min="15547" max="15547" width="12" style="33" customWidth="1"/>
    <col min="15548" max="15596" width="9.54296875" style="33" customWidth="1"/>
    <col min="15597" max="15777" width="9.1796875" style="33"/>
    <col min="15778" max="15778" width="6" style="33" customWidth="1"/>
    <col min="15779" max="15779" width="11.1796875" style="33" customWidth="1"/>
    <col min="15780" max="15780" width="37.453125" style="33" customWidth="1"/>
    <col min="15781" max="15781" width="14.1796875" style="33" customWidth="1"/>
    <col min="15782" max="15783" width="12" style="33" customWidth="1"/>
    <col min="15784" max="15784" width="17.81640625" style="33" customWidth="1"/>
    <col min="15785" max="15785" width="15.54296875" style="33" customWidth="1"/>
    <col min="15786" max="15791" width="0" style="33" hidden="1" customWidth="1"/>
    <col min="15792" max="15792" width="11.81640625" style="33" customWidth="1"/>
    <col min="15793" max="15793" width="31.81640625" style="33" customWidth="1"/>
    <col min="15794" max="15794" width="12.1796875" style="33" customWidth="1"/>
    <col min="15795" max="15795" width="12" style="33" customWidth="1"/>
    <col min="15796" max="15796" width="12.54296875" style="33" customWidth="1"/>
    <col min="15797" max="15797" width="12" style="33" customWidth="1"/>
    <col min="15798" max="15798" width="11.1796875" style="33" customWidth="1"/>
    <col min="15799" max="15800" width="11.54296875" style="33" customWidth="1"/>
    <col min="15801" max="15801" width="12.54296875" style="33" customWidth="1"/>
    <col min="15802" max="15802" width="9.54296875" style="33" customWidth="1"/>
    <col min="15803" max="15803" width="12" style="33" customWidth="1"/>
    <col min="15804" max="15852" width="9.54296875" style="33" customWidth="1"/>
    <col min="15853" max="16033" width="9.1796875" style="33"/>
    <col min="16034" max="16034" width="6" style="33" customWidth="1"/>
    <col min="16035" max="16035" width="11.1796875" style="33" customWidth="1"/>
    <col min="16036" max="16036" width="37.453125" style="33" customWidth="1"/>
    <col min="16037" max="16037" width="14.1796875" style="33" customWidth="1"/>
    <col min="16038" max="16039" width="12" style="33" customWidth="1"/>
    <col min="16040" max="16040" width="17.81640625" style="33" customWidth="1"/>
    <col min="16041" max="16041" width="15.54296875" style="33" customWidth="1"/>
    <col min="16042" max="16047" width="0" style="33" hidden="1" customWidth="1"/>
    <col min="16048" max="16048" width="11.81640625" style="33" customWidth="1"/>
    <col min="16049" max="16049" width="31.81640625" style="33" customWidth="1"/>
    <col min="16050" max="16050" width="12.1796875" style="33" customWidth="1"/>
    <col min="16051" max="16051" width="12" style="33" customWidth="1"/>
    <col min="16052" max="16052" width="12.54296875" style="33" customWidth="1"/>
    <col min="16053" max="16053" width="12" style="33" customWidth="1"/>
    <col min="16054" max="16054" width="11.1796875" style="33" customWidth="1"/>
    <col min="16055" max="16056" width="11.54296875" style="33" customWidth="1"/>
    <col min="16057" max="16057" width="12.54296875" style="33" customWidth="1"/>
    <col min="16058" max="16058" width="9.54296875" style="33" customWidth="1"/>
    <col min="16059" max="16059" width="12" style="33" customWidth="1"/>
    <col min="16060" max="16108" width="9.54296875" style="33" customWidth="1"/>
    <col min="16109" max="16332" width="9.1796875" style="33"/>
    <col min="16333" max="16348" width="9.1796875" style="33" customWidth="1"/>
    <col min="16349" max="16356" width="9.1796875" style="33"/>
    <col min="16357" max="16384" width="9.1796875" style="33" customWidth="1"/>
  </cols>
  <sheetData>
    <row r="1" spans="3:35" s="28" customFormat="1" ht="20">
      <c r="C1" s="26"/>
      <c r="D1" s="73" t="s">
        <v>117</v>
      </c>
      <c r="E1" s="73"/>
      <c r="F1" s="74"/>
      <c r="G1" s="74"/>
      <c r="H1" s="74"/>
      <c r="I1" s="74"/>
      <c r="J1" s="74"/>
      <c r="K1" s="74"/>
      <c r="L1" s="27"/>
      <c r="M1" s="27"/>
      <c r="P1" s="74"/>
      <c r="Q1" s="27"/>
      <c r="R1" s="27"/>
      <c r="T1" s="74"/>
      <c r="U1" s="27"/>
      <c r="V1" s="27"/>
      <c r="X1" s="74"/>
      <c r="Y1" s="27"/>
      <c r="Z1" s="27"/>
      <c r="AB1" s="74"/>
      <c r="AC1" s="27"/>
      <c r="AD1" s="27"/>
      <c r="AF1" s="74"/>
      <c r="AG1" s="27"/>
      <c r="AH1" s="27"/>
    </row>
    <row r="2" spans="3:35" s="28" customFormat="1" ht="20.5" thickBot="1">
      <c r="C2" s="26"/>
      <c r="D2" s="73"/>
      <c r="E2" s="73"/>
      <c r="F2" s="74"/>
      <c r="G2" s="74"/>
      <c r="H2" s="74"/>
      <c r="I2" s="74"/>
      <c r="J2" s="74"/>
      <c r="K2" s="74"/>
      <c r="L2" s="27"/>
      <c r="M2" s="29"/>
      <c r="P2" s="74"/>
      <c r="Q2" s="27"/>
      <c r="R2" s="29"/>
      <c r="T2" s="74"/>
      <c r="U2" s="27"/>
      <c r="V2" s="29"/>
      <c r="X2" s="74"/>
      <c r="Y2" s="27"/>
      <c r="Z2" s="29"/>
      <c r="AB2" s="74"/>
      <c r="AC2" s="27"/>
      <c r="AD2" s="29"/>
      <c r="AF2" s="74"/>
      <c r="AG2" s="27"/>
      <c r="AH2" s="29"/>
    </row>
    <row r="3" spans="3:35" s="28" customFormat="1" ht="16" thickBot="1">
      <c r="C3" s="26"/>
      <c r="D3" s="475" t="s">
        <v>12</v>
      </c>
      <c r="E3" s="476"/>
      <c r="F3" s="476"/>
      <c r="G3" s="476"/>
      <c r="H3" s="476"/>
      <c r="I3" s="477"/>
      <c r="J3" s="24"/>
      <c r="K3" s="24"/>
      <c r="L3" s="27"/>
      <c r="M3" s="29"/>
      <c r="P3" s="24"/>
      <c r="Q3" s="27"/>
      <c r="R3" s="29"/>
      <c r="T3" s="24"/>
      <c r="U3" s="27"/>
      <c r="V3" s="29"/>
      <c r="X3" s="24"/>
      <c r="Y3" s="27"/>
      <c r="Z3" s="29"/>
      <c r="AB3" s="24"/>
      <c r="AC3" s="27"/>
      <c r="AD3" s="29"/>
      <c r="AF3" s="24"/>
      <c r="AG3" s="27"/>
      <c r="AH3" s="29"/>
    </row>
    <row r="4" spans="3:35" s="28" customFormat="1" ht="15.5">
      <c r="C4" s="25"/>
      <c r="D4" s="23"/>
      <c r="E4" s="16"/>
      <c r="F4" s="15"/>
      <c r="G4" s="15"/>
      <c r="H4" s="15"/>
      <c r="I4" s="15"/>
      <c r="J4" s="15"/>
      <c r="K4" s="15"/>
      <c r="L4" s="27"/>
      <c r="M4" s="29"/>
      <c r="P4" s="15"/>
      <c r="Q4" s="27"/>
      <c r="R4" s="29"/>
      <c r="T4" s="15"/>
      <c r="U4" s="27"/>
      <c r="V4" s="29"/>
      <c r="X4" s="15"/>
      <c r="Y4" s="27"/>
      <c r="Z4" s="29"/>
      <c r="AB4" s="15"/>
      <c r="AC4" s="27"/>
      <c r="AD4" s="29"/>
      <c r="AF4" s="15"/>
      <c r="AG4" s="27"/>
      <c r="AH4" s="29"/>
    </row>
    <row r="5" spans="3:35" s="28" customFormat="1" ht="16" thickBot="1">
      <c r="C5" s="30"/>
      <c r="D5" s="23"/>
      <c r="E5" s="16"/>
      <c r="F5" s="15"/>
      <c r="G5" s="15"/>
      <c r="H5" s="15"/>
      <c r="I5" s="15"/>
      <c r="J5" s="15"/>
      <c r="K5" s="15"/>
      <c r="L5" s="31"/>
      <c r="M5" s="31"/>
      <c r="N5" s="32"/>
      <c r="P5" s="15"/>
      <c r="Q5" s="31"/>
      <c r="R5" s="31"/>
      <c r="S5" s="32"/>
      <c r="T5" s="15"/>
      <c r="U5" s="31"/>
      <c r="V5" s="31"/>
      <c r="W5" s="32"/>
      <c r="X5" s="15"/>
      <c r="Y5" s="31"/>
      <c r="Z5" s="31"/>
      <c r="AA5" s="32"/>
      <c r="AB5" s="15"/>
      <c r="AC5" s="31"/>
      <c r="AD5" s="31"/>
      <c r="AE5" s="32"/>
      <c r="AF5" s="15"/>
      <c r="AG5" s="31"/>
      <c r="AH5" s="31"/>
      <c r="AI5" s="32"/>
    </row>
    <row r="6" spans="3:35" ht="18">
      <c r="C6" s="70"/>
      <c r="D6" s="17"/>
      <c r="E6" s="18"/>
      <c r="F6" s="18"/>
      <c r="G6" s="18"/>
      <c r="H6" s="18"/>
      <c r="I6" s="18"/>
      <c r="J6" s="18"/>
      <c r="K6" s="19"/>
      <c r="L6" s="82"/>
      <c r="M6" s="82"/>
      <c r="N6" s="133"/>
      <c r="P6" s="15"/>
      <c r="Q6" s="82"/>
      <c r="R6" s="82"/>
      <c r="S6" s="133"/>
      <c r="T6" s="15"/>
      <c r="U6" s="82"/>
      <c r="V6" s="82"/>
      <c r="W6" s="133"/>
      <c r="X6" s="15"/>
      <c r="Y6" s="82"/>
      <c r="Z6" s="82"/>
      <c r="AA6" s="133"/>
      <c r="AB6" s="15"/>
      <c r="AC6" s="82"/>
      <c r="AD6" s="82"/>
      <c r="AE6" s="133"/>
      <c r="AF6" s="15"/>
      <c r="AG6" s="82"/>
      <c r="AH6" s="82"/>
      <c r="AI6" s="133"/>
    </row>
    <row r="7" spans="3:35">
      <c r="C7" s="34"/>
      <c r="D7" s="75" t="s">
        <v>25</v>
      </c>
      <c r="E7" s="15"/>
      <c r="F7" s="15"/>
      <c r="G7" s="15"/>
      <c r="H7" s="15"/>
      <c r="I7" s="15"/>
      <c r="J7" s="15"/>
      <c r="K7" s="20"/>
      <c r="L7" s="82"/>
      <c r="M7" s="82"/>
      <c r="N7" s="133"/>
      <c r="P7" s="15"/>
      <c r="Q7" s="82"/>
      <c r="R7" s="82"/>
      <c r="S7" s="133"/>
      <c r="T7" s="15"/>
      <c r="U7" s="82"/>
      <c r="V7" s="82"/>
      <c r="W7" s="133"/>
      <c r="X7" s="15"/>
      <c r="Y7" s="82"/>
      <c r="Z7" s="82"/>
      <c r="AA7" s="133"/>
      <c r="AB7" s="15"/>
      <c r="AC7" s="82"/>
      <c r="AD7" s="82"/>
      <c r="AE7" s="133"/>
      <c r="AF7" s="15"/>
      <c r="AG7" s="82"/>
      <c r="AH7" s="82"/>
      <c r="AI7" s="133"/>
    </row>
    <row r="8" spans="3:35" ht="18">
      <c r="C8" s="70"/>
      <c r="D8" s="76" t="s">
        <v>31</v>
      </c>
      <c r="E8" s="77"/>
      <c r="F8" s="77"/>
      <c r="G8" s="77"/>
      <c r="H8" s="77"/>
      <c r="I8" s="77"/>
      <c r="J8" s="15"/>
      <c r="K8" s="20"/>
      <c r="L8" s="83"/>
      <c r="M8" s="83"/>
      <c r="N8" s="84"/>
      <c r="P8" s="15"/>
      <c r="Q8" s="83"/>
      <c r="R8" s="83"/>
      <c r="S8" s="84"/>
      <c r="T8" s="15"/>
      <c r="U8" s="83"/>
      <c r="V8" s="83"/>
      <c r="W8" s="84"/>
      <c r="X8" s="15"/>
      <c r="Y8" s="83"/>
      <c r="Z8" s="83"/>
      <c r="AA8" s="84"/>
      <c r="AB8" s="15"/>
      <c r="AC8" s="83"/>
      <c r="AD8" s="83"/>
      <c r="AE8" s="84"/>
      <c r="AF8" s="15"/>
      <c r="AG8" s="83"/>
      <c r="AH8" s="83"/>
      <c r="AI8" s="84"/>
    </row>
    <row r="9" spans="3:35" s="36" customFormat="1">
      <c r="C9" s="41"/>
      <c r="D9" s="78" t="s">
        <v>26</v>
      </c>
      <c r="E9" s="15"/>
      <c r="F9" s="15"/>
      <c r="G9" s="15"/>
      <c r="H9" s="15"/>
      <c r="I9" s="15"/>
      <c r="J9" s="15"/>
      <c r="K9" s="20"/>
      <c r="L9" s="85"/>
      <c r="M9" s="85"/>
      <c r="N9" s="85"/>
      <c r="P9" s="15"/>
      <c r="Q9" s="85"/>
      <c r="R9" s="85"/>
      <c r="S9" s="85"/>
      <c r="T9" s="15"/>
      <c r="U9" s="85"/>
      <c r="V9" s="85"/>
      <c r="W9" s="85"/>
      <c r="X9" s="15"/>
      <c r="Y9" s="85"/>
      <c r="Z9" s="85"/>
      <c r="AA9" s="85"/>
      <c r="AB9" s="15"/>
      <c r="AC9" s="85"/>
      <c r="AD9" s="85"/>
      <c r="AE9" s="85"/>
      <c r="AF9" s="15"/>
      <c r="AG9" s="85"/>
      <c r="AH9" s="85"/>
      <c r="AI9" s="85"/>
    </row>
    <row r="10" spans="3:35" s="36" customFormat="1">
      <c r="C10" s="41"/>
      <c r="D10" s="78"/>
      <c r="E10" s="15"/>
      <c r="F10" s="15"/>
      <c r="G10" s="15"/>
      <c r="H10" s="15"/>
      <c r="I10" s="15"/>
      <c r="J10" s="15"/>
      <c r="K10" s="20"/>
      <c r="L10" s="35"/>
      <c r="M10" s="35"/>
      <c r="N10" s="35"/>
      <c r="P10" s="15"/>
      <c r="Q10" s="35"/>
      <c r="R10" s="35"/>
      <c r="S10" s="35"/>
      <c r="T10" s="15"/>
      <c r="U10" s="35"/>
      <c r="V10" s="35"/>
      <c r="W10" s="35"/>
      <c r="X10" s="15"/>
      <c r="Y10" s="35"/>
      <c r="Z10" s="35"/>
      <c r="AA10" s="35"/>
      <c r="AB10" s="15"/>
      <c r="AC10" s="35"/>
      <c r="AD10" s="35"/>
      <c r="AE10" s="35"/>
      <c r="AF10" s="15"/>
      <c r="AG10" s="35"/>
      <c r="AH10" s="35"/>
      <c r="AI10" s="35"/>
    </row>
    <row r="11" spans="3:35" s="36" customFormat="1">
      <c r="C11" s="41"/>
      <c r="D11" s="79" t="s">
        <v>118</v>
      </c>
      <c r="E11" s="80"/>
      <c r="F11" s="80"/>
      <c r="G11" s="80"/>
      <c r="H11" s="80"/>
      <c r="I11" s="80"/>
      <c r="J11" s="15"/>
      <c r="K11" s="20"/>
      <c r="L11" s="35"/>
      <c r="M11" s="35"/>
      <c r="N11" s="35"/>
      <c r="P11" s="15"/>
      <c r="Q11" s="35"/>
      <c r="R11" s="35"/>
      <c r="S11" s="35"/>
      <c r="T11" s="15"/>
      <c r="U11" s="35"/>
      <c r="V11" s="35"/>
      <c r="W11" s="35"/>
      <c r="X11" s="15"/>
      <c r="Y11" s="35"/>
      <c r="Z11" s="35"/>
      <c r="AA11" s="35"/>
      <c r="AB11" s="15"/>
      <c r="AC11" s="35"/>
      <c r="AD11" s="35"/>
      <c r="AE11" s="35"/>
      <c r="AF11" s="15"/>
      <c r="AG11" s="35"/>
      <c r="AH11" s="35"/>
      <c r="AI11" s="35"/>
    </row>
    <row r="12" spans="3:35" s="36" customFormat="1">
      <c r="C12" s="41"/>
      <c r="D12" s="78" t="s">
        <v>27</v>
      </c>
      <c r="E12" s="15"/>
      <c r="F12" s="15"/>
      <c r="G12" s="15"/>
      <c r="H12" s="15"/>
      <c r="I12" s="15"/>
      <c r="J12" s="15"/>
      <c r="K12" s="20"/>
      <c r="L12" s="35"/>
      <c r="M12" s="35"/>
      <c r="N12" s="35"/>
      <c r="P12" s="15"/>
      <c r="Q12" s="35"/>
      <c r="R12" s="35"/>
      <c r="S12" s="35"/>
      <c r="T12" s="15"/>
      <c r="U12" s="35"/>
      <c r="V12" s="35"/>
      <c r="W12" s="35"/>
      <c r="X12" s="15"/>
      <c r="Y12" s="35"/>
      <c r="Z12" s="35"/>
      <c r="AA12" s="35"/>
      <c r="AB12" s="15"/>
      <c r="AC12" s="35"/>
      <c r="AD12" s="35"/>
      <c r="AE12" s="35"/>
      <c r="AF12" s="15"/>
      <c r="AG12" s="35"/>
      <c r="AH12" s="35"/>
      <c r="AI12" s="35"/>
    </row>
    <row r="13" spans="3:35" s="36" customFormat="1">
      <c r="C13" s="41"/>
      <c r="D13" s="78" t="s">
        <v>119</v>
      </c>
      <c r="E13" s="15"/>
      <c r="F13" s="15"/>
      <c r="G13" s="15"/>
      <c r="H13" s="15"/>
      <c r="I13" s="15"/>
      <c r="J13" s="15"/>
      <c r="K13" s="20"/>
      <c r="L13" s="37"/>
      <c r="M13" s="37"/>
      <c r="N13" s="37"/>
      <c r="P13" s="15"/>
      <c r="Q13" s="37"/>
      <c r="R13" s="37"/>
      <c r="S13" s="37"/>
      <c r="T13" s="15"/>
      <c r="U13" s="37"/>
      <c r="V13" s="37"/>
      <c r="W13" s="37"/>
      <c r="X13" s="15"/>
      <c r="Y13" s="37"/>
      <c r="Z13" s="37"/>
      <c r="AA13" s="37"/>
      <c r="AB13" s="15"/>
      <c r="AC13" s="37"/>
      <c r="AD13" s="37"/>
      <c r="AE13" s="37"/>
      <c r="AF13" s="15"/>
      <c r="AG13" s="37"/>
      <c r="AH13" s="37"/>
      <c r="AI13" s="37"/>
    </row>
    <row r="14" spans="3:35" s="36" customFormat="1">
      <c r="C14" s="41"/>
      <c r="D14" s="78" t="s">
        <v>68</v>
      </c>
      <c r="E14" s="15"/>
      <c r="F14" s="15"/>
      <c r="G14" s="15"/>
      <c r="H14" s="15"/>
      <c r="I14" s="15"/>
      <c r="J14" s="15"/>
      <c r="K14" s="20"/>
      <c r="L14" s="37"/>
      <c r="M14" s="37"/>
      <c r="N14" s="37"/>
      <c r="P14" s="15"/>
      <c r="Q14" s="37"/>
      <c r="R14" s="37"/>
      <c r="S14" s="37"/>
      <c r="T14" s="15"/>
      <c r="U14" s="37"/>
      <c r="V14" s="37"/>
      <c r="W14" s="37"/>
      <c r="X14" s="15"/>
      <c r="Y14" s="37"/>
      <c r="Z14" s="37"/>
      <c r="AA14" s="37"/>
      <c r="AB14" s="15"/>
      <c r="AC14" s="37"/>
      <c r="AD14" s="37"/>
      <c r="AE14" s="37"/>
      <c r="AF14" s="15"/>
      <c r="AG14" s="37"/>
      <c r="AH14" s="37"/>
      <c r="AI14" s="37"/>
    </row>
    <row r="15" spans="3:35" s="36" customFormat="1">
      <c r="C15" s="30"/>
      <c r="D15" s="78"/>
      <c r="E15" s="15"/>
      <c r="F15" s="15"/>
      <c r="G15" s="15"/>
      <c r="H15" s="15"/>
      <c r="I15" s="15"/>
      <c r="J15" s="15"/>
      <c r="K15" s="20"/>
      <c r="L15" s="86"/>
      <c r="M15" s="86"/>
      <c r="N15" s="86"/>
      <c r="P15" s="15"/>
      <c r="Q15" s="86"/>
      <c r="R15" s="86"/>
      <c r="S15" s="86"/>
      <c r="T15" s="15"/>
      <c r="U15" s="86"/>
      <c r="V15" s="86"/>
      <c r="W15" s="86"/>
      <c r="X15" s="15"/>
      <c r="Y15" s="86"/>
      <c r="Z15" s="86"/>
      <c r="AA15" s="86"/>
      <c r="AB15" s="15"/>
      <c r="AC15" s="86"/>
      <c r="AD15" s="86"/>
      <c r="AE15" s="86"/>
      <c r="AF15" s="15"/>
      <c r="AG15" s="86"/>
      <c r="AH15" s="86"/>
      <c r="AI15" s="86"/>
    </row>
    <row r="16" spans="3:35" s="36" customFormat="1" ht="18">
      <c r="C16" s="41"/>
      <c r="D16" s="78" t="s">
        <v>69</v>
      </c>
      <c r="E16" s="15"/>
      <c r="F16" s="15"/>
      <c r="G16" s="15"/>
      <c r="H16" s="15"/>
      <c r="I16" s="15"/>
      <c r="J16" s="15"/>
      <c r="K16" s="20"/>
      <c r="L16" s="86"/>
      <c r="M16" s="86"/>
      <c r="N16" s="86"/>
      <c r="P16" s="15"/>
      <c r="Q16" s="86"/>
      <c r="R16" s="86"/>
      <c r="S16" s="86"/>
      <c r="T16" s="15"/>
      <c r="U16" s="86"/>
      <c r="V16" s="86"/>
      <c r="W16" s="86"/>
      <c r="X16" s="15"/>
      <c r="Y16" s="86"/>
      <c r="Z16" s="86"/>
      <c r="AA16" s="86"/>
      <c r="AB16" s="15"/>
      <c r="AC16" s="86"/>
      <c r="AD16" s="86"/>
      <c r="AE16" s="86"/>
      <c r="AF16" s="15"/>
      <c r="AG16" s="86"/>
      <c r="AH16" s="86"/>
      <c r="AI16" s="86"/>
    </row>
    <row r="17" spans="1:37" s="38" customFormat="1">
      <c r="C17" s="30"/>
      <c r="D17" s="78" t="s">
        <v>28</v>
      </c>
      <c r="E17" s="15"/>
      <c r="F17" s="15"/>
      <c r="G17" s="15"/>
      <c r="H17" s="15"/>
      <c r="I17" s="15"/>
      <c r="J17" s="15"/>
      <c r="K17" s="20"/>
      <c r="L17" s="86"/>
      <c r="M17" s="86"/>
      <c r="N17" s="86"/>
      <c r="P17" s="15"/>
      <c r="Q17" s="86"/>
      <c r="R17" s="86"/>
      <c r="S17" s="86"/>
      <c r="T17" s="15"/>
      <c r="U17" s="86"/>
      <c r="V17" s="86"/>
      <c r="W17" s="86"/>
      <c r="X17" s="15"/>
      <c r="Y17" s="86"/>
      <c r="Z17" s="86"/>
      <c r="AA17" s="86"/>
      <c r="AB17" s="15"/>
      <c r="AC17" s="86"/>
      <c r="AD17" s="86"/>
      <c r="AE17" s="86"/>
      <c r="AF17" s="15"/>
      <c r="AG17" s="86"/>
      <c r="AH17" s="86"/>
      <c r="AI17" s="86"/>
    </row>
    <row r="18" spans="1:37" s="39" customFormat="1">
      <c r="C18" s="71"/>
      <c r="D18" s="78" t="s">
        <v>29</v>
      </c>
      <c r="E18" s="15"/>
      <c r="F18" s="15"/>
      <c r="G18" s="15"/>
      <c r="H18" s="15"/>
      <c r="I18" s="15"/>
      <c r="J18" s="15"/>
      <c r="K18" s="20"/>
      <c r="L18" s="87"/>
      <c r="M18" s="87"/>
      <c r="N18" s="87"/>
      <c r="P18" s="15"/>
      <c r="Q18" s="87"/>
      <c r="R18" s="87"/>
      <c r="S18" s="87"/>
      <c r="T18" s="15"/>
      <c r="U18" s="87"/>
      <c r="V18" s="87"/>
      <c r="W18" s="87"/>
      <c r="X18" s="15"/>
      <c r="Y18" s="87"/>
      <c r="Z18" s="87"/>
      <c r="AA18" s="87"/>
      <c r="AB18" s="15"/>
      <c r="AC18" s="87"/>
      <c r="AD18" s="87"/>
      <c r="AE18" s="87"/>
      <c r="AF18" s="15"/>
      <c r="AG18" s="87"/>
      <c r="AH18" s="87"/>
      <c r="AI18" s="87"/>
    </row>
    <row r="19" spans="1:37" s="39" customFormat="1">
      <c r="C19" s="72"/>
      <c r="D19" s="78"/>
      <c r="E19" s="15"/>
      <c r="F19" s="15"/>
      <c r="G19" s="15"/>
      <c r="H19" s="15"/>
      <c r="I19" s="15"/>
      <c r="J19" s="15"/>
      <c r="K19" s="20"/>
      <c r="L19" s="88"/>
      <c r="M19" s="88"/>
      <c r="N19" s="88"/>
      <c r="P19" s="15"/>
      <c r="Q19" s="88"/>
      <c r="R19" s="88"/>
      <c r="S19" s="88"/>
      <c r="T19" s="15"/>
      <c r="U19" s="88"/>
      <c r="V19" s="88"/>
      <c r="W19" s="88"/>
      <c r="X19" s="15"/>
      <c r="Y19" s="88"/>
      <c r="Z19" s="88"/>
      <c r="AA19" s="88"/>
      <c r="AB19" s="15"/>
      <c r="AC19" s="88"/>
      <c r="AD19" s="88"/>
      <c r="AE19" s="88"/>
      <c r="AF19" s="15"/>
      <c r="AG19" s="88"/>
      <c r="AH19" s="88"/>
      <c r="AI19" s="88"/>
    </row>
    <row r="20" spans="1:37" s="39" customFormat="1">
      <c r="C20" s="72"/>
      <c r="D20" s="132" t="s">
        <v>121</v>
      </c>
      <c r="E20" s="15"/>
      <c r="F20" s="15"/>
      <c r="G20" s="15"/>
      <c r="H20" s="15"/>
      <c r="I20" s="15"/>
      <c r="J20" s="15"/>
      <c r="K20" s="20"/>
      <c r="L20" s="88"/>
      <c r="M20" s="88"/>
      <c r="N20" s="88"/>
      <c r="P20" s="15"/>
      <c r="Q20" s="88"/>
      <c r="R20" s="88"/>
      <c r="S20" s="88"/>
      <c r="T20" s="15"/>
      <c r="U20" s="88"/>
      <c r="V20" s="88"/>
      <c r="W20" s="88"/>
      <c r="X20" s="15"/>
      <c r="Y20" s="88"/>
      <c r="Z20" s="88"/>
      <c r="AA20" s="88"/>
      <c r="AB20" s="15"/>
      <c r="AC20" s="88"/>
      <c r="AD20" s="88"/>
      <c r="AE20" s="88"/>
      <c r="AF20" s="15"/>
      <c r="AG20" s="88"/>
      <c r="AH20" s="88"/>
      <c r="AI20" s="88"/>
    </row>
    <row r="21" spans="1:37" s="39" customFormat="1" ht="19.75" customHeight="1">
      <c r="C21" s="72"/>
      <c r="D21" s="132" t="s">
        <v>122</v>
      </c>
      <c r="E21" s="15"/>
      <c r="F21" s="15"/>
      <c r="G21" s="15"/>
      <c r="H21" s="15"/>
      <c r="I21" s="15"/>
      <c r="J21" s="15"/>
      <c r="K21" s="20"/>
      <c r="L21" s="88"/>
      <c r="M21" s="88"/>
      <c r="N21" s="88"/>
      <c r="P21" s="15"/>
      <c r="Q21" s="88"/>
      <c r="R21" s="88"/>
      <c r="S21" s="88"/>
      <c r="T21" s="15"/>
      <c r="U21" s="88"/>
      <c r="V21" s="88"/>
      <c r="W21" s="88"/>
      <c r="X21" s="15"/>
      <c r="Y21" s="88"/>
      <c r="Z21" s="88"/>
      <c r="AA21" s="88"/>
      <c r="AB21" s="15"/>
      <c r="AC21" s="88"/>
      <c r="AD21" s="88"/>
      <c r="AE21" s="88"/>
      <c r="AF21" s="15"/>
      <c r="AG21" s="88"/>
      <c r="AH21" s="88"/>
      <c r="AI21" s="88"/>
    </row>
    <row r="22" spans="1:37" s="39" customFormat="1">
      <c r="C22" s="72"/>
      <c r="D22" s="78"/>
      <c r="E22" s="15"/>
      <c r="F22" s="15"/>
      <c r="G22" s="15"/>
      <c r="H22" s="15"/>
      <c r="I22" s="15"/>
      <c r="J22" s="15"/>
      <c r="K22" s="20"/>
      <c r="L22" s="88"/>
      <c r="M22" s="88"/>
      <c r="N22" s="88"/>
      <c r="P22" s="15"/>
      <c r="Q22" s="88"/>
      <c r="R22" s="88"/>
      <c r="S22" s="88"/>
      <c r="T22" s="15"/>
      <c r="U22" s="88"/>
      <c r="V22" s="88"/>
      <c r="W22" s="88"/>
      <c r="X22" s="15"/>
      <c r="Y22" s="88"/>
      <c r="Z22" s="88"/>
      <c r="AA22" s="88"/>
      <c r="AB22" s="15"/>
      <c r="AC22" s="88"/>
      <c r="AD22" s="88"/>
      <c r="AE22" s="88"/>
      <c r="AF22" s="15"/>
      <c r="AG22" s="88"/>
      <c r="AH22" s="88"/>
      <c r="AI22" s="88"/>
    </row>
    <row r="23" spans="1:37" s="39" customFormat="1">
      <c r="C23" s="72"/>
      <c r="D23" s="89" t="s">
        <v>14</v>
      </c>
      <c r="E23" s="15"/>
      <c r="F23" s="15"/>
      <c r="G23" s="15"/>
      <c r="H23" s="15"/>
      <c r="I23" s="15"/>
      <c r="J23" s="15"/>
      <c r="K23" s="20"/>
      <c r="L23" s="88"/>
      <c r="M23" s="88"/>
      <c r="N23" s="88"/>
      <c r="P23" s="15"/>
      <c r="Q23" s="88"/>
      <c r="R23" s="88"/>
      <c r="S23" s="88"/>
      <c r="T23" s="15"/>
      <c r="U23" s="88"/>
      <c r="V23" s="88"/>
      <c r="W23" s="88"/>
      <c r="X23" s="15"/>
      <c r="Y23" s="88"/>
      <c r="Z23" s="88"/>
      <c r="AA23" s="88"/>
      <c r="AB23" s="15"/>
      <c r="AC23" s="88"/>
      <c r="AD23" s="88"/>
      <c r="AE23" s="88"/>
      <c r="AF23" s="15"/>
      <c r="AG23" s="88"/>
      <c r="AH23" s="88"/>
      <c r="AI23" s="88"/>
    </row>
    <row r="24" spans="1:37" s="38" customFormat="1" ht="14.5" thickBot="1">
      <c r="C24" s="72"/>
      <c r="D24" s="21"/>
      <c r="E24" s="81"/>
      <c r="F24" s="81"/>
      <c r="G24" s="81"/>
      <c r="H24" s="81"/>
      <c r="I24" s="81"/>
      <c r="J24" s="81"/>
      <c r="K24" s="22"/>
      <c r="L24" s="88"/>
      <c r="M24" s="88"/>
      <c r="N24" s="88"/>
      <c r="P24" s="15"/>
      <c r="Q24" s="88"/>
      <c r="R24" s="88"/>
      <c r="S24" s="88"/>
      <c r="T24" s="15"/>
      <c r="U24" s="88"/>
      <c r="V24" s="88"/>
      <c r="W24" s="88"/>
      <c r="X24" s="15"/>
      <c r="Y24" s="88"/>
      <c r="Z24" s="88"/>
      <c r="AA24" s="88"/>
      <c r="AB24" s="15"/>
      <c r="AC24" s="88"/>
      <c r="AD24" s="88"/>
      <c r="AE24" s="88"/>
      <c r="AF24" s="15"/>
      <c r="AG24" s="88"/>
      <c r="AH24" s="88"/>
      <c r="AI24" s="88"/>
    </row>
    <row r="25" spans="1:37" s="40" customFormat="1">
      <c r="C25" s="71"/>
      <c r="D25" s="15"/>
      <c r="E25" s="16"/>
      <c r="F25" s="15"/>
      <c r="G25" s="15"/>
      <c r="H25" s="15"/>
      <c r="I25" s="15"/>
      <c r="J25" s="15"/>
      <c r="K25" s="15"/>
      <c r="L25" s="87"/>
      <c r="M25" s="87"/>
      <c r="N25" s="87"/>
      <c r="P25" s="15"/>
      <c r="Q25" s="87"/>
      <c r="R25" s="87"/>
      <c r="S25" s="87"/>
      <c r="T25" s="15"/>
      <c r="U25" s="87"/>
      <c r="V25" s="87"/>
      <c r="W25" s="87"/>
      <c r="X25" s="15"/>
      <c r="Y25" s="87"/>
      <c r="Z25" s="87"/>
      <c r="AA25" s="87"/>
      <c r="AB25" s="15"/>
      <c r="AC25" s="87"/>
      <c r="AD25" s="87"/>
      <c r="AE25" s="87"/>
      <c r="AF25" s="15"/>
      <c r="AG25" s="87"/>
      <c r="AH25" s="87"/>
      <c r="AI25" s="87"/>
    </row>
    <row r="26" spans="1:37" s="40" customFormat="1" ht="14.5" thickBot="1">
      <c r="C26" s="71"/>
      <c r="D26" s="15"/>
      <c r="E26" s="16"/>
      <c r="F26" s="15"/>
      <c r="G26" s="15"/>
      <c r="H26" s="15"/>
      <c r="I26" s="15"/>
      <c r="J26" s="15"/>
      <c r="K26" s="15"/>
      <c r="L26" s="87"/>
      <c r="M26" s="87"/>
      <c r="N26" s="87"/>
      <c r="P26" s="15"/>
      <c r="Q26" s="87"/>
      <c r="R26" s="87"/>
      <c r="S26" s="87"/>
      <c r="T26" s="15"/>
      <c r="U26" s="87"/>
      <c r="V26" s="87"/>
      <c r="W26" s="87"/>
      <c r="X26" s="15"/>
      <c r="Y26" s="87"/>
      <c r="Z26" s="87"/>
      <c r="AA26" s="87"/>
      <c r="AB26" s="15"/>
      <c r="AC26" s="87"/>
      <c r="AD26" s="87"/>
      <c r="AE26" s="87"/>
      <c r="AF26" s="15"/>
      <c r="AG26" s="87"/>
      <c r="AH26" s="87"/>
      <c r="AI26" s="87"/>
    </row>
    <row r="27" spans="1:37" s="45" customFormat="1" ht="35.5" customHeight="1" thickTop="1" thickBot="1">
      <c r="C27" s="253"/>
      <c r="D27" s="42" t="s">
        <v>16</v>
      </c>
      <c r="E27" s="54"/>
      <c r="F27" s="43"/>
      <c r="G27" s="44"/>
      <c r="H27" s="487"/>
      <c r="I27" s="487"/>
      <c r="J27" s="487"/>
      <c r="K27" s="572" t="s">
        <v>123</v>
      </c>
      <c r="L27" s="552"/>
      <c r="M27" s="552"/>
      <c r="N27" s="573"/>
      <c r="P27" s="551" t="s">
        <v>95</v>
      </c>
      <c r="Q27" s="552"/>
      <c r="R27" s="552"/>
      <c r="S27" s="553"/>
      <c r="T27" s="552" t="s">
        <v>97</v>
      </c>
      <c r="U27" s="552"/>
      <c r="V27" s="552"/>
      <c r="W27" s="553"/>
      <c r="X27" s="552" t="s">
        <v>99</v>
      </c>
      <c r="Y27" s="552"/>
      <c r="Z27" s="552"/>
      <c r="AA27" s="553"/>
      <c r="AB27" s="552" t="s">
        <v>100</v>
      </c>
      <c r="AC27" s="552"/>
      <c r="AD27" s="552"/>
      <c r="AE27" s="553"/>
      <c r="AF27" s="552" t="s">
        <v>101</v>
      </c>
      <c r="AG27" s="552"/>
      <c r="AH27" s="552"/>
      <c r="AI27" s="573"/>
    </row>
    <row r="28" spans="1:37" s="46" customFormat="1" ht="71.25" customHeight="1" thickTop="1" thickBot="1">
      <c r="A28" s="230" t="s">
        <v>74</v>
      </c>
      <c r="B28" s="231" t="s">
        <v>83</v>
      </c>
      <c r="C28" s="231" t="s">
        <v>73</v>
      </c>
      <c r="D28" s="217" t="s">
        <v>17</v>
      </c>
      <c r="E28" s="231" t="s">
        <v>18</v>
      </c>
      <c r="F28" s="232" t="s">
        <v>19</v>
      </c>
      <c r="G28" s="231" t="s">
        <v>15</v>
      </c>
      <c r="H28" s="488" t="s">
        <v>24</v>
      </c>
      <c r="I28" s="489"/>
      <c r="J28" s="490"/>
      <c r="K28" s="231" t="s">
        <v>13</v>
      </c>
      <c r="L28" s="233" t="s">
        <v>10</v>
      </c>
      <c r="M28" s="234" t="s">
        <v>53</v>
      </c>
      <c r="N28" s="235" t="s">
        <v>11</v>
      </c>
      <c r="P28" s="252" t="s">
        <v>13</v>
      </c>
      <c r="Q28" s="241" t="s">
        <v>10</v>
      </c>
      <c r="R28" s="241" t="s">
        <v>53</v>
      </c>
      <c r="S28" s="256" t="s">
        <v>11</v>
      </c>
      <c r="T28" s="255" t="s">
        <v>13</v>
      </c>
      <c r="U28" s="241" t="s">
        <v>10</v>
      </c>
      <c r="V28" s="241" t="s">
        <v>53</v>
      </c>
      <c r="W28" s="256" t="s">
        <v>11</v>
      </c>
      <c r="X28" s="255" t="s">
        <v>13</v>
      </c>
      <c r="Y28" s="241" t="s">
        <v>10</v>
      </c>
      <c r="Z28" s="241" t="s">
        <v>53</v>
      </c>
      <c r="AA28" s="256" t="s">
        <v>11</v>
      </c>
      <c r="AB28" s="255" t="s">
        <v>13</v>
      </c>
      <c r="AC28" s="241" t="s">
        <v>10</v>
      </c>
      <c r="AD28" s="241" t="s">
        <v>53</v>
      </c>
      <c r="AE28" s="256" t="s">
        <v>11</v>
      </c>
      <c r="AF28" s="255" t="s">
        <v>13</v>
      </c>
      <c r="AG28" s="241" t="s">
        <v>10</v>
      </c>
      <c r="AH28" s="241" t="s">
        <v>53</v>
      </c>
      <c r="AI28" s="242" t="s">
        <v>11</v>
      </c>
      <c r="AK28" s="403" t="s">
        <v>120</v>
      </c>
    </row>
    <row r="29" spans="1:37" s="46" customFormat="1" ht="27" customHeight="1">
      <c r="A29" s="599">
        <v>1</v>
      </c>
      <c r="B29" s="579">
        <v>1.1000000000000001</v>
      </c>
      <c r="C29" s="600" t="s">
        <v>84</v>
      </c>
      <c r="D29" s="549" t="s">
        <v>76</v>
      </c>
      <c r="E29" s="493" t="s">
        <v>130</v>
      </c>
      <c r="F29" s="499">
        <v>1</v>
      </c>
      <c r="G29" s="497" t="s">
        <v>20</v>
      </c>
      <c r="H29" s="158" t="str">
        <f t="shared" ref="H29:H36" si="0">IF(I29="","",IF(I29="ZAR","Local","Foreign"))</f>
        <v>Local</v>
      </c>
      <c r="I29" s="159" t="s">
        <v>9</v>
      </c>
      <c r="J29" s="158">
        <f>IF(H29="","",IF(H29="Foreign",VLOOKUP(I29,Currency!$E$20:$F$33,2,FALSE),1))</f>
        <v>1</v>
      </c>
      <c r="K29" s="157"/>
      <c r="L29" s="155">
        <f>K29*$J29</f>
        <v>0</v>
      </c>
      <c r="M29" s="156">
        <f>K29*$F29</f>
        <v>0</v>
      </c>
      <c r="N29" s="224">
        <f>L29*$F29</f>
        <v>0</v>
      </c>
      <c r="P29" s="286"/>
      <c r="Q29" s="269">
        <f t="shared" ref="Q29:Q34" si="1">P29*$J29</f>
        <v>0</v>
      </c>
      <c r="R29" s="270">
        <f t="shared" ref="R29:R33" si="2">P29*$F29</f>
        <v>0</v>
      </c>
      <c r="S29" s="267">
        <f>Q29*$F29</f>
        <v>0</v>
      </c>
      <c r="T29" s="268"/>
      <c r="U29" s="269">
        <f t="shared" ref="U29:U34" si="3">T29*$J29</f>
        <v>0</v>
      </c>
      <c r="V29" s="270">
        <f t="shared" ref="V29" si="4">T29*$F29</f>
        <v>0</v>
      </c>
      <c r="W29" s="267">
        <f>U29*$F29</f>
        <v>0</v>
      </c>
      <c r="X29" s="268"/>
      <c r="Y29" s="269">
        <f t="shared" ref="Y29:Y34" si="5">X29*$J29</f>
        <v>0</v>
      </c>
      <c r="Z29" s="270">
        <f t="shared" ref="Z29" si="6">X29*$F29</f>
        <v>0</v>
      </c>
      <c r="AA29" s="267">
        <f>Y29*$F29</f>
        <v>0</v>
      </c>
      <c r="AB29" s="268"/>
      <c r="AC29" s="269">
        <f t="shared" ref="AC29:AC34" si="7">AB29*$J29</f>
        <v>0</v>
      </c>
      <c r="AD29" s="270">
        <f t="shared" ref="AD29" si="8">AB29*$F29</f>
        <v>0</v>
      </c>
      <c r="AE29" s="267">
        <f>AC29*$F29</f>
        <v>0</v>
      </c>
      <c r="AF29" s="268"/>
      <c r="AG29" s="269">
        <f t="shared" ref="AG29:AG34" si="9">AF29*$J29</f>
        <v>0</v>
      </c>
      <c r="AH29" s="270">
        <f t="shared" ref="AH29" si="10">AF29*$F29</f>
        <v>0</v>
      </c>
      <c r="AI29" s="271">
        <f>AG29*$F29</f>
        <v>0</v>
      </c>
    </row>
    <row r="30" spans="1:37" s="46" customFormat="1" ht="58.5" customHeight="1" thickBot="1">
      <c r="A30" s="596"/>
      <c r="B30" s="580"/>
      <c r="C30" s="601"/>
      <c r="D30" s="547"/>
      <c r="E30" s="494"/>
      <c r="F30" s="500"/>
      <c r="G30" s="498"/>
      <c r="H30" s="162" t="str">
        <f t="shared" si="0"/>
        <v>Local</v>
      </c>
      <c r="I30" s="163" t="s">
        <v>9</v>
      </c>
      <c r="J30" s="162">
        <f>IF(H30="","",IF(H30="Foreign",VLOOKUP(I30,Currency!$E$20:$F$33,2,FALSE),1))</f>
        <v>1</v>
      </c>
      <c r="K30" s="164"/>
      <c r="L30" s="152">
        <f t="shared" ref="L30:L125" si="11">K30*$J30</f>
        <v>0</v>
      </c>
      <c r="M30" s="153">
        <f>K30*$F29</f>
        <v>0</v>
      </c>
      <c r="N30" s="225">
        <f>L30*$F29</f>
        <v>0</v>
      </c>
      <c r="P30" s="287"/>
      <c r="Q30" s="274">
        <f t="shared" si="1"/>
        <v>0</v>
      </c>
      <c r="R30" s="275">
        <f>P30*$F29</f>
        <v>0</v>
      </c>
      <c r="S30" s="272">
        <f>Q30*$F29</f>
        <v>0</v>
      </c>
      <c r="T30" s="273"/>
      <c r="U30" s="274">
        <f t="shared" si="3"/>
        <v>0</v>
      </c>
      <c r="V30" s="275">
        <f>T30*$F29</f>
        <v>0</v>
      </c>
      <c r="W30" s="272">
        <f>U30*$F29</f>
        <v>0</v>
      </c>
      <c r="X30" s="273"/>
      <c r="Y30" s="274">
        <f t="shared" si="5"/>
        <v>0</v>
      </c>
      <c r="Z30" s="275">
        <f>X30*$F29</f>
        <v>0</v>
      </c>
      <c r="AA30" s="272">
        <f>Y30*$F29</f>
        <v>0</v>
      </c>
      <c r="AB30" s="273"/>
      <c r="AC30" s="274">
        <f t="shared" si="7"/>
        <v>0</v>
      </c>
      <c r="AD30" s="275">
        <f>AB30*$F29</f>
        <v>0</v>
      </c>
      <c r="AE30" s="272">
        <f>AC30*$F29</f>
        <v>0</v>
      </c>
      <c r="AF30" s="273"/>
      <c r="AG30" s="274">
        <f t="shared" si="9"/>
        <v>0</v>
      </c>
      <c r="AH30" s="275">
        <f>AF30*$F29</f>
        <v>0</v>
      </c>
      <c r="AI30" s="276">
        <f>AG30*$F29</f>
        <v>0</v>
      </c>
    </row>
    <row r="31" spans="1:37" s="46" customFormat="1" ht="19.399999999999999" customHeight="1">
      <c r="A31" s="596"/>
      <c r="B31" s="579">
        <v>1.2</v>
      </c>
      <c r="C31" s="601"/>
      <c r="D31" s="547"/>
      <c r="E31" s="495" t="s">
        <v>131</v>
      </c>
      <c r="F31" s="501">
        <v>1</v>
      </c>
      <c r="G31" s="506" t="s">
        <v>20</v>
      </c>
      <c r="H31" s="160" t="str">
        <f t="shared" si="0"/>
        <v>Local</v>
      </c>
      <c r="I31" s="92" t="s">
        <v>9</v>
      </c>
      <c r="J31" s="160">
        <f>IF(H31="","",IF(H31="Foreign",VLOOKUP(I31,Currency!$E$20:$F$33,2,FALSE),1))</f>
        <v>1</v>
      </c>
      <c r="K31" s="143"/>
      <c r="L31" s="68">
        <f t="shared" si="11"/>
        <v>0</v>
      </c>
      <c r="M31" s="69">
        <f t="shared" ref="M31" si="12">K31*$F31</f>
        <v>0</v>
      </c>
      <c r="N31" s="222">
        <f t="shared" ref="N31" si="13">L31*$F31</f>
        <v>0</v>
      </c>
      <c r="P31" s="288"/>
      <c r="Q31" s="278">
        <f t="shared" si="1"/>
        <v>0</v>
      </c>
      <c r="R31" s="279">
        <f>P31*$F31</f>
        <v>0</v>
      </c>
      <c r="S31" s="266">
        <f>Q31*$F31</f>
        <v>0</v>
      </c>
      <c r="T31" s="277"/>
      <c r="U31" s="278">
        <f t="shared" si="3"/>
        <v>0</v>
      </c>
      <c r="V31" s="279">
        <f>T31*$F31</f>
        <v>0</v>
      </c>
      <c r="W31" s="266">
        <f>U31*$F31</f>
        <v>0</v>
      </c>
      <c r="X31" s="277"/>
      <c r="Y31" s="278">
        <f t="shared" si="5"/>
        <v>0</v>
      </c>
      <c r="Z31" s="279">
        <f>X31*$F31</f>
        <v>0</v>
      </c>
      <c r="AA31" s="266">
        <f>Y31*$F31</f>
        <v>0</v>
      </c>
      <c r="AB31" s="277"/>
      <c r="AC31" s="278">
        <f t="shared" si="7"/>
        <v>0</v>
      </c>
      <c r="AD31" s="279">
        <f>AB31*$F31</f>
        <v>0</v>
      </c>
      <c r="AE31" s="266">
        <f>AC31*$F31</f>
        <v>0</v>
      </c>
      <c r="AF31" s="277"/>
      <c r="AG31" s="278">
        <f t="shared" si="9"/>
        <v>0</v>
      </c>
      <c r="AH31" s="279">
        <f>AF31*$F31</f>
        <v>0</v>
      </c>
      <c r="AI31" s="280">
        <f>AG31*$F31</f>
        <v>0</v>
      </c>
    </row>
    <row r="32" spans="1:37" s="46" customFormat="1" ht="53.25" customHeight="1" thickBot="1">
      <c r="A32" s="596"/>
      <c r="B32" s="580"/>
      <c r="C32" s="601"/>
      <c r="D32" s="547"/>
      <c r="E32" s="496"/>
      <c r="F32" s="502"/>
      <c r="G32" s="507"/>
      <c r="H32" s="161" t="str">
        <f t="shared" si="0"/>
        <v>Local</v>
      </c>
      <c r="I32" s="93" t="s">
        <v>9</v>
      </c>
      <c r="J32" s="161">
        <f>IF(H32="","",IF(H32="Foreign",VLOOKUP(I32,Currency!$E$20:$F$33,2,FALSE),1))</f>
        <v>1</v>
      </c>
      <c r="K32" s="142"/>
      <c r="L32" s="130">
        <f t="shared" si="11"/>
        <v>0</v>
      </c>
      <c r="M32" s="131">
        <f>K32*$F31</f>
        <v>0</v>
      </c>
      <c r="N32" s="223">
        <f>L32*$F31</f>
        <v>0</v>
      </c>
      <c r="P32" s="289"/>
      <c r="Q32" s="283">
        <f t="shared" si="1"/>
        <v>0</v>
      </c>
      <c r="R32" s="284">
        <f>P32*$F31</f>
        <v>0</v>
      </c>
      <c r="S32" s="281">
        <f>Q32*$F31</f>
        <v>0</v>
      </c>
      <c r="T32" s="282"/>
      <c r="U32" s="283">
        <f t="shared" si="3"/>
        <v>0</v>
      </c>
      <c r="V32" s="284">
        <f>T32*$F31</f>
        <v>0</v>
      </c>
      <c r="W32" s="281">
        <f>U32*$F31</f>
        <v>0</v>
      </c>
      <c r="X32" s="282"/>
      <c r="Y32" s="283">
        <f t="shared" si="5"/>
        <v>0</v>
      </c>
      <c r="Z32" s="284">
        <f>X32*$F31</f>
        <v>0</v>
      </c>
      <c r="AA32" s="281">
        <f>Y32*$F31</f>
        <v>0</v>
      </c>
      <c r="AB32" s="282"/>
      <c r="AC32" s="283">
        <f t="shared" si="7"/>
        <v>0</v>
      </c>
      <c r="AD32" s="284">
        <f>AB32*$F31</f>
        <v>0</v>
      </c>
      <c r="AE32" s="281">
        <f>AC32*$F31</f>
        <v>0</v>
      </c>
      <c r="AF32" s="282"/>
      <c r="AG32" s="283">
        <f t="shared" si="9"/>
        <v>0</v>
      </c>
      <c r="AH32" s="284">
        <f>AF32*$F31</f>
        <v>0</v>
      </c>
      <c r="AI32" s="285">
        <f>AG32*$F31</f>
        <v>0</v>
      </c>
    </row>
    <row r="33" spans="1:37" s="46" customFormat="1" ht="22" customHeight="1">
      <c r="A33" s="596"/>
      <c r="B33" s="579">
        <v>1.3</v>
      </c>
      <c r="C33" s="601"/>
      <c r="D33" s="547"/>
      <c r="E33" s="574" t="s">
        <v>158</v>
      </c>
      <c r="F33" s="499">
        <v>2</v>
      </c>
      <c r="G33" s="497" t="s">
        <v>77</v>
      </c>
      <c r="H33" s="158" t="str">
        <f t="shared" si="0"/>
        <v>Local</v>
      </c>
      <c r="I33" s="159" t="s">
        <v>9</v>
      </c>
      <c r="J33" s="158">
        <f>IF(H33="","",IF(H33="Foreign",VLOOKUP(I33,Currency!$E$20:$F$33,2,FALSE),1))</f>
        <v>1</v>
      </c>
      <c r="K33" s="157"/>
      <c r="L33" s="155">
        <f t="shared" si="11"/>
        <v>0</v>
      </c>
      <c r="M33" s="156">
        <f t="shared" ref="M33" si="14">K33*$F33</f>
        <v>0</v>
      </c>
      <c r="N33" s="224">
        <f t="shared" ref="N33" si="15">L33*$F33</f>
        <v>0</v>
      </c>
      <c r="P33" s="286"/>
      <c r="Q33" s="269">
        <f t="shared" si="1"/>
        <v>0</v>
      </c>
      <c r="R33" s="270">
        <f t="shared" si="2"/>
        <v>0</v>
      </c>
      <c r="S33" s="267">
        <f>Q33*$F33</f>
        <v>0</v>
      </c>
      <c r="T33" s="268"/>
      <c r="U33" s="269">
        <f t="shared" si="3"/>
        <v>0</v>
      </c>
      <c r="V33" s="270">
        <f t="shared" ref="V33" si="16">T33*$F33</f>
        <v>0</v>
      </c>
      <c r="W33" s="267">
        <f>U33*$F33</f>
        <v>0</v>
      </c>
      <c r="X33" s="268"/>
      <c r="Y33" s="269">
        <f t="shared" si="5"/>
        <v>0</v>
      </c>
      <c r="Z33" s="270">
        <f t="shared" ref="Z33" si="17">X33*$F33</f>
        <v>0</v>
      </c>
      <c r="AA33" s="267">
        <f>Y33*$F33</f>
        <v>0</v>
      </c>
      <c r="AB33" s="268"/>
      <c r="AC33" s="269">
        <f t="shared" si="7"/>
        <v>0</v>
      </c>
      <c r="AD33" s="270">
        <f t="shared" ref="AD33" si="18">AB33*$F33</f>
        <v>0</v>
      </c>
      <c r="AE33" s="267">
        <f>AC33*$F33</f>
        <v>0</v>
      </c>
      <c r="AF33" s="268"/>
      <c r="AG33" s="269">
        <f t="shared" si="9"/>
        <v>0</v>
      </c>
      <c r="AH33" s="270">
        <f t="shared" ref="AH33" si="19">AF33*$F33</f>
        <v>0</v>
      </c>
      <c r="AI33" s="271">
        <f>AG33*$F33</f>
        <v>0</v>
      </c>
    </row>
    <row r="34" spans="1:37" s="46" customFormat="1" ht="65.25" customHeight="1" thickBot="1">
      <c r="A34" s="596"/>
      <c r="B34" s="580"/>
      <c r="C34" s="601"/>
      <c r="D34" s="550"/>
      <c r="E34" s="575"/>
      <c r="F34" s="500"/>
      <c r="G34" s="498"/>
      <c r="H34" s="162" t="str">
        <f t="shared" si="0"/>
        <v>Local</v>
      </c>
      <c r="I34" s="163" t="s">
        <v>9</v>
      </c>
      <c r="J34" s="162">
        <f>IF(H34="","",IF(H34="Foreign",VLOOKUP(I34,Currency!$E$20:$F$33,2,FALSE),1))</f>
        <v>1</v>
      </c>
      <c r="K34" s="164"/>
      <c r="L34" s="152">
        <f t="shared" si="11"/>
        <v>0</v>
      </c>
      <c r="M34" s="153">
        <f>K34*$F33</f>
        <v>0</v>
      </c>
      <c r="N34" s="225">
        <f>L34*$F33</f>
        <v>0</v>
      </c>
      <c r="P34" s="287"/>
      <c r="Q34" s="274">
        <f t="shared" si="1"/>
        <v>0</v>
      </c>
      <c r="R34" s="275">
        <f>P34*$F33</f>
        <v>0</v>
      </c>
      <c r="S34" s="272">
        <f>Q34*$F33</f>
        <v>0</v>
      </c>
      <c r="T34" s="273"/>
      <c r="U34" s="274">
        <f t="shared" si="3"/>
        <v>0</v>
      </c>
      <c r="V34" s="275">
        <f>T34*$F33</f>
        <v>0</v>
      </c>
      <c r="W34" s="272">
        <f>U34*$F33</f>
        <v>0</v>
      </c>
      <c r="X34" s="273"/>
      <c r="Y34" s="274">
        <f t="shared" si="5"/>
        <v>0</v>
      </c>
      <c r="Z34" s="275">
        <f>X34*$F33</f>
        <v>0</v>
      </c>
      <c r="AA34" s="272">
        <f>Y34*$F33</f>
        <v>0</v>
      </c>
      <c r="AB34" s="273"/>
      <c r="AC34" s="274">
        <f t="shared" si="7"/>
        <v>0</v>
      </c>
      <c r="AD34" s="275">
        <f>AB34*$F33</f>
        <v>0</v>
      </c>
      <c r="AE34" s="272">
        <f>AC34*$F33</f>
        <v>0</v>
      </c>
      <c r="AF34" s="273"/>
      <c r="AG34" s="274">
        <f t="shared" si="9"/>
        <v>0</v>
      </c>
      <c r="AH34" s="275">
        <f>AF34*$F33</f>
        <v>0</v>
      </c>
      <c r="AI34" s="276">
        <f>AG34*$F33</f>
        <v>0</v>
      </c>
    </row>
    <row r="35" spans="1:37" s="46" customFormat="1" ht="23.15" customHeight="1" thickTop="1">
      <c r="A35" s="596"/>
      <c r="B35" s="581">
        <v>1.4</v>
      </c>
      <c r="C35" s="601"/>
      <c r="D35" s="546" t="s">
        <v>125</v>
      </c>
      <c r="E35" s="491" t="s">
        <v>126</v>
      </c>
      <c r="F35" s="565">
        <v>2</v>
      </c>
      <c r="G35" s="567" t="s">
        <v>75</v>
      </c>
      <c r="H35" s="210" t="str">
        <f t="shared" si="0"/>
        <v>Local</v>
      </c>
      <c r="I35" s="191" t="s">
        <v>9</v>
      </c>
      <c r="J35" s="210">
        <f>IF(H35="","",IF(H35="Foreign",VLOOKUP(I35,Currency!$E$20:$F$33,2,FALSE),1))</f>
        <v>1</v>
      </c>
      <c r="K35" s="258"/>
      <c r="L35" s="259">
        <f t="shared" ref="L35:L36" si="20">K35*$J35</f>
        <v>0</v>
      </c>
      <c r="M35" s="260">
        <f>K35*$F35</f>
        <v>0</v>
      </c>
      <c r="N35" s="261">
        <f>L35*$F35</f>
        <v>0</v>
      </c>
      <c r="P35" s="204"/>
      <c r="Q35" s="194">
        <f>P35*$J35</f>
        <v>0</v>
      </c>
      <c r="R35" s="214">
        <f>P35*$F35</f>
        <v>0</v>
      </c>
      <c r="S35" s="257">
        <f>Q35*$F35</f>
        <v>0</v>
      </c>
      <c r="T35" s="211"/>
      <c r="U35" s="194">
        <f>T35*$J35</f>
        <v>0</v>
      </c>
      <c r="V35" s="214">
        <f>T35*$F35</f>
        <v>0</v>
      </c>
      <c r="W35" s="257">
        <f>U35*$F35</f>
        <v>0</v>
      </c>
      <c r="X35" s="211"/>
      <c r="Y35" s="194">
        <f>X35*$J35</f>
        <v>0</v>
      </c>
      <c r="Z35" s="214">
        <f>X35*$F35</f>
        <v>0</v>
      </c>
      <c r="AA35" s="257">
        <f>Y35*$F35</f>
        <v>0</v>
      </c>
      <c r="AB35" s="211"/>
      <c r="AC35" s="194">
        <f>AB35*$J35</f>
        <v>0</v>
      </c>
      <c r="AD35" s="214">
        <f>AB35*$F35</f>
        <v>0</v>
      </c>
      <c r="AE35" s="257">
        <f>AC35*$F35</f>
        <v>0</v>
      </c>
      <c r="AF35" s="211"/>
      <c r="AG35" s="194">
        <f>AF35*$J35</f>
        <v>0</v>
      </c>
      <c r="AH35" s="214">
        <f>AF35*$F35</f>
        <v>0</v>
      </c>
      <c r="AI35" s="215">
        <f>AG35*$F35</f>
        <v>0</v>
      </c>
      <c r="AK35" s="404"/>
    </row>
    <row r="36" spans="1:37" s="46" customFormat="1" ht="22" customHeight="1" thickBot="1">
      <c r="A36" s="597"/>
      <c r="B36" s="582"/>
      <c r="C36" s="602"/>
      <c r="D36" s="548"/>
      <c r="E36" s="492"/>
      <c r="F36" s="566"/>
      <c r="G36" s="568"/>
      <c r="H36" s="212" t="str">
        <f t="shared" si="0"/>
        <v>Local</v>
      </c>
      <c r="I36" s="198" t="s">
        <v>9</v>
      </c>
      <c r="J36" s="212">
        <f>IF(H36="","",IF(H36="Foreign",VLOOKUP(I36,Currency!$E$20:$F$33,2,FALSE),1))</f>
        <v>1</v>
      </c>
      <c r="K36" s="262"/>
      <c r="L36" s="263">
        <f t="shared" si="20"/>
        <v>0</v>
      </c>
      <c r="M36" s="264">
        <f t="shared" ref="M36" si="21">K36*$F35</f>
        <v>0</v>
      </c>
      <c r="N36" s="265">
        <f t="shared" ref="N36" si="22">L36*$F35</f>
        <v>0</v>
      </c>
      <c r="P36" s="205"/>
      <c r="Q36" s="201">
        <f>P36*$J36</f>
        <v>0</v>
      </c>
      <c r="R36" s="208">
        <f>P36*$F35</f>
        <v>0</v>
      </c>
      <c r="S36" s="189">
        <f>Q36*$F35</f>
        <v>0</v>
      </c>
      <c r="T36" s="213"/>
      <c r="U36" s="201">
        <f>T36*$J36</f>
        <v>0</v>
      </c>
      <c r="V36" s="208">
        <f>T36*$F35</f>
        <v>0</v>
      </c>
      <c r="W36" s="189">
        <f>U36*$F35</f>
        <v>0</v>
      </c>
      <c r="X36" s="213"/>
      <c r="Y36" s="201">
        <f>X36*$J36</f>
        <v>0</v>
      </c>
      <c r="Z36" s="208">
        <f>X36*$F35</f>
        <v>0</v>
      </c>
      <c r="AA36" s="189">
        <f>Y36*$F35</f>
        <v>0</v>
      </c>
      <c r="AB36" s="213"/>
      <c r="AC36" s="201">
        <f>AB36*$J36</f>
        <v>0</v>
      </c>
      <c r="AD36" s="208">
        <f>AB36*$F35</f>
        <v>0</v>
      </c>
      <c r="AE36" s="189">
        <f>AC36*$F35</f>
        <v>0</v>
      </c>
      <c r="AF36" s="213"/>
      <c r="AG36" s="201">
        <f>AF36*$J36</f>
        <v>0</v>
      </c>
      <c r="AH36" s="208">
        <f>AF36*$F35</f>
        <v>0</v>
      </c>
      <c r="AI36" s="209">
        <f>AG36*$F35</f>
        <v>0</v>
      </c>
      <c r="AK36" s="404"/>
    </row>
    <row r="37" spans="1:37" s="46" customFormat="1" ht="28.4" customHeight="1" thickTop="1" thickBot="1">
      <c r="A37" s="48"/>
      <c r="B37" s="48"/>
      <c r="C37" s="48"/>
      <c r="D37" s="49"/>
      <c r="E37" s="35"/>
      <c r="F37" s="50"/>
      <c r="G37" s="47"/>
      <c r="H37" s="47"/>
      <c r="I37" s="47"/>
      <c r="J37" s="47"/>
      <c r="K37" s="47"/>
      <c r="L37" s="51" t="s">
        <v>71</v>
      </c>
      <c r="M37" s="66"/>
      <c r="N37" s="52">
        <f>SUM(N29:N36)</f>
        <v>0</v>
      </c>
      <c r="P37" s="47"/>
      <c r="Q37" s="135" t="s">
        <v>71</v>
      </c>
      <c r="R37" s="66"/>
      <c r="S37" s="147">
        <f>SUM(S29:S36)</f>
        <v>0</v>
      </c>
      <c r="T37" s="47"/>
      <c r="U37" s="135" t="s">
        <v>71</v>
      </c>
      <c r="V37" s="66"/>
      <c r="W37" s="147">
        <f>SUM(W29:W36)</f>
        <v>0</v>
      </c>
      <c r="X37" s="47"/>
      <c r="Y37" s="135" t="s">
        <v>71</v>
      </c>
      <c r="Z37" s="66"/>
      <c r="AA37" s="147">
        <f>SUM(AA29:AA36)</f>
        <v>0</v>
      </c>
      <c r="AB37" s="47"/>
      <c r="AC37" s="135" t="s">
        <v>71</v>
      </c>
      <c r="AD37" s="66"/>
      <c r="AE37" s="147">
        <f>SUM(AE29:AE36)</f>
        <v>0</v>
      </c>
      <c r="AF37" s="47"/>
      <c r="AG37" s="135" t="s">
        <v>71</v>
      </c>
      <c r="AH37" s="66"/>
      <c r="AI37" s="52">
        <f>SUM(AI29:AI36)</f>
        <v>0</v>
      </c>
    </row>
    <row r="38" spans="1:37" s="46" customFormat="1" ht="24.65" customHeight="1" thickTop="1" thickBot="1">
      <c r="A38" s="48"/>
      <c r="B38" s="48"/>
      <c r="C38" s="48"/>
      <c r="D38" s="53"/>
      <c r="E38" s="35"/>
      <c r="F38" s="50"/>
      <c r="G38" s="47"/>
      <c r="H38" s="47"/>
      <c r="I38" s="47"/>
      <c r="J38" s="47"/>
      <c r="Q38" s="136"/>
      <c r="S38" s="145"/>
      <c r="U38" s="136"/>
      <c r="W38" s="145"/>
      <c r="Y38" s="136"/>
      <c r="AA38" s="145"/>
      <c r="AC38" s="136"/>
      <c r="AE38" s="145"/>
      <c r="AG38" s="136"/>
      <c r="AI38" s="145"/>
    </row>
    <row r="39" spans="1:37" s="46" customFormat="1" ht="24.65" customHeight="1" thickTop="1" thickBot="1">
      <c r="A39" s="48"/>
      <c r="B39" s="48"/>
      <c r="C39" s="48"/>
      <c r="D39" s="53"/>
      <c r="E39" s="35"/>
      <c r="F39" s="50"/>
      <c r="G39" s="47"/>
      <c r="H39" s="47"/>
      <c r="I39" s="47"/>
      <c r="J39" s="47"/>
      <c r="K39" s="572" t="s">
        <v>123</v>
      </c>
      <c r="L39" s="552"/>
      <c r="M39" s="552"/>
      <c r="N39" s="573"/>
      <c r="O39" s="45"/>
      <c r="P39" s="551" t="s">
        <v>95</v>
      </c>
      <c r="Q39" s="552"/>
      <c r="R39" s="552"/>
      <c r="S39" s="553"/>
      <c r="T39" s="552" t="s">
        <v>97</v>
      </c>
      <c r="U39" s="552"/>
      <c r="V39" s="552"/>
      <c r="W39" s="553"/>
      <c r="X39" s="552" t="s">
        <v>99</v>
      </c>
      <c r="Y39" s="552"/>
      <c r="Z39" s="552"/>
      <c r="AA39" s="553"/>
      <c r="AB39" s="552" t="s">
        <v>100</v>
      </c>
      <c r="AC39" s="552"/>
      <c r="AD39" s="552"/>
      <c r="AE39" s="553"/>
      <c r="AF39" s="552" t="s">
        <v>101</v>
      </c>
      <c r="AG39" s="552"/>
      <c r="AH39" s="552"/>
      <c r="AI39" s="573"/>
    </row>
    <row r="40" spans="1:37" s="46" customFormat="1" ht="74.25" customHeight="1" thickTop="1" thickBot="1">
      <c r="A40" s="216" t="s">
        <v>74</v>
      </c>
      <c r="B40" s="217" t="s">
        <v>86</v>
      </c>
      <c r="C40" s="217" t="s">
        <v>73</v>
      </c>
      <c r="D40" s="217" t="s">
        <v>17</v>
      </c>
      <c r="E40" s="217" t="s">
        <v>18</v>
      </c>
      <c r="F40" s="218" t="s">
        <v>19</v>
      </c>
      <c r="G40" s="217" t="s">
        <v>15</v>
      </c>
      <c r="H40" s="463" t="s">
        <v>24</v>
      </c>
      <c r="I40" s="464"/>
      <c r="J40" s="464"/>
      <c r="K40" s="217" t="s">
        <v>13</v>
      </c>
      <c r="L40" s="219" t="s">
        <v>10</v>
      </c>
      <c r="M40" s="220" t="s">
        <v>53</v>
      </c>
      <c r="N40" s="221" t="s">
        <v>11</v>
      </c>
      <c r="P40" s="240" t="s">
        <v>13</v>
      </c>
      <c r="Q40" s="241" t="s">
        <v>10</v>
      </c>
      <c r="R40" s="241" t="s">
        <v>53</v>
      </c>
      <c r="S40" s="256" t="s">
        <v>11</v>
      </c>
      <c r="T40" s="254" t="s">
        <v>13</v>
      </c>
      <c r="U40" s="241" t="s">
        <v>10</v>
      </c>
      <c r="V40" s="241" t="s">
        <v>53</v>
      </c>
      <c r="W40" s="256" t="s">
        <v>11</v>
      </c>
      <c r="X40" s="254" t="s">
        <v>13</v>
      </c>
      <c r="Y40" s="241" t="s">
        <v>10</v>
      </c>
      <c r="Z40" s="241" t="s">
        <v>53</v>
      </c>
      <c r="AA40" s="256" t="s">
        <v>11</v>
      </c>
      <c r="AB40" s="254" t="s">
        <v>13</v>
      </c>
      <c r="AC40" s="241" t="s">
        <v>10</v>
      </c>
      <c r="AD40" s="241" t="s">
        <v>53</v>
      </c>
      <c r="AE40" s="256" t="s">
        <v>11</v>
      </c>
      <c r="AF40" s="254" t="s">
        <v>13</v>
      </c>
      <c r="AG40" s="241" t="s">
        <v>10</v>
      </c>
      <c r="AH40" s="241" t="s">
        <v>53</v>
      </c>
      <c r="AI40" s="242" t="s">
        <v>11</v>
      </c>
    </row>
    <row r="41" spans="1:37" s="46" customFormat="1" ht="20.149999999999999" customHeight="1" thickBot="1">
      <c r="A41" s="555">
        <v>2</v>
      </c>
      <c r="B41" s="587">
        <v>2.1</v>
      </c>
      <c r="C41" s="592" t="s">
        <v>79</v>
      </c>
      <c r="D41" s="591" t="s">
        <v>85</v>
      </c>
      <c r="E41" s="560" t="s">
        <v>127</v>
      </c>
      <c r="F41" s="530">
        <v>10</v>
      </c>
      <c r="G41" s="455" t="s">
        <v>91</v>
      </c>
      <c r="H41" s="123" t="str">
        <f t="shared" ref="H41:H46" si="23">IF(I41="","",IF(I41="ZAR","Local","Foreign"))</f>
        <v>Local</v>
      </c>
      <c r="I41" s="92" t="s">
        <v>9</v>
      </c>
      <c r="J41" s="120">
        <f>IF(H41="","",IF(H41="Foreign",VLOOKUP(I41,Currency!$E$20:$F$33,2,FALSE),1))</f>
        <v>1</v>
      </c>
      <c r="K41" s="128"/>
      <c r="L41" s="68">
        <f>K41*$J41</f>
        <v>0</v>
      </c>
      <c r="M41" s="69">
        <f>K41*$F41</f>
        <v>0</v>
      </c>
      <c r="N41" s="222">
        <f>L41*$F41</f>
        <v>0</v>
      </c>
      <c r="P41" s="291"/>
      <c r="Q41" s="341">
        <f>P41*$J41</f>
        <v>0</v>
      </c>
      <c r="R41" s="342">
        <f>P41*$F41</f>
        <v>0</v>
      </c>
      <c r="S41" s="343">
        <f>Q41*$F41</f>
        <v>0</v>
      </c>
      <c r="T41" s="330"/>
      <c r="U41" s="341">
        <f>T41*$J41</f>
        <v>0</v>
      </c>
      <c r="V41" s="342">
        <f>T41*$F41</f>
        <v>0</v>
      </c>
      <c r="W41" s="343">
        <f>U41*$F41</f>
        <v>0</v>
      </c>
      <c r="X41" s="330"/>
      <c r="Y41" s="341">
        <f>X41*$J41</f>
        <v>0</v>
      </c>
      <c r="Z41" s="342">
        <f>X41*$F41</f>
        <v>0</v>
      </c>
      <c r="AA41" s="343">
        <f>Y41*$F41</f>
        <v>0</v>
      </c>
      <c r="AB41" s="330"/>
      <c r="AC41" s="341">
        <f>AB41*$J41</f>
        <v>0</v>
      </c>
      <c r="AD41" s="342">
        <f>AB41*$F41</f>
        <v>0</v>
      </c>
      <c r="AE41" s="343">
        <f>AC41*$F41</f>
        <v>0</v>
      </c>
      <c r="AF41" s="330"/>
      <c r="AG41" s="341">
        <f>AF41*$J41</f>
        <v>0</v>
      </c>
      <c r="AH41" s="342">
        <f>AF41*$F41</f>
        <v>0</v>
      </c>
      <c r="AI41" s="344">
        <f>AG41*$F41</f>
        <v>0</v>
      </c>
    </row>
    <row r="42" spans="1:37" s="46" customFormat="1" ht="57.75" customHeight="1" thickBot="1">
      <c r="A42" s="555"/>
      <c r="B42" s="587"/>
      <c r="C42" s="593"/>
      <c r="D42" s="461"/>
      <c r="E42" s="561"/>
      <c r="F42" s="521"/>
      <c r="G42" s="469"/>
      <c r="H42" s="167" t="str">
        <f t="shared" si="23"/>
        <v>Local</v>
      </c>
      <c r="I42" s="93" t="s">
        <v>9</v>
      </c>
      <c r="J42" s="121">
        <f>IF(H42="","",IF(H42="Foreign",VLOOKUP(I42,Currency!$E$20:$F$33,2,FALSE),1))</f>
        <v>1</v>
      </c>
      <c r="K42" s="129"/>
      <c r="L42" s="130">
        <f t="shared" ref="L42:L44" si="24">K42*$J42</f>
        <v>0</v>
      </c>
      <c r="M42" s="131">
        <f>K42*$F41</f>
        <v>0</v>
      </c>
      <c r="N42" s="223">
        <f>L42*$F41</f>
        <v>0</v>
      </c>
      <c r="P42" s="292"/>
      <c r="Q42" s="345">
        <f t="shared" ref="Q42:Q44" si="25">P42*$J42</f>
        <v>0</v>
      </c>
      <c r="R42" s="346">
        <f>P42*$F41</f>
        <v>0</v>
      </c>
      <c r="S42" s="347">
        <f>Q42*$F41</f>
        <v>0</v>
      </c>
      <c r="T42" s="325"/>
      <c r="U42" s="345">
        <f t="shared" ref="U42:U44" si="26">T42*$J42</f>
        <v>0</v>
      </c>
      <c r="V42" s="346">
        <f>T42*$F41</f>
        <v>0</v>
      </c>
      <c r="W42" s="347">
        <f>U42*$F41</f>
        <v>0</v>
      </c>
      <c r="X42" s="325"/>
      <c r="Y42" s="345">
        <f t="shared" ref="Y42:Y44" si="27">X42*$J42</f>
        <v>0</v>
      </c>
      <c r="Z42" s="346">
        <f>X42*$F41</f>
        <v>0</v>
      </c>
      <c r="AA42" s="347">
        <f>Y42*$F41</f>
        <v>0</v>
      </c>
      <c r="AB42" s="325"/>
      <c r="AC42" s="345">
        <f t="shared" ref="AC42:AC44" si="28">AB42*$J42</f>
        <v>0</v>
      </c>
      <c r="AD42" s="346">
        <f>AB42*$F41</f>
        <v>0</v>
      </c>
      <c r="AE42" s="347">
        <f>AC42*$F41</f>
        <v>0</v>
      </c>
      <c r="AF42" s="325"/>
      <c r="AG42" s="345">
        <f t="shared" ref="AG42:AG44" si="29">AF42*$J42</f>
        <v>0</v>
      </c>
      <c r="AH42" s="346">
        <f>AF42*$F41</f>
        <v>0</v>
      </c>
      <c r="AI42" s="348">
        <f>AG42*$F41</f>
        <v>0</v>
      </c>
    </row>
    <row r="43" spans="1:37" s="46" customFormat="1" ht="19.5" customHeight="1" thickBot="1">
      <c r="A43" s="555"/>
      <c r="B43" s="587">
        <v>2.2000000000000002</v>
      </c>
      <c r="C43" s="593"/>
      <c r="D43" s="461"/>
      <c r="E43" s="570" t="s">
        <v>128</v>
      </c>
      <c r="F43" s="517">
        <v>10</v>
      </c>
      <c r="G43" s="472" t="s">
        <v>91</v>
      </c>
      <c r="H43" s="165" t="str">
        <f t="shared" si="23"/>
        <v>Local</v>
      </c>
      <c r="I43" s="159" t="s">
        <v>9</v>
      </c>
      <c r="J43" s="166">
        <f>IF(H43="","",IF(H43="Foreign",VLOOKUP(I43,Currency!$E$20:$F$33,2,FALSE),1))</f>
        <v>1</v>
      </c>
      <c r="K43" s="293"/>
      <c r="L43" s="294">
        <f t="shared" si="24"/>
        <v>0</v>
      </c>
      <c r="M43" s="295">
        <f t="shared" ref="M43" si="30">K43*$F43</f>
        <v>0</v>
      </c>
      <c r="N43" s="296">
        <f t="shared" ref="N43" si="31">L43*$F43</f>
        <v>0</v>
      </c>
      <c r="P43" s="238"/>
      <c r="Q43" s="170">
        <f t="shared" si="25"/>
        <v>0</v>
      </c>
      <c r="R43" s="171">
        <f t="shared" ref="R43" si="32">P43*$F43</f>
        <v>0</v>
      </c>
      <c r="S43" s="175">
        <f t="shared" ref="S43" si="33">Q43*$F43</f>
        <v>0</v>
      </c>
      <c r="T43" s="143"/>
      <c r="U43" s="170">
        <f t="shared" si="26"/>
        <v>0</v>
      </c>
      <c r="V43" s="171">
        <f t="shared" ref="V43" si="34">T43*$F43</f>
        <v>0</v>
      </c>
      <c r="W43" s="175">
        <f t="shared" ref="W43" si="35">U43*$F43</f>
        <v>0</v>
      </c>
      <c r="X43" s="143"/>
      <c r="Y43" s="170">
        <f t="shared" si="27"/>
        <v>0</v>
      </c>
      <c r="Z43" s="171">
        <f t="shared" ref="Z43" si="36">X43*$F43</f>
        <v>0</v>
      </c>
      <c r="AA43" s="175">
        <f t="shared" ref="AA43" si="37">Y43*$F43</f>
        <v>0</v>
      </c>
      <c r="AB43" s="143"/>
      <c r="AC43" s="170">
        <f t="shared" si="28"/>
        <v>0</v>
      </c>
      <c r="AD43" s="171">
        <f t="shared" ref="AD43" si="38">AB43*$F43</f>
        <v>0</v>
      </c>
      <c r="AE43" s="175">
        <f t="shared" ref="AE43" si="39">AC43*$F43</f>
        <v>0</v>
      </c>
      <c r="AF43" s="143"/>
      <c r="AG43" s="170">
        <f t="shared" si="29"/>
        <v>0</v>
      </c>
      <c r="AH43" s="171">
        <f t="shared" ref="AH43" si="40">AF43*$F43</f>
        <v>0</v>
      </c>
      <c r="AI43" s="226">
        <f t="shared" ref="AI43" si="41">AG43*$F43</f>
        <v>0</v>
      </c>
      <c r="AK43" s="404"/>
    </row>
    <row r="44" spans="1:37" s="46" customFormat="1" ht="19.5" customHeight="1" thickBot="1">
      <c r="A44" s="555"/>
      <c r="B44" s="587"/>
      <c r="C44" s="593"/>
      <c r="D44" s="461"/>
      <c r="E44" s="571"/>
      <c r="F44" s="517"/>
      <c r="G44" s="472"/>
      <c r="H44" s="168" t="str">
        <f t="shared" si="23"/>
        <v>Local</v>
      </c>
      <c r="I44" s="163" t="s">
        <v>9</v>
      </c>
      <c r="J44" s="169">
        <f>IF(H44="","",IF(H44="Foreign",VLOOKUP(I44,Currency!$E$20:$F$33,2,FALSE),1))</f>
        <v>1</v>
      </c>
      <c r="K44" s="297"/>
      <c r="L44" s="298">
        <f t="shared" si="24"/>
        <v>0</v>
      </c>
      <c r="M44" s="299">
        <f>K44*$F43</f>
        <v>0</v>
      </c>
      <c r="N44" s="300">
        <f>L44*$F43</f>
        <v>0</v>
      </c>
      <c r="P44" s="237"/>
      <c r="Q44" s="172">
        <f t="shared" si="25"/>
        <v>0</v>
      </c>
      <c r="R44" s="173">
        <f>P44*$F43</f>
        <v>0</v>
      </c>
      <c r="S44" s="174">
        <f>Q44*$F43</f>
        <v>0</v>
      </c>
      <c r="T44" s="164"/>
      <c r="U44" s="172">
        <f t="shared" si="26"/>
        <v>0</v>
      </c>
      <c r="V44" s="173">
        <f>T44*$F43</f>
        <v>0</v>
      </c>
      <c r="W44" s="174">
        <f>U44*$F43</f>
        <v>0</v>
      </c>
      <c r="X44" s="164"/>
      <c r="Y44" s="172">
        <f t="shared" si="27"/>
        <v>0</v>
      </c>
      <c r="Z44" s="173">
        <f>X44*$F43</f>
        <v>0</v>
      </c>
      <c r="AA44" s="174">
        <f>Y44*$F43</f>
        <v>0</v>
      </c>
      <c r="AB44" s="164"/>
      <c r="AC44" s="172">
        <f t="shared" si="28"/>
        <v>0</v>
      </c>
      <c r="AD44" s="173">
        <f>AB44*$F43</f>
        <v>0</v>
      </c>
      <c r="AE44" s="174">
        <f>AC44*$F43</f>
        <v>0</v>
      </c>
      <c r="AF44" s="164"/>
      <c r="AG44" s="172">
        <f t="shared" si="29"/>
        <v>0</v>
      </c>
      <c r="AH44" s="173">
        <f>AF44*$F43</f>
        <v>0</v>
      </c>
      <c r="AI44" s="227">
        <f>AG44*$F43</f>
        <v>0</v>
      </c>
      <c r="AK44" s="404"/>
    </row>
    <row r="45" spans="1:37" s="46" customFormat="1" ht="25.5" customHeight="1" thickTop="1" thickBot="1">
      <c r="A45" s="555"/>
      <c r="B45" s="587">
        <v>2.2999999999999998</v>
      </c>
      <c r="C45" s="593"/>
      <c r="D45" s="460" t="s">
        <v>152</v>
      </c>
      <c r="E45" s="557" t="s">
        <v>153</v>
      </c>
      <c r="F45" s="559">
        <v>1600</v>
      </c>
      <c r="G45" s="518" t="s">
        <v>80</v>
      </c>
      <c r="H45" s="190" t="str">
        <f t="shared" si="23"/>
        <v>Local</v>
      </c>
      <c r="I45" s="191" t="s">
        <v>9</v>
      </c>
      <c r="J45" s="192">
        <f>IF(H45="","",IF(H45="Foreign",VLOOKUP(I45,Currency!$E$20:$F$33,2,FALSE),1))</f>
        <v>1</v>
      </c>
      <c r="K45" s="193"/>
      <c r="L45" s="194">
        <f t="shared" ref="L45:L52" si="42">K45*$J45</f>
        <v>0</v>
      </c>
      <c r="M45" s="195">
        <f t="shared" ref="M45:M51" si="43">K45*$F45</f>
        <v>0</v>
      </c>
      <c r="N45" s="196">
        <f t="shared" ref="N45:N51" si="44">L45*$F45</f>
        <v>0</v>
      </c>
      <c r="P45" s="301"/>
      <c r="Q45" s="302">
        <f>P45*$J45</f>
        <v>0</v>
      </c>
      <c r="R45" s="303">
        <f>P45*$F45</f>
        <v>0</v>
      </c>
      <c r="S45" s="304">
        <f>Q45*$F45</f>
        <v>0</v>
      </c>
      <c r="T45" s="305"/>
      <c r="U45" s="302">
        <f>T45*$J45</f>
        <v>0</v>
      </c>
      <c r="V45" s="303">
        <f>T45*$F45</f>
        <v>0</v>
      </c>
      <c r="W45" s="304">
        <f>U45*$F45</f>
        <v>0</v>
      </c>
      <c r="X45" s="305"/>
      <c r="Y45" s="302">
        <f>X45*$J45</f>
        <v>0</v>
      </c>
      <c r="Z45" s="303">
        <f>X45*$F45</f>
        <v>0</v>
      </c>
      <c r="AA45" s="304">
        <f>Y45*$F45</f>
        <v>0</v>
      </c>
      <c r="AB45" s="305"/>
      <c r="AC45" s="302">
        <f>AB45*$J45</f>
        <v>0</v>
      </c>
      <c r="AD45" s="303">
        <f>AB45*$F45</f>
        <v>0</v>
      </c>
      <c r="AE45" s="304">
        <f>AC45*$F45</f>
        <v>0</v>
      </c>
      <c r="AF45" s="305"/>
      <c r="AG45" s="302">
        <f>AF45*$J45</f>
        <v>0</v>
      </c>
      <c r="AH45" s="303">
        <f>AF45*$F45</f>
        <v>0</v>
      </c>
      <c r="AI45" s="306">
        <f>AG45*$F45</f>
        <v>0</v>
      </c>
      <c r="AK45" s="404"/>
    </row>
    <row r="46" spans="1:37" s="46" customFormat="1" ht="45.75" customHeight="1" thickBot="1">
      <c r="A46" s="555"/>
      <c r="B46" s="587"/>
      <c r="C46" s="593"/>
      <c r="D46" s="461"/>
      <c r="E46" s="558"/>
      <c r="F46" s="531"/>
      <c r="G46" s="456"/>
      <c r="H46" s="207" t="str">
        <f t="shared" si="23"/>
        <v>Local</v>
      </c>
      <c r="I46" s="198" t="s">
        <v>9</v>
      </c>
      <c r="J46" s="199">
        <f>IF(H46="","",IF(H46="Foreign",VLOOKUP(I46,Currency!$E$20:$F$33,2,FALSE),1))</f>
        <v>1</v>
      </c>
      <c r="K46" s="200"/>
      <c r="L46" s="201">
        <f t="shared" si="42"/>
        <v>0</v>
      </c>
      <c r="M46" s="202">
        <f>K46*$F45</f>
        <v>0</v>
      </c>
      <c r="N46" s="203">
        <f>L46*$F45</f>
        <v>0</v>
      </c>
      <c r="P46" s="307"/>
      <c r="Q46" s="308">
        <f>P46*$J46</f>
        <v>0</v>
      </c>
      <c r="R46" s="309">
        <f t="shared" ref="R46" si="45">P46*$F45</f>
        <v>0</v>
      </c>
      <c r="S46" s="310">
        <f>Q46*$F45</f>
        <v>0</v>
      </c>
      <c r="T46" s="311"/>
      <c r="U46" s="308">
        <f>T46*$J46</f>
        <v>0</v>
      </c>
      <c r="V46" s="309">
        <f t="shared" ref="V46" si="46">T46*$F45</f>
        <v>0</v>
      </c>
      <c r="W46" s="310">
        <f>U46*$F45</f>
        <v>0</v>
      </c>
      <c r="X46" s="311"/>
      <c r="Y46" s="308">
        <f>X46*$J46</f>
        <v>0</v>
      </c>
      <c r="Z46" s="309">
        <f t="shared" ref="Z46" si="47">X46*$F45</f>
        <v>0</v>
      </c>
      <c r="AA46" s="310">
        <f>Y46*$F45</f>
        <v>0</v>
      </c>
      <c r="AB46" s="311"/>
      <c r="AC46" s="308">
        <f>AB46*$J46</f>
        <v>0</v>
      </c>
      <c r="AD46" s="309">
        <f t="shared" ref="AD46" si="48">AB46*$F45</f>
        <v>0</v>
      </c>
      <c r="AE46" s="310">
        <f>AC46*$F45</f>
        <v>0</v>
      </c>
      <c r="AF46" s="311"/>
      <c r="AG46" s="308">
        <f>AF46*$J46</f>
        <v>0</v>
      </c>
      <c r="AH46" s="309">
        <f t="shared" ref="AH46" si="49">AF46*$F45</f>
        <v>0</v>
      </c>
      <c r="AI46" s="312">
        <f>AG46*$F45</f>
        <v>0</v>
      </c>
      <c r="AK46" s="404"/>
    </row>
    <row r="47" spans="1:37" s="46" customFormat="1" ht="19.5" customHeight="1" thickBot="1">
      <c r="A47" s="555"/>
      <c r="B47" s="587">
        <v>2.4</v>
      </c>
      <c r="C47" s="593"/>
      <c r="D47" s="588" t="s">
        <v>87</v>
      </c>
      <c r="E47" s="569" t="s">
        <v>144</v>
      </c>
      <c r="F47" s="531">
        <v>5</v>
      </c>
      <c r="G47" s="472" t="s">
        <v>90</v>
      </c>
      <c r="H47" s="165" t="str">
        <f t="shared" ref="H47:H50" si="50">IF(I47="","",IF(I47="ZAR","Local","Foreign"))</f>
        <v>Local</v>
      </c>
      <c r="I47" s="159" t="s">
        <v>9</v>
      </c>
      <c r="J47" s="166">
        <f>IF(H47="","",IF(H47="Foreign",VLOOKUP(I47,Currency!$E$20:$F$33,2,FALSE),1))</f>
        <v>1</v>
      </c>
      <c r="K47" s="154"/>
      <c r="L47" s="155">
        <f t="shared" si="42"/>
        <v>0</v>
      </c>
      <c r="M47" s="156">
        <f t="shared" si="43"/>
        <v>0</v>
      </c>
      <c r="N47" s="224">
        <f t="shared" si="44"/>
        <v>0</v>
      </c>
      <c r="P47" s="313"/>
      <c r="Q47" s="314">
        <f t="shared" ref="Q47:Q48" si="51">P47*$J47</f>
        <v>0</v>
      </c>
      <c r="R47" s="315">
        <f>P47*$F47</f>
        <v>0</v>
      </c>
      <c r="S47" s="316">
        <f>Q47*$F47</f>
        <v>0</v>
      </c>
      <c r="T47" s="317"/>
      <c r="U47" s="314">
        <f t="shared" ref="U47:U48" si="52">T47*$J47</f>
        <v>0</v>
      </c>
      <c r="V47" s="315">
        <f>T47*$F47</f>
        <v>0</v>
      </c>
      <c r="W47" s="316">
        <f>U47*$F47</f>
        <v>0</v>
      </c>
      <c r="X47" s="317"/>
      <c r="Y47" s="314">
        <f t="shared" ref="Y47:Y48" si="53">X47*$J47</f>
        <v>0</v>
      </c>
      <c r="Z47" s="315">
        <f>X47*$F47</f>
        <v>0</v>
      </c>
      <c r="AA47" s="316">
        <f>Y47*$F47</f>
        <v>0</v>
      </c>
      <c r="AB47" s="317"/>
      <c r="AC47" s="314">
        <f t="shared" ref="AC47:AC48" si="54">AB47*$J47</f>
        <v>0</v>
      </c>
      <c r="AD47" s="315">
        <f>AB47*$F47</f>
        <v>0</v>
      </c>
      <c r="AE47" s="316">
        <f>AC47*$F47</f>
        <v>0</v>
      </c>
      <c r="AF47" s="317"/>
      <c r="AG47" s="314">
        <f t="shared" ref="AG47:AG48" si="55">AF47*$J47</f>
        <v>0</v>
      </c>
      <c r="AH47" s="315">
        <f>AF47*$F47</f>
        <v>0</v>
      </c>
      <c r="AI47" s="318">
        <f>AG47*$F47</f>
        <v>0</v>
      </c>
    </row>
    <row r="48" spans="1:37" s="46" customFormat="1" ht="19.5" customHeight="1" thickBot="1">
      <c r="A48" s="555"/>
      <c r="B48" s="587"/>
      <c r="C48" s="593"/>
      <c r="D48" s="589"/>
      <c r="E48" s="561"/>
      <c r="F48" s="511"/>
      <c r="G48" s="472"/>
      <c r="H48" s="168" t="str">
        <f t="shared" si="50"/>
        <v>Local</v>
      </c>
      <c r="I48" s="163" t="s">
        <v>9</v>
      </c>
      <c r="J48" s="169">
        <f>IF(H48="","",IF(H48="Foreign",VLOOKUP(I48,Currency!$E$20:$F$33,2,FALSE),1))</f>
        <v>1</v>
      </c>
      <c r="K48" s="151"/>
      <c r="L48" s="152">
        <f t="shared" si="42"/>
        <v>0</v>
      </c>
      <c r="M48" s="153">
        <f>K48*$F47</f>
        <v>0</v>
      </c>
      <c r="N48" s="225">
        <f>L48*$F47</f>
        <v>0</v>
      </c>
      <c r="P48" s="319"/>
      <c r="Q48" s="320">
        <f t="shared" si="51"/>
        <v>0</v>
      </c>
      <c r="R48" s="321">
        <f t="shared" ref="R48" si="56">P48*$F47</f>
        <v>0</v>
      </c>
      <c r="S48" s="322">
        <f>Q48*$F47</f>
        <v>0</v>
      </c>
      <c r="T48" s="323"/>
      <c r="U48" s="320">
        <f t="shared" si="52"/>
        <v>0</v>
      </c>
      <c r="V48" s="321">
        <f t="shared" ref="V48" si="57">T48*$F47</f>
        <v>0</v>
      </c>
      <c r="W48" s="322">
        <f>U48*$F47</f>
        <v>0</v>
      </c>
      <c r="X48" s="323"/>
      <c r="Y48" s="320">
        <f t="shared" si="53"/>
        <v>0</v>
      </c>
      <c r="Z48" s="321">
        <f t="shared" ref="Z48" si="58">X48*$F47</f>
        <v>0</v>
      </c>
      <c r="AA48" s="322">
        <f>Y48*$F47</f>
        <v>0</v>
      </c>
      <c r="AB48" s="323"/>
      <c r="AC48" s="320">
        <f t="shared" si="54"/>
        <v>0</v>
      </c>
      <c r="AD48" s="321">
        <f t="shared" ref="AD48" si="59">AB48*$F47</f>
        <v>0</v>
      </c>
      <c r="AE48" s="322">
        <f>AC48*$F47</f>
        <v>0</v>
      </c>
      <c r="AF48" s="323"/>
      <c r="AG48" s="320">
        <f t="shared" si="55"/>
        <v>0</v>
      </c>
      <c r="AH48" s="321">
        <f t="shared" ref="AH48" si="60">AF48*$F47</f>
        <v>0</v>
      </c>
      <c r="AI48" s="324">
        <f>AG48*$F47</f>
        <v>0</v>
      </c>
    </row>
    <row r="49" spans="1:35" s="46" customFormat="1" ht="19.5" customHeight="1" thickBot="1">
      <c r="A49" s="555"/>
      <c r="B49" s="587">
        <v>2.5</v>
      </c>
      <c r="C49" s="593"/>
      <c r="D49" s="589"/>
      <c r="E49" s="560" t="s">
        <v>145</v>
      </c>
      <c r="F49" s="531">
        <v>5</v>
      </c>
      <c r="G49" s="472" t="s">
        <v>90</v>
      </c>
      <c r="H49" s="165" t="str">
        <f t="shared" si="50"/>
        <v>Local</v>
      </c>
      <c r="I49" s="159" t="s">
        <v>9</v>
      </c>
      <c r="J49" s="166">
        <f>IF(H49="","",IF(H49="Foreign",VLOOKUP(I49,Currency!$E$20:$F$33,2,FALSE),1))</f>
        <v>1</v>
      </c>
      <c r="K49" s="154"/>
      <c r="L49" s="170">
        <f t="shared" si="42"/>
        <v>0</v>
      </c>
      <c r="M49" s="171">
        <f t="shared" si="43"/>
        <v>0</v>
      </c>
      <c r="N49" s="226">
        <f t="shared" si="44"/>
        <v>0</v>
      </c>
      <c r="P49" s="326"/>
      <c r="Q49" s="327">
        <f>P49*$J49</f>
        <v>0</v>
      </c>
      <c r="R49" s="328">
        <f>P49*$F49</f>
        <v>0</v>
      </c>
      <c r="S49" s="329">
        <f>Q49*$F49</f>
        <v>0</v>
      </c>
      <c r="T49" s="330"/>
      <c r="U49" s="327">
        <f>T49*$J49</f>
        <v>0</v>
      </c>
      <c r="V49" s="328">
        <f>T49*$F49</f>
        <v>0</v>
      </c>
      <c r="W49" s="329">
        <f>U49*$F49</f>
        <v>0</v>
      </c>
      <c r="X49" s="330"/>
      <c r="Y49" s="327">
        <f>X49*$J49</f>
        <v>0</v>
      </c>
      <c r="Z49" s="328">
        <f>X49*$F49</f>
        <v>0</v>
      </c>
      <c r="AA49" s="329">
        <f>Y49*$F49</f>
        <v>0</v>
      </c>
      <c r="AB49" s="330"/>
      <c r="AC49" s="327">
        <f>AB49*$J49</f>
        <v>0</v>
      </c>
      <c r="AD49" s="328">
        <f>AB49*$F49</f>
        <v>0</v>
      </c>
      <c r="AE49" s="329">
        <f>AC49*$F49</f>
        <v>0</v>
      </c>
      <c r="AF49" s="330"/>
      <c r="AG49" s="327">
        <f>AF49*$J49</f>
        <v>0</v>
      </c>
      <c r="AH49" s="328">
        <f>AF49*$F49</f>
        <v>0</v>
      </c>
      <c r="AI49" s="331">
        <f>AG49*$F49</f>
        <v>0</v>
      </c>
    </row>
    <row r="50" spans="1:35" s="46" customFormat="1" ht="19.5" customHeight="1" thickBot="1">
      <c r="A50" s="555"/>
      <c r="B50" s="587"/>
      <c r="C50" s="593"/>
      <c r="D50" s="589"/>
      <c r="E50" s="561"/>
      <c r="F50" s="511"/>
      <c r="G50" s="472"/>
      <c r="H50" s="168" t="str">
        <f t="shared" si="50"/>
        <v>Local</v>
      </c>
      <c r="I50" s="163" t="s">
        <v>9</v>
      </c>
      <c r="J50" s="169">
        <f>IF(H50="","",IF(H50="Foreign",VLOOKUP(I50,Currency!$E$20:$F$33,2,FALSE),1))</f>
        <v>1</v>
      </c>
      <c r="K50" s="151"/>
      <c r="L50" s="172">
        <f t="shared" si="42"/>
        <v>0</v>
      </c>
      <c r="M50" s="173">
        <f>K50*$F49</f>
        <v>0</v>
      </c>
      <c r="N50" s="227">
        <f>L50*$F49</f>
        <v>0</v>
      </c>
      <c r="P50" s="319"/>
      <c r="Q50" s="320">
        <f>P50*$J50</f>
        <v>0</v>
      </c>
      <c r="R50" s="321">
        <f t="shared" ref="R50" si="61">P50*$F49</f>
        <v>0</v>
      </c>
      <c r="S50" s="322">
        <f>Q50*$F49</f>
        <v>0</v>
      </c>
      <c r="T50" s="323"/>
      <c r="U50" s="320">
        <f>T50*$J50</f>
        <v>0</v>
      </c>
      <c r="V50" s="321">
        <f t="shared" ref="V50" si="62">T50*$F49</f>
        <v>0</v>
      </c>
      <c r="W50" s="322">
        <f>U50*$F49</f>
        <v>0</v>
      </c>
      <c r="X50" s="323"/>
      <c r="Y50" s="320">
        <f>X50*$J50</f>
        <v>0</v>
      </c>
      <c r="Z50" s="321">
        <f t="shared" ref="Z50" si="63">X50*$F49</f>
        <v>0</v>
      </c>
      <c r="AA50" s="322">
        <f>Y50*$F49</f>
        <v>0</v>
      </c>
      <c r="AB50" s="323"/>
      <c r="AC50" s="320">
        <f>AB50*$J50</f>
        <v>0</v>
      </c>
      <c r="AD50" s="321">
        <f t="shared" ref="AD50" si="64">AB50*$F49</f>
        <v>0</v>
      </c>
      <c r="AE50" s="322">
        <f>AC50*$F49</f>
        <v>0</v>
      </c>
      <c r="AF50" s="323"/>
      <c r="AG50" s="320">
        <f>AF50*$J50</f>
        <v>0</v>
      </c>
      <c r="AH50" s="321">
        <f t="shared" ref="AH50" si="65">AF50*$F49</f>
        <v>0</v>
      </c>
      <c r="AI50" s="324">
        <f>AG50*$F49</f>
        <v>0</v>
      </c>
    </row>
    <row r="51" spans="1:35" s="46" customFormat="1" ht="19.5" customHeight="1" thickBot="1">
      <c r="A51" s="555"/>
      <c r="B51" s="587">
        <v>2.6</v>
      </c>
      <c r="C51" s="593"/>
      <c r="D51" s="589"/>
      <c r="E51" s="560" t="s">
        <v>146</v>
      </c>
      <c r="F51" s="531">
        <v>5</v>
      </c>
      <c r="G51" s="472" t="s">
        <v>90</v>
      </c>
      <c r="H51" s="165" t="str">
        <f t="shared" ref="H51:H52" si="66">IF(I51="","",IF(I51="ZAR","Local","Foreign"))</f>
        <v>Local</v>
      </c>
      <c r="I51" s="159" t="s">
        <v>9</v>
      </c>
      <c r="J51" s="166">
        <f>IF(H51="","",IF(H51="Foreign",VLOOKUP(I51,Currency!$E$20:$F$33,2,FALSE),1))</f>
        <v>1</v>
      </c>
      <c r="K51" s="154"/>
      <c r="L51" s="170">
        <f t="shared" si="42"/>
        <v>0</v>
      </c>
      <c r="M51" s="171">
        <f t="shared" si="43"/>
        <v>0</v>
      </c>
      <c r="N51" s="226">
        <f t="shared" si="44"/>
        <v>0</v>
      </c>
      <c r="P51" s="335"/>
      <c r="Q51" s="336">
        <f t="shared" ref="Q51:Q52" si="67">P51*$J51</f>
        <v>0</v>
      </c>
      <c r="R51" s="337">
        <f>P51*$F51</f>
        <v>0</v>
      </c>
      <c r="S51" s="338">
        <f>Q51*$F51</f>
        <v>0</v>
      </c>
      <c r="T51" s="339"/>
      <c r="U51" s="336">
        <f t="shared" ref="U51:U52" si="68">T51*$J51</f>
        <v>0</v>
      </c>
      <c r="V51" s="337">
        <f>T51*$F51</f>
        <v>0</v>
      </c>
      <c r="W51" s="338">
        <f>U51*$F51</f>
        <v>0</v>
      </c>
      <c r="X51" s="339"/>
      <c r="Y51" s="336">
        <f t="shared" ref="Y51:Y52" si="69">X51*$J51</f>
        <v>0</v>
      </c>
      <c r="Z51" s="337">
        <f>X51*$F51</f>
        <v>0</v>
      </c>
      <c r="AA51" s="338">
        <f>Y51*$F51</f>
        <v>0</v>
      </c>
      <c r="AB51" s="339"/>
      <c r="AC51" s="336">
        <f t="shared" ref="AC51:AC52" si="70">AB51*$J51</f>
        <v>0</v>
      </c>
      <c r="AD51" s="337">
        <f>AB51*$F51</f>
        <v>0</v>
      </c>
      <c r="AE51" s="338">
        <f>AC51*$F51</f>
        <v>0</v>
      </c>
      <c r="AF51" s="339"/>
      <c r="AG51" s="336">
        <f t="shared" ref="AG51:AG52" si="71">AF51*$J51</f>
        <v>0</v>
      </c>
      <c r="AH51" s="337">
        <f>AF51*$F51</f>
        <v>0</v>
      </c>
      <c r="AI51" s="340">
        <f>AG51*$F51</f>
        <v>0</v>
      </c>
    </row>
    <row r="52" spans="1:35" s="46" customFormat="1" ht="19.5" customHeight="1" thickBot="1">
      <c r="A52" s="555"/>
      <c r="B52" s="586"/>
      <c r="C52" s="594"/>
      <c r="D52" s="590"/>
      <c r="E52" s="558"/>
      <c r="F52" s="532"/>
      <c r="G52" s="456"/>
      <c r="H52" s="207" t="str">
        <f t="shared" si="66"/>
        <v>Local</v>
      </c>
      <c r="I52" s="198" t="s">
        <v>9</v>
      </c>
      <c r="J52" s="199">
        <f>IF(H52="","",IF(H52="Foreign",VLOOKUP(I52,Currency!$E$20:$F$33,2,FALSE),1))</f>
        <v>1</v>
      </c>
      <c r="K52" s="200"/>
      <c r="L52" s="206">
        <f t="shared" si="42"/>
        <v>0</v>
      </c>
      <c r="M52" s="202">
        <f>K52*$F51</f>
        <v>0</v>
      </c>
      <c r="N52" s="203">
        <f>L52*$F51</f>
        <v>0</v>
      </c>
      <c r="P52" s="307"/>
      <c r="Q52" s="308">
        <f t="shared" si="67"/>
        <v>0</v>
      </c>
      <c r="R52" s="309">
        <f t="shared" ref="R52" si="72">P52*$F51</f>
        <v>0</v>
      </c>
      <c r="S52" s="310">
        <f t="shared" ref="S52" si="73">Q52*$F51</f>
        <v>0</v>
      </c>
      <c r="T52" s="311"/>
      <c r="U52" s="308">
        <f t="shared" si="68"/>
        <v>0</v>
      </c>
      <c r="V52" s="309">
        <f t="shared" ref="V52" si="74">T52*$F51</f>
        <v>0</v>
      </c>
      <c r="W52" s="310">
        <f t="shared" ref="W52" si="75">U52*$F51</f>
        <v>0</v>
      </c>
      <c r="X52" s="311"/>
      <c r="Y52" s="308">
        <f t="shared" si="69"/>
        <v>0</v>
      </c>
      <c r="Z52" s="309">
        <f t="shared" ref="Z52" si="76">X52*$F51</f>
        <v>0</v>
      </c>
      <c r="AA52" s="310">
        <f t="shared" ref="AA52" si="77">Y52*$F51</f>
        <v>0</v>
      </c>
      <c r="AB52" s="311"/>
      <c r="AC52" s="308">
        <f t="shared" si="70"/>
        <v>0</v>
      </c>
      <c r="AD52" s="309">
        <f t="shared" ref="AD52" si="78">AB52*$F51</f>
        <v>0</v>
      </c>
      <c r="AE52" s="310">
        <f t="shared" ref="AE52" si="79">AC52*$F51</f>
        <v>0</v>
      </c>
      <c r="AF52" s="311"/>
      <c r="AG52" s="308">
        <f t="shared" si="71"/>
        <v>0</v>
      </c>
      <c r="AH52" s="309">
        <f t="shared" ref="AH52" si="80">AF52*$F51</f>
        <v>0</v>
      </c>
      <c r="AI52" s="312">
        <f t="shared" ref="AI52" si="81">AG52*$F51</f>
        <v>0</v>
      </c>
    </row>
    <row r="53" spans="1:35" s="46" customFormat="1" ht="15" customHeight="1" thickTop="1" thickBot="1">
      <c r="A53" s="48"/>
      <c r="B53" s="436"/>
      <c r="C53" s="48"/>
      <c r="D53" s="49"/>
      <c r="E53" s="35"/>
      <c r="F53" s="50"/>
      <c r="G53" s="47"/>
      <c r="H53" s="47"/>
      <c r="I53" s="47"/>
      <c r="J53" s="47"/>
      <c r="K53" s="47"/>
      <c r="L53" s="51" t="s">
        <v>71</v>
      </c>
      <c r="M53" s="66"/>
      <c r="N53" s="52">
        <f>SUM(N41:N52)</f>
        <v>0</v>
      </c>
      <c r="P53" s="47"/>
      <c r="Q53" s="135" t="s">
        <v>78</v>
      </c>
      <c r="R53" s="66"/>
      <c r="S53" s="144">
        <f>SUM(S41:S52)</f>
        <v>0</v>
      </c>
      <c r="T53" s="47"/>
      <c r="U53" s="135" t="s">
        <v>78</v>
      </c>
      <c r="V53" s="66"/>
      <c r="W53" s="144">
        <f>SUM(W41:W52)</f>
        <v>0</v>
      </c>
      <c r="X53" s="47"/>
      <c r="Y53" s="135" t="s">
        <v>78</v>
      </c>
      <c r="Z53" s="66"/>
      <c r="AA53" s="144">
        <f>SUM(AA41:AA52)</f>
        <v>0</v>
      </c>
      <c r="AB53" s="47"/>
      <c r="AC53" s="135" t="s">
        <v>78</v>
      </c>
      <c r="AD53" s="66"/>
      <c r="AE53" s="144">
        <f>SUM(AE41:AE52)</f>
        <v>0</v>
      </c>
      <c r="AF53" s="47"/>
      <c r="AG53" s="135" t="s">
        <v>78</v>
      </c>
      <c r="AH53" s="66"/>
      <c r="AI53" s="144">
        <f>SUM(AI41:AI52)</f>
        <v>0</v>
      </c>
    </row>
    <row r="54" spans="1:35" s="46" customFormat="1" ht="25.75" customHeight="1" thickTop="1">
      <c r="A54" s="48"/>
      <c r="B54" s="48"/>
      <c r="C54" s="48"/>
      <c r="D54" s="53"/>
      <c r="E54" s="35"/>
      <c r="F54" s="50"/>
      <c r="G54" s="47"/>
      <c r="H54" s="47"/>
      <c r="I54" s="47"/>
      <c r="J54" s="47"/>
      <c r="Q54" s="136"/>
      <c r="S54" s="145"/>
      <c r="U54" s="136"/>
      <c r="W54" s="145"/>
      <c r="Y54" s="136"/>
      <c r="AA54" s="145"/>
      <c r="AC54" s="136"/>
      <c r="AE54" s="145"/>
      <c r="AG54" s="136"/>
      <c r="AI54" s="145"/>
    </row>
    <row r="55" spans="1:35" s="46" customFormat="1" ht="25.75" customHeight="1" thickBot="1">
      <c r="A55" s="48"/>
      <c r="B55" s="48"/>
      <c r="C55" s="48"/>
      <c r="D55" s="53"/>
      <c r="E55" s="35"/>
      <c r="F55" s="50"/>
      <c r="G55" s="47"/>
      <c r="H55" s="47"/>
      <c r="I55" s="47"/>
      <c r="J55" s="47"/>
      <c r="Q55" s="136"/>
      <c r="S55" s="145"/>
      <c r="U55" s="136"/>
      <c r="W55" s="145"/>
      <c r="Y55" s="136"/>
      <c r="AA55" s="145"/>
      <c r="AC55" s="136"/>
      <c r="AE55" s="145"/>
      <c r="AG55" s="136"/>
      <c r="AI55" s="145"/>
    </row>
    <row r="56" spans="1:35" s="46" customFormat="1" ht="25.75" customHeight="1" thickTop="1" thickBot="1">
      <c r="A56" s="48"/>
      <c r="B56" s="48"/>
      <c r="C56" s="48"/>
      <c r="D56" s="53"/>
      <c r="E56" s="35"/>
      <c r="F56" s="50"/>
      <c r="G56" s="47"/>
      <c r="H56" s="47"/>
      <c r="I56" s="47"/>
      <c r="J56" s="47"/>
      <c r="K56" s="572" t="s">
        <v>123</v>
      </c>
      <c r="L56" s="552"/>
      <c r="M56" s="552"/>
      <c r="N56" s="573"/>
      <c r="O56" s="45"/>
      <c r="P56" s="609" t="s">
        <v>95</v>
      </c>
      <c r="Q56" s="607"/>
      <c r="R56" s="606"/>
      <c r="S56" s="608"/>
      <c r="T56" s="606" t="s">
        <v>97</v>
      </c>
      <c r="U56" s="607"/>
      <c r="V56" s="606"/>
      <c r="W56" s="608"/>
      <c r="X56" s="606" t="s">
        <v>99</v>
      </c>
      <c r="Y56" s="607"/>
      <c r="Z56" s="606"/>
      <c r="AA56" s="608"/>
      <c r="AB56" s="606" t="s">
        <v>100</v>
      </c>
      <c r="AC56" s="607"/>
      <c r="AD56" s="606"/>
      <c r="AE56" s="608"/>
      <c r="AF56" s="606" t="s">
        <v>101</v>
      </c>
      <c r="AG56" s="607"/>
      <c r="AH56" s="606"/>
      <c r="AI56" s="632"/>
    </row>
    <row r="57" spans="1:35" s="46" customFormat="1" ht="45" customHeight="1" thickTop="1" thickBot="1">
      <c r="A57" s="216" t="s">
        <v>74</v>
      </c>
      <c r="B57" s="217"/>
      <c r="C57" s="217" t="s">
        <v>73</v>
      </c>
      <c r="D57" s="217" t="s">
        <v>17</v>
      </c>
      <c r="E57" s="217" t="s">
        <v>18</v>
      </c>
      <c r="F57" s="218" t="s">
        <v>19</v>
      </c>
      <c r="G57" s="217" t="s">
        <v>15</v>
      </c>
      <c r="H57" s="463" t="s">
        <v>24</v>
      </c>
      <c r="I57" s="464"/>
      <c r="J57" s="464"/>
      <c r="K57" s="217" t="s">
        <v>13</v>
      </c>
      <c r="L57" s="219" t="s">
        <v>10</v>
      </c>
      <c r="M57" s="220" t="s">
        <v>53</v>
      </c>
      <c r="N57" s="221" t="s">
        <v>11</v>
      </c>
      <c r="P57" s="239" t="s">
        <v>13</v>
      </c>
      <c r="Q57" s="233" t="s">
        <v>10</v>
      </c>
      <c r="R57" s="64" t="s">
        <v>53</v>
      </c>
      <c r="S57" s="141" t="s">
        <v>11</v>
      </c>
      <c r="T57" s="61" t="s">
        <v>13</v>
      </c>
      <c r="U57" s="233" t="s">
        <v>10</v>
      </c>
      <c r="V57" s="64" t="s">
        <v>53</v>
      </c>
      <c r="W57" s="141" t="s">
        <v>11</v>
      </c>
      <c r="X57" s="61" t="s">
        <v>13</v>
      </c>
      <c r="Y57" s="233" t="s">
        <v>10</v>
      </c>
      <c r="Z57" s="64" t="s">
        <v>53</v>
      </c>
      <c r="AA57" s="141" t="s">
        <v>11</v>
      </c>
      <c r="AB57" s="61" t="s">
        <v>13</v>
      </c>
      <c r="AC57" s="233" t="s">
        <v>10</v>
      </c>
      <c r="AD57" s="64" t="s">
        <v>53</v>
      </c>
      <c r="AE57" s="141" t="s">
        <v>11</v>
      </c>
      <c r="AF57" s="61" t="s">
        <v>13</v>
      </c>
      <c r="AG57" s="233" t="s">
        <v>10</v>
      </c>
      <c r="AH57" s="64" t="s">
        <v>53</v>
      </c>
      <c r="AI57" s="243" t="s">
        <v>11</v>
      </c>
    </row>
    <row r="58" spans="1:35" s="46" customFormat="1" ht="19.5" customHeight="1" thickTop="1">
      <c r="A58" s="595">
        <v>3</v>
      </c>
      <c r="B58" s="583">
        <v>3.1</v>
      </c>
      <c r="C58" s="646" t="s">
        <v>81</v>
      </c>
      <c r="D58" s="519" t="s">
        <v>129</v>
      </c>
      <c r="E58" s="514" t="s">
        <v>132</v>
      </c>
      <c r="F58" s="516">
        <v>2</v>
      </c>
      <c r="G58" s="518" t="s">
        <v>89</v>
      </c>
      <c r="H58" s="190" t="str">
        <f t="shared" ref="H58:H103" si="82">IF(I58="","",IF(I58="ZAR","Local","Foreign"))</f>
        <v>Local</v>
      </c>
      <c r="I58" s="191" t="s">
        <v>9</v>
      </c>
      <c r="J58" s="192">
        <f>IF(H58="","",IF(H58="Foreign",VLOOKUP(I58,Currency!$E$20:$F$33,2,FALSE),1))</f>
        <v>1</v>
      </c>
      <c r="K58" s="193"/>
      <c r="L58" s="194">
        <f>K58*$J58</f>
        <v>0</v>
      </c>
      <c r="M58" s="214">
        <f>K58*$F58</f>
        <v>0</v>
      </c>
      <c r="N58" s="215">
        <f>L58*$F58</f>
        <v>0</v>
      </c>
      <c r="P58" s="326"/>
      <c r="Q58" s="349">
        <f t="shared" ref="Q58:Q95" si="83">P58*$J58</f>
        <v>0</v>
      </c>
      <c r="R58" s="350">
        <f t="shared" ref="R58" si="84">P58*$F58</f>
        <v>0</v>
      </c>
      <c r="S58" s="351">
        <f t="shared" ref="S58" si="85">Q58*$F58</f>
        <v>0</v>
      </c>
      <c r="T58" s="330"/>
      <c r="U58" s="349">
        <f t="shared" ref="U58:U95" si="86">T58*$J58</f>
        <v>0</v>
      </c>
      <c r="V58" s="350">
        <f t="shared" ref="V58" si="87">T58*$F58</f>
        <v>0</v>
      </c>
      <c r="W58" s="351">
        <f t="shared" ref="W58" si="88">U58*$F58</f>
        <v>0</v>
      </c>
      <c r="X58" s="330"/>
      <c r="Y58" s="349">
        <f t="shared" ref="Y58:Y95" si="89">X58*$J58</f>
        <v>0</v>
      </c>
      <c r="Z58" s="350">
        <f t="shared" ref="Z58" si="90">X58*$F58</f>
        <v>0</v>
      </c>
      <c r="AA58" s="351">
        <f t="shared" ref="AA58" si="91">Y58*$F58</f>
        <v>0</v>
      </c>
      <c r="AB58" s="330"/>
      <c r="AC58" s="349">
        <f t="shared" ref="AC58:AC95" si="92">AB58*$J58</f>
        <v>0</v>
      </c>
      <c r="AD58" s="350">
        <f t="shared" ref="AD58" si="93">AB58*$F58</f>
        <v>0</v>
      </c>
      <c r="AE58" s="351">
        <f t="shared" ref="AE58" si="94">AC58*$F58</f>
        <v>0</v>
      </c>
      <c r="AF58" s="330"/>
      <c r="AG58" s="349">
        <f t="shared" ref="AG58:AG95" si="95">AF58*$J58</f>
        <v>0</v>
      </c>
      <c r="AH58" s="350">
        <f t="shared" ref="AH58" si="96">AF58*$F58</f>
        <v>0</v>
      </c>
      <c r="AI58" s="352">
        <f t="shared" ref="AI58" si="97">AG58*$F58</f>
        <v>0</v>
      </c>
    </row>
    <row r="59" spans="1:35" s="46" customFormat="1" ht="19.5" customHeight="1" thickBot="1">
      <c r="A59" s="596"/>
      <c r="B59" s="584"/>
      <c r="C59" s="593"/>
      <c r="D59" s="520"/>
      <c r="E59" s="515"/>
      <c r="F59" s="517"/>
      <c r="G59" s="472"/>
      <c r="H59" s="168" t="str">
        <f t="shared" si="82"/>
        <v>Local</v>
      </c>
      <c r="I59" s="163" t="s">
        <v>9</v>
      </c>
      <c r="J59" s="169">
        <f>IF(H59="","",IF(H59="Foreign",VLOOKUP(I59,Currency!$E$20:$F$33,2,FALSE),1))</f>
        <v>1</v>
      </c>
      <c r="K59" s="151"/>
      <c r="L59" s="152">
        <f t="shared" ref="L59:L60" si="98">K59*$J59</f>
        <v>0</v>
      </c>
      <c r="M59" s="153">
        <f>K59*$F58</f>
        <v>0</v>
      </c>
      <c r="N59" s="225">
        <f>L59*$F58</f>
        <v>0</v>
      </c>
      <c r="P59" s="335"/>
      <c r="Q59" s="353">
        <f t="shared" si="83"/>
        <v>0</v>
      </c>
      <c r="R59" s="354">
        <f t="shared" ref="R59" si="99">P59*$F58</f>
        <v>0</v>
      </c>
      <c r="S59" s="355">
        <f t="shared" ref="S59" si="100">Q59*$F58</f>
        <v>0</v>
      </c>
      <c r="T59" s="339"/>
      <c r="U59" s="353">
        <f t="shared" si="86"/>
        <v>0</v>
      </c>
      <c r="V59" s="354">
        <f t="shared" ref="V59" si="101">T59*$F58</f>
        <v>0</v>
      </c>
      <c r="W59" s="355">
        <f t="shared" ref="W59" si="102">U59*$F58</f>
        <v>0</v>
      </c>
      <c r="X59" s="339"/>
      <c r="Y59" s="353">
        <f t="shared" si="89"/>
        <v>0</v>
      </c>
      <c r="Z59" s="354">
        <f t="shared" ref="Z59" si="103">X59*$F58</f>
        <v>0</v>
      </c>
      <c r="AA59" s="355">
        <f t="shared" ref="AA59" si="104">Y59*$F58</f>
        <v>0</v>
      </c>
      <c r="AB59" s="339"/>
      <c r="AC59" s="353">
        <f t="shared" si="92"/>
        <v>0</v>
      </c>
      <c r="AD59" s="354">
        <f t="shared" ref="AD59" si="105">AB59*$F58</f>
        <v>0</v>
      </c>
      <c r="AE59" s="355">
        <f t="shared" ref="AE59" si="106">AC59*$F58</f>
        <v>0</v>
      </c>
      <c r="AF59" s="339"/>
      <c r="AG59" s="353">
        <f t="shared" si="95"/>
        <v>0</v>
      </c>
      <c r="AH59" s="354">
        <f t="shared" ref="AH59" si="107">AF59*$F58</f>
        <v>0</v>
      </c>
      <c r="AI59" s="356">
        <f t="shared" ref="AI59" si="108">AG59*$F58</f>
        <v>0</v>
      </c>
    </row>
    <row r="60" spans="1:35" s="46" customFormat="1" ht="19.5" customHeight="1">
      <c r="A60" s="596"/>
      <c r="B60" s="585">
        <v>3.2</v>
      </c>
      <c r="C60" s="593"/>
      <c r="D60" s="520"/>
      <c r="E60" s="522" t="s">
        <v>147</v>
      </c>
      <c r="F60" s="531">
        <v>1</v>
      </c>
      <c r="G60" s="455" t="s">
        <v>89</v>
      </c>
      <c r="H60" s="123" t="str">
        <f t="shared" ref="H60:H95" si="109">IF(I60="","",IF(I60="ZAR","Local","Foreign"))</f>
        <v>Local</v>
      </c>
      <c r="I60" s="92" t="s">
        <v>9</v>
      </c>
      <c r="J60" s="120">
        <f>IF(H60="","",IF(H60="Foreign",VLOOKUP(I60,Currency!$E$20:$F$33,2,FALSE),1))</f>
        <v>1</v>
      </c>
      <c r="K60" s="128"/>
      <c r="L60" s="68">
        <f t="shared" si="98"/>
        <v>0</v>
      </c>
      <c r="M60" s="69">
        <f t="shared" ref="M60" si="110">K60*$F60</f>
        <v>0</v>
      </c>
      <c r="N60" s="222">
        <f t="shared" ref="N60" si="111">L60*$F60</f>
        <v>0</v>
      </c>
      <c r="P60" s="335"/>
      <c r="Q60" s="353">
        <f t="shared" si="83"/>
        <v>0</v>
      </c>
      <c r="R60" s="354">
        <f t="shared" ref="R60" si="112">P60*$F60</f>
        <v>0</v>
      </c>
      <c r="S60" s="355">
        <f t="shared" ref="S60" si="113">Q60*$F60</f>
        <v>0</v>
      </c>
      <c r="T60" s="339"/>
      <c r="U60" s="353">
        <f t="shared" si="86"/>
        <v>0</v>
      </c>
      <c r="V60" s="354">
        <f t="shared" ref="V60" si="114">T60*$F60</f>
        <v>0</v>
      </c>
      <c r="W60" s="355">
        <f t="shared" ref="W60" si="115">U60*$F60</f>
        <v>0</v>
      </c>
      <c r="X60" s="339"/>
      <c r="Y60" s="353">
        <f t="shared" si="89"/>
        <v>0</v>
      </c>
      <c r="Z60" s="354">
        <f t="shared" ref="Z60" si="116">X60*$F60</f>
        <v>0</v>
      </c>
      <c r="AA60" s="355">
        <f t="shared" ref="AA60" si="117">Y60*$F60</f>
        <v>0</v>
      </c>
      <c r="AB60" s="339"/>
      <c r="AC60" s="353">
        <f t="shared" si="92"/>
        <v>0</v>
      </c>
      <c r="AD60" s="354">
        <f t="shared" ref="AD60" si="118">AB60*$F60</f>
        <v>0</v>
      </c>
      <c r="AE60" s="355">
        <f t="shared" ref="AE60" si="119">AC60*$F60</f>
        <v>0</v>
      </c>
      <c r="AF60" s="339"/>
      <c r="AG60" s="353">
        <f t="shared" si="95"/>
        <v>0</v>
      </c>
      <c r="AH60" s="354">
        <f t="shared" ref="AH60" si="120">AF60*$F60</f>
        <v>0</v>
      </c>
      <c r="AI60" s="356">
        <f t="shared" ref="AI60" si="121">AG60*$F60</f>
        <v>0</v>
      </c>
    </row>
    <row r="61" spans="1:35" s="46" customFormat="1" ht="19.5" customHeight="1" thickBot="1">
      <c r="A61" s="596"/>
      <c r="B61" s="585"/>
      <c r="C61" s="593"/>
      <c r="D61" s="520"/>
      <c r="E61" s="515"/>
      <c r="F61" s="511"/>
      <c r="G61" s="469"/>
      <c r="H61" s="124" t="str">
        <f t="shared" si="109"/>
        <v>Local</v>
      </c>
      <c r="I61" s="93" t="s">
        <v>9</v>
      </c>
      <c r="J61" s="121">
        <f>IF(H61="","",IF(H61="Foreign",VLOOKUP(I61,Currency!$E$20:$F$33,2,FALSE),1))</f>
        <v>1</v>
      </c>
      <c r="K61" s="129"/>
      <c r="L61" s="130">
        <f t="shared" ref="L61:L103" si="122">K61*$J61</f>
        <v>0</v>
      </c>
      <c r="M61" s="131">
        <f t="shared" ref="M61" si="123">K61*$F60</f>
        <v>0</v>
      </c>
      <c r="N61" s="223">
        <f t="shared" ref="N61" si="124">L61*$F60</f>
        <v>0</v>
      </c>
      <c r="P61" s="335"/>
      <c r="Q61" s="353">
        <f t="shared" si="83"/>
        <v>0</v>
      </c>
      <c r="R61" s="354">
        <f t="shared" ref="R61" si="125">P61*$F60</f>
        <v>0</v>
      </c>
      <c r="S61" s="355">
        <f t="shared" ref="S61" si="126">Q61*$F60</f>
        <v>0</v>
      </c>
      <c r="T61" s="339"/>
      <c r="U61" s="353">
        <f t="shared" si="86"/>
        <v>0</v>
      </c>
      <c r="V61" s="354">
        <f t="shared" ref="V61" si="127">T61*$F60</f>
        <v>0</v>
      </c>
      <c r="W61" s="355">
        <f t="shared" ref="W61" si="128">U61*$F60</f>
        <v>0</v>
      </c>
      <c r="X61" s="339"/>
      <c r="Y61" s="353">
        <f t="shared" si="89"/>
        <v>0</v>
      </c>
      <c r="Z61" s="354">
        <f t="shared" ref="Z61" si="129">X61*$F60</f>
        <v>0</v>
      </c>
      <c r="AA61" s="355">
        <f t="shared" ref="AA61" si="130">Y61*$F60</f>
        <v>0</v>
      </c>
      <c r="AB61" s="339"/>
      <c r="AC61" s="353">
        <f t="shared" si="92"/>
        <v>0</v>
      </c>
      <c r="AD61" s="354">
        <f t="shared" ref="AD61" si="131">AB61*$F60</f>
        <v>0</v>
      </c>
      <c r="AE61" s="355">
        <f t="shared" ref="AE61" si="132">AC61*$F60</f>
        <v>0</v>
      </c>
      <c r="AF61" s="339"/>
      <c r="AG61" s="353">
        <f t="shared" si="95"/>
        <v>0</v>
      </c>
      <c r="AH61" s="354">
        <f t="shared" ref="AH61" si="133">AF61*$F60</f>
        <v>0</v>
      </c>
      <c r="AI61" s="356">
        <f t="shared" ref="AI61" si="134">AG61*$F60</f>
        <v>0</v>
      </c>
    </row>
    <row r="62" spans="1:35" s="46" customFormat="1" ht="19.5" customHeight="1">
      <c r="A62" s="596"/>
      <c r="B62" s="586">
        <v>3.3</v>
      </c>
      <c r="C62" s="593"/>
      <c r="D62" s="520"/>
      <c r="E62" s="524" t="s">
        <v>133</v>
      </c>
      <c r="F62" s="531">
        <v>1</v>
      </c>
      <c r="G62" s="455" t="s">
        <v>89</v>
      </c>
      <c r="H62" s="123" t="str">
        <f t="shared" si="109"/>
        <v>Local</v>
      </c>
      <c r="I62" s="92" t="s">
        <v>9</v>
      </c>
      <c r="J62" s="120">
        <f>IF(H62="","",IF(H62="Foreign",VLOOKUP(I62,Currency!$E$20:$F$33,2,FALSE),1))</f>
        <v>1</v>
      </c>
      <c r="K62" s="128"/>
      <c r="L62" s="68">
        <f t="shared" si="122"/>
        <v>0</v>
      </c>
      <c r="M62" s="69">
        <f t="shared" ref="M62" si="135">K62*$F62</f>
        <v>0</v>
      </c>
      <c r="N62" s="222">
        <f t="shared" ref="N62" si="136">L62*$F62</f>
        <v>0</v>
      </c>
      <c r="P62" s="335"/>
      <c r="Q62" s="353">
        <f t="shared" si="83"/>
        <v>0</v>
      </c>
      <c r="R62" s="354">
        <f t="shared" ref="R62" si="137">P62*$F62</f>
        <v>0</v>
      </c>
      <c r="S62" s="355">
        <f t="shared" ref="S62" si="138">Q62*$F62</f>
        <v>0</v>
      </c>
      <c r="T62" s="339"/>
      <c r="U62" s="353">
        <f t="shared" si="86"/>
        <v>0</v>
      </c>
      <c r="V62" s="354">
        <f t="shared" ref="V62" si="139">T62*$F62</f>
        <v>0</v>
      </c>
      <c r="W62" s="355">
        <f t="shared" ref="W62" si="140">U62*$F62</f>
        <v>0</v>
      </c>
      <c r="X62" s="339"/>
      <c r="Y62" s="353">
        <f t="shared" si="89"/>
        <v>0</v>
      </c>
      <c r="Z62" s="354">
        <f t="shared" ref="Z62" si="141">X62*$F62</f>
        <v>0</v>
      </c>
      <c r="AA62" s="355">
        <f t="shared" ref="AA62" si="142">Y62*$F62</f>
        <v>0</v>
      </c>
      <c r="AB62" s="339"/>
      <c r="AC62" s="353">
        <f t="shared" si="92"/>
        <v>0</v>
      </c>
      <c r="AD62" s="354">
        <f t="shared" ref="AD62" si="143">AB62*$F62</f>
        <v>0</v>
      </c>
      <c r="AE62" s="355">
        <f t="shared" ref="AE62" si="144">AC62*$F62</f>
        <v>0</v>
      </c>
      <c r="AF62" s="339"/>
      <c r="AG62" s="353">
        <f t="shared" si="95"/>
        <v>0</v>
      </c>
      <c r="AH62" s="354">
        <f t="shared" ref="AH62" si="145">AF62*$F62</f>
        <v>0</v>
      </c>
      <c r="AI62" s="356">
        <f t="shared" ref="AI62" si="146">AG62*$F62</f>
        <v>0</v>
      </c>
    </row>
    <row r="63" spans="1:35" s="46" customFormat="1" ht="19.5" customHeight="1" thickBot="1">
      <c r="A63" s="596"/>
      <c r="B63" s="584"/>
      <c r="C63" s="593"/>
      <c r="D63" s="520"/>
      <c r="E63" s="515"/>
      <c r="F63" s="511"/>
      <c r="G63" s="469"/>
      <c r="H63" s="124" t="str">
        <f t="shared" si="109"/>
        <v>Local</v>
      </c>
      <c r="I63" s="93" t="s">
        <v>9</v>
      </c>
      <c r="J63" s="121">
        <f>IF(H63="","",IF(H63="Foreign",VLOOKUP(I63,Currency!$E$20:$F$33,2,FALSE),1))</f>
        <v>1</v>
      </c>
      <c r="K63" s="129"/>
      <c r="L63" s="130">
        <f t="shared" si="122"/>
        <v>0</v>
      </c>
      <c r="M63" s="131">
        <f t="shared" ref="M63" si="147">K63*$F62</f>
        <v>0</v>
      </c>
      <c r="N63" s="223">
        <f t="shared" ref="N63" si="148">L63*$F62</f>
        <v>0</v>
      </c>
      <c r="P63" s="335"/>
      <c r="Q63" s="353">
        <f t="shared" si="83"/>
        <v>0</v>
      </c>
      <c r="R63" s="354">
        <f t="shared" ref="R63" si="149">P63*$F62</f>
        <v>0</v>
      </c>
      <c r="S63" s="355">
        <f t="shared" ref="S63" si="150">Q63*$F62</f>
        <v>0</v>
      </c>
      <c r="T63" s="339"/>
      <c r="U63" s="353">
        <f t="shared" si="86"/>
        <v>0</v>
      </c>
      <c r="V63" s="354">
        <f t="shared" ref="V63" si="151">T63*$F62</f>
        <v>0</v>
      </c>
      <c r="W63" s="355">
        <f t="shared" ref="W63" si="152">U63*$F62</f>
        <v>0</v>
      </c>
      <c r="X63" s="339"/>
      <c r="Y63" s="353">
        <f t="shared" si="89"/>
        <v>0</v>
      </c>
      <c r="Z63" s="354">
        <f t="shared" ref="Z63" si="153">X63*$F62</f>
        <v>0</v>
      </c>
      <c r="AA63" s="355">
        <f t="shared" ref="AA63" si="154">Y63*$F62</f>
        <v>0</v>
      </c>
      <c r="AB63" s="339"/>
      <c r="AC63" s="353">
        <f t="shared" si="92"/>
        <v>0</v>
      </c>
      <c r="AD63" s="354">
        <f t="shared" ref="AD63" si="155">AB63*$F62</f>
        <v>0</v>
      </c>
      <c r="AE63" s="355">
        <f t="shared" ref="AE63" si="156">AC63*$F62</f>
        <v>0</v>
      </c>
      <c r="AF63" s="339"/>
      <c r="AG63" s="353">
        <f t="shared" si="95"/>
        <v>0</v>
      </c>
      <c r="AH63" s="354">
        <f t="shared" ref="AH63" si="157">AF63*$F62</f>
        <v>0</v>
      </c>
      <c r="AI63" s="356">
        <f t="shared" ref="AI63" si="158">AG63*$F62</f>
        <v>0</v>
      </c>
    </row>
    <row r="64" spans="1:35" s="46" customFormat="1" ht="19.5" customHeight="1">
      <c r="A64" s="596"/>
      <c r="B64" s="585">
        <v>3.4</v>
      </c>
      <c r="C64" s="593"/>
      <c r="D64" s="520"/>
      <c r="E64" s="522" t="s">
        <v>142</v>
      </c>
      <c r="F64" s="510">
        <v>1</v>
      </c>
      <c r="G64" s="472" t="s">
        <v>89</v>
      </c>
      <c r="H64" s="165" t="str">
        <f t="shared" si="109"/>
        <v>Local</v>
      </c>
      <c r="I64" s="159" t="s">
        <v>9</v>
      </c>
      <c r="J64" s="166">
        <f>IF(H64="","",IF(H64="Foreign",VLOOKUP(I64,Currency!$E$20:$F$33,2,FALSE),1))</f>
        <v>1</v>
      </c>
      <c r="K64" s="154"/>
      <c r="L64" s="155">
        <f t="shared" si="122"/>
        <v>0</v>
      </c>
      <c r="M64" s="156">
        <f t="shared" ref="M64" si="159">K64*$F64</f>
        <v>0</v>
      </c>
      <c r="N64" s="224">
        <f t="shared" ref="N64" si="160">L64*$F64</f>
        <v>0</v>
      </c>
      <c r="P64" s="335"/>
      <c r="Q64" s="353">
        <f t="shared" si="83"/>
        <v>0</v>
      </c>
      <c r="R64" s="354">
        <f t="shared" ref="R64" si="161">P64*$F64</f>
        <v>0</v>
      </c>
      <c r="S64" s="355">
        <f t="shared" ref="S64" si="162">Q64*$F64</f>
        <v>0</v>
      </c>
      <c r="T64" s="339"/>
      <c r="U64" s="353">
        <f t="shared" si="86"/>
        <v>0</v>
      </c>
      <c r="V64" s="354">
        <f t="shared" ref="V64" si="163">T64*$F64</f>
        <v>0</v>
      </c>
      <c r="W64" s="355">
        <f t="shared" ref="W64" si="164">U64*$F64</f>
        <v>0</v>
      </c>
      <c r="X64" s="339"/>
      <c r="Y64" s="353">
        <f t="shared" si="89"/>
        <v>0</v>
      </c>
      <c r="Z64" s="354">
        <f t="shared" ref="Z64" si="165">X64*$F64</f>
        <v>0</v>
      </c>
      <c r="AA64" s="355">
        <f t="shared" ref="AA64" si="166">Y64*$F64</f>
        <v>0</v>
      </c>
      <c r="AB64" s="339"/>
      <c r="AC64" s="353">
        <f t="shared" si="92"/>
        <v>0</v>
      </c>
      <c r="AD64" s="354">
        <f t="shared" ref="AD64" si="167">AB64*$F64</f>
        <v>0</v>
      </c>
      <c r="AE64" s="355">
        <f t="shared" ref="AE64" si="168">AC64*$F64</f>
        <v>0</v>
      </c>
      <c r="AF64" s="339"/>
      <c r="AG64" s="353">
        <f t="shared" si="95"/>
        <v>0</v>
      </c>
      <c r="AH64" s="354">
        <f t="shared" ref="AH64" si="169">AF64*$F64</f>
        <v>0</v>
      </c>
      <c r="AI64" s="356">
        <f t="shared" ref="AI64" si="170">AG64*$F64</f>
        <v>0</v>
      </c>
    </row>
    <row r="65" spans="1:35" s="46" customFormat="1" ht="19.5" customHeight="1" thickBot="1">
      <c r="A65" s="596"/>
      <c r="B65" s="585"/>
      <c r="C65" s="593"/>
      <c r="D65" s="520"/>
      <c r="E65" s="515"/>
      <c r="F65" s="510"/>
      <c r="G65" s="472"/>
      <c r="H65" s="168" t="str">
        <f t="shared" si="109"/>
        <v>Local</v>
      </c>
      <c r="I65" s="163" t="s">
        <v>9</v>
      </c>
      <c r="J65" s="169">
        <f>IF(H65="","",IF(H65="Foreign",VLOOKUP(I65,Currency!$E$20:$F$33,2,FALSE),1))</f>
        <v>1</v>
      </c>
      <c r="K65" s="151"/>
      <c r="L65" s="152">
        <f t="shared" si="122"/>
        <v>0</v>
      </c>
      <c r="M65" s="153">
        <f t="shared" ref="M65" si="171">K65*$F64</f>
        <v>0</v>
      </c>
      <c r="N65" s="225">
        <f t="shared" ref="N65" si="172">L65*$F64</f>
        <v>0</v>
      </c>
      <c r="P65" s="335"/>
      <c r="Q65" s="353">
        <f t="shared" si="83"/>
        <v>0</v>
      </c>
      <c r="R65" s="354">
        <f t="shared" ref="R65" si="173">P65*$F64</f>
        <v>0</v>
      </c>
      <c r="S65" s="355">
        <f t="shared" ref="S65" si="174">Q65*$F64</f>
        <v>0</v>
      </c>
      <c r="T65" s="339"/>
      <c r="U65" s="353">
        <f t="shared" si="86"/>
        <v>0</v>
      </c>
      <c r="V65" s="354">
        <f t="shared" ref="V65" si="175">T65*$F64</f>
        <v>0</v>
      </c>
      <c r="W65" s="355">
        <f t="shared" ref="W65" si="176">U65*$F64</f>
        <v>0</v>
      </c>
      <c r="X65" s="339"/>
      <c r="Y65" s="353">
        <f t="shared" si="89"/>
        <v>0</v>
      </c>
      <c r="Z65" s="354">
        <f t="shared" ref="Z65" si="177">X65*$F64</f>
        <v>0</v>
      </c>
      <c r="AA65" s="355">
        <f t="shared" ref="AA65" si="178">Y65*$F64</f>
        <v>0</v>
      </c>
      <c r="AB65" s="339"/>
      <c r="AC65" s="353">
        <f t="shared" si="92"/>
        <v>0</v>
      </c>
      <c r="AD65" s="354">
        <f t="shared" ref="AD65" si="179">AB65*$F64</f>
        <v>0</v>
      </c>
      <c r="AE65" s="355">
        <f t="shared" ref="AE65" si="180">AC65*$F64</f>
        <v>0</v>
      </c>
      <c r="AF65" s="339"/>
      <c r="AG65" s="353">
        <f t="shared" si="95"/>
        <v>0</v>
      </c>
      <c r="AH65" s="354">
        <f t="shared" ref="AH65" si="181">AF65*$F64</f>
        <v>0</v>
      </c>
      <c r="AI65" s="356">
        <f t="shared" ref="AI65" si="182">AG65*$F64</f>
        <v>0</v>
      </c>
    </row>
    <row r="66" spans="1:35" s="46" customFormat="1" ht="19.5" customHeight="1">
      <c r="A66" s="596"/>
      <c r="B66" s="586">
        <v>3.5</v>
      </c>
      <c r="C66" s="593"/>
      <c r="D66" s="520"/>
      <c r="E66" s="522" t="s">
        <v>141</v>
      </c>
      <c r="F66" s="531">
        <v>3</v>
      </c>
      <c r="G66" s="455" t="s">
        <v>89</v>
      </c>
      <c r="H66" s="123" t="str">
        <f t="shared" si="109"/>
        <v>Local</v>
      </c>
      <c r="I66" s="92" t="s">
        <v>9</v>
      </c>
      <c r="J66" s="120">
        <f>IF(H66="","",IF(H66="Foreign",VLOOKUP(I66,Currency!$E$20:$F$33,2,FALSE),1))</f>
        <v>1</v>
      </c>
      <c r="K66" s="128"/>
      <c r="L66" s="68">
        <f t="shared" si="122"/>
        <v>0</v>
      </c>
      <c r="M66" s="69">
        <f t="shared" ref="M66" si="183">K66*$F66</f>
        <v>0</v>
      </c>
      <c r="N66" s="222">
        <f t="shared" ref="N66" si="184">L66*$F66</f>
        <v>0</v>
      </c>
      <c r="P66" s="335"/>
      <c r="Q66" s="353">
        <f t="shared" si="83"/>
        <v>0</v>
      </c>
      <c r="R66" s="354">
        <f t="shared" ref="R66" si="185">P66*$F66</f>
        <v>0</v>
      </c>
      <c r="S66" s="355">
        <f t="shared" ref="S66" si="186">Q66*$F66</f>
        <v>0</v>
      </c>
      <c r="T66" s="339"/>
      <c r="U66" s="353">
        <f t="shared" si="86"/>
        <v>0</v>
      </c>
      <c r="V66" s="354">
        <f t="shared" ref="V66" si="187">T66*$F66</f>
        <v>0</v>
      </c>
      <c r="W66" s="355">
        <f t="shared" ref="W66" si="188">U66*$F66</f>
        <v>0</v>
      </c>
      <c r="X66" s="339"/>
      <c r="Y66" s="353">
        <f t="shared" si="89"/>
        <v>0</v>
      </c>
      <c r="Z66" s="354">
        <f t="shared" ref="Z66" si="189">X66*$F66</f>
        <v>0</v>
      </c>
      <c r="AA66" s="355">
        <f t="shared" ref="AA66" si="190">Y66*$F66</f>
        <v>0</v>
      </c>
      <c r="AB66" s="339"/>
      <c r="AC66" s="353">
        <f t="shared" si="92"/>
        <v>0</v>
      </c>
      <c r="AD66" s="354">
        <f t="shared" ref="AD66" si="191">AB66*$F66</f>
        <v>0</v>
      </c>
      <c r="AE66" s="355">
        <f t="shared" ref="AE66" si="192">AC66*$F66</f>
        <v>0</v>
      </c>
      <c r="AF66" s="339"/>
      <c r="AG66" s="353">
        <f t="shared" si="95"/>
        <v>0</v>
      </c>
      <c r="AH66" s="354">
        <f t="shared" ref="AH66" si="193">AF66*$F66</f>
        <v>0</v>
      </c>
      <c r="AI66" s="356">
        <f t="shared" ref="AI66" si="194">AG66*$F66</f>
        <v>0</v>
      </c>
    </row>
    <row r="67" spans="1:35" s="46" customFormat="1" ht="19.5" customHeight="1" thickBot="1">
      <c r="A67" s="596"/>
      <c r="B67" s="584"/>
      <c r="C67" s="593"/>
      <c r="D67" s="520"/>
      <c r="E67" s="515"/>
      <c r="F67" s="511"/>
      <c r="G67" s="469"/>
      <c r="H67" s="124" t="str">
        <f t="shared" si="109"/>
        <v>Local</v>
      </c>
      <c r="I67" s="93" t="s">
        <v>9</v>
      </c>
      <c r="J67" s="121">
        <f>IF(H67="","",IF(H67="Foreign",VLOOKUP(I67,Currency!$E$20:$F$33,2,FALSE),1))</f>
        <v>1</v>
      </c>
      <c r="K67" s="129"/>
      <c r="L67" s="130">
        <f t="shared" si="122"/>
        <v>0</v>
      </c>
      <c r="M67" s="131">
        <f t="shared" ref="M67" si="195">K67*$F66</f>
        <v>0</v>
      </c>
      <c r="N67" s="223">
        <f t="shared" ref="N67" si="196">L67*$F66</f>
        <v>0</v>
      </c>
      <c r="P67" s="335"/>
      <c r="Q67" s="353">
        <f t="shared" si="83"/>
        <v>0</v>
      </c>
      <c r="R67" s="354">
        <f t="shared" ref="R67" si="197">P67*$F66</f>
        <v>0</v>
      </c>
      <c r="S67" s="355">
        <f t="shared" ref="S67" si="198">Q67*$F66</f>
        <v>0</v>
      </c>
      <c r="T67" s="339"/>
      <c r="U67" s="353">
        <f t="shared" si="86"/>
        <v>0</v>
      </c>
      <c r="V67" s="354">
        <f t="shared" ref="V67" si="199">T67*$F66</f>
        <v>0</v>
      </c>
      <c r="W67" s="355">
        <f t="shared" ref="W67" si="200">U67*$F66</f>
        <v>0</v>
      </c>
      <c r="X67" s="339"/>
      <c r="Y67" s="353">
        <f t="shared" si="89"/>
        <v>0</v>
      </c>
      <c r="Z67" s="354">
        <f t="shared" ref="Z67" si="201">X67*$F66</f>
        <v>0</v>
      </c>
      <c r="AA67" s="355">
        <f t="shared" ref="AA67" si="202">Y67*$F66</f>
        <v>0</v>
      </c>
      <c r="AB67" s="339"/>
      <c r="AC67" s="353">
        <f t="shared" si="92"/>
        <v>0</v>
      </c>
      <c r="AD67" s="354">
        <f t="shared" ref="AD67" si="203">AB67*$F66</f>
        <v>0</v>
      </c>
      <c r="AE67" s="355">
        <f t="shared" ref="AE67" si="204">AC67*$F66</f>
        <v>0</v>
      </c>
      <c r="AF67" s="339"/>
      <c r="AG67" s="353">
        <f t="shared" si="95"/>
        <v>0</v>
      </c>
      <c r="AH67" s="354">
        <f t="shared" ref="AH67" si="205">AF67*$F66</f>
        <v>0</v>
      </c>
      <c r="AI67" s="356">
        <f t="shared" ref="AI67" si="206">AG67*$F66</f>
        <v>0</v>
      </c>
    </row>
    <row r="68" spans="1:35" s="46" customFormat="1" ht="19.5" customHeight="1">
      <c r="A68" s="596"/>
      <c r="B68" s="585">
        <v>3.6</v>
      </c>
      <c r="C68" s="593"/>
      <c r="D68" s="520"/>
      <c r="E68" s="523" t="s">
        <v>148</v>
      </c>
      <c r="F68" s="510">
        <v>1</v>
      </c>
      <c r="G68" s="472" t="s">
        <v>89</v>
      </c>
      <c r="H68" s="165" t="str">
        <f t="shared" si="109"/>
        <v>Local</v>
      </c>
      <c r="I68" s="159" t="s">
        <v>9</v>
      </c>
      <c r="J68" s="166">
        <f>IF(H68="","",IF(H68="Foreign",VLOOKUP(I68,Currency!$E$20:$F$33,2,FALSE),1))</f>
        <v>1</v>
      </c>
      <c r="K68" s="154"/>
      <c r="L68" s="155">
        <f t="shared" si="122"/>
        <v>0</v>
      </c>
      <c r="M68" s="156">
        <f t="shared" ref="M68" si="207">K68*$F68</f>
        <v>0</v>
      </c>
      <c r="N68" s="224">
        <f t="shared" ref="N68" si="208">L68*$F68</f>
        <v>0</v>
      </c>
      <c r="P68" s="335"/>
      <c r="Q68" s="353">
        <f t="shared" si="83"/>
        <v>0</v>
      </c>
      <c r="R68" s="354">
        <f t="shared" ref="R68" si="209">P68*$F68</f>
        <v>0</v>
      </c>
      <c r="S68" s="355">
        <f t="shared" ref="S68" si="210">Q68*$F68</f>
        <v>0</v>
      </c>
      <c r="T68" s="339"/>
      <c r="U68" s="353">
        <f t="shared" si="86"/>
        <v>0</v>
      </c>
      <c r="V68" s="354">
        <f t="shared" ref="V68" si="211">T68*$F68</f>
        <v>0</v>
      </c>
      <c r="W68" s="355">
        <f t="shared" ref="W68" si="212">U68*$F68</f>
        <v>0</v>
      </c>
      <c r="X68" s="339"/>
      <c r="Y68" s="353">
        <f t="shared" si="89"/>
        <v>0</v>
      </c>
      <c r="Z68" s="354">
        <f t="shared" ref="Z68" si="213">X68*$F68</f>
        <v>0</v>
      </c>
      <c r="AA68" s="355">
        <f t="shared" ref="AA68" si="214">Y68*$F68</f>
        <v>0</v>
      </c>
      <c r="AB68" s="339"/>
      <c r="AC68" s="353">
        <f t="shared" si="92"/>
        <v>0</v>
      </c>
      <c r="AD68" s="354">
        <f t="shared" ref="AD68" si="215">AB68*$F68</f>
        <v>0</v>
      </c>
      <c r="AE68" s="355">
        <f t="shared" ref="AE68" si="216">AC68*$F68</f>
        <v>0</v>
      </c>
      <c r="AF68" s="339"/>
      <c r="AG68" s="353">
        <f t="shared" si="95"/>
        <v>0</v>
      </c>
      <c r="AH68" s="354">
        <f t="shared" ref="AH68" si="217">AF68*$F68</f>
        <v>0</v>
      </c>
      <c r="AI68" s="356">
        <f t="shared" ref="AI68" si="218">AG68*$F68</f>
        <v>0</v>
      </c>
    </row>
    <row r="69" spans="1:35" s="46" customFormat="1" ht="19.5" customHeight="1" thickBot="1">
      <c r="A69" s="596"/>
      <c r="B69" s="585"/>
      <c r="C69" s="593"/>
      <c r="D69" s="520"/>
      <c r="E69" s="515"/>
      <c r="F69" s="510"/>
      <c r="G69" s="472"/>
      <c r="H69" s="168" t="str">
        <f t="shared" si="109"/>
        <v>Local</v>
      </c>
      <c r="I69" s="163" t="s">
        <v>9</v>
      </c>
      <c r="J69" s="169">
        <f>IF(H69="","",IF(H69="Foreign",VLOOKUP(I69,Currency!$E$20:$F$33,2,FALSE),1))</f>
        <v>1</v>
      </c>
      <c r="K69" s="151"/>
      <c r="L69" s="152">
        <f t="shared" si="122"/>
        <v>0</v>
      </c>
      <c r="M69" s="153">
        <f t="shared" ref="M69" si="219">K69*$F68</f>
        <v>0</v>
      </c>
      <c r="N69" s="225">
        <f t="shared" ref="N69" si="220">L69*$F68</f>
        <v>0</v>
      </c>
      <c r="P69" s="335"/>
      <c r="Q69" s="353">
        <f t="shared" si="83"/>
        <v>0</v>
      </c>
      <c r="R69" s="354">
        <f t="shared" ref="R69" si="221">P69*$F68</f>
        <v>0</v>
      </c>
      <c r="S69" s="355">
        <f t="shared" ref="S69" si="222">Q69*$F68</f>
        <v>0</v>
      </c>
      <c r="T69" s="339"/>
      <c r="U69" s="353">
        <f t="shared" si="86"/>
        <v>0</v>
      </c>
      <c r="V69" s="354">
        <f t="shared" ref="V69" si="223">T69*$F68</f>
        <v>0</v>
      </c>
      <c r="W69" s="355">
        <f t="shared" ref="W69" si="224">U69*$F68</f>
        <v>0</v>
      </c>
      <c r="X69" s="339"/>
      <c r="Y69" s="353">
        <f t="shared" si="89"/>
        <v>0</v>
      </c>
      <c r="Z69" s="354">
        <f t="shared" ref="Z69" si="225">X69*$F68</f>
        <v>0</v>
      </c>
      <c r="AA69" s="355">
        <f t="shared" ref="AA69" si="226">Y69*$F68</f>
        <v>0</v>
      </c>
      <c r="AB69" s="339"/>
      <c r="AC69" s="353">
        <f t="shared" si="92"/>
        <v>0</v>
      </c>
      <c r="AD69" s="354">
        <f t="shared" ref="AD69" si="227">AB69*$F68</f>
        <v>0</v>
      </c>
      <c r="AE69" s="355">
        <f t="shared" ref="AE69" si="228">AC69*$F68</f>
        <v>0</v>
      </c>
      <c r="AF69" s="339"/>
      <c r="AG69" s="353">
        <f t="shared" si="95"/>
        <v>0</v>
      </c>
      <c r="AH69" s="354">
        <f t="shared" ref="AH69" si="229">AF69*$F68</f>
        <v>0</v>
      </c>
      <c r="AI69" s="356">
        <f t="shared" ref="AI69" si="230">AG69*$F68</f>
        <v>0</v>
      </c>
    </row>
    <row r="70" spans="1:35" s="46" customFormat="1" ht="19.5" customHeight="1">
      <c r="A70" s="596"/>
      <c r="B70" s="586">
        <v>3.7</v>
      </c>
      <c r="C70" s="593"/>
      <c r="D70" s="520"/>
      <c r="E70" s="522" t="s">
        <v>134</v>
      </c>
      <c r="F70" s="531">
        <v>1</v>
      </c>
      <c r="G70" s="455" t="s">
        <v>89</v>
      </c>
      <c r="H70" s="123" t="str">
        <f t="shared" si="109"/>
        <v>Local</v>
      </c>
      <c r="I70" s="92" t="s">
        <v>9</v>
      </c>
      <c r="J70" s="120">
        <f>IF(H70="","",IF(H70="Foreign",VLOOKUP(I70,Currency!$E$20:$F$33,2,FALSE),1))</f>
        <v>1</v>
      </c>
      <c r="K70" s="128"/>
      <c r="L70" s="68">
        <f t="shared" si="122"/>
        <v>0</v>
      </c>
      <c r="M70" s="69">
        <f t="shared" ref="M70" si="231">K70*$F70</f>
        <v>0</v>
      </c>
      <c r="N70" s="222">
        <f t="shared" ref="N70" si="232">L70*$F70</f>
        <v>0</v>
      </c>
      <c r="P70" s="335"/>
      <c r="Q70" s="353">
        <f t="shared" si="83"/>
        <v>0</v>
      </c>
      <c r="R70" s="354">
        <f t="shared" ref="R70" si="233">P70*$F70</f>
        <v>0</v>
      </c>
      <c r="S70" s="355">
        <f t="shared" ref="S70" si="234">Q70*$F70</f>
        <v>0</v>
      </c>
      <c r="T70" s="339"/>
      <c r="U70" s="353">
        <f t="shared" si="86"/>
        <v>0</v>
      </c>
      <c r="V70" s="354">
        <f t="shared" ref="V70" si="235">T70*$F70</f>
        <v>0</v>
      </c>
      <c r="W70" s="355">
        <f t="shared" ref="W70" si="236">U70*$F70</f>
        <v>0</v>
      </c>
      <c r="X70" s="339"/>
      <c r="Y70" s="353">
        <f t="shared" si="89"/>
        <v>0</v>
      </c>
      <c r="Z70" s="354">
        <f t="shared" ref="Z70" si="237">X70*$F70</f>
        <v>0</v>
      </c>
      <c r="AA70" s="355">
        <f t="shared" ref="AA70" si="238">Y70*$F70</f>
        <v>0</v>
      </c>
      <c r="AB70" s="339"/>
      <c r="AC70" s="353">
        <f t="shared" si="92"/>
        <v>0</v>
      </c>
      <c r="AD70" s="354">
        <f t="shared" ref="AD70" si="239">AB70*$F70</f>
        <v>0</v>
      </c>
      <c r="AE70" s="355">
        <f t="shared" ref="AE70" si="240">AC70*$F70</f>
        <v>0</v>
      </c>
      <c r="AF70" s="339"/>
      <c r="AG70" s="353">
        <f t="shared" si="95"/>
        <v>0</v>
      </c>
      <c r="AH70" s="354">
        <f t="shared" ref="AH70" si="241">AF70*$F70</f>
        <v>0</v>
      </c>
      <c r="AI70" s="356">
        <f t="shared" ref="AI70" si="242">AG70*$F70</f>
        <v>0</v>
      </c>
    </row>
    <row r="71" spans="1:35" s="46" customFormat="1" ht="29.25" customHeight="1" thickBot="1">
      <c r="A71" s="596"/>
      <c r="B71" s="584"/>
      <c r="C71" s="593"/>
      <c r="D71" s="520"/>
      <c r="E71" s="515"/>
      <c r="F71" s="511"/>
      <c r="G71" s="469"/>
      <c r="H71" s="124" t="str">
        <f t="shared" si="109"/>
        <v>Local</v>
      </c>
      <c r="I71" s="93" t="s">
        <v>9</v>
      </c>
      <c r="J71" s="121">
        <f>IF(H71="","",IF(H71="Foreign",VLOOKUP(I71,Currency!$E$20:$F$33,2,FALSE),1))</f>
        <v>1</v>
      </c>
      <c r="K71" s="129"/>
      <c r="L71" s="130">
        <f t="shared" si="122"/>
        <v>0</v>
      </c>
      <c r="M71" s="131">
        <f t="shared" ref="M71" si="243">K71*$F70</f>
        <v>0</v>
      </c>
      <c r="N71" s="223">
        <f t="shared" ref="N71" si="244">L71*$F70</f>
        <v>0</v>
      </c>
      <c r="P71" s="335"/>
      <c r="Q71" s="353">
        <f t="shared" si="83"/>
        <v>0</v>
      </c>
      <c r="R71" s="354">
        <f t="shared" ref="R71" si="245">P71*$F70</f>
        <v>0</v>
      </c>
      <c r="S71" s="355">
        <f t="shared" ref="S71" si="246">Q71*$F70</f>
        <v>0</v>
      </c>
      <c r="T71" s="339"/>
      <c r="U71" s="353">
        <f t="shared" si="86"/>
        <v>0</v>
      </c>
      <c r="V71" s="354">
        <f t="shared" ref="V71" si="247">T71*$F70</f>
        <v>0</v>
      </c>
      <c r="W71" s="355">
        <f t="shared" ref="W71" si="248">U71*$F70</f>
        <v>0</v>
      </c>
      <c r="X71" s="339"/>
      <c r="Y71" s="353">
        <f t="shared" si="89"/>
        <v>0</v>
      </c>
      <c r="Z71" s="354">
        <f t="shared" ref="Z71" si="249">X71*$F70</f>
        <v>0</v>
      </c>
      <c r="AA71" s="355">
        <f t="shared" ref="AA71" si="250">Y71*$F70</f>
        <v>0</v>
      </c>
      <c r="AB71" s="339"/>
      <c r="AC71" s="353">
        <f t="shared" si="92"/>
        <v>0</v>
      </c>
      <c r="AD71" s="354">
        <f t="shared" ref="AD71" si="251">AB71*$F70</f>
        <v>0</v>
      </c>
      <c r="AE71" s="355">
        <f t="shared" ref="AE71" si="252">AC71*$F70</f>
        <v>0</v>
      </c>
      <c r="AF71" s="339"/>
      <c r="AG71" s="353">
        <f t="shared" si="95"/>
        <v>0</v>
      </c>
      <c r="AH71" s="354">
        <f t="shared" ref="AH71" si="253">AF71*$F70</f>
        <v>0</v>
      </c>
      <c r="AI71" s="356">
        <f t="shared" ref="AI71" si="254">AG71*$F70</f>
        <v>0</v>
      </c>
    </row>
    <row r="72" spans="1:35" s="46" customFormat="1" ht="19.5" customHeight="1">
      <c r="A72" s="596"/>
      <c r="B72" s="585">
        <v>3.8</v>
      </c>
      <c r="C72" s="593"/>
      <c r="D72" s="520"/>
      <c r="E72" s="522" t="s">
        <v>149</v>
      </c>
      <c r="F72" s="510">
        <v>1</v>
      </c>
      <c r="G72" s="472" t="s">
        <v>89</v>
      </c>
      <c r="H72" s="165" t="str">
        <f t="shared" si="109"/>
        <v>Local</v>
      </c>
      <c r="I72" s="159" t="s">
        <v>9</v>
      </c>
      <c r="J72" s="166">
        <f>IF(H72="","",IF(H72="Foreign",VLOOKUP(I72,Currency!$E$20:$F$33,2,FALSE),1))</f>
        <v>1</v>
      </c>
      <c r="K72" s="154"/>
      <c r="L72" s="155">
        <f t="shared" si="122"/>
        <v>0</v>
      </c>
      <c r="M72" s="156">
        <f t="shared" ref="M72" si="255">K72*$F72</f>
        <v>0</v>
      </c>
      <c r="N72" s="224">
        <f t="shared" ref="N72" si="256">L72*$F72</f>
        <v>0</v>
      </c>
      <c r="P72" s="335"/>
      <c r="Q72" s="353">
        <f t="shared" si="83"/>
        <v>0</v>
      </c>
      <c r="R72" s="354">
        <f t="shared" ref="R72" si="257">P72*$F72</f>
        <v>0</v>
      </c>
      <c r="S72" s="355">
        <f t="shared" ref="S72" si="258">Q72*$F72</f>
        <v>0</v>
      </c>
      <c r="T72" s="339"/>
      <c r="U72" s="353">
        <f t="shared" si="86"/>
        <v>0</v>
      </c>
      <c r="V72" s="354">
        <f t="shared" ref="V72" si="259">T72*$F72</f>
        <v>0</v>
      </c>
      <c r="W72" s="355">
        <f t="shared" ref="W72" si="260">U72*$F72</f>
        <v>0</v>
      </c>
      <c r="X72" s="339"/>
      <c r="Y72" s="353">
        <f t="shared" si="89"/>
        <v>0</v>
      </c>
      <c r="Z72" s="354">
        <f t="shared" ref="Z72" si="261">X72*$F72</f>
        <v>0</v>
      </c>
      <c r="AA72" s="355">
        <f t="shared" ref="AA72" si="262">Y72*$F72</f>
        <v>0</v>
      </c>
      <c r="AB72" s="339"/>
      <c r="AC72" s="353">
        <f t="shared" si="92"/>
        <v>0</v>
      </c>
      <c r="AD72" s="354">
        <f t="shared" ref="AD72" si="263">AB72*$F72</f>
        <v>0</v>
      </c>
      <c r="AE72" s="355">
        <f t="shared" ref="AE72" si="264">AC72*$F72</f>
        <v>0</v>
      </c>
      <c r="AF72" s="339"/>
      <c r="AG72" s="353">
        <f t="shared" si="95"/>
        <v>0</v>
      </c>
      <c r="AH72" s="354">
        <f t="shared" ref="AH72" si="265">AF72*$F72</f>
        <v>0</v>
      </c>
      <c r="AI72" s="356">
        <f t="shared" ref="AI72" si="266">AG72*$F72</f>
        <v>0</v>
      </c>
    </row>
    <row r="73" spans="1:35" s="46" customFormat="1" ht="23.25" customHeight="1" thickBot="1">
      <c r="A73" s="596"/>
      <c r="B73" s="585"/>
      <c r="C73" s="593"/>
      <c r="D73" s="520"/>
      <c r="E73" s="523"/>
      <c r="F73" s="510"/>
      <c r="G73" s="472"/>
      <c r="H73" s="168" t="str">
        <f t="shared" si="109"/>
        <v>Local</v>
      </c>
      <c r="I73" s="163" t="s">
        <v>9</v>
      </c>
      <c r="J73" s="169">
        <f>IF(H73="","",IF(H73="Foreign",VLOOKUP(I73,Currency!$E$20:$F$33,2,FALSE),1))</f>
        <v>1</v>
      </c>
      <c r="K73" s="151"/>
      <c r="L73" s="152">
        <f t="shared" si="122"/>
        <v>0</v>
      </c>
      <c r="M73" s="153">
        <f t="shared" ref="M73" si="267">K73*$F72</f>
        <v>0</v>
      </c>
      <c r="N73" s="225">
        <f t="shared" ref="N73" si="268">L73*$F72</f>
        <v>0</v>
      </c>
      <c r="P73" s="335"/>
      <c r="Q73" s="353">
        <f t="shared" si="83"/>
        <v>0</v>
      </c>
      <c r="R73" s="354">
        <f t="shared" ref="R73" si="269">P73*$F72</f>
        <v>0</v>
      </c>
      <c r="S73" s="355">
        <f t="shared" ref="S73" si="270">Q73*$F72</f>
        <v>0</v>
      </c>
      <c r="T73" s="339"/>
      <c r="U73" s="353">
        <f t="shared" si="86"/>
        <v>0</v>
      </c>
      <c r="V73" s="354">
        <f t="shared" ref="V73" si="271">T73*$F72</f>
        <v>0</v>
      </c>
      <c r="W73" s="355">
        <f t="shared" ref="W73" si="272">U73*$F72</f>
        <v>0</v>
      </c>
      <c r="X73" s="339"/>
      <c r="Y73" s="353">
        <f t="shared" si="89"/>
        <v>0</v>
      </c>
      <c r="Z73" s="354">
        <f t="shared" ref="Z73" si="273">X73*$F72</f>
        <v>0</v>
      </c>
      <c r="AA73" s="355">
        <f t="shared" ref="AA73" si="274">Y73*$F72</f>
        <v>0</v>
      </c>
      <c r="AB73" s="339"/>
      <c r="AC73" s="353">
        <f t="shared" si="92"/>
        <v>0</v>
      </c>
      <c r="AD73" s="354">
        <f t="shared" ref="AD73" si="275">AB73*$F72</f>
        <v>0</v>
      </c>
      <c r="AE73" s="355">
        <f t="shared" ref="AE73" si="276">AC73*$F72</f>
        <v>0</v>
      </c>
      <c r="AF73" s="339"/>
      <c r="AG73" s="353">
        <f t="shared" si="95"/>
        <v>0</v>
      </c>
      <c r="AH73" s="354">
        <f t="shared" ref="AH73" si="277">AF73*$F72</f>
        <v>0</v>
      </c>
      <c r="AI73" s="356">
        <f t="shared" ref="AI73" si="278">AG73*$F72</f>
        <v>0</v>
      </c>
    </row>
    <row r="74" spans="1:35" s="46" customFormat="1" ht="19.5" customHeight="1">
      <c r="A74" s="596"/>
      <c r="B74" s="586">
        <v>3.9</v>
      </c>
      <c r="C74" s="593"/>
      <c r="D74" s="520"/>
      <c r="E74" s="525" t="s">
        <v>162</v>
      </c>
      <c r="F74" s="531">
        <v>1</v>
      </c>
      <c r="G74" s="455" t="s">
        <v>89</v>
      </c>
      <c r="H74" s="123" t="str">
        <f t="shared" si="109"/>
        <v>Local</v>
      </c>
      <c r="I74" s="92" t="s">
        <v>9</v>
      </c>
      <c r="J74" s="120">
        <f>IF(H74="","",IF(H74="Foreign",VLOOKUP(I74,Currency!$E$20:$F$33,2,FALSE),1))</f>
        <v>1</v>
      </c>
      <c r="K74" s="128"/>
      <c r="L74" s="68">
        <f t="shared" si="122"/>
        <v>0</v>
      </c>
      <c r="M74" s="69">
        <f t="shared" ref="M74" si="279">K74*$F74</f>
        <v>0</v>
      </c>
      <c r="N74" s="222">
        <f t="shared" ref="N74" si="280">L74*$F74</f>
        <v>0</v>
      </c>
      <c r="P74" s="335"/>
      <c r="Q74" s="353">
        <f t="shared" si="83"/>
        <v>0</v>
      </c>
      <c r="R74" s="354">
        <f t="shared" ref="R74" si="281">P74*$F74</f>
        <v>0</v>
      </c>
      <c r="S74" s="355">
        <f t="shared" ref="S74" si="282">Q74*$F74</f>
        <v>0</v>
      </c>
      <c r="T74" s="339"/>
      <c r="U74" s="353">
        <f t="shared" si="86"/>
        <v>0</v>
      </c>
      <c r="V74" s="354">
        <f t="shared" ref="V74" si="283">T74*$F74</f>
        <v>0</v>
      </c>
      <c r="W74" s="355">
        <f t="shared" ref="W74" si="284">U74*$F74</f>
        <v>0</v>
      </c>
      <c r="X74" s="339"/>
      <c r="Y74" s="353">
        <f t="shared" si="89"/>
        <v>0</v>
      </c>
      <c r="Z74" s="354">
        <f t="shared" ref="Z74" si="285">X74*$F74</f>
        <v>0</v>
      </c>
      <c r="AA74" s="355">
        <f t="shared" ref="AA74" si="286">Y74*$F74</f>
        <v>0</v>
      </c>
      <c r="AB74" s="339"/>
      <c r="AC74" s="353">
        <f t="shared" si="92"/>
        <v>0</v>
      </c>
      <c r="AD74" s="354">
        <f t="shared" ref="AD74" si="287">AB74*$F74</f>
        <v>0</v>
      </c>
      <c r="AE74" s="355">
        <f t="shared" ref="AE74" si="288">AC74*$F74</f>
        <v>0</v>
      </c>
      <c r="AF74" s="339"/>
      <c r="AG74" s="353">
        <f t="shared" si="95"/>
        <v>0</v>
      </c>
      <c r="AH74" s="354">
        <f t="shared" ref="AH74" si="289">AF74*$F74</f>
        <v>0</v>
      </c>
      <c r="AI74" s="356">
        <f t="shared" ref="AI74" si="290">AG74*$F74</f>
        <v>0</v>
      </c>
    </row>
    <row r="75" spans="1:35" s="46" customFormat="1" ht="25.5" customHeight="1" thickBot="1">
      <c r="A75" s="596"/>
      <c r="B75" s="585"/>
      <c r="C75" s="593"/>
      <c r="D75" s="520"/>
      <c r="E75" s="526"/>
      <c r="F75" s="511"/>
      <c r="G75" s="469"/>
      <c r="H75" s="124" t="str">
        <f t="shared" si="109"/>
        <v>Local</v>
      </c>
      <c r="I75" s="93" t="s">
        <v>9</v>
      </c>
      <c r="J75" s="121">
        <f>IF(H75="","",IF(H75="Foreign",VLOOKUP(I75,Currency!$E$20:$F$33,2,FALSE),1))</f>
        <v>1</v>
      </c>
      <c r="K75" s="129"/>
      <c r="L75" s="130">
        <f t="shared" si="122"/>
        <v>0</v>
      </c>
      <c r="M75" s="131">
        <f t="shared" ref="M75" si="291">K75*$F74</f>
        <v>0</v>
      </c>
      <c r="N75" s="223">
        <f t="shared" ref="N75" si="292">L75*$F74</f>
        <v>0</v>
      </c>
      <c r="P75" s="335"/>
      <c r="Q75" s="353">
        <f t="shared" si="83"/>
        <v>0</v>
      </c>
      <c r="R75" s="354">
        <f t="shared" ref="R75" si="293">P75*$F74</f>
        <v>0</v>
      </c>
      <c r="S75" s="355">
        <f t="shared" ref="S75" si="294">Q75*$F74</f>
        <v>0</v>
      </c>
      <c r="T75" s="339"/>
      <c r="U75" s="353">
        <f t="shared" si="86"/>
        <v>0</v>
      </c>
      <c r="V75" s="354">
        <f t="shared" ref="V75" si="295">T75*$F74</f>
        <v>0</v>
      </c>
      <c r="W75" s="355">
        <f t="shared" ref="W75" si="296">U75*$F74</f>
        <v>0</v>
      </c>
      <c r="X75" s="339"/>
      <c r="Y75" s="353">
        <f t="shared" si="89"/>
        <v>0</v>
      </c>
      <c r="Z75" s="354">
        <f t="shared" ref="Z75" si="297">X75*$F74</f>
        <v>0</v>
      </c>
      <c r="AA75" s="355">
        <f t="shared" ref="AA75" si="298">Y75*$F74</f>
        <v>0</v>
      </c>
      <c r="AB75" s="339"/>
      <c r="AC75" s="353">
        <f t="shared" si="92"/>
        <v>0</v>
      </c>
      <c r="AD75" s="354">
        <f t="shared" ref="AD75" si="299">AB75*$F74</f>
        <v>0</v>
      </c>
      <c r="AE75" s="355">
        <f t="shared" ref="AE75" si="300">AC75*$F74</f>
        <v>0</v>
      </c>
      <c r="AF75" s="339"/>
      <c r="AG75" s="353">
        <f t="shared" si="95"/>
        <v>0</v>
      </c>
      <c r="AH75" s="354">
        <f t="shared" ref="AH75" si="301">AF75*$F74</f>
        <v>0</v>
      </c>
      <c r="AI75" s="356">
        <f t="shared" ref="AI75" si="302">AG75*$F74</f>
        <v>0</v>
      </c>
    </row>
    <row r="76" spans="1:35" s="46" customFormat="1" ht="19.5" customHeight="1">
      <c r="A76" s="596"/>
      <c r="B76" s="636">
        <v>3.1</v>
      </c>
      <c r="C76" s="593"/>
      <c r="D76" s="520"/>
      <c r="E76" s="541" t="s">
        <v>136</v>
      </c>
      <c r="F76" s="531">
        <v>1</v>
      </c>
      <c r="G76" s="455" t="s">
        <v>89</v>
      </c>
      <c r="H76" s="123" t="str">
        <f t="shared" ref="H76:H77" si="303">IF(I76="","",IF(I76="ZAR","Local","Foreign"))</f>
        <v>Local</v>
      </c>
      <c r="I76" s="92" t="s">
        <v>9</v>
      </c>
      <c r="J76" s="120">
        <f>IF(H76="","",IF(H76="Foreign",VLOOKUP(I76,Currency!$E$20:$F$33,2,FALSE),1))</f>
        <v>1</v>
      </c>
      <c r="K76" s="128"/>
      <c r="L76" s="68">
        <f t="shared" ref="L76:L77" si="304">K76*$J76</f>
        <v>0</v>
      </c>
      <c r="M76" s="69">
        <f t="shared" ref="M76" si="305">K76*$F76</f>
        <v>0</v>
      </c>
      <c r="N76" s="222">
        <f t="shared" ref="N76" si="306">L76*$F76</f>
        <v>0</v>
      </c>
      <c r="P76" s="335"/>
      <c r="Q76" s="353"/>
      <c r="R76" s="354"/>
      <c r="S76" s="355"/>
      <c r="T76" s="339"/>
      <c r="U76" s="353"/>
      <c r="V76" s="354"/>
      <c r="W76" s="355"/>
      <c r="X76" s="339"/>
      <c r="Y76" s="353"/>
      <c r="Z76" s="354"/>
      <c r="AA76" s="355"/>
      <c r="AB76" s="339"/>
      <c r="AC76" s="353"/>
      <c r="AD76" s="354"/>
      <c r="AE76" s="355"/>
      <c r="AF76" s="339"/>
      <c r="AG76" s="353"/>
      <c r="AH76" s="354"/>
      <c r="AI76" s="356"/>
    </row>
    <row r="77" spans="1:35" s="46" customFormat="1" ht="32.25" customHeight="1" thickBot="1">
      <c r="A77" s="596"/>
      <c r="B77" s="637"/>
      <c r="C77" s="593"/>
      <c r="D77" s="520"/>
      <c r="E77" s="542"/>
      <c r="F77" s="635"/>
      <c r="G77" s="469"/>
      <c r="H77" s="124" t="str">
        <f t="shared" si="303"/>
        <v>Local</v>
      </c>
      <c r="I77" s="93" t="s">
        <v>9</v>
      </c>
      <c r="J77" s="121">
        <f>IF(H77="","",IF(H77="Foreign",VLOOKUP(I77,Currency!$E$20:$F$33,2,FALSE),1))</f>
        <v>1</v>
      </c>
      <c r="K77" s="129"/>
      <c r="L77" s="130">
        <f t="shared" si="304"/>
        <v>0</v>
      </c>
      <c r="M77" s="131">
        <f t="shared" ref="M77" si="307">K77*$F76</f>
        <v>0</v>
      </c>
      <c r="N77" s="223">
        <f t="shared" ref="N77" si="308">L77*$F76</f>
        <v>0</v>
      </c>
      <c r="P77" s="335"/>
      <c r="Q77" s="353"/>
      <c r="R77" s="354"/>
      <c r="S77" s="355"/>
      <c r="T77" s="339"/>
      <c r="U77" s="353"/>
      <c r="V77" s="354"/>
      <c r="W77" s="355"/>
      <c r="X77" s="339"/>
      <c r="Y77" s="353"/>
      <c r="Z77" s="354"/>
      <c r="AA77" s="355"/>
      <c r="AB77" s="339"/>
      <c r="AC77" s="353"/>
      <c r="AD77" s="354"/>
      <c r="AE77" s="355"/>
      <c r="AF77" s="339"/>
      <c r="AG77" s="353"/>
      <c r="AH77" s="354"/>
      <c r="AI77" s="356"/>
    </row>
    <row r="78" spans="1:35" s="46" customFormat="1" ht="44.5" customHeight="1">
      <c r="A78" s="596"/>
      <c r="B78" s="586">
        <v>3.11</v>
      </c>
      <c r="C78" s="593"/>
      <c r="D78" s="520"/>
      <c r="E78" s="522" t="s">
        <v>159</v>
      </c>
      <c r="F78" s="649">
        <v>1</v>
      </c>
      <c r="G78" s="443" t="s">
        <v>89</v>
      </c>
      <c r="H78" s="123" t="str">
        <f t="shared" ref="H78:H80" si="309">IF(I78="","",IF(I78="ZAR","Local","Foreign"))</f>
        <v>Local</v>
      </c>
      <c r="I78" s="92" t="s">
        <v>9</v>
      </c>
      <c r="J78" s="120">
        <f>IF(H78="","",IF(H78="Foreign",VLOOKUP(I78,Currency!$E$20:$F$33,2,FALSE),1))</f>
        <v>1</v>
      </c>
      <c r="K78" s="128"/>
      <c r="L78" s="68">
        <f t="shared" ref="L78:L80" si="310">K78*$J78</f>
        <v>0</v>
      </c>
      <c r="M78" s="69">
        <f>K78*$F78</f>
        <v>0</v>
      </c>
      <c r="N78" s="222">
        <f t="shared" ref="N78" si="311">L78*$F78</f>
        <v>0</v>
      </c>
      <c r="P78" s="335"/>
      <c r="Q78" s="353"/>
      <c r="R78" s="354"/>
      <c r="S78" s="355"/>
      <c r="T78" s="339"/>
      <c r="U78" s="353"/>
      <c r="V78" s="354"/>
      <c r="W78" s="355"/>
      <c r="X78" s="339"/>
      <c r="Y78" s="353"/>
      <c r="Z78" s="354"/>
      <c r="AA78" s="355"/>
      <c r="AB78" s="339"/>
      <c r="AC78" s="353"/>
      <c r="AD78" s="354"/>
      <c r="AE78" s="355"/>
      <c r="AF78" s="339"/>
      <c r="AG78" s="353"/>
      <c r="AH78" s="354"/>
      <c r="AI78" s="356"/>
    </row>
    <row r="79" spans="1:35" s="46" customFormat="1" ht="87.75" customHeight="1" thickBot="1">
      <c r="A79" s="596"/>
      <c r="B79" s="584"/>
      <c r="C79" s="593"/>
      <c r="D79" s="520"/>
      <c r="E79" s="515"/>
      <c r="F79" s="650"/>
      <c r="G79" s="445" t="s">
        <v>89</v>
      </c>
      <c r="H79" s="165" t="str">
        <f t="shared" ref="H79" si="312">IF(I79="","",IF(I79="ZAR","Local","Foreign"))</f>
        <v>Local</v>
      </c>
      <c r="I79" s="159" t="s">
        <v>9</v>
      </c>
      <c r="J79" s="166">
        <f>IF(H79="","",IF(H79="Foreign",VLOOKUP(I79,Currency!$E$20:$F$33,2,FALSE),1))</f>
        <v>1</v>
      </c>
      <c r="K79" s="154"/>
      <c r="L79" s="155">
        <f t="shared" ref="L79" si="313">K79*$J79</f>
        <v>0</v>
      </c>
      <c r="M79" s="156">
        <f>K79*$F78</f>
        <v>0</v>
      </c>
      <c r="N79" s="224">
        <f>L79*$F78</f>
        <v>0</v>
      </c>
      <c r="P79" s="335"/>
      <c r="Q79" s="353"/>
      <c r="R79" s="354"/>
      <c r="S79" s="355"/>
      <c r="T79" s="339"/>
      <c r="U79" s="353"/>
      <c r="V79" s="354"/>
      <c r="W79" s="355"/>
      <c r="X79" s="339"/>
      <c r="Y79" s="353"/>
      <c r="Z79" s="354"/>
      <c r="AA79" s="355"/>
      <c r="AB79" s="339"/>
      <c r="AC79" s="353"/>
      <c r="AD79" s="354"/>
      <c r="AE79" s="355"/>
      <c r="AF79" s="339"/>
      <c r="AG79" s="353"/>
      <c r="AH79" s="354"/>
      <c r="AI79" s="356"/>
    </row>
    <row r="80" spans="1:35" s="46" customFormat="1" ht="54" customHeight="1">
      <c r="A80" s="596"/>
      <c r="B80" s="586">
        <v>3.12</v>
      </c>
      <c r="C80" s="593"/>
      <c r="D80" s="520"/>
      <c r="E80" s="522" t="s">
        <v>167</v>
      </c>
      <c r="F80" s="649">
        <v>1</v>
      </c>
      <c r="G80" s="435" t="s">
        <v>89</v>
      </c>
      <c r="H80" s="165" t="str">
        <f t="shared" si="309"/>
        <v>Local</v>
      </c>
      <c r="I80" s="159" t="s">
        <v>9</v>
      </c>
      <c r="J80" s="166">
        <f>IF(H80="","",IF(H80="Foreign",VLOOKUP(I80,Currency!$E$20:$F$33,2,FALSE),1))</f>
        <v>1</v>
      </c>
      <c r="K80" s="154"/>
      <c r="L80" s="155">
        <f t="shared" si="310"/>
        <v>0</v>
      </c>
      <c r="M80" s="156">
        <f>K80*$F80</f>
        <v>0</v>
      </c>
      <c r="N80" s="224">
        <f>L80*$F80</f>
        <v>0</v>
      </c>
      <c r="P80" s="335"/>
      <c r="Q80" s="353"/>
      <c r="R80" s="354"/>
      <c r="S80" s="355"/>
      <c r="T80" s="339"/>
      <c r="U80" s="353"/>
      <c r="V80" s="354"/>
      <c r="W80" s="355"/>
      <c r="X80" s="339"/>
      <c r="Y80" s="353"/>
      <c r="Z80" s="354"/>
      <c r="AA80" s="355"/>
      <c r="AB80" s="339"/>
      <c r="AC80" s="353"/>
      <c r="AD80" s="354"/>
      <c r="AE80" s="355"/>
      <c r="AF80" s="339"/>
      <c r="AG80" s="353"/>
      <c r="AH80" s="354"/>
      <c r="AI80" s="356"/>
    </row>
    <row r="81" spans="1:37" s="46" customFormat="1" ht="54" customHeight="1" thickBot="1">
      <c r="A81" s="596"/>
      <c r="B81" s="584"/>
      <c r="C81" s="593"/>
      <c r="D81" s="520"/>
      <c r="E81" s="523"/>
      <c r="F81" s="650"/>
      <c r="G81" s="444" t="s">
        <v>89</v>
      </c>
      <c r="H81" s="165" t="str">
        <f t="shared" ref="H81" si="314">IF(I81="","",IF(I81="ZAR","Local","Foreign"))</f>
        <v>Local</v>
      </c>
      <c r="I81" s="159" t="s">
        <v>9</v>
      </c>
      <c r="J81" s="166">
        <f>IF(H81="","",IF(H81="Foreign",VLOOKUP(I81,Currency!$E$20:$F$33,2,FALSE),1))</f>
        <v>1</v>
      </c>
      <c r="K81" s="154"/>
      <c r="L81" s="155">
        <f t="shared" ref="L81" si="315">K81*$J81</f>
        <v>0</v>
      </c>
      <c r="M81" s="156">
        <f>K81*$F80</f>
        <v>0</v>
      </c>
      <c r="N81" s="224">
        <f>L81*$F80</f>
        <v>0</v>
      </c>
      <c r="P81" s="335"/>
      <c r="Q81" s="353"/>
      <c r="R81" s="354"/>
      <c r="S81" s="355"/>
      <c r="T81" s="339"/>
      <c r="U81" s="353"/>
      <c r="V81" s="354"/>
      <c r="W81" s="355"/>
      <c r="X81" s="339"/>
      <c r="Y81" s="353"/>
      <c r="Z81" s="354"/>
      <c r="AA81" s="355"/>
      <c r="AB81" s="339"/>
      <c r="AC81" s="353"/>
      <c r="AD81" s="354"/>
      <c r="AE81" s="355"/>
      <c r="AF81" s="339"/>
      <c r="AG81" s="353"/>
      <c r="AH81" s="354"/>
      <c r="AI81" s="356"/>
    </row>
    <row r="82" spans="1:37" s="46" customFormat="1" ht="19.5" customHeight="1">
      <c r="A82" s="596"/>
      <c r="B82" s="586">
        <v>3.13</v>
      </c>
      <c r="C82" s="593"/>
      <c r="D82" s="520"/>
      <c r="E82" s="639" t="s">
        <v>163</v>
      </c>
      <c r="F82" s="531">
        <v>1</v>
      </c>
      <c r="G82" s="455" t="s">
        <v>89</v>
      </c>
      <c r="H82" s="123" t="str">
        <f t="shared" ref="H82:H83" si="316">IF(I82="","",IF(I82="ZAR","Local","Foreign"))</f>
        <v>Local</v>
      </c>
      <c r="I82" s="92" t="s">
        <v>9</v>
      </c>
      <c r="J82" s="120">
        <f>IF(H82="","",IF(H82="Foreign",VLOOKUP(I82,Currency!$E$20:$F$33,2,FALSE),1))</f>
        <v>1</v>
      </c>
      <c r="K82" s="128"/>
      <c r="L82" s="68">
        <f t="shared" ref="L82:L83" si="317">K82*$J82</f>
        <v>0</v>
      </c>
      <c r="M82" s="69">
        <f t="shared" ref="M82" si="318">K82*$F82</f>
        <v>0</v>
      </c>
      <c r="N82" s="222">
        <f t="shared" ref="N82" si="319">L82*$F82</f>
        <v>0</v>
      </c>
      <c r="P82" s="335"/>
      <c r="Q82" s="353"/>
      <c r="R82" s="354"/>
      <c r="S82" s="355"/>
      <c r="T82" s="339"/>
      <c r="U82" s="353"/>
      <c r="V82" s="354"/>
      <c r="W82" s="355"/>
      <c r="X82" s="339"/>
      <c r="Y82" s="353"/>
      <c r="Z82" s="354"/>
      <c r="AA82" s="355"/>
      <c r="AB82" s="339"/>
      <c r="AC82" s="353"/>
      <c r="AD82" s="354"/>
      <c r="AE82" s="355"/>
      <c r="AF82" s="339"/>
      <c r="AG82" s="353"/>
      <c r="AH82" s="354"/>
      <c r="AI82" s="356"/>
    </row>
    <row r="83" spans="1:37" s="46" customFormat="1" ht="27.75" customHeight="1" thickBot="1">
      <c r="A83" s="596"/>
      <c r="B83" s="638"/>
      <c r="C83" s="593"/>
      <c r="D83" s="520"/>
      <c r="E83" s="534"/>
      <c r="F83" s="635"/>
      <c r="G83" s="469"/>
      <c r="H83" s="124" t="str">
        <f t="shared" si="316"/>
        <v>Local</v>
      </c>
      <c r="I83" s="93" t="s">
        <v>9</v>
      </c>
      <c r="J83" s="121">
        <f>IF(H83="","",IF(H83="Foreign",VLOOKUP(I83,Currency!$E$20:$F$33,2,FALSE),1))</f>
        <v>1</v>
      </c>
      <c r="K83" s="129"/>
      <c r="L83" s="130">
        <f t="shared" si="317"/>
        <v>0</v>
      </c>
      <c r="M83" s="131">
        <f t="shared" ref="M83" si="320">K83*$F82</f>
        <v>0</v>
      </c>
      <c r="N83" s="223">
        <f t="shared" ref="N83" si="321">L83*$F82</f>
        <v>0</v>
      </c>
      <c r="P83" s="335"/>
      <c r="Q83" s="353"/>
      <c r="R83" s="354"/>
      <c r="S83" s="355"/>
      <c r="T83" s="339"/>
      <c r="U83" s="353"/>
      <c r="V83" s="354"/>
      <c r="W83" s="355"/>
      <c r="X83" s="339"/>
      <c r="Y83" s="353"/>
      <c r="Z83" s="354"/>
      <c r="AA83" s="355"/>
      <c r="AB83" s="339"/>
      <c r="AC83" s="353"/>
      <c r="AD83" s="354"/>
      <c r="AE83" s="355"/>
      <c r="AF83" s="339"/>
      <c r="AG83" s="353"/>
      <c r="AH83" s="354"/>
      <c r="AI83" s="356"/>
    </row>
    <row r="84" spans="1:37" s="46" customFormat="1" ht="16.5" customHeight="1">
      <c r="A84" s="596"/>
      <c r="B84" s="586">
        <v>3.14</v>
      </c>
      <c r="C84" s="593"/>
      <c r="D84" s="520"/>
      <c r="E84" s="639" t="s">
        <v>166</v>
      </c>
      <c r="F84" s="510">
        <v>1</v>
      </c>
      <c r="G84" s="472" t="s">
        <v>89</v>
      </c>
      <c r="H84" s="165" t="str">
        <f t="shared" si="109"/>
        <v>Local</v>
      </c>
      <c r="I84" s="159" t="s">
        <v>9</v>
      </c>
      <c r="J84" s="166">
        <f>IF(H84="","",IF(H84="Foreign",VLOOKUP(I84,Currency!$E$20:$F$33,2,FALSE),1))</f>
        <v>1</v>
      </c>
      <c r="K84" s="154"/>
      <c r="L84" s="155">
        <f t="shared" si="122"/>
        <v>0</v>
      </c>
      <c r="M84" s="156">
        <f t="shared" ref="M84" si="322">K84*$F84</f>
        <v>0</v>
      </c>
      <c r="N84" s="224">
        <f t="shared" ref="N84" si="323">L84*$F84</f>
        <v>0</v>
      </c>
      <c r="P84" s="335"/>
      <c r="Q84" s="353">
        <f t="shared" si="83"/>
        <v>0</v>
      </c>
      <c r="R84" s="354">
        <f t="shared" ref="R84" si="324">P84*$F84</f>
        <v>0</v>
      </c>
      <c r="S84" s="355">
        <f t="shared" ref="S84" si="325">Q84*$F84</f>
        <v>0</v>
      </c>
      <c r="T84" s="339"/>
      <c r="U84" s="353">
        <f t="shared" si="86"/>
        <v>0</v>
      </c>
      <c r="V84" s="354">
        <f t="shared" ref="V84" si="326">T84*$F84</f>
        <v>0</v>
      </c>
      <c r="W84" s="355">
        <f t="shared" ref="W84" si="327">U84*$F84</f>
        <v>0</v>
      </c>
      <c r="X84" s="339"/>
      <c r="Y84" s="353">
        <f t="shared" si="89"/>
        <v>0</v>
      </c>
      <c r="Z84" s="354">
        <f t="shared" ref="Z84" si="328">X84*$F84</f>
        <v>0</v>
      </c>
      <c r="AA84" s="355">
        <f t="shared" ref="AA84" si="329">Y84*$F84</f>
        <v>0</v>
      </c>
      <c r="AB84" s="339"/>
      <c r="AC84" s="353">
        <f t="shared" si="92"/>
        <v>0</v>
      </c>
      <c r="AD84" s="354">
        <f t="shared" ref="AD84" si="330">AB84*$F84</f>
        <v>0</v>
      </c>
      <c r="AE84" s="355">
        <f t="shared" ref="AE84" si="331">AC84*$F84</f>
        <v>0</v>
      </c>
      <c r="AF84" s="339"/>
      <c r="AG84" s="353">
        <f t="shared" si="95"/>
        <v>0</v>
      </c>
      <c r="AH84" s="354">
        <f t="shared" ref="AH84" si="332">AF84*$F84</f>
        <v>0</v>
      </c>
      <c r="AI84" s="356">
        <f t="shared" ref="AI84" si="333">AG84*$F84</f>
        <v>0</v>
      </c>
    </row>
    <row r="85" spans="1:37" s="46" customFormat="1" ht="19.5" customHeight="1" thickBot="1">
      <c r="A85" s="596"/>
      <c r="B85" s="638"/>
      <c r="C85" s="593"/>
      <c r="D85" s="598"/>
      <c r="E85" s="534"/>
      <c r="F85" s="532"/>
      <c r="G85" s="456"/>
      <c r="H85" s="207" t="str">
        <f t="shared" si="109"/>
        <v>Local</v>
      </c>
      <c r="I85" s="198" t="s">
        <v>9</v>
      </c>
      <c r="J85" s="199">
        <f>IF(H85="","",IF(H85="Foreign",VLOOKUP(I85,Currency!$E$20:$F$33,2,FALSE),1))</f>
        <v>1</v>
      </c>
      <c r="K85" s="200"/>
      <c r="L85" s="201">
        <f t="shared" si="122"/>
        <v>0</v>
      </c>
      <c r="M85" s="208">
        <f t="shared" ref="M85" si="334">K85*$F84</f>
        <v>0</v>
      </c>
      <c r="N85" s="209">
        <f t="shared" ref="N85" si="335">L85*$F84</f>
        <v>0</v>
      </c>
      <c r="P85" s="307"/>
      <c r="Q85" s="357">
        <f t="shared" si="83"/>
        <v>0</v>
      </c>
      <c r="R85" s="358">
        <f t="shared" ref="R85" si="336">P85*$F84</f>
        <v>0</v>
      </c>
      <c r="S85" s="359">
        <f t="shared" ref="S85" si="337">Q85*$F84</f>
        <v>0</v>
      </c>
      <c r="T85" s="311"/>
      <c r="U85" s="357">
        <f t="shared" si="86"/>
        <v>0</v>
      </c>
      <c r="V85" s="358">
        <f t="shared" ref="V85" si="338">T85*$F84</f>
        <v>0</v>
      </c>
      <c r="W85" s="359">
        <f t="shared" ref="W85" si="339">U85*$F84</f>
        <v>0</v>
      </c>
      <c r="X85" s="311"/>
      <c r="Y85" s="357">
        <f t="shared" si="89"/>
        <v>0</v>
      </c>
      <c r="Z85" s="358">
        <f t="shared" ref="Z85" si="340">X85*$F84</f>
        <v>0</v>
      </c>
      <c r="AA85" s="359">
        <f t="shared" ref="AA85" si="341">Y85*$F84</f>
        <v>0</v>
      </c>
      <c r="AB85" s="311"/>
      <c r="AC85" s="357">
        <f t="shared" si="92"/>
        <v>0</v>
      </c>
      <c r="AD85" s="358">
        <f t="shared" ref="AD85" si="342">AB85*$F84</f>
        <v>0</v>
      </c>
      <c r="AE85" s="359">
        <f t="shared" ref="AE85" si="343">AC85*$F84</f>
        <v>0</v>
      </c>
      <c r="AF85" s="311"/>
      <c r="AG85" s="357">
        <f t="shared" si="95"/>
        <v>0</v>
      </c>
      <c r="AH85" s="358">
        <f t="shared" ref="AH85" si="344">AF85*$F84</f>
        <v>0</v>
      </c>
      <c r="AI85" s="360">
        <f t="shared" ref="AI85" si="345">AG85*$F84</f>
        <v>0</v>
      </c>
    </row>
    <row r="86" spans="1:37" s="46" customFormat="1" ht="26.25" customHeight="1">
      <c r="A86" s="596"/>
      <c r="B86" s="640">
        <v>3.15</v>
      </c>
      <c r="C86" s="593"/>
      <c r="D86" s="461" t="s">
        <v>150</v>
      </c>
      <c r="E86" s="533" t="s">
        <v>135</v>
      </c>
      <c r="F86" s="517">
        <v>2</v>
      </c>
      <c r="G86" s="472" t="s">
        <v>93</v>
      </c>
      <c r="H86" s="165" t="str">
        <f t="shared" si="109"/>
        <v>Local</v>
      </c>
      <c r="I86" s="159" t="s">
        <v>9</v>
      </c>
      <c r="J86" s="166">
        <f>IF(H86="","",IF(H86="Foreign",VLOOKUP(I86,Currency!$E$20:$F$33,2,FALSE),1))</f>
        <v>1</v>
      </c>
      <c r="K86" s="293"/>
      <c r="L86" s="294">
        <f t="shared" si="122"/>
        <v>0</v>
      </c>
      <c r="M86" s="295">
        <f t="shared" ref="M86" si="346">K86*$F86</f>
        <v>0</v>
      </c>
      <c r="N86" s="296">
        <f t="shared" ref="N86" si="347">L86*$F86</f>
        <v>0</v>
      </c>
      <c r="P86" s="236"/>
      <c r="Q86" s="170">
        <f t="shared" si="83"/>
        <v>0</v>
      </c>
      <c r="R86" s="171">
        <f t="shared" ref="R86" si="348">P86*$F86</f>
        <v>0</v>
      </c>
      <c r="S86" s="175">
        <f t="shared" ref="S86" si="349">Q86*$F86</f>
        <v>0</v>
      </c>
      <c r="T86" s="157"/>
      <c r="U86" s="170">
        <f t="shared" si="86"/>
        <v>0</v>
      </c>
      <c r="V86" s="171">
        <f t="shared" ref="V86" si="350">T86*$F86</f>
        <v>0</v>
      </c>
      <c r="W86" s="175">
        <f t="shared" ref="W86" si="351">U86*$F86</f>
        <v>0</v>
      </c>
      <c r="X86" s="157"/>
      <c r="Y86" s="170">
        <f t="shared" si="89"/>
        <v>0</v>
      </c>
      <c r="Z86" s="171">
        <f t="shared" ref="Z86" si="352">X86*$F86</f>
        <v>0</v>
      </c>
      <c r="AA86" s="175">
        <f t="shared" ref="AA86" si="353">Y86*$F86</f>
        <v>0</v>
      </c>
      <c r="AB86" s="157"/>
      <c r="AC86" s="170">
        <f t="shared" si="92"/>
        <v>0</v>
      </c>
      <c r="AD86" s="171">
        <f t="shared" ref="AD86" si="354">AB86*$F86</f>
        <v>0</v>
      </c>
      <c r="AE86" s="175">
        <f t="shared" ref="AE86" si="355">AC86*$F86</f>
        <v>0</v>
      </c>
      <c r="AF86" s="157"/>
      <c r="AG86" s="170">
        <f t="shared" si="95"/>
        <v>0</v>
      </c>
      <c r="AH86" s="171">
        <f t="shared" ref="AH86" si="356">AF86*$F86</f>
        <v>0</v>
      </c>
      <c r="AI86" s="226">
        <f t="shared" ref="AI86" si="357">AG86*$F86</f>
        <v>0</v>
      </c>
      <c r="AK86" s="404"/>
    </row>
    <row r="87" spans="1:37" s="46" customFormat="1" ht="25" customHeight="1" thickBot="1">
      <c r="A87" s="596"/>
      <c r="B87" s="458"/>
      <c r="C87" s="593"/>
      <c r="D87" s="461"/>
      <c r="E87" s="534"/>
      <c r="F87" s="521"/>
      <c r="G87" s="469"/>
      <c r="H87" s="124" t="str">
        <f t="shared" si="109"/>
        <v>Local</v>
      </c>
      <c r="I87" s="93" t="s">
        <v>9</v>
      </c>
      <c r="J87" s="121">
        <f>IF(H87="","",IF(H87="Foreign",VLOOKUP(I87,Currency!$E$20:$F$33,2,FALSE),1))</f>
        <v>1</v>
      </c>
      <c r="K87" s="361"/>
      <c r="L87" s="320">
        <f t="shared" si="122"/>
        <v>0</v>
      </c>
      <c r="M87" s="321">
        <f t="shared" ref="M87" si="358">K87*$F86</f>
        <v>0</v>
      </c>
      <c r="N87" s="324">
        <f t="shared" ref="N87" si="359">L87*$F86</f>
        <v>0</v>
      </c>
      <c r="P87" s="237"/>
      <c r="Q87" s="172">
        <f t="shared" si="83"/>
        <v>0</v>
      </c>
      <c r="R87" s="173">
        <f t="shared" ref="R87" si="360">P87*$F86</f>
        <v>0</v>
      </c>
      <c r="S87" s="174">
        <f t="shared" ref="S87" si="361">Q87*$F86</f>
        <v>0</v>
      </c>
      <c r="T87" s="164"/>
      <c r="U87" s="172">
        <f t="shared" si="86"/>
        <v>0</v>
      </c>
      <c r="V87" s="173">
        <f t="shared" ref="V87" si="362">T87*$F86</f>
        <v>0</v>
      </c>
      <c r="W87" s="174">
        <f t="shared" ref="W87" si="363">U87*$F86</f>
        <v>0</v>
      </c>
      <c r="X87" s="164"/>
      <c r="Y87" s="172">
        <f t="shared" si="89"/>
        <v>0</v>
      </c>
      <c r="Z87" s="173">
        <f t="shared" ref="Z87" si="364">X87*$F86</f>
        <v>0</v>
      </c>
      <c r="AA87" s="174">
        <f t="shared" ref="AA87" si="365">Y87*$F86</f>
        <v>0</v>
      </c>
      <c r="AB87" s="164"/>
      <c r="AC87" s="172">
        <f t="shared" si="92"/>
        <v>0</v>
      </c>
      <c r="AD87" s="173">
        <f t="shared" ref="AD87" si="366">AB87*$F86</f>
        <v>0</v>
      </c>
      <c r="AE87" s="174">
        <f t="shared" ref="AE87" si="367">AC87*$F86</f>
        <v>0</v>
      </c>
      <c r="AF87" s="164"/>
      <c r="AG87" s="172">
        <f t="shared" si="95"/>
        <v>0</v>
      </c>
      <c r="AH87" s="173">
        <f t="shared" ref="AH87" si="368">AF87*$F86</f>
        <v>0</v>
      </c>
      <c r="AI87" s="227">
        <f t="shared" ref="AI87" si="369">AG87*$F86</f>
        <v>0</v>
      </c>
      <c r="AK87" s="404"/>
    </row>
    <row r="88" spans="1:37" s="46" customFormat="1" ht="34" customHeight="1">
      <c r="A88" s="596"/>
      <c r="B88" s="586">
        <v>3.16</v>
      </c>
      <c r="C88" s="593"/>
      <c r="D88" s="461"/>
      <c r="E88" s="543" t="s">
        <v>168</v>
      </c>
      <c r="F88" s="531">
        <v>1</v>
      </c>
      <c r="G88" s="455" t="s">
        <v>93</v>
      </c>
      <c r="H88" s="123" t="str">
        <f t="shared" si="109"/>
        <v>Local</v>
      </c>
      <c r="I88" s="92" t="s">
        <v>9</v>
      </c>
      <c r="J88" s="120">
        <f>IF(H88="","",IF(H88="Foreign",VLOOKUP(I88,Currency!$E$20:$F$33,2,FALSE),1))</f>
        <v>1</v>
      </c>
      <c r="K88" s="362"/>
      <c r="L88" s="327">
        <f t="shared" si="122"/>
        <v>0</v>
      </c>
      <c r="M88" s="328">
        <f t="shared" ref="M88" si="370">K88*$F88</f>
        <v>0</v>
      </c>
      <c r="N88" s="331">
        <f t="shared" ref="N88" si="371">L88*$F88</f>
        <v>0</v>
      </c>
      <c r="O88" s="384"/>
      <c r="P88" s="143"/>
      <c r="Q88" s="148">
        <f t="shared" si="83"/>
        <v>0</v>
      </c>
      <c r="R88" s="149">
        <f t="shared" ref="R88" si="372">P88*$F88</f>
        <v>0</v>
      </c>
      <c r="S88" s="150">
        <f t="shared" ref="S88" si="373">Q88*$F88</f>
        <v>0</v>
      </c>
      <c r="T88" s="143"/>
      <c r="U88" s="148">
        <f t="shared" si="86"/>
        <v>0</v>
      </c>
      <c r="V88" s="149">
        <f t="shared" ref="V88" si="374">T88*$F88</f>
        <v>0</v>
      </c>
      <c r="W88" s="150">
        <f t="shared" ref="W88" si="375">U88*$F88</f>
        <v>0</v>
      </c>
      <c r="X88" s="143"/>
      <c r="Y88" s="148">
        <f t="shared" si="89"/>
        <v>0</v>
      </c>
      <c r="Z88" s="149">
        <f t="shared" ref="Z88" si="376">X88*$F88</f>
        <v>0</v>
      </c>
      <c r="AA88" s="150">
        <f t="shared" ref="AA88" si="377">Y88*$F88</f>
        <v>0</v>
      </c>
      <c r="AB88" s="143"/>
      <c r="AC88" s="148">
        <f t="shared" si="92"/>
        <v>0</v>
      </c>
      <c r="AD88" s="149">
        <f t="shared" ref="AD88" si="378">AB88*$F88</f>
        <v>0</v>
      </c>
      <c r="AE88" s="150">
        <f t="shared" ref="AE88" si="379">AC88*$F88</f>
        <v>0</v>
      </c>
      <c r="AF88" s="143"/>
      <c r="AG88" s="148">
        <f t="shared" si="95"/>
        <v>0</v>
      </c>
      <c r="AH88" s="149">
        <f t="shared" ref="AH88" si="380">AF88*$F88</f>
        <v>0</v>
      </c>
      <c r="AI88" s="228">
        <f t="shared" ref="AI88" si="381">AG88*$F88</f>
        <v>0</v>
      </c>
      <c r="AK88" s="404"/>
    </row>
    <row r="89" spans="1:37" s="46" customFormat="1" ht="57.75" customHeight="1" thickBot="1">
      <c r="A89" s="596"/>
      <c r="B89" s="584"/>
      <c r="C89" s="593"/>
      <c r="D89" s="461"/>
      <c r="E89" s="526"/>
      <c r="F89" s="511"/>
      <c r="G89" s="469"/>
      <c r="H89" s="124" t="str">
        <f t="shared" si="109"/>
        <v>Local</v>
      </c>
      <c r="I89" s="93" t="s">
        <v>9</v>
      </c>
      <c r="J89" s="121">
        <f>IF(H89="","",IF(H89="Foreign",VLOOKUP(I89,Currency!$E$20:$F$33,2,FALSE),1))</f>
        <v>1</v>
      </c>
      <c r="K89" s="361"/>
      <c r="L89" s="320">
        <f t="shared" si="122"/>
        <v>0</v>
      </c>
      <c r="M89" s="321">
        <f t="shared" ref="M89" si="382">K89*$F88</f>
        <v>0</v>
      </c>
      <c r="N89" s="324">
        <f t="shared" ref="N89" si="383">L89*$F88</f>
        <v>0</v>
      </c>
      <c r="O89" s="384"/>
      <c r="P89" s="142"/>
      <c r="Q89" s="139">
        <f t="shared" si="83"/>
        <v>0</v>
      </c>
      <c r="R89" s="140">
        <f t="shared" ref="R89" si="384">P89*$F88</f>
        <v>0</v>
      </c>
      <c r="S89" s="176">
        <f t="shared" ref="S89" si="385">Q89*$F88</f>
        <v>0</v>
      </c>
      <c r="T89" s="142"/>
      <c r="U89" s="139">
        <f t="shared" si="86"/>
        <v>0</v>
      </c>
      <c r="V89" s="140">
        <f t="shared" ref="V89" si="386">T89*$F88</f>
        <v>0</v>
      </c>
      <c r="W89" s="176">
        <f t="shared" ref="W89" si="387">U89*$F88</f>
        <v>0</v>
      </c>
      <c r="X89" s="142"/>
      <c r="Y89" s="139">
        <f t="shared" si="89"/>
        <v>0</v>
      </c>
      <c r="Z89" s="140">
        <f t="shared" ref="Z89" si="388">X89*$F88</f>
        <v>0</v>
      </c>
      <c r="AA89" s="176">
        <f t="shared" ref="AA89" si="389">Y89*$F88</f>
        <v>0</v>
      </c>
      <c r="AB89" s="142"/>
      <c r="AC89" s="139">
        <f t="shared" si="92"/>
        <v>0</v>
      </c>
      <c r="AD89" s="140">
        <f t="shared" ref="AD89" si="390">AB89*$F88</f>
        <v>0</v>
      </c>
      <c r="AE89" s="176">
        <f t="shared" ref="AE89" si="391">AC89*$F88</f>
        <v>0</v>
      </c>
      <c r="AF89" s="142"/>
      <c r="AG89" s="139">
        <f t="shared" si="95"/>
        <v>0</v>
      </c>
      <c r="AH89" s="140">
        <f t="shared" ref="AH89" si="392">AF89*$F88</f>
        <v>0</v>
      </c>
      <c r="AI89" s="229">
        <f t="shared" ref="AI89" si="393">AG89*$F88</f>
        <v>0</v>
      </c>
      <c r="AK89" s="404"/>
    </row>
    <row r="90" spans="1:37" s="46" customFormat="1" ht="27.65" customHeight="1">
      <c r="A90" s="596"/>
      <c r="B90" s="585">
        <v>3.17</v>
      </c>
      <c r="C90" s="593"/>
      <c r="D90" s="461"/>
      <c r="E90" s="535" t="s">
        <v>160</v>
      </c>
      <c r="F90" s="510">
        <v>1</v>
      </c>
      <c r="G90" s="472" t="s">
        <v>93</v>
      </c>
      <c r="H90" s="165" t="str">
        <f t="shared" si="109"/>
        <v>Local</v>
      </c>
      <c r="I90" s="159" t="s">
        <v>9</v>
      </c>
      <c r="J90" s="166">
        <f>IF(H90="","",IF(H90="Foreign",VLOOKUP(I90,Currency!$E$20:$F$33,2,FALSE),1))</f>
        <v>1</v>
      </c>
      <c r="K90" s="293"/>
      <c r="L90" s="294">
        <f t="shared" si="122"/>
        <v>0</v>
      </c>
      <c r="M90" s="295">
        <f t="shared" ref="M90" si="394">K90*$F90</f>
        <v>0</v>
      </c>
      <c r="N90" s="296">
        <f t="shared" ref="N90" si="395">L90*$F90</f>
        <v>0</v>
      </c>
      <c r="O90" s="384"/>
      <c r="P90" s="157"/>
      <c r="Q90" s="170">
        <f t="shared" si="83"/>
        <v>0</v>
      </c>
      <c r="R90" s="171">
        <f t="shared" ref="R90" si="396">P90*$F90</f>
        <v>0</v>
      </c>
      <c r="S90" s="175">
        <f t="shared" ref="S90" si="397">Q90*$F90</f>
        <v>0</v>
      </c>
      <c r="T90" s="157"/>
      <c r="U90" s="170">
        <f t="shared" si="86"/>
        <v>0</v>
      </c>
      <c r="V90" s="171">
        <f t="shared" ref="V90" si="398">T90*$F90</f>
        <v>0</v>
      </c>
      <c r="W90" s="175">
        <f t="shared" ref="W90" si="399">U90*$F90</f>
        <v>0</v>
      </c>
      <c r="X90" s="157"/>
      <c r="Y90" s="170">
        <f t="shared" si="89"/>
        <v>0</v>
      </c>
      <c r="Z90" s="171">
        <f t="shared" ref="Z90" si="400">X90*$F90</f>
        <v>0</v>
      </c>
      <c r="AA90" s="175">
        <f t="shared" ref="AA90" si="401">Y90*$F90</f>
        <v>0</v>
      </c>
      <c r="AB90" s="157"/>
      <c r="AC90" s="170">
        <f t="shared" si="92"/>
        <v>0</v>
      </c>
      <c r="AD90" s="171">
        <f t="shared" ref="AD90" si="402">AB90*$F90</f>
        <v>0</v>
      </c>
      <c r="AE90" s="175">
        <f t="shared" ref="AE90" si="403">AC90*$F90</f>
        <v>0</v>
      </c>
      <c r="AF90" s="157"/>
      <c r="AG90" s="170">
        <f t="shared" si="95"/>
        <v>0</v>
      </c>
      <c r="AH90" s="171">
        <f t="shared" ref="AH90" si="404">AF90*$F90</f>
        <v>0</v>
      </c>
      <c r="AI90" s="226">
        <f t="shared" ref="AI90" si="405">AG90*$F90</f>
        <v>0</v>
      </c>
      <c r="AK90" s="647"/>
    </row>
    <row r="91" spans="1:37" s="46" customFormat="1" ht="27.65" customHeight="1" thickBot="1">
      <c r="A91" s="596"/>
      <c r="B91" s="585"/>
      <c r="C91" s="593"/>
      <c r="D91" s="461"/>
      <c r="E91" s="541"/>
      <c r="F91" s="510"/>
      <c r="G91" s="472"/>
      <c r="H91" s="168" t="str">
        <f t="shared" si="109"/>
        <v>Local</v>
      </c>
      <c r="I91" s="163" t="s">
        <v>9</v>
      </c>
      <c r="J91" s="169">
        <f>IF(H91="","",IF(H91="Foreign",VLOOKUP(I91,Currency!$E$20:$F$33,2,FALSE),1))</f>
        <v>1</v>
      </c>
      <c r="K91" s="297"/>
      <c r="L91" s="298">
        <f t="shared" si="122"/>
        <v>0</v>
      </c>
      <c r="M91" s="299">
        <f t="shared" ref="M91" si="406">K91*$F90</f>
        <v>0</v>
      </c>
      <c r="N91" s="300">
        <f t="shared" ref="N91" si="407">L91*$F90</f>
        <v>0</v>
      </c>
      <c r="O91" s="384"/>
      <c r="P91" s="164"/>
      <c r="Q91" s="172">
        <f t="shared" si="83"/>
        <v>0</v>
      </c>
      <c r="R91" s="173">
        <f t="shared" ref="R91" si="408">P91*$F90</f>
        <v>0</v>
      </c>
      <c r="S91" s="174">
        <f t="shared" ref="S91" si="409">Q91*$F90</f>
        <v>0</v>
      </c>
      <c r="T91" s="164"/>
      <c r="U91" s="172">
        <f t="shared" si="86"/>
        <v>0</v>
      </c>
      <c r="V91" s="173">
        <f t="shared" ref="V91" si="410">T91*$F90</f>
        <v>0</v>
      </c>
      <c r="W91" s="174">
        <f t="shared" ref="W91" si="411">U91*$F90</f>
        <v>0</v>
      </c>
      <c r="X91" s="164"/>
      <c r="Y91" s="172">
        <f t="shared" si="89"/>
        <v>0</v>
      </c>
      <c r="Z91" s="173">
        <f t="shared" ref="Z91" si="412">X91*$F90</f>
        <v>0</v>
      </c>
      <c r="AA91" s="174">
        <f t="shared" ref="AA91" si="413">Y91*$F90</f>
        <v>0</v>
      </c>
      <c r="AB91" s="164"/>
      <c r="AC91" s="172">
        <f t="shared" si="92"/>
        <v>0</v>
      </c>
      <c r="AD91" s="173">
        <f t="shared" ref="AD91" si="414">AB91*$F90</f>
        <v>0</v>
      </c>
      <c r="AE91" s="174">
        <f t="shared" ref="AE91" si="415">AC91*$F90</f>
        <v>0</v>
      </c>
      <c r="AF91" s="164"/>
      <c r="AG91" s="172">
        <f t="shared" si="95"/>
        <v>0</v>
      </c>
      <c r="AH91" s="173">
        <f t="shared" ref="AH91" si="416">AF91*$F90</f>
        <v>0</v>
      </c>
      <c r="AI91" s="227">
        <f t="shared" ref="AI91" si="417">AG91*$F90</f>
        <v>0</v>
      </c>
      <c r="AK91" s="648"/>
    </row>
    <row r="92" spans="1:37" s="46" customFormat="1" ht="17.25" customHeight="1">
      <c r="A92" s="596"/>
      <c r="B92" s="641">
        <v>3.18</v>
      </c>
      <c r="C92" s="593"/>
      <c r="D92" s="461"/>
      <c r="E92" s="535" t="s">
        <v>161</v>
      </c>
      <c r="F92" s="531">
        <v>3000</v>
      </c>
      <c r="G92" s="455" t="s">
        <v>93</v>
      </c>
      <c r="H92" s="123" t="str">
        <f t="shared" si="109"/>
        <v>Local</v>
      </c>
      <c r="I92" s="92" t="s">
        <v>9</v>
      </c>
      <c r="J92" s="120">
        <f>IF(H92="","",IF(H92="Foreign",VLOOKUP(I92,Currency!$E$20:$F$33,2,FALSE),1))</f>
        <v>1</v>
      </c>
      <c r="K92" s="362"/>
      <c r="L92" s="327">
        <f t="shared" si="122"/>
        <v>0</v>
      </c>
      <c r="M92" s="328">
        <f t="shared" ref="M92" si="418">K92*$F92</f>
        <v>0</v>
      </c>
      <c r="N92" s="331">
        <f t="shared" ref="N92" si="419">L92*$F92</f>
        <v>0</v>
      </c>
      <c r="O92" s="384"/>
      <c r="P92" s="143"/>
      <c r="Q92" s="148">
        <f t="shared" si="83"/>
        <v>0</v>
      </c>
      <c r="R92" s="149">
        <f t="shared" ref="R92" si="420">P92*$F92</f>
        <v>0</v>
      </c>
      <c r="S92" s="150">
        <f t="shared" ref="S92" si="421">Q92*$F92</f>
        <v>0</v>
      </c>
      <c r="T92" s="143"/>
      <c r="U92" s="148">
        <f t="shared" si="86"/>
        <v>0</v>
      </c>
      <c r="V92" s="149">
        <f t="shared" ref="V92" si="422">T92*$F92</f>
        <v>0</v>
      </c>
      <c r="W92" s="150">
        <f t="shared" ref="W92" si="423">U92*$F92</f>
        <v>0</v>
      </c>
      <c r="X92" s="143"/>
      <c r="Y92" s="148">
        <f t="shared" si="89"/>
        <v>0</v>
      </c>
      <c r="Z92" s="149">
        <f t="shared" ref="Z92" si="424">X92*$F92</f>
        <v>0</v>
      </c>
      <c r="AA92" s="150">
        <f t="shared" ref="AA92" si="425">Y92*$F92</f>
        <v>0</v>
      </c>
      <c r="AB92" s="143"/>
      <c r="AC92" s="148">
        <f t="shared" si="92"/>
        <v>0</v>
      </c>
      <c r="AD92" s="149">
        <f t="shared" ref="AD92" si="426">AB92*$F92</f>
        <v>0</v>
      </c>
      <c r="AE92" s="150">
        <f t="shared" ref="AE92" si="427">AC92*$F92</f>
        <v>0</v>
      </c>
      <c r="AF92" s="143"/>
      <c r="AG92" s="148">
        <f t="shared" si="95"/>
        <v>0</v>
      </c>
      <c r="AH92" s="149">
        <f t="shared" ref="AH92" si="428">AF92*$F92</f>
        <v>0</v>
      </c>
      <c r="AI92" s="228">
        <f t="shared" ref="AI92" si="429">AG92*$F92</f>
        <v>0</v>
      </c>
      <c r="AK92" s="647"/>
    </row>
    <row r="93" spans="1:37" s="46" customFormat="1" ht="30" customHeight="1" thickBot="1">
      <c r="A93" s="596"/>
      <c r="B93" s="642"/>
      <c r="C93" s="593"/>
      <c r="D93" s="461"/>
      <c r="E93" s="542"/>
      <c r="F93" s="511"/>
      <c r="G93" s="469"/>
      <c r="H93" s="124" t="str">
        <f t="shared" si="109"/>
        <v>Local</v>
      </c>
      <c r="I93" s="93" t="s">
        <v>9</v>
      </c>
      <c r="J93" s="121">
        <f>IF(H93="","",IF(H93="Foreign",VLOOKUP(I93,Currency!$E$20:$F$33,2,FALSE),1))</f>
        <v>1</v>
      </c>
      <c r="K93" s="361"/>
      <c r="L93" s="320">
        <f t="shared" si="122"/>
        <v>0</v>
      </c>
      <c r="M93" s="321">
        <f t="shared" ref="M93" si="430">K93*$F92</f>
        <v>0</v>
      </c>
      <c r="N93" s="324">
        <f t="shared" ref="N93" si="431">L93*$F92</f>
        <v>0</v>
      </c>
      <c r="O93" s="384"/>
      <c r="P93" s="142"/>
      <c r="Q93" s="139">
        <f t="shared" si="83"/>
        <v>0</v>
      </c>
      <c r="R93" s="140">
        <f t="shared" ref="R93" si="432">P93*$F92</f>
        <v>0</v>
      </c>
      <c r="S93" s="176">
        <f t="shared" ref="S93" si="433">Q93*$F92</f>
        <v>0</v>
      </c>
      <c r="T93" s="142"/>
      <c r="U93" s="139">
        <f t="shared" si="86"/>
        <v>0</v>
      </c>
      <c r="V93" s="140">
        <f t="shared" ref="V93" si="434">T93*$F92</f>
        <v>0</v>
      </c>
      <c r="W93" s="176">
        <f t="shared" ref="W93" si="435">U93*$F92</f>
        <v>0</v>
      </c>
      <c r="X93" s="142"/>
      <c r="Y93" s="139">
        <f t="shared" si="89"/>
        <v>0</v>
      </c>
      <c r="Z93" s="140">
        <f t="shared" ref="Z93" si="436">X93*$F92</f>
        <v>0</v>
      </c>
      <c r="AA93" s="176">
        <f t="shared" ref="AA93" si="437">Y93*$F92</f>
        <v>0</v>
      </c>
      <c r="AB93" s="142"/>
      <c r="AC93" s="139">
        <f t="shared" si="92"/>
        <v>0</v>
      </c>
      <c r="AD93" s="140">
        <f t="shared" ref="AD93" si="438">AB93*$F92</f>
        <v>0</v>
      </c>
      <c r="AE93" s="176">
        <f t="shared" ref="AE93" si="439">AC93*$F92</f>
        <v>0</v>
      </c>
      <c r="AF93" s="142"/>
      <c r="AG93" s="139">
        <f t="shared" si="95"/>
        <v>0</v>
      </c>
      <c r="AH93" s="140">
        <f t="shared" ref="AH93" si="440">AF93*$F92</f>
        <v>0</v>
      </c>
      <c r="AI93" s="229">
        <f t="shared" ref="AI93" si="441">AG93*$F92</f>
        <v>0</v>
      </c>
      <c r="AK93" s="648"/>
    </row>
    <row r="94" spans="1:37" s="46" customFormat="1" ht="19.399999999999999" customHeight="1">
      <c r="A94" s="596"/>
      <c r="B94" s="586">
        <v>3.19</v>
      </c>
      <c r="C94" s="593"/>
      <c r="D94" s="461"/>
      <c r="E94" s="535" t="s">
        <v>137</v>
      </c>
      <c r="F94" s="510">
        <v>1</v>
      </c>
      <c r="G94" s="472" t="s">
        <v>93</v>
      </c>
      <c r="H94" s="165" t="str">
        <f t="shared" si="109"/>
        <v>Local</v>
      </c>
      <c r="I94" s="159" t="s">
        <v>9</v>
      </c>
      <c r="J94" s="166">
        <f>IF(H94="","",IF(H94="Foreign",VLOOKUP(I94,Currency!$E$20:$F$33,2,FALSE),1))</f>
        <v>1</v>
      </c>
      <c r="K94" s="293"/>
      <c r="L94" s="294">
        <f t="shared" si="122"/>
        <v>0</v>
      </c>
      <c r="M94" s="295">
        <f t="shared" ref="M94" si="442">K94*$F94</f>
        <v>0</v>
      </c>
      <c r="N94" s="296">
        <f t="shared" ref="N94" si="443">L94*$F94</f>
        <v>0</v>
      </c>
      <c r="O94" s="384"/>
      <c r="P94" s="157"/>
      <c r="Q94" s="170">
        <f t="shared" si="83"/>
        <v>0</v>
      </c>
      <c r="R94" s="171">
        <f t="shared" ref="R94" si="444">P94*$F94</f>
        <v>0</v>
      </c>
      <c r="S94" s="175">
        <f t="shared" ref="S94" si="445">Q94*$F94</f>
        <v>0</v>
      </c>
      <c r="T94" s="157"/>
      <c r="U94" s="170">
        <f t="shared" si="86"/>
        <v>0</v>
      </c>
      <c r="V94" s="171">
        <f t="shared" ref="V94" si="446">T94*$F94</f>
        <v>0</v>
      </c>
      <c r="W94" s="175">
        <f t="shared" ref="W94" si="447">U94*$F94</f>
        <v>0</v>
      </c>
      <c r="X94" s="157"/>
      <c r="Y94" s="170">
        <f t="shared" si="89"/>
        <v>0</v>
      </c>
      <c r="Z94" s="171">
        <f t="shared" ref="Z94" si="448">X94*$F94</f>
        <v>0</v>
      </c>
      <c r="AA94" s="175">
        <f t="shared" ref="AA94" si="449">Y94*$F94</f>
        <v>0</v>
      </c>
      <c r="AB94" s="157"/>
      <c r="AC94" s="170">
        <f t="shared" si="92"/>
        <v>0</v>
      </c>
      <c r="AD94" s="171">
        <f t="shared" ref="AD94" si="450">AB94*$F94</f>
        <v>0</v>
      </c>
      <c r="AE94" s="175">
        <f t="shared" ref="AE94" si="451">AC94*$F94</f>
        <v>0</v>
      </c>
      <c r="AF94" s="157"/>
      <c r="AG94" s="170">
        <f t="shared" si="95"/>
        <v>0</v>
      </c>
      <c r="AH94" s="171">
        <f t="shared" ref="AH94" si="452">AF94*$F94</f>
        <v>0</v>
      </c>
      <c r="AI94" s="226">
        <f t="shared" ref="AI94" si="453">AG94*$F94</f>
        <v>0</v>
      </c>
      <c r="AK94" s="647"/>
    </row>
    <row r="95" spans="1:37" s="46" customFormat="1" ht="19.399999999999999" customHeight="1" thickBot="1">
      <c r="A95" s="596"/>
      <c r="B95" s="585"/>
      <c r="C95" s="593"/>
      <c r="D95" s="461"/>
      <c r="E95" s="536"/>
      <c r="F95" s="510"/>
      <c r="G95" s="472"/>
      <c r="H95" s="168" t="str">
        <f t="shared" si="109"/>
        <v>Local</v>
      </c>
      <c r="I95" s="163" t="s">
        <v>9</v>
      </c>
      <c r="J95" s="169">
        <f>IF(H95="","",IF(H95="Foreign",VLOOKUP(I95,Currency!$E$20:$F$33,2,FALSE),1))</f>
        <v>1</v>
      </c>
      <c r="K95" s="297"/>
      <c r="L95" s="298">
        <f t="shared" si="122"/>
        <v>0</v>
      </c>
      <c r="M95" s="299">
        <f t="shared" ref="M95" si="454">K95*$F94</f>
        <v>0</v>
      </c>
      <c r="N95" s="300">
        <f t="shared" ref="N95" si="455">L95*$F94</f>
        <v>0</v>
      </c>
      <c r="O95" s="384"/>
      <c r="P95" s="164"/>
      <c r="Q95" s="172">
        <f t="shared" si="83"/>
        <v>0</v>
      </c>
      <c r="R95" s="173">
        <f t="shared" ref="R95" si="456">P95*$F94</f>
        <v>0</v>
      </c>
      <c r="S95" s="174">
        <f t="shared" ref="S95" si="457">Q95*$F94</f>
        <v>0</v>
      </c>
      <c r="T95" s="164"/>
      <c r="U95" s="172">
        <f t="shared" si="86"/>
        <v>0</v>
      </c>
      <c r="V95" s="173">
        <f t="shared" ref="V95" si="458">T95*$F94</f>
        <v>0</v>
      </c>
      <c r="W95" s="174">
        <f t="shared" ref="W95" si="459">U95*$F94</f>
        <v>0</v>
      </c>
      <c r="X95" s="164"/>
      <c r="Y95" s="172">
        <f t="shared" si="89"/>
        <v>0</v>
      </c>
      <c r="Z95" s="173">
        <f t="shared" ref="Z95" si="460">X95*$F94</f>
        <v>0</v>
      </c>
      <c r="AA95" s="174">
        <f t="shared" ref="AA95" si="461">Y95*$F94</f>
        <v>0</v>
      </c>
      <c r="AB95" s="164"/>
      <c r="AC95" s="172">
        <f t="shared" si="92"/>
        <v>0</v>
      </c>
      <c r="AD95" s="173">
        <f t="shared" ref="AD95" si="462">AB95*$F94</f>
        <v>0</v>
      </c>
      <c r="AE95" s="174">
        <f t="shared" ref="AE95" si="463">AC95*$F94</f>
        <v>0</v>
      </c>
      <c r="AF95" s="164"/>
      <c r="AG95" s="172">
        <f t="shared" si="95"/>
        <v>0</v>
      </c>
      <c r="AH95" s="173">
        <f t="shared" ref="AH95" si="464">AF95*$F94</f>
        <v>0</v>
      </c>
      <c r="AI95" s="227">
        <f t="shared" ref="AI95" si="465">AG95*$F94</f>
        <v>0</v>
      </c>
      <c r="AK95" s="648"/>
    </row>
    <row r="96" spans="1:37" s="46" customFormat="1" ht="26.25" customHeight="1" thickTop="1">
      <c r="A96" s="596"/>
      <c r="B96" s="643">
        <v>3.2</v>
      </c>
      <c r="C96" s="593"/>
      <c r="D96" s="519" t="s">
        <v>151</v>
      </c>
      <c r="E96" s="537" t="s">
        <v>143</v>
      </c>
      <c r="F96" s="516">
        <v>1600</v>
      </c>
      <c r="G96" s="518" t="s">
        <v>80</v>
      </c>
      <c r="H96" s="190" t="str">
        <f t="shared" si="82"/>
        <v>Local</v>
      </c>
      <c r="I96" s="191" t="s">
        <v>9</v>
      </c>
      <c r="J96" s="192">
        <f>IF(H96="","",IF(H96="Foreign",VLOOKUP(I96,Currency!$E$20:$F$33,2,FALSE),1))</f>
        <v>1</v>
      </c>
      <c r="K96" s="193"/>
      <c r="L96" s="194">
        <f t="shared" si="122"/>
        <v>0</v>
      </c>
      <c r="M96" s="195">
        <f t="shared" ref="M96" si="466">K96*$F96</f>
        <v>0</v>
      </c>
      <c r="N96" s="196">
        <f t="shared" ref="N96" si="467">L96*$F96</f>
        <v>0</v>
      </c>
      <c r="P96" s="301"/>
      <c r="Q96" s="302">
        <f>P96*$J96</f>
        <v>0</v>
      </c>
      <c r="R96" s="303">
        <f>P96*$F96</f>
        <v>0</v>
      </c>
      <c r="S96" s="304">
        <f>Q96*$F96</f>
        <v>0</v>
      </c>
      <c r="T96" s="305"/>
      <c r="U96" s="302">
        <f>T96*$J96</f>
        <v>0</v>
      </c>
      <c r="V96" s="303">
        <f>T96*$F96</f>
        <v>0</v>
      </c>
      <c r="W96" s="304">
        <f>U96*$F96</f>
        <v>0</v>
      </c>
      <c r="X96" s="305"/>
      <c r="Y96" s="302">
        <f>X96*$J96</f>
        <v>0</v>
      </c>
      <c r="Z96" s="303">
        <f>X96*$F96</f>
        <v>0</v>
      </c>
      <c r="AA96" s="304">
        <f>Y96*$F96</f>
        <v>0</v>
      </c>
      <c r="AB96" s="305"/>
      <c r="AC96" s="302">
        <f>AB96*$J96</f>
        <v>0</v>
      </c>
      <c r="AD96" s="303">
        <f>AB96*$F96</f>
        <v>0</v>
      </c>
      <c r="AE96" s="304">
        <f>AC96*$F96</f>
        <v>0</v>
      </c>
      <c r="AF96" s="305"/>
      <c r="AG96" s="302">
        <f>AF96*$J96</f>
        <v>0</v>
      </c>
      <c r="AH96" s="303">
        <f>AF96*$F96</f>
        <v>0</v>
      </c>
      <c r="AI96" s="306">
        <f>AG96*$F96</f>
        <v>0</v>
      </c>
      <c r="AK96" s="647"/>
    </row>
    <row r="97" spans="1:37" s="46" customFormat="1" ht="33.75" customHeight="1" thickBot="1">
      <c r="A97" s="596"/>
      <c r="B97" s="644"/>
      <c r="C97" s="593"/>
      <c r="D97" s="520"/>
      <c r="E97" s="538"/>
      <c r="F97" s="521"/>
      <c r="G97" s="469"/>
      <c r="H97" s="167" t="str">
        <f t="shared" si="82"/>
        <v>Local</v>
      </c>
      <c r="I97" s="93" t="s">
        <v>9</v>
      </c>
      <c r="J97" s="121">
        <f>IF(H97="","",IF(H97="Foreign",VLOOKUP(I97,Currency!$E$20:$F$33,2,FALSE),1))</f>
        <v>1</v>
      </c>
      <c r="K97" s="129"/>
      <c r="L97" s="130">
        <f t="shared" si="122"/>
        <v>0</v>
      </c>
      <c r="M97" s="140">
        <f t="shared" ref="M97" si="468">K97*$F96</f>
        <v>0</v>
      </c>
      <c r="N97" s="229">
        <f t="shared" ref="N97" si="469">L97*$F96</f>
        <v>0</v>
      </c>
      <c r="P97" s="319"/>
      <c r="Q97" s="345">
        <f>P97*$J97</f>
        <v>0</v>
      </c>
      <c r="R97" s="346">
        <f t="shared" ref="R97" si="470">P97*$F96</f>
        <v>0</v>
      </c>
      <c r="S97" s="347">
        <f t="shared" ref="S97" si="471">Q97*$F96</f>
        <v>0</v>
      </c>
      <c r="T97" s="323"/>
      <c r="U97" s="345">
        <f>T97*$J97</f>
        <v>0</v>
      </c>
      <c r="V97" s="346">
        <f t="shared" ref="V97" si="472">T97*$F96</f>
        <v>0</v>
      </c>
      <c r="W97" s="347">
        <f t="shared" ref="W97" si="473">U97*$F96</f>
        <v>0</v>
      </c>
      <c r="X97" s="323"/>
      <c r="Y97" s="345">
        <f>X97*$J97</f>
        <v>0</v>
      </c>
      <c r="Z97" s="346">
        <f t="shared" ref="Z97" si="474">X97*$F96</f>
        <v>0</v>
      </c>
      <c r="AA97" s="347">
        <f t="shared" ref="AA97" si="475">Y97*$F96</f>
        <v>0</v>
      </c>
      <c r="AB97" s="323"/>
      <c r="AC97" s="345">
        <f>AB97*$J97</f>
        <v>0</v>
      </c>
      <c r="AD97" s="346">
        <f t="shared" ref="AD97" si="476">AB97*$F96</f>
        <v>0</v>
      </c>
      <c r="AE97" s="347">
        <f t="shared" ref="AE97" si="477">AC97*$F96</f>
        <v>0</v>
      </c>
      <c r="AF97" s="323"/>
      <c r="AG97" s="345">
        <f>AF97*$J97</f>
        <v>0</v>
      </c>
      <c r="AH97" s="346">
        <f t="shared" ref="AH97" si="478">AF97*$F96</f>
        <v>0</v>
      </c>
      <c r="AI97" s="348">
        <f t="shared" ref="AI97" si="479">AG97*$F96</f>
        <v>0</v>
      </c>
      <c r="AK97" s="648"/>
    </row>
    <row r="98" spans="1:37" s="46" customFormat="1" ht="19.75" customHeight="1">
      <c r="A98" s="596"/>
      <c r="B98" s="586">
        <v>3.21</v>
      </c>
      <c r="C98" s="593"/>
      <c r="D98" s="588" t="s">
        <v>88</v>
      </c>
      <c r="E98" s="527" t="s">
        <v>138</v>
      </c>
      <c r="F98" s="517">
        <v>5</v>
      </c>
      <c r="G98" s="472" t="s">
        <v>92</v>
      </c>
      <c r="H98" s="165" t="str">
        <f t="shared" si="82"/>
        <v>Local</v>
      </c>
      <c r="I98" s="159" t="s">
        <v>9</v>
      </c>
      <c r="J98" s="166">
        <f>IF(H98="","",IF(H98="Foreign",VLOOKUP(I98,Currency!$E$20:$F$33,2,FALSE),1))</f>
        <v>1</v>
      </c>
      <c r="K98" s="154"/>
      <c r="L98" s="155">
        <f t="shared" si="122"/>
        <v>0</v>
      </c>
      <c r="M98" s="156">
        <f t="shared" ref="M98" si="480">K98*$F98</f>
        <v>0</v>
      </c>
      <c r="N98" s="224">
        <f t="shared" ref="N98" si="481">L98*$F98</f>
        <v>0</v>
      </c>
      <c r="P98" s="332"/>
      <c r="Q98" s="341">
        <f t="shared" ref="Q98:Q101" si="482">P98*$J98</f>
        <v>0</v>
      </c>
      <c r="R98" s="342">
        <f t="shared" ref="R98" si="483">P98*$F98</f>
        <v>0</v>
      </c>
      <c r="S98" s="343">
        <f t="shared" ref="S98" si="484">Q98*$F98</f>
        <v>0</v>
      </c>
      <c r="T98" s="334"/>
      <c r="U98" s="341">
        <f t="shared" ref="U98:U103" si="485">T98*$J98</f>
        <v>0</v>
      </c>
      <c r="V98" s="342">
        <f t="shared" ref="V98" si="486">T98*$F98</f>
        <v>0</v>
      </c>
      <c r="W98" s="343">
        <f t="shared" ref="W98" si="487">U98*$F98</f>
        <v>0</v>
      </c>
      <c r="X98" s="334"/>
      <c r="Y98" s="341">
        <f t="shared" ref="Y98:Y103" si="488">X98*$J98</f>
        <v>0</v>
      </c>
      <c r="Z98" s="342">
        <f t="shared" ref="Z98" si="489">X98*$F98</f>
        <v>0</v>
      </c>
      <c r="AA98" s="343">
        <f t="shared" ref="AA98" si="490">Y98*$F98</f>
        <v>0</v>
      </c>
      <c r="AB98" s="334"/>
      <c r="AC98" s="341">
        <f t="shared" ref="AC98:AC103" si="491">AB98*$J98</f>
        <v>0</v>
      </c>
      <c r="AD98" s="342">
        <f t="shared" ref="AD98" si="492">AB98*$F98</f>
        <v>0</v>
      </c>
      <c r="AE98" s="343">
        <f t="shared" ref="AE98" si="493">AC98*$F98</f>
        <v>0</v>
      </c>
      <c r="AF98" s="334"/>
      <c r="AG98" s="341">
        <f t="shared" ref="AG98:AG103" si="494">AF98*$J98</f>
        <v>0</v>
      </c>
      <c r="AH98" s="342">
        <f t="shared" ref="AH98" si="495">AF98*$F98</f>
        <v>0</v>
      </c>
      <c r="AI98" s="344">
        <f t="shared" ref="AI98" si="496">AG98*$F98</f>
        <v>0</v>
      </c>
      <c r="AK98" s="647"/>
    </row>
    <row r="99" spans="1:37" s="46" customFormat="1" ht="23.25" customHeight="1" thickBot="1">
      <c r="A99" s="596"/>
      <c r="B99" s="584"/>
      <c r="C99" s="593"/>
      <c r="D99" s="589"/>
      <c r="E99" s="528"/>
      <c r="F99" s="521"/>
      <c r="G99" s="469"/>
      <c r="H99" s="124" t="str">
        <f t="shared" si="82"/>
        <v>Local</v>
      </c>
      <c r="I99" s="93" t="s">
        <v>9</v>
      </c>
      <c r="J99" s="121">
        <f>IF(H99="","",IF(H99="Foreign",VLOOKUP(I99,Currency!$E$20:$F$33,2,FALSE),1))</f>
        <v>1</v>
      </c>
      <c r="K99" s="129"/>
      <c r="L99" s="130">
        <f t="shared" si="122"/>
        <v>0</v>
      </c>
      <c r="M99" s="131">
        <f t="shared" ref="M99" si="497">K99*$F98</f>
        <v>0</v>
      </c>
      <c r="N99" s="223">
        <f t="shared" ref="N99" si="498">L99*$F98</f>
        <v>0</v>
      </c>
      <c r="P99" s="319"/>
      <c r="Q99" s="345">
        <f t="shared" si="482"/>
        <v>0</v>
      </c>
      <c r="R99" s="346">
        <f t="shared" ref="R99" si="499">P99*$F98</f>
        <v>0</v>
      </c>
      <c r="S99" s="347">
        <f>Q99*$F98</f>
        <v>0</v>
      </c>
      <c r="T99" s="323"/>
      <c r="U99" s="345">
        <f t="shared" si="485"/>
        <v>0</v>
      </c>
      <c r="V99" s="346">
        <f t="shared" ref="V99" si="500">T99*$F98</f>
        <v>0</v>
      </c>
      <c r="W99" s="347">
        <f>U99*$F98</f>
        <v>0</v>
      </c>
      <c r="X99" s="323"/>
      <c r="Y99" s="345">
        <f t="shared" si="488"/>
        <v>0</v>
      </c>
      <c r="Z99" s="346">
        <f t="shared" ref="Z99" si="501">X99*$F98</f>
        <v>0</v>
      </c>
      <c r="AA99" s="347">
        <f>Y99*$F98</f>
        <v>0</v>
      </c>
      <c r="AB99" s="323"/>
      <c r="AC99" s="345">
        <f t="shared" si="491"/>
        <v>0</v>
      </c>
      <c r="AD99" s="346">
        <f t="shared" ref="AD99" si="502">AB99*$F98</f>
        <v>0</v>
      </c>
      <c r="AE99" s="347">
        <f>AC99*$F98</f>
        <v>0</v>
      </c>
      <c r="AF99" s="323"/>
      <c r="AG99" s="345">
        <f t="shared" si="494"/>
        <v>0</v>
      </c>
      <c r="AH99" s="346">
        <f t="shared" ref="AH99" si="503">AF99*$F98</f>
        <v>0</v>
      </c>
      <c r="AI99" s="348">
        <f>AG99*$F98</f>
        <v>0</v>
      </c>
      <c r="AK99" s="648"/>
    </row>
    <row r="100" spans="1:37" s="46" customFormat="1" ht="19.75" customHeight="1">
      <c r="A100" s="596"/>
      <c r="B100" s="585">
        <v>3.22</v>
      </c>
      <c r="C100" s="593"/>
      <c r="D100" s="589"/>
      <c r="E100" s="529" t="s">
        <v>139</v>
      </c>
      <c r="F100" s="530">
        <v>5</v>
      </c>
      <c r="G100" s="455" t="s">
        <v>92</v>
      </c>
      <c r="H100" s="123" t="str">
        <f t="shared" si="82"/>
        <v>Local</v>
      </c>
      <c r="I100" s="92" t="s">
        <v>9</v>
      </c>
      <c r="J100" s="120">
        <f>IF(H100="","",IF(H100="Foreign",VLOOKUP(I100,Currency!$E$20:$F$33,2,FALSE),1))</f>
        <v>1</v>
      </c>
      <c r="K100" s="128"/>
      <c r="L100" s="68">
        <f t="shared" si="122"/>
        <v>0</v>
      </c>
      <c r="M100" s="69">
        <f t="shared" ref="M100" si="504">K100*$F100</f>
        <v>0</v>
      </c>
      <c r="N100" s="222">
        <f t="shared" ref="N100" si="505">L100*$F100</f>
        <v>0</v>
      </c>
      <c r="P100" s="332"/>
      <c r="Q100" s="341">
        <f t="shared" si="482"/>
        <v>0</v>
      </c>
      <c r="R100" s="342">
        <f t="shared" ref="R100" si="506">P100*$F100</f>
        <v>0</v>
      </c>
      <c r="S100" s="343">
        <f t="shared" ref="S100" si="507">Q100*$F100</f>
        <v>0</v>
      </c>
      <c r="T100" s="334"/>
      <c r="U100" s="341">
        <f t="shared" si="485"/>
        <v>0</v>
      </c>
      <c r="V100" s="342">
        <f t="shared" ref="V100" si="508">T100*$F100</f>
        <v>0</v>
      </c>
      <c r="W100" s="343">
        <f t="shared" ref="W100" si="509">U100*$F100</f>
        <v>0</v>
      </c>
      <c r="X100" s="334"/>
      <c r="Y100" s="341">
        <f t="shared" si="488"/>
        <v>0</v>
      </c>
      <c r="Z100" s="342">
        <f t="shared" ref="Z100" si="510">X100*$F100</f>
        <v>0</v>
      </c>
      <c r="AA100" s="343">
        <f t="shared" ref="AA100" si="511">Y100*$F100</f>
        <v>0</v>
      </c>
      <c r="AB100" s="334"/>
      <c r="AC100" s="341">
        <f t="shared" si="491"/>
        <v>0</v>
      </c>
      <c r="AD100" s="342">
        <f t="shared" ref="AD100" si="512">AB100*$F100</f>
        <v>0</v>
      </c>
      <c r="AE100" s="343">
        <f t="shared" ref="AE100" si="513">AC100*$F100</f>
        <v>0</v>
      </c>
      <c r="AF100" s="334"/>
      <c r="AG100" s="341">
        <f t="shared" si="494"/>
        <v>0</v>
      </c>
      <c r="AH100" s="342">
        <f t="shared" ref="AH100" si="514">AF100*$F100</f>
        <v>0</v>
      </c>
      <c r="AI100" s="344">
        <f t="shared" ref="AI100" si="515">AG100*$F100</f>
        <v>0</v>
      </c>
      <c r="AK100" s="647"/>
    </row>
    <row r="101" spans="1:37" s="46" customFormat="1" ht="19.75" customHeight="1" thickBot="1">
      <c r="A101" s="596"/>
      <c r="B101" s="585"/>
      <c r="C101" s="593"/>
      <c r="D101" s="589"/>
      <c r="E101" s="528"/>
      <c r="F101" s="521"/>
      <c r="G101" s="469"/>
      <c r="H101" s="124" t="str">
        <f t="shared" si="82"/>
        <v>Local</v>
      </c>
      <c r="I101" s="93" t="s">
        <v>9</v>
      </c>
      <c r="J101" s="121">
        <f>IF(H101="","",IF(H101="Foreign",VLOOKUP(I101,Currency!$E$20:$F$33,2,FALSE),1))</f>
        <v>1</v>
      </c>
      <c r="K101" s="129"/>
      <c r="L101" s="130">
        <f t="shared" si="122"/>
        <v>0</v>
      </c>
      <c r="M101" s="131">
        <f t="shared" ref="M101" si="516">K101*$F100</f>
        <v>0</v>
      </c>
      <c r="N101" s="223">
        <f t="shared" ref="N101" si="517">L101*$F100</f>
        <v>0</v>
      </c>
      <c r="P101" s="319"/>
      <c r="Q101" s="345">
        <f t="shared" si="482"/>
        <v>0</v>
      </c>
      <c r="R101" s="346">
        <f t="shared" ref="R101" si="518">P101*$F100</f>
        <v>0</v>
      </c>
      <c r="S101" s="347">
        <f t="shared" ref="S101" si="519">Q101*$F100</f>
        <v>0</v>
      </c>
      <c r="T101" s="323"/>
      <c r="U101" s="345">
        <f t="shared" si="485"/>
        <v>0</v>
      </c>
      <c r="V101" s="346">
        <f t="shared" ref="V101" si="520">T101*$F100</f>
        <v>0</v>
      </c>
      <c r="W101" s="347">
        <f t="shared" ref="W101" si="521">U101*$F100</f>
        <v>0</v>
      </c>
      <c r="X101" s="323"/>
      <c r="Y101" s="345">
        <f t="shared" si="488"/>
        <v>0</v>
      </c>
      <c r="Z101" s="346">
        <f t="shared" ref="Z101" si="522">X101*$F100</f>
        <v>0</v>
      </c>
      <c r="AA101" s="347">
        <f t="shared" ref="AA101" si="523">Y101*$F100</f>
        <v>0</v>
      </c>
      <c r="AB101" s="323"/>
      <c r="AC101" s="345">
        <f t="shared" si="491"/>
        <v>0</v>
      </c>
      <c r="AD101" s="346">
        <f t="shared" ref="AD101" si="524">AB101*$F100</f>
        <v>0</v>
      </c>
      <c r="AE101" s="347">
        <f t="shared" ref="AE101" si="525">AC101*$F100</f>
        <v>0</v>
      </c>
      <c r="AF101" s="323"/>
      <c r="AG101" s="345">
        <f t="shared" si="494"/>
        <v>0</v>
      </c>
      <c r="AH101" s="346">
        <f t="shared" ref="AH101" si="526">AF101*$F100</f>
        <v>0</v>
      </c>
      <c r="AI101" s="348">
        <f t="shared" ref="AI101" si="527">AG101*$F100</f>
        <v>0</v>
      </c>
      <c r="AK101" s="648"/>
    </row>
    <row r="102" spans="1:37" s="46" customFormat="1" ht="19.75" customHeight="1">
      <c r="A102" s="596"/>
      <c r="B102" s="641">
        <v>3.23</v>
      </c>
      <c r="C102" s="593"/>
      <c r="D102" s="589"/>
      <c r="E102" s="529" t="s">
        <v>140</v>
      </c>
      <c r="F102" s="530">
        <v>5</v>
      </c>
      <c r="G102" s="455" t="s">
        <v>92</v>
      </c>
      <c r="H102" s="123" t="str">
        <f t="shared" si="82"/>
        <v>Local</v>
      </c>
      <c r="I102" s="92" t="s">
        <v>9</v>
      </c>
      <c r="J102" s="120">
        <f>IF(H102="","",IF(H102="Foreign",VLOOKUP(I102,Currency!$E$20:$F$33,2,FALSE),1))</f>
        <v>1</v>
      </c>
      <c r="K102" s="128"/>
      <c r="L102" s="148">
        <f t="shared" si="122"/>
        <v>0</v>
      </c>
      <c r="M102" s="149">
        <f t="shared" ref="M102" si="528">K102*$F102</f>
        <v>0</v>
      </c>
      <c r="N102" s="228">
        <f t="shared" ref="N102" si="529">L102*$F102</f>
        <v>0</v>
      </c>
      <c r="P102" s="332"/>
      <c r="Q102" s="294">
        <f t="shared" ref="Q102:Q103" si="530">P102*$J102</f>
        <v>0</v>
      </c>
      <c r="R102" s="295">
        <f>P102*$F102</f>
        <v>0</v>
      </c>
      <c r="S102" s="333">
        <f>Q102*$F102</f>
        <v>0</v>
      </c>
      <c r="T102" s="334"/>
      <c r="U102" s="294">
        <f t="shared" si="485"/>
        <v>0</v>
      </c>
      <c r="V102" s="295">
        <f>T102*$F102</f>
        <v>0</v>
      </c>
      <c r="W102" s="333">
        <f>U102*$F102</f>
        <v>0</v>
      </c>
      <c r="X102" s="334"/>
      <c r="Y102" s="294">
        <f t="shared" si="488"/>
        <v>0</v>
      </c>
      <c r="Z102" s="295">
        <f>X102*$F102</f>
        <v>0</v>
      </c>
      <c r="AA102" s="333">
        <f>Y102*$F102</f>
        <v>0</v>
      </c>
      <c r="AB102" s="334"/>
      <c r="AC102" s="294">
        <f t="shared" si="491"/>
        <v>0</v>
      </c>
      <c r="AD102" s="295">
        <f>AB102*$F102</f>
        <v>0</v>
      </c>
      <c r="AE102" s="333">
        <f>AC102*$F102</f>
        <v>0</v>
      </c>
      <c r="AF102" s="334"/>
      <c r="AG102" s="294">
        <f t="shared" si="494"/>
        <v>0</v>
      </c>
      <c r="AH102" s="295">
        <f>AF102*$F102</f>
        <v>0</v>
      </c>
      <c r="AI102" s="296">
        <f>AG102*$F102</f>
        <v>0</v>
      </c>
      <c r="AK102" s="647"/>
    </row>
    <row r="103" spans="1:37" s="46" customFormat="1" ht="19.75" customHeight="1" thickBot="1">
      <c r="A103" s="597"/>
      <c r="B103" s="645"/>
      <c r="C103" s="594"/>
      <c r="D103" s="590"/>
      <c r="E103" s="539"/>
      <c r="F103" s="576"/>
      <c r="G103" s="456"/>
      <c r="H103" s="197" t="str">
        <f t="shared" si="82"/>
        <v>Local</v>
      </c>
      <c r="I103" s="198" t="s">
        <v>9</v>
      </c>
      <c r="J103" s="199">
        <f>IF(H103="","",IF(H103="Foreign",VLOOKUP(I103,Currency!$E$20:$F$33,2,FALSE),1))</f>
        <v>1</v>
      </c>
      <c r="K103" s="200"/>
      <c r="L103" s="206">
        <f t="shared" si="122"/>
        <v>0</v>
      </c>
      <c r="M103" s="202">
        <f t="shared" ref="M103" si="531">K103*$F102</f>
        <v>0</v>
      </c>
      <c r="N103" s="203">
        <f>L103*$F102</f>
        <v>0</v>
      </c>
      <c r="P103" s="307"/>
      <c r="Q103" s="308">
        <f t="shared" si="530"/>
        <v>0</v>
      </c>
      <c r="R103" s="309">
        <f t="shared" ref="R103" si="532">P103*$F102</f>
        <v>0</v>
      </c>
      <c r="S103" s="310">
        <f t="shared" ref="S103" si="533">Q103*$F102</f>
        <v>0</v>
      </c>
      <c r="T103" s="311"/>
      <c r="U103" s="308">
        <f t="shared" si="485"/>
        <v>0</v>
      </c>
      <c r="V103" s="309">
        <f t="shared" ref="V103" si="534">T103*$F102</f>
        <v>0</v>
      </c>
      <c r="W103" s="310">
        <f t="shared" ref="W103" si="535">U103*$F102</f>
        <v>0</v>
      </c>
      <c r="X103" s="311"/>
      <c r="Y103" s="308">
        <f t="shared" si="488"/>
        <v>0</v>
      </c>
      <c r="Z103" s="309">
        <f t="shared" ref="Z103" si="536">X103*$F102</f>
        <v>0</v>
      </c>
      <c r="AA103" s="310">
        <f t="shared" ref="AA103" si="537">Y103*$F102</f>
        <v>0</v>
      </c>
      <c r="AB103" s="311"/>
      <c r="AC103" s="308">
        <f t="shared" si="491"/>
        <v>0</v>
      </c>
      <c r="AD103" s="309">
        <f t="shared" ref="AD103" si="538">AB103*$F102</f>
        <v>0</v>
      </c>
      <c r="AE103" s="310">
        <f t="shared" ref="AE103" si="539">AC103*$F102</f>
        <v>0</v>
      </c>
      <c r="AF103" s="311"/>
      <c r="AG103" s="308">
        <f t="shared" si="494"/>
        <v>0</v>
      </c>
      <c r="AH103" s="309">
        <f t="shared" ref="AH103" si="540">AF103*$F102</f>
        <v>0</v>
      </c>
      <c r="AI103" s="312">
        <f t="shared" ref="AI103" si="541">AG103*$F102</f>
        <v>0</v>
      </c>
      <c r="AK103" s="648"/>
    </row>
    <row r="104" spans="1:37" s="46" customFormat="1" ht="15" customHeight="1" thickTop="1" thickBot="1">
      <c r="A104" s="48"/>
      <c r="B104" s="48"/>
      <c r="C104" s="48"/>
      <c r="D104" s="49"/>
      <c r="E104" s="35"/>
      <c r="F104" s="50"/>
      <c r="G104" s="47"/>
      <c r="H104" s="47"/>
      <c r="I104" s="47"/>
      <c r="J104" s="47"/>
      <c r="K104" s="47"/>
      <c r="L104" s="51" t="s">
        <v>71</v>
      </c>
      <c r="M104" s="66"/>
      <c r="N104" s="52">
        <f>SUM(N58:N103)</f>
        <v>0</v>
      </c>
      <c r="P104" s="47"/>
      <c r="Q104" s="135" t="s">
        <v>78</v>
      </c>
      <c r="R104" s="66"/>
      <c r="S104" s="144">
        <f>SUM(S58:S103)</f>
        <v>0</v>
      </c>
      <c r="T104" s="47"/>
      <c r="U104" s="135" t="s">
        <v>78</v>
      </c>
      <c r="V104" s="66"/>
      <c r="W104" s="144">
        <f>SUM(W58:W103)</f>
        <v>0</v>
      </c>
      <c r="X104" s="47"/>
      <c r="Y104" s="135" t="s">
        <v>78</v>
      </c>
      <c r="Z104" s="66"/>
      <c r="AA104" s="144">
        <f>SUM(AA58:AA103)</f>
        <v>0</v>
      </c>
      <c r="AB104" s="47"/>
      <c r="AC104" s="135" t="s">
        <v>78</v>
      </c>
      <c r="AD104" s="66"/>
      <c r="AE104" s="144">
        <f>SUM(AE58:AE103)</f>
        <v>0</v>
      </c>
      <c r="AF104" s="47"/>
      <c r="AG104" s="135" t="s">
        <v>78</v>
      </c>
      <c r="AH104" s="66"/>
      <c r="AI104" s="144">
        <f>SUM(AI58:AI103)</f>
        <v>0</v>
      </c>
    </row>
    <row r="105" spans="1:37" s="46" customFormat="1" ht="25.75" customHeight="1" thickTop="1">
      <c r="A105" s="48"/>
      <c r="B105" s="48"/>
      <c r="C105" s="48"/>
      <c r="D105" s="53"/>
      <c r="E105" s="35"/>
      <c r="F105" s="50"/>
      <c r="G105" s="47"/>
      <c r="H105" s="47"/>
      <c r="I105" s="47"/>
      <c r="J105" s="47"/>
      <c r="Q105" s="136"/>
      <c r="S105" s="145"/>
      <c r="U105" s="136"/>
      <c r="W105" s="145"/>
      <c r="Y105" s="136"/>
      <c r="AA105" s="145"/>
      <c r="AC105" s="136"/>
      <c r="AE105" s="145"/>
      <c r="AG105" s="136"/>
      <c r="AI105" s="145"/>
    </row>
    <row r="106" spans="1:37" s="46" customFormat="1" ht="26.25" customHeight="1" thickBot="1">
      <c r="A106" s="48"/>
      <c r="B106" s="48"/>
      <c r="C106" s="48"/>
      <c r="D106" s="53"/>
      <c r="E106" s="35"/>
      <c r="F106" s="50"/>
      <c r="G106" s="47"/>
      <c r="H106" s="47"/>
      <c r="I106" s="47"/>
      <c r="J106" s="47"/>
      <c r="Q106" s="136"/>
      <c r="S106" s="145"/>
      <c r="U106" s="136"/>
      <c r="W106" s="145"/>
      <c r="Y106" s="136"/>
      <c r="AA106" s="145"/>
      <c r="AC106" s="136"/>
      <c r="AE106" s="145"/>
      <c r="AG106" s="136"/>
      <c r="AI106" s="145"/>
    </row>
    <row r="107" spans="1:37" s="46" customFormat="1" ht="26.25" customHeight="1" thickTop="1" thickBot="1">
      <c r="A107" s="48"/>
      <c r="B107" s="48"/>
      <c r="C107" s="48"/>
      <c r="D107" s="53"/>
      <c r="E107" s="35"/>
      <c r="F107" s="50"/>
      <c r="G107" s="47"/>
      <c r="H107" s="47"/>
      <c r="I107" s="47"/>
      <c r="J107" s="47"/>
      <c r="K107" s="572" t="s">
        <v>123</v>
      </c>
      <c r="L107" s="552"/>
      <c r="M107" s="552"/>
      <c r="N107" s="573"/>
      <c r="O107" s="45"/>
      <c r="P107" s="551" t="s">
        <v>95</v>
      </c>
      <c r="Q107" s="552"/>
      <c r="R107" s="552"/>
      <c r="S107" s="553"/>
      <c r="T107" s="552" t="s">
        <v>97</v>
      </c>
      <c r="U107" s="552"/>
      <c r="V107" s="552"/>
      <c r="W107" s="553"/>
      <c r="X107" s="552" t="s">
        <v>99</v>
      </c>
      <c r="Y107" s="552"/>
      <c r="Z107" s="552"/>
      <c r="AA107" s="553"/>
      <c r="AB107" s="552" t="s">
        <v>100</v>
      </c>
      <c r="AC107" s="552"/>
      <c r="AD107" s="552"/>
      <c r="AE107" s="553"/>
      <c r="AF107" s="552" t="s">
        <v>101</v>
      </c>
      <c r="AG107" s="552"/>
      <c r="AH107" s="552"/>
      <c r="AI107" s="573"/>
    </row>
    <row r="108" spans="1:37" s="46" customFormat="1" ht="45" customHeight="1" thickTop="1" thickBot="1">
      <c r="A108" s="216" t="s">
        <v>74</v>
      </c>
      <c r="B108" s="217"/>
      <c r="C108" s="217" t="s">
        <v>73</v>
      </c>
      <c r="D108" s="217" t="s">
        <v>17</v>
      </c>
      <c r="E108" s="217" t="s">
        <v>18</v>
      </c>
      <c r="F108" s="218" t="s">
        <v>19</v>
      </c>
      <c r="G108" s="217" t="s">
        <v>15</v>
      </c>
      <c r="H108" s="463" t="s">
        <v>24</v>
      </c>
      <c r="I108" s="464"/>
      <c r="J108" s="464"/>
      <c r="K108" s="217" t="s">
        <v>13</v>
      </c>
      <c r="L108" s="219" t="s">
        <v>10</v>
      </c>
      <c r="M108" s="220" t="s">
        <v>53</v>
      </c>
      <c r="N108" s="221" t="s">
        <v>11</v>
      </c>
      <c r="P108" s="239" t="s">
        <v>13</v>
      </c>
      <c r="Q108" s="219" t="s">
        <v>10</v>
      </c>
      <c r="R108" s="64" t="s">
        <v>53</v>
      </c>
      <c r="S108" s="141" t="s">
        <v>11</v>
      </c>
      <c r="T108" s="61" t="s">
        <v>13</v>
      </c>
      <c r="U108" s="219" t="s">
        <v>10</v>
      </c>
      <c r="V108" s="64" t="s">
        <v>53</v>
      </c>
      <c r="W108" s="141" t="s">
        <v>11</v>
      </c>
      <c r="X108" s="61" t="s">
        <v>13</v>
      </c>
      <c r="Y108" s="219" t="s">
        <v>10</v>
      </c>
      <c r="Z108" s="64" t="s">
        <v>53</v>
      </c>
      <c r="AA108" s="141" t="s">
        <v>11</v>
      </c>
      <c r="AB108" s="61" t="s">
        <v>13</v>
      </c>
      <c r="AC108" s="219" t="s">
        <v>10</v>
      </c>
      <c r="AD108" s="64" t="s">
        <v>53</v>
      </c>
      <c r="AE108" s="141" t="s">
        <v>11</v>
      </c>
      <c r="AF108" s="61" t="s">
        <v>13</v>
      </c>
      <c r="AG108" s="219" t="s">
        <v>10</v>
      </c>
      <c r="AH108" s="64" t="s">
        <v>53</v>
      </c>
      <c r="AI108" s="243" t="s">
        <v>11</v>
      </c>
    </row>
    <row r="109" spans="1:37" s="46" customFormat="1" ht="19.5" customHeight="1" thickTop="1">
      <c r="A109" s="554">
        <v>4</v>
      </c>
      <c r="B109" s="610">
        <v>4.0999999999999996</v>
      </c>
      <c r="C109" s="546" t="s">
        <v>96</v>
      </c>
      <c r="D109" s="616" t="s">
        <v>164</v>
      </c>
      <c r="E109" s="564" t="s">
        <v>165</v>
      </c>
      <c r="F109" s="540">
        <v>5</v>
      </c>
      <c r="G109" s="562" t="s">
        <v>94</v>
      </c>
      <c r="H109" s="245" t="str">
        <f t="shared" ref="H109:H110" si="542">IF(I109="","",IF(I109="ZAR","Local","Foreign"))</f>
        <v>Local</v>
      </c>
      <c r="I109" s="246" t="s">
        <v>9</v>
      </c>
      <c r="J109" s="247">
        <f>IF(H109="","",IF(H109="Foreign",VLOOKUP(I109,Currency!$E$20:$F$33,2,FALSE),1))</f>
        <v>1</v>
      </c>
      <c r="K109" s="363"/>
      <c r="L109" s="364">
        <f t="shared" ref="L109:L114" si="543">K109*$J109</f>
        <v>0</v>
      </c>
      <c r="M109" s="365">
        <f>K109*$F109</f>
        <v>0</v>
      </c>
      <c r="N109" s="366">
        <f>L109*$F109</f>
        <v>0</v>
      </c>
      <c r="P109" s="90"/>
      <c r="Q109" s="65">
        <f t="shared" ref="Q109:Q110" si="544">P109*$J109</f>
        <v>0</v>
      </c>
      <c r="R109" s="67">
        <f>P109*$F109</f>
        <v>0</v>
      </c>
      <c r="S109" s="405">
        <f>Q109*$F109</f>
        <v>0</v>
      </c>
      <c r="T109" s="406"/>
      <c r="U109" s="65">
        <f t="shared" ref="U109:U114" si="545">T109*$J109</f>
        <v>0</v>
      </c>
      <c r="V109" s="67">
        <f>T109*$F109</f>
        <v>0</v>
      </c>
      <c r="W109" s="405">
        <f>U109*$F109</f>
        <v>0</v>
      </c>
      <c r="X109" s="406"/>
      <c r="Y109" s="65">
        <f t="shared" ref="Y109:Y114" si="546">X109*$J109</f>
        <v>0</v>
      </c>
      <c r="Z109" s="67">
        <f>X109*$F109</f>
        <v>0</v>
      </c>
      <c r="AA109" s="405">
        <f>Y109*$F109</f>
        <v>0</v>
      </c>
      <c r="AB109" s="406"/>
      <c r="AC109" s="65">
        <f t="shared" ref="AC109:AC114" si="547">AB109*$J109</f>
        <v>0</v>
      </c>
      <c r="AD109" s="67">
        <f>AB109*$F109</f>
        <v>0</v>
      </c>
      <c r="AE109" s="405">
        <f>AC109*$F109</f>
        <v>0</v>
      </c>
      <c r="AF109" s="406"/>
      <c r="AG109" s="65">
        <f t="shared" ref="AG109:AG114" si="548">AF109*$J109</f>
        <v>0</v>
      </c>
      <c r="AH109" s="67">
        <f>AF109*$F109</f>
        <v>0</v>
      </c>
      <c r="AI109" s="407">
        <f>AG109*$F109</f>
        <v>0</v>
      </c>
      <c r="AK109" s="647"/>
    </row>
    <row r="110" spans="1:37" s="46" customFormat="1" ht="34.5" customHeight="1" thickBot="1">
      <c r="A110" s="555"/>
      <c r="B110" s="611"/>
      <c r="C110" s="547"/>
      <c r="D110" s="617"/>
      <c r="E110" s="474"/>
      <c r="F110" s="532"/>
      <c r="G110" s="563"/>
      <c r="H110" s="183" t="str">
        <f t="shared" si="542"/>
        <v>Local</v>
      </c>
      <c r="I110" s="184" t="s">
        <v>9</v>
      </c>
      <c r="J110" s="185">
        <f>IF(H110="","",IF(H110="Foreign",VLOOKUP(I110,Currency!$E$20:$F$33,2,FALSE),1))</f>
        <v>1</v>
      </c>
      <c r="K110" s="367"/>
      <c r="L110" s="368">
        <f t="shared" ref="L110" si="549">K110*$J110</f>
        <v>0</v>
      </c>
      <c r="M110" s="369">
        <f>K110*$F109</f>
        <v>0</v>
      </c>
      <c r="N110" s="312">
        <f>L110*$F109</f>
        <v>0</v>
      </c>
      <c r="P110" s="95"/>
      <c r="Q110" s="96">
        <f t="shared" si="544"/>
        <v>0</v>
      </c>
      <c r="R110" s="97">
        <f>P110*$F109</f>
        <v>0</v>
      </c>
      <c r="S110" s="408">
        <f>Q110*$F109</f>
        <v>0</v>
      </c>
      <c r="T110" s="409"/>
      <c r="U110" s="96">
        <f t="shared" si="545"/>
        <v>0</v>
      </c>
      <c r="V110" s="97">
        <f>T110*$F109</f>
        <v>0</v>
      </c>
      <c r="W110" s="408">
        <f>U110*$F109</f>
        <v>0</v>
      </c>
      <c r="X110" s="409"/>
      <c r="Y110" s="96">
        <f t="shared" si="546"/>
        <v>0</v>
      </c>
      <c r="Z110" s="97">
        <f>X110*$F109</f>
        <v>0</v>
      </c>
      <c r="AA110" s="408">
        <f>Y110*$F109</f>
        <v>0</v>
      </c>
      <c r="AB110" s="409"/>
      <c r="AC110" s="96">
        <f t="shared" si="547"/>
        <v>0</v>
      </c>
      <c r="AD110" s="97">
        <f>AB110*$F109</f>
        <v>0</v>
      </c>
      <c r="AE110" s="408">
        <f>AC110*$F109</f>
        <v>0</v>
      </c>
      <c r="AF110" s="409"/>
      <c r="AG110" s="96">
        <f t="shared" si="548"/>
        <v>0</v>
      </c>
      <c r="AH110" s="97">
        <f>AF110*$F109</f>
        <v>0</v>
      </c>
      <c r="AI110" s="410">
        <f>AG110*$F109</f>
        <v>0</v>
      </c>
      <c r="AK110" s="648"/>
    </row>
    <row r="111" spans="1:37" s="46" customFormat="1" ht="19.5" customHeight="1" thickTop="1">
      <c r="A111" s="555"/>
      <c r="B111" s="612">
        <v>4.2</v>
      </c>
      <c r="C111" s="547"/>
      <c r="D111" s="618" t="s">
        <v>110</v>
      </c>
      <c r="E111" s="508" t="s">
        <v>108</v>
      </c>
      <c r="F111" s="510">
        <v>5</v>
      </c>
      <c r="G111" s="512" t="s">
        <v>90</v>
      </c>
      <c r="H111" s="177" t="str">
        <f t="shared" ref="H111:H114" si="550">IF(I111="","",IF(I111="ZAR","Local","Foreign"))</f>
        <v>Local</v>
      </c>
      <c r="I111" s="178" t="s">
        <v>9</v>
      </c>
      <c r="J111" s="179">
        <f>IF(H111="","",IF(H111="Foreign",VLOOKUP(I111,Currency!$E$20:$F$33,2,FALSE),1))</f>
        <v>1</v>
      </c>
      <c r="K111" s="180"/>
      <c r="L111" s="181">
        <f t="shared" si="543"/>
        <v>0</v>
      </c>
      <c r="M111" s="182">
        <f>K111*$F111</f>
        <v>0</v>
      </c>
      <c r="N111" s="224">
        <f>L111*$F111</f>
        <v>0</v>
      </c>
      <c r="P111" s="370"/>
      <c r="Q111" s="371">
        <f t="shared" ref="Q111:Q114" si="551">P111*$J111</f>
        <v>0</v>
      </c>
      <c r="R111" s="372">
        <f>P111*$F111</f>
        <v>0</v>
      </c>
      <c r="S111" s="333">
        <f>Q111*$F111</f>
        <v>0</v>
      </c>
      <c r="T111" s="373"/>
      <c r="U111" s="371">
        <f t="shared" si="545"/>
        <v>0</v>
      </c>
      <c r="V111" s="372">
        <f>T111*$F111</f>
        <v>0</v>
      </c>
      <c r="W111" s="333">
        <f>U111*$F111</f>
        <v>0</v>
      </c>
      <c r="X111" s="373"/>
      <c r="Y111" s="371">
        <f t="shared" si="546"/>
        <v>0</v>
      </c>
      <c r="Z111" s="372">
        <f>X111*$F111</f>
        <v>0</v>
      </c>
      <c r="AA111" s="333">
        <f>Y111*$F111</f>
        <v>0</v>
      </c>
      <c r="AB111" s="373"/>
      <c r="AC111" s="371">
        <f t="shared" si="547"/>
        <v>0</v>
      </c>
      <c r="AD111" s="372">
        <f>AB111*$F111</f>
        <v>0</v>
      </c>
      <c r="AE111" s="333">
        <f>AC111*$F111</f>
        <v>0</v>
      </c>
      <c r="AF111" s="373"/>
      <c r="AG111" s="371">
        <f t="shared" si="548"/>
        <v>0</v>
      </c>
      <c r="AH111" s="372">
        <f>AF111*$F111</f>
        <v>0</v>
      </c>
      <c r="AI111" s="296">
        <f>AG111*$F111</f>
        <v>0</v>
      </c>
    </row>
    <row r="112" spans="1:37" s="46" customFormat="1" ht="19.5" customHeight="1" thickBot="1">
      <c r="A112" s="555"/>
      <c r="B112" s="613"/>
      <c r="C112" s="547"/>
      <c r="D112" s="619"/>
      <c r="E112" s="509"/>
      <c r="F112" s="511"/>
      <c r="G112" s="513"/>
      <c r="H112" s="125" t="str">
        <f t="shared" si="550"/>
        <v>Local</v>
      </c>
      <c r="I112" s="126" t="s">
        <v>9</v>
      </c>
      <c r="J112" s="127">
        <f>IF(H112="","",IF(H112="Foreign",VLOOKUP(I112,Currency!$E$20:$F$33,2,FALSE),1))</f>
        <v>1</v>
      </c>
      <c r="K112" s="95"/>
      <c r="L112" s="96">
        <f t="shared" si="543"/>
        <v>0</v>
      </c>
      <c r="M112" s="97">
        <f>K112*$F111</f>
        <v>0</v>
      </c>
      <c r="N112" s="223">
        <f>L112*$F111</f>
        <v>0</v>
      </c>
      <c r="P112" s="374"/>
      <c r="Q112" s="375">
        <f t="shared" si="551"/>
        <v>0</v>
      </c>
      <c r="R112" s="376">
        <f>P112*$F111</f>
        <v>0</v>
      </c>
      <c r="S112" s="322">
        <f>Q112*$F111</f>
        <v>0</v>
      </c>
      <c r="T112" s="377"/>
      <c r="U112" s="375">
        <f t="shared" si="545"/>
        <v>0</v>
      </c>
      <c r="V112" s="376">
        <f>T112*$F111</f>
        <v>0</v>
      </c>
      <c r="W112" s="322">
        <f>U112*$F111</f>
        <v>0</v>
      </c>
      <c r="X112" s="377"/>
      <c r="Y112" s="375">
        <f t="shared" si="546"/>
        <v>0</v>
      </c>
      <c r="Z112" s="376">
        <f>X112*$F111</f>
        <v>0</v>
      </c>
      <c r="AA112" s="322">
        <f>Y112*$F111</f>
        <v>0</v>
      </c>
      <c r="AB112" s="377"/>
      <c r="AC112" s="375">
        <f t="shared" si="547"/>
        <v>0</v>
      </c>
      <c r="AD112" s="376">
        <f>AB112*$F111</f>
        <v>0</v>
      </c>
      <c r="AE112" s="322">
        <f>AC112*$F111</f>
        <v>0</v>
      </c>
      <c r="AF112" s="377"/>
      <c r="AG112" s="375">
        <f t="shared" si="548"/>
        <v>0</v>
      </c>
      <c r="AH112" s="376">
        <f>AF112*$F111</f>
        <v>0</v>
      </c>
      <c r="AI112" s="324">
        <f>AG112*$F111</f>
        <v>0</v>
      </c>
    </row>
    <row r="113" spans="1:37" s="46" customFormat="1" ht="19.5" customHeight="1">
      <c r="A113" s="555"/>
      <c r="B113" s="614">
        <v>4.3</v>
      </c>
      <c r="C113" s="547"/>
      <c r="D113" s="619"/>
      <c r="E113" s="473" t="s">
        <v>109</v>
      </c>
      <c r="F113" s="531">
        <v>5</v>
      </c>
      <c r="G113" s="578" t="s">
        <v>90</v>
      </c>
      <c r="H113" s="122" t="str">
        <f t="shared" si="550"/>
        <v>Local</v>
      </c>
      <c r="I113" s="91" t="s">
        <v>9</v>
      </c>
      <c r="J113" s="119">
        <f>IF(H113="","",IF(H113="Foreign",VLOOKUP(I113,Currency!$E$20:$F$33,2,FALSE),1))</f>
        <v>1</v>
      </c>
      <c r="K113" s="90"/>
      <c r="L113" s="65">
        <f t="shared" si="543"/>
        <v>0</v>
      </c>
      <c r="M113" s="67">
        <f>K113*$F113</f>
        <v>0</v>
      </c>
      <c r="N113" s="222">
        <f>L113*$F113</f>
        <v>0</v>
      </c>
      <c r="P113" s="378"/>
      <c r="Q113" s="379">
        <f t="shared" si="551"/>
        <v>0</v>
      </c>
      <c r="R113" s="380">
        <f>P113*$F113</f>
        <v>0</v>
      </c>
      <c r="S113" s="329">
        <f>Q113*$F113</f>
        <v>0</v>
      </c>
      <c r="T113" s="381"/>
      <c r="U113" s="379">
        <f t="shared" si="545"/>
        <v>0</v>
      </c>
      <c r="V113" s="380">
        <f>T113*$F113</f>
        <v>0</v>
      </c>
      <c r="W113" s="329">
        <f>U113*$F113</f>
        <v>0</v>
      </c>
      <c r="X113" s="381"/>
      <c r="Y113" s="379">
        <f t="shared" si="546"/>
        <v>0</v>
      </c>
      <c r="Z113" s="380">
        <f>X113*$F113</f>
        <v>0</v>
      </c>
      <c r="AA113" s="329">
        <f>Y113*$F113</f>
        <v>0</v>
      </c>
      <c r="AB113" s="381"/>
      <c r="AC113" s="379">
        <f t="shared" si="547"/>
        <v>0</v>
      </c>
      <c r="AD113" s="380">
        <f>AB113*$F113</f>
        <v>0</v>
      </c>
      <c r="AE113" s="329">
        <f>AC113*$F113</f>
        <v>0</v>
      </c>
      <c r="AF113" s="381"/>
      <c r="AG113" s="379">
        <f t="shared" si="548"/>
        <v>0</v>
      </c>
      <c r="AH113" s="380">
        <f>AF113*$F113</f>
        <v>0</v>
      </c>
      <c r="AI113" s="331">
        <f>AG113*$F113</f>
        <v>0</v>
      </c>
    </row>
    <row r="114" spans="1:37" s="46" customFormat="1" ht="19.5" customHeight="1" thickBot="1">
      <c r="A114" s="556"/>
      <c r="B114" s="615"/>
      <c r="C114" s="548"/>
      <c r="D114" s="620"/>
      <c r="E114" s="474"/>
      <c r="F114" s="532"/>
      <c r="G114" s="563"/>
      <c r="H114" s="248" t="str">
        <f t="shared" si="550"/>
        <v>Local</v>
      </c>
      <c r="I114" s="184" t="s">
        <v>9</v>
      </c>
      <c r="J114" s="185">
        <f>IF(H114="","",IF(H114="Foreign",VLOOKUP(I114,Currency!$E$20:$F$33,2,FALSE),1))</f>
        <v>1</v>
      </c>
      <c r="K114" s="186"/>
      <c r="L114" s="187">
        <f t="shared" si="543"/>
        <v>0</v>
      </c>
      <c r="M114" s="188">
        <f>K114*$F113</f>
        <v>0</v>
      </c>
      <c r="N114" s="209">
        <f>L114*$F113</f>
        <v>0</v>
      </c>
      <c r="P114" s="382"/>
      <c r="Q114" s="368">
        <f t="shared" si="551"/>
        <v>0</v>
      </c>
      <c r="R114" s="369">
        <f>P114*$F113</f>
        <v>0</v>
      </c>
      <c r="S114" s="310">
        <f>Q114*$F113</f>
        <v>0</v>
      </c>
      <c r="T114" s="383"/>
      <c r="U114" s="368">
        <f t="shared" si="545"/>
        <v>0</v>
      </c>
      <c r="V114" s="369">
        <f>T114*$F113</f>
        <v>0</v>
      </c>
      <c r="W114" s="310">
        <f>U114*$F113</f>
        <v>0</v>
      </c>
      <c r="X114" s="383"/>
      <c r="Y114" s="368">
        <f t="shared" si="546"/>
        <v>0</v>
      </c>
      <c r="Z114" s="369">
        <f>X114*$F113</f>
        <v>0</v>
      </c>
      <c r="AA114" s="310">
        <f>Y114*$F113</f>
        <v>0</v>
      </c>
      <c r="AB114" s="383"/>
      <c r="AC114" s="368">
        <f t="shared" si="547"/>
        <v>0</v>
      </c>
      <c r="AD114" s="369">
        <f>AB114*$F113</f>
        <v>0</v>
      </c>
      <c r="AE114" s="310">
        <f>AC114*$F113</f>
        <v>0</v>
      </c>
      <c r="AF114" s="383"/>
      <c r="AG114" s="368">
        <f t="shared" si="548"/>
        <v>0</v>
      </c>
      <c r="AH114" s="369">
        <f>AF114*$F113</f>
        <v>0</v>
      </c>
      <c r="AI114" s="312">
        <f>AG114*$F113</f>
        <v>0</v>
      </c>
    </row>
    <row r="115" spans="1:37" s="46" customFormat="1" ht="36" customHeight="1" thickTop="1" thickBot="1">
      <c r="A115" s="48"/>
      <c r="B115" s="48"/>
      <c r="C115" s="48"/>
      <c r="D115" s="49"/>
      <c r="E115" s="35"/>
      <c r="F115" s="50"/>
      <c r="G115" s="47"/>
      <c r="H115" s="47"/>
      <c r="I115" s="47"/>
      <c r="J115" s="47"/>
      <c r="K115" s="47"/>
      <c r="L115" s="51" t="s">
        <v>71</v>
      </c>
      <c r="M115" s="66"/>
      <c r="N115" s="52">
        <f>SUM(N109:N114)</f>
        <v>0</v>
      </c>
      <c r="P115" s="47"/>
      <c r="Q115" s="51" t="s">
        <v>71</v>
      </c>
      <c r="R115" s="66"/>
      <c r="S115" s="147">
        <f>SUM(S109:S114)</f>
        <v>0</v>
      </c>
      <c r="T115" s="47"/>
      <c r="U115" s="51" t="s">
        <v>71</v>
      </c>
      <c r="V115" s="66"/>
      <c r="W115" s="147">
        <f>SUM(W109:W114)</f>
        <v>0</v>
      </c>
      <c r="X115" s="47"/>
      <c r="Y115" s="51" t="s">
        <v>71</v>
      </c>
      <c r="Z115" s="66"/>
      <c r="AA115" s="147">
        <f>SUM(AA109:AA114)</f>
        <v>0</v>
      </c>
      <c r="AB115" s="47"/>
      <c r="AC115" s="51" t="s">
        <v>71</v>
      </c>
      <c r="AD115" s="66"/>
      <c r="AE115" s="147">
        <f>SUM(AE109:AE114)</f>
        <v>0</v>
      </c>
      <c r="AF115" s="47"/>
      <c r="AG115" s="51" t="s">
        <v>71</v>
      </c>
      <c r="AH115" s="66"/>
      <c r="AI115" s="147">
        <f>SUM(AI109:AI114)</f>
        <v>0</v>
      </c>
    </row>
    <row r="116" spans="1:37" s="46" customFormat="1" ht="28.4" customHeight="1" thickTop="1">
      <c r="A116" s="48"/>
      <c r="B116" s="48"/>
      <c r="C116" s="48"/>
      <c r="D116" s="53"/>
      <c r="E116" s="35"/>
      <c r="F116" s="50"/>
      <c r="G116" s="47"/>
      <c r="H116" s="47"/>
      <c r="I116" s="47"/>
      <c r="J116" s="47"/>
      <c r="S116" s="146"/>
      <c r="W116" s="146"/>
      <c r="AA116" s="146"/>
      <c r="AE116" s="146"/>
      <c r="AI116" s="146"/>
    </row>
    <row r="117" spans="1:37" s="46" customFormat="1" ht="19.399999999999999" customHeight="1" thickBot="1">
      <c r="A117" s="48"/>
      <c r="B117" s="48"/>
      <c r="C117" s="48"/>
      <c r="D117" s="53"/>
      <c r="E117" s="35"/>
      <c r="F117" s="50"/>
      <c r="G117" s="47"/>
      <c r="H117" s="47"/>
      <c r="I117" s="47"/>
      <c r="J117" s="47"/>
      <c r="K117" s="46" t="s">
        <v>72</v>
      </c>
      <c r="P117" s="46" t="s">
        <v>72</v>
      </c>
      <c r="S117" s="146"/>
      <c r="T117" s="46" t="s">
        <v>72</v>
      </c>
      <c r="W117" s="146"/>
      <c r="X117" s="46" t="s">
        <v>72</v>
      </c>
      <c r="AA117" s="146"/>
      <c r="AB117" s="46" t="s">
        <v>72</v>
      </c>
      <c r="AE117" s="146"/>
      <c r="AF117" s="46" t="s">
        <v>72</v>
      </c>
      <c r="AI117" s="146"/>
    </row>
    <row r="118" spans="1:37" s="46" customFormat="1" ht="25" customHeight="1" thickTop="1" thickBot="1">
      <c r="A118" s="48"/>
      <c r="B118" s="48"/>
      <c r="C118" s="48"/>
      <c r="D118" s="53"/>
      <c r="E118" s="35"/>
      <c r="F118" s="50"/>
      <c r="G118" s="47"/>
      <c r="H118" s="47"/>
      <c r="I118" s="47"/>
      <c r="J118" s="47"/>
      <c r="K118" s="572" t="s">
        <v>123</v>
      </c>
      <c r="L118" s="552"/>
      <c r="M118" s="552"/>
      <c r="N118" s="573"/>
      <c r="O118" s="45"/>
      <c r="P118" s="551" t="s">
        <v>95</v>
      </c>
      <c r="Q118" s="552"/>
      <c r="R118" s="552"/>
      <c r="S118" s="553"/>
      <c r="T118" s="552" t="s">
        <v>97</v>
      </c>
      <c r="U118" s="552"/>
      <c r="V118" s="552"/>
      <c r="W118" s="553"/>
      <c r="X118" s="552" t="s">
        <v>99</v>
      </c>
      <c r="Y118" s="552"/>
      <c r="Z118" s="552"/>
      <c r="AA118" s="553"/>
      <c r="AB118" s="552" t="s">
        <v>100</v>
      </c>
      <c r="AC118" s="552"/>
      <c r="AD118" s="552"/>
      <c r="AE118" s="553"/>
      <c r="AF118" s="552" t="s">
        <v>101</v>
      </c>
      <c r="AG118" s="552"/>
      <c r="AH118" s="552"/>
      <c r="AI118" s="573"/>
    </row>
    <row r="119" spans="1:37" s="46" customFormat="1" ht="45" customHeight="1" thickTop="1" thickBot="1">
      <c r="A119" s="216" t="s">
        <v>74</v>
      </c>
      <c r="B119" s="217"/>
      <c r="C119" s="217" t="s">
        <v>73</v>
      </c>
      <c r="D119" s="217" t="s">
        <v>17</v>
      </c>
      <c r="E119" s="217" t="s">
        <v>18</v>
      </c>
      <c r="F119" s="218" t="s">
        <v>19</v>
      </c>
      <c r="G119" s="217" t="s">
        <v>15</v>
      </c>
      <c r="H119" s="463" t="s">
        <v>24</v>
      </c>
      <c r="I119" s="464"/>
      <c r="J119" s="464"/>
      <c r="K119" s="217" t="s">
        <v>13</v>
      </c>
      <c r="L119" s="219" t="s">
        <v>10</v>
      </c>
      <c r="M119" s="220" t="s">
        <v>53</v>
      </c>
      <c r="N119" s="221" t="s">
        <v>11</v>
      </c>
      <c r="P119" s="239" t="s">
        <v>13</v>
      </c>
      <c r="Q119" s="233" t="s">
        <v>10</v>
      </c>
      <c r="R119" s="64" t="s">
        <v>53</v>
      </c>
      <c r="S119" s="141" t="s">
        <v>11</v>
      </c>
      <c r="T119" s="61" t="s">
        <v>13</v>
      </c>
      <c r="U119" s="233" t="s">
        <v>10</v>
      </c>
      <c r="V119" s="64" t="s">
        <v>53</v>
      </c>
      <c r="W119" s="141" t="s">
        <v>11</v>
      </c>
      <c r="X119" s="61" t="s">
        <v>13</v>
      </c>
      <c r="Y119" s="233" t="s">
        <v>10</v>
      </c>
      <c r="Z119" s="64" t="s">
        <v>53</v>
      </c>
      <c r="AA119" s="141" t="s">
        <v>11</v>
      </c>
      <c r="AB119" s="61" t="s">
        <v>13</v>
      </c>
      <c r="AC119" s="233" t="s">
        <v>10</v>
      </c>
      <c r="AD119" s="64" t="s">
        <v>53</v>
      </c>
      <c r="AE119" s="141" t="s">
        <v>11</v>
      </c>
      <c r="AF119" s="61" t="s">
        <v>13</v>
      </c>
      <c r="AG119" s="233" t="s">
        <v>10</v>
      </c>
      <c r="AH119" s="64" t="s">
        <v>53</v>
      </c>
      <c r="AI119" s="243" t="s">
        <v>11</v>
      </c>
    </row>
    <row r="120" spans="1:37" s="46" customFormat="1" ht="19.5" customHeight="1" thickTop="1">
      <c r="A120" s="595">
        <v>5</v>
      </c>
      <c r="B120" s="621">
        <v>5.0999999999999996</v>
      </c>
      <c r="C120" s="457" t="s">
        <v>82</v>
      </c>
      <c r="D120" s="460" t="s">
        <v>157</v>
      </c>
      <c r="E120" s="544" t="s">
        <v>154</v>
      </c>
      <c r="F120" s="577">
        <v>1120</v>
      </c>
      <c r="G120" s="518" t="s">
        <v>67</v>
      </c>
      <c r="H120" s="190" t="str">
        <f t="shared" ref="H120:H125" si="552">IF(I120="","",IF(I120="ZAR","Local","Foreign"))</f>
        <v>Foreign</v>
      </c>
      <c r="I120" s="191" t="s">
        <v>7</v>
      </c>
      <c r="J120" s="192">
        <f>IF(H120="","",IF(H120="Foreign",VLOOKUP(I120,Currency!$E$20:$F$33,2,FALSE),1))</f>
        <v>18.567799999999998</v>
      </c>
      <c r="K120" s="193"/>
      <c r="L120" s="194">
        <f t="shared" si="11"/>
        <v>0</v>
      </c>
      <c r="M120" s="214">
        <f t="shared" ref="M120" si="553">K120*$F120</f>
        <v>0</v>
      </c>
      <c r="N120" s="215">
        <f>L120*$F120</f>
        <v>0</v>
      </c>
      <c r="P120" s="332"/>
      <c r="Q120" s="294">
        <f t="shared" ref="Q120:Q125" si="554">P120*$J120</f>
        <v>0</v>
      </c>
      <c r="R120" s="295">
        <f t="shared" ref="R120" si="555">P120*$F120</f>
        <v>0</v>
      </c>
      <c r="S120" s="333">
        <f t="shared" ref="S120" si="556">Q120*$F120</f>
        <v>0</v>
      </c>
      <c r="T120" s="334"/>
      <c r="U120" s="294">
        <f t="shared" ref="U120:U125" si="557">T120*$J120</f>
        <v>0</v>
      </c>
      <c r="V120" s="295">
        <f t="shared" ref="V120" si="558">T120*$F120</f>
        <v>0</v>
      </c>
      <c r="W120" s="333">
        <f t="shared" ref="W120" si="559">U120*$F120</f>
        <v>0</v>
      </c>
      <c r="X120" s="334"/>
      <c r="Y120" s="294">
        <f t="shared" ref="Y120:Y125" si="560">X120*$J120</f>
        <v>0</v>
      </c>
      <c r="Z120" s="295">
        <f t="shared" ref="Z120" si="561">X120*$F120</f>
        <v>0</v>
      </c>
      <c r="AA120" s="333">
        <f t="shared" ref="AA120" si="562">Y120*$F120</f>
        <v>0</v>
      </c>
      <c r="AB120" s="334"/>
      <c r="AC120" s="294">
        <f t="shared" ref="AC120:AC125" si="563">AB120*$J120</f>
        <v>0</v>
      </c>
      <c r="AD120" s="295">
        <f t="shared" ref="AD120" si="564">AB120*$F120</f>
        <v>0</v>
      </c>
      <c r="AE120" s="333">
        <f t="shared" ref="AE120" si="565">AC120*$F120</f>
        <v>0</v>
      </c>
      <c r="AF120" s="334"/>
      <c r="AG120" s="294">
        <f t="shared" ref="AG120:AG125" si="566">AF120*$J120</f>
        <v>0</v>
      </c>
      <c r="AH120" s="295">
        <f t="shared" ref="AH120" si="567">AF120*$F120</f>
        <v>0</v>
      </c>
      <c r="AI120" s="296">
        <f t="shared" ref="AI120" si="568">AG120*$F120</f>
        <v>0</v>
      </c>
      <c r="AK120" s="647"/>
    </row>
    <row r="121" spans="1:37" s="46" customFormat="1" ht="30" customHeight="1" thickBot="1">
      <c r="A121" s="596"/>
      <c r="B121" s="622"/>
      <c r="C121" s="458"/>
      <c r="D121" s="461"/>
      <c r="E121" s="545"/>
      <c r="F121" s="471"/>
      <c r="G121" s="472"/>
      <c r="H121" s="168" t="str">
        <f t="shared" si="552"/>
        <v>Local</v>
      </c>
      <c r="I121" s="163" t="s">
        <v>9</v>
      </c>
      <c r="J121" s="169">
        <f>IF(H121="","",IF(H121="Foreign",VLOOKUP(I121,Currency!$E$20:$F$33,2,FALSE),1))</f>
        <v>1</v>
      </c>
      <c r="K121" s="151"/>
      <c r="L121" s="152">
        <f t="shared" si="11"/>
        <v>0</v>
      </c>
      <c r="M121" s="153">
        <f>K121*$F120</f>
        <v>0</v>
      </c>
      <c r="N121" s="225">
        <f>L121*$F120</f>
        <v>0</v>
      </c>
      <c r="P121" s="335"/>
      <c r="Q121" s="336">
        <f t="shared" si="554"/>
        <v>0</v>
      </c>
      <c r="R121" s="337">
        <f>P121*$F120</f>
        <v>0</v>
      </c>
      <c r="S121" s="338">
        <f>Q121*$F120</f>
        <v>0</v>
      </c>
      <c r="T121" s="339"/>
      <c r="U121" s="336">
        <f t="shared" si="557"/>
        <v>0</v>
      </c>
      <c r="V121" s="337">
        <f>T121*$F120</f>
        <v>0</v>
      </c>
      <c r="W121" s="338">
        <f>U121*$F120</f>
        <v>0</v>
      </c>
      <c r="X121" s="339"/>
      <c r="Y121" s="336">
        <f t="shared" si="560"/>
        <v>0</v>
      </c>
      <c r="Z121" s="337">
        <f>X121*$F120</f>
        <v>0</v>
      </c>
      <c r="AA121" s="338">
        <f>Y121*$F120</f>
        <v>0</v>
      </c>
      <c r="AB121" s="339"/>
      <c r="AC121" s="336">
        <f t="shared" si="563"/>
        <v>0</v>
      </c>
      <c r="AD121" s="337">
        <f>AB121*$F120</f>
        <v>0</v>
      </c>
      <c r="AE121" s="338">
        <f>AC121*$F120</f>
        <v>0</v>
      </c>
      <c r="AF121" s="339"/>
      <c r="AG121" s="336">
        <f t="shared" si="566"/>
        <v>0</v>
      </c>
      <c r="AH121" s="337">
        <f>AF121*$F120</f>
        <v>0</v>
      </c>
      <c r="AI121" s="340">
        <f>AG121*$F120</f>
        <v>0</v>
      </c>
      <c r="AK121" s="648"/>
    </row>
    <row r="122" spans="1:37" s="46" customFormat="1" ht="19.5" customHeight="1">
      <c r="A122" s="596"/>
      <c r="B122" s="465">
        <v>5.2</v>
      </c>
      <c r="C122" s="458"/>
      <c r="D122" s="461"/>
      <c r="E122" s="451" t="s">
        <v>155</v>
      </c>
      <c r="F122" s="453">
        <v>1120</v>
      </c>
      <c r="G122" s="455" t="s">
        <v>67</v>
      </c>
      <c r="H122" s="123" t="str">
        <f t="shared" si="552"/>
        <v>Local</v>
      </c>
      <c r="I122" s="92" t="s">
        <v>9</v>
      </c>
      <c r="J122" s="120">
        <f>IF(H122="","",IF(H122="Foreign",VLOOKUP(I122,Currency!$E$20:$F$33,2,FALSE),1))</f>
        <v>1</v>
      </c>
      <c r="K122" s="128"/>
      <c r="L122" s="68">
        <f t="shared" si="11"/>
        <v>0</v>
      </c>
      <c r="M122" s="69">
        <f t="shared" ref="M122" si="569">K122*$F122</f>
        <v>0</v>
      </c>
      <c r="N122" s="222">
        <f t="shared" ref="N122" si="570">L122*$F122</f>
        <v>0</v>
      </c>
      <c r="P122" s="335"/>
      <c r="Q122" s="336">
        <f t="shared" si="554"/>
        <v>0</v>
      </c>
      <c r="R122" s="337">
        <f t="shared" ref="R122" si="571">P122*$F122</f>
        <v>0</v>
      </c>
      <c r="S122" s="338">
        <f t="shared" ref="S122" si="572">Q122*$F122</f>
        <v>0</v>
      </c>
      <c r="T122" s="339"/>
      <c r="U122" s="336">
        <f t="shared" si="557"/>
        <v>0</v>
      </c>
      <c r="V122" s="337">
        <f t="shared" ref="V122" si="573">T122*$F122</f>
        <v>0</v>
      </c>
      <c r="W122" s="338">
        <f t="shared" ref="W122" si="574">U122*$F122</f>
        <v>0</v>
      </c>
      <c r="X122" s="339"/>
      <c r="Y122" s="336">
        <f t="shared" si="560"/>
        <v>0</v>
      </c>
      <c r="Z122" s="337">
        <f t="shared" ref="Z122" si="575">X122*$F122</f>
        <v>0</v>
      </c>
      <c r="AA122" s="338">
        <f t="shared" ref="AA122" si="576">Y122*$F122</f>
        <v>0</v>
      </c>
      <c r="AB122" s="339"/>
      <c r="AC122" s="336">
        <f t="shared" si="563"/>
        <v>0</v>
      </c>
      <c r="AD122" s="337">
        <f t="shared" ref="AD122" si="577">AB122*$F122</f>
        <v>0</v>
      </c>
      <c r="AE122" s="338">
        <f t="shared" ref="AE122" si="578">AC122*$F122</f>
        <v>0</v>
      </c>
      <c r="AF122" s="339"/>
      <c r="AG122" s="336">
        <f t="shared" si="566"/>
        <v>0</v>
      </c>
      <c r="AH122" s="337">
        <f t="shared" ref="AH122" si="579">AF122*$F122</f>
        <v>0</v>
      </c>
      <c r="AI122" s="340">
        <f t="shared" ref="AI122" si="580">AG122*$F122</f>
        <v>0</v>
      </c>
      <c r="AK122" s="647"/>
    </row>
    <row r="123" spans="1:37" s="46" customFormat="1" ht="28.5" customHeight="1" thickBot="1">
      <c r="A123" s="596"/>
      <c r="B123" s="466"/>
      <c r="C123" s="458"/>
      <c r="D123" s="461"/>
      <c r="E123" s="467"/>
      <c r="F123" s="468"/>
      <c r="G123" s="469"/>
      <c r="H123" s="124" t="str">
        <f t="shared" si="552"/>
        <v>Local</v>
      </c>
      <c r="I123" s="93" t="s">
        <v>9</v>
      </c>
      <c r="J123" s="121">
        <f>IF(H123="","",IF(H123="Foreign",VLOOKUP(I123,Currency!$E$20:$F$33,2,FALSE),1))</f>
        <v>1</v>
      </c>
      <c r="K123" s="129"/>
      <c r="L123" s="130">
        <f t="shared" si="11"/>
        <v>0</v>
      </c>
      <c r="M123" s="131">
        <f>K123*$F122</f>
        <v>0</v>
      </c>
      <c r="N123" s="223">
        <f>L123*$F122</f>
        <v>0</v>
      </c>
      <c r="P123" s="335"/>
      <c r="Q123" s="336">
        <f t="shared" si="554"/>
        <v>0</v>
      </c>
      <c r="R123" s="337">
        <f>P123*$F122</f>
        <v>0</v>
      </c>
      <c r="S123" s="338">
        <f>Q123*$F122</f>
        <v>0</v>
      </c>
      <c r="T123" s="339"/>
      <c r="U123" s="336">
        <f t="shared" si="557"/>
        <v>0</v>
      </c>
      <c r="V123" s="337">
        <f>T123*$F122</f>
        <v>0</v>
      </c>
      <c r="W123" s="338">
        <f>U123*$F122</f>
        <v>0</v>
      </c>
      <c r="X123" s="339"/>
      <c r="Y123" s="336">
        <f t="shared" si="560"/>
        <v>0</v>
      </c>
      <c r="Z123" s="337">
        <f>X123*$F122</f>
        <v>0</v>
      </c>
      <c r="AA123" s="338">
        <f>Y123*$F122</f>
        <v>0</v>
      </c>
      <c r="AB123" s="339"/>
      <c r="AC123" s="336">
        <f t="shared" si="563"/>
        <v>0</v>
      </c>
      <c r="AD123" s="337">
        <f>AB123*$F122</f>
        <v>0</v>
      </c>
      <c r="AE123" s="338">
        <f>AC123*$F122</f>
        <v>0</v>
      </c>
      <c r="AF123" s="339"/>
      <c r="AG123" s="336">
        <f t="shared" si="566"/>
        <v>0</v>
      </c>
      <c r="AH123" s="337">
        <f>AF123*$F122</f>
        <v>0</v>
      </c>
      <c r="AI123" s="340">
        <f>AG123*$F122</f>
        <v>0</v>
      </c>
      <c r="AK123" s="648"/>
    </row>
    <row r="124" spans="1:37" s="46" customFormat="1" ht="19.5" customHeight="1">
      <c r="A124" s="596"/>
      <c r="B124" s="449">
        <v>5.3</v>
      </c>
      <c r="C124" s="458"/>
      <c r="D124" s="461"/>
      <c r="E124" s="451" t="s">
        <v>156</v>
      </c>
      <c r="F124" s="453">
        <v>960</v>
      </c>
      <c r="G124" s="455" t="s">
        <v>67</v>
      </c>
      <c r="H124" s="123" t="str">
        <f t="shared" si="552"/>
        <v>Local</v>
      </c>
      <c r="I124" s="92" t="s">
        <v>9</v>
      </c>
      <c r="J124" s="120">
        <f>IF(H124="","",IF(H124="Foreign",VLOOKUP(I124,Currency!$E$20:$F$33,2,FALSE),1))</f>
        <v>1</v>
      </c>
      <c r="K124" s="128"/>
      <c r="L124" s="68">
        <f t="shared" si="11"/>
        <v>0</v>
      </c>
      <c r="M124" s="69">
        <f t="shared" ref="M124" si="581">K124*$F124</f>
        <v>0</v>
      </c>
      <c r="N124" s="222">
        <f t="shared" ref="N124" si="582">L124*$F124</f>
        <v>0</v>
      </c>
      <c r="P124" s="335"/>
      <c r="Q124" s="336">
        <f t="shared" si="554"/>
        <v>0</v>
      </c>
      <c r="R124" s="337">
        <f t="shared" ref="R124" si="583">P124*$F124</f>
        <v>0</v>
      </c>
      <c r="S124" s="338">
        <f t="shared" ref="S124" si="584">Q124*$F124</f>
        <v>0</v>
      </c>
      <c r="T124" s="339"/>
      <c r="U124" s="336">
        <f t="shared" si="557"/>
        <v>0</v>
      </c>
      <c r="V124" s="337">
        <f t="shared" ref="V124" si="585">T124*$F124</f>
        <v>0</v>
      </c>
      <c r="W124" s="338">
        <f t="shared" ref="W124" si="586">U124*$F124</f>
        <v>0</v>
      </c>
      <c r="X124" s="339"/>
      <c r="Y124" s="336">
        <f t="shared" si="560"/>
        <v>0</v>
      </c>
      <c r="Z124" s="337">
        <f t="shared" ref="Z124" si="587">X124*$F124</f>
        <v>0</v>
      </c>
      <c r="AA124" s="338">
        <f t="shared" ref="AA124" si="588">Y124*$F124</f>
        <v>0</v>
      </c>
      <c r="AB124" s="339"/>
      <c r="AC124" s="336">
        <f t="shared" si="563"/>
        <v>0</v>
      </c>
      <c r="AD124" s="337">
        <f t="shared" ref="AD124" si="589">AB124*$F124</f>
        <v>0</v>
      </c>
      <c r="AE124" s="338">
        <f t="shared" ref="AE124" si="590">AC124*$F124</f>
        <v>0</v>
      </c>
      <c r="AF124" s="339"/>
      <c r="AG124" s="336">
        <f t="shared" si="566"/>
        <v>0</v>
      </c>
      <c r="AH124" s="337">
        <f t="shared" ref="AH124" si="591">AF124*$F124</f>
        <v>0</v>
      </c>
      <c r="AI124" s="340">
        <f t="shared" ref="AI124" si="592">AG124*$F124</f>
        <v>0</v>
      </c>
      <c r="AK124" s="647"/>
    </row>
    <row r="125" spans="1:37" s="46" customFormat="1" ht="33" customHeight="1" thickBot="1">
      <c r="A125" s="596"/>
      <c r="B125" s="450"/>
      <c r="C125" s="458"/>
      <c r="D125" s="462"/>
      <c r="E125" s="452"/>
      <c r="F125" s="454"/>
      <c r="G125" s="456"/>
      <c r="H125" s="197" t="str">
        <f t="shared" si="552"/>
        <v>Local</v>
      </c>
      <c r="I125" s="198" t="s">
        <v>9</v>
      </c>
      <c r="J125" s="199">
        <f>IF(H125="","",IF(H125="Foreign",VLOOKUP(I125,Currency!$E$20:$F$33,2,FALSE),1))</f>
        <v>1</v>
      </c>
      <c r="K125" s="200"/>
      <c r="L125" s="201">
        <f t="shared" si="11"/>
        <v>0</v>
      </c>
      <c r="M125" s="208">
        <f>K125*$F124</f>
        <v>0</v>
      </c>
      <c r="N125" s="209">
        <f>L125*$F124</f>
        <v>0</v>
      </c>
      <c r="P125" s="307"/>
      <c r="Q125" s="308">
        <f t="shared" si="554"/>
        <v>0</v>
      </c>
      <c r="R125" s="309">
        <f>P125*$F124</f>
        <v>0</v>
      </c>
      <c r="S125" s="310">
        <f>Q125*$F124</f>
        <v>0</v>
      </c>
      <c r="T125" s="311"/>
      <c r="U125" s="308">
        <f t="shared" si="557"/>
        <v>0</v>
      </c>
      <c r="V125" s="309">
        <f>T125*$F124</f>
        <v>0</v>
      </c>
      <c r="W125" s="310">
        <f>U125*$F124</f>
        <v>0</v>
      </c>
      <c r="X125" s="311"/>
      <c r="Y125" s="308">
        <f t="shared" si="560"/>
        <v>0</v>
      </c>
      <c r="Z125" s="309">
        <f>X125*$F124</f>
        <v>0</v>
      </c>
      <c r="AA125" s="310">
        <f>Y125*$F124</f>
        <v>0</v>
      </c>
      <c r="AB125" s="311"/>
      <c r="AC125" s="308">
        <f t="shared" si="563"/>
        <v>0</v>
      </c>
      <c r="AD125" s="309">
        <f>AB125*$F124</f>
        <v>0</v>
      </c>
      <c r="AE125" s="310">
        <f>AC125*$F124</f>
        <v>0</v>
      </c>
      <c r="AF125" s="311"/>
      <c r="AG125" s="308">
        <f t="shared" si="566"/>
        <v>0</v>
      </c>
      <c r="AH125" s="309">
        <f>AF125*$F124</f>
        <v>0</v>
      </c>
      <c r="AI125" s="312">
        <f>AG125*$F124</f>
        <v>0</v>
      </c>
      <c r="AK125" s="648"/>
    </row>
    <row r="126" spans="1:37" s="46" customFormat="1" ht="19.5" customHeight="1" thickTop="1">
      <c r="A126" s="633"/>
      <c r="B126" s="465">
        <v>5.4</v>
      </c>
      <c r="C126" s="458"/>
      <c r="D126" s="460" t="s">
        <v>111</v>
      </c>
      <c r="E126" s="451" t="s">
        <v>112</v>
      </c>
      <c r="F126" s="453">
        <v>5</v>
      </c>
      <c r="G126" s="455" t="s">
        <v>116</v>
      </c>
      <c r="H126" s="123" t="str">
        <f t="shared" ref="H126:H129" si="593">IF(I126="","",IF(I126="ZAR","Local","Foreign"))</f>
        <v>Local</v>
      </c>
      <c r="I126" s="92" t="s">
        <v>9</v>
      </c>
      <c r="J126" s="120">
        <f>IF(H126="","",IF(H126="Foreign",VLOOKUP(I126,Currency!$E$20:$F$33,2,FALSE),1))</f>
        <v>1</v>
      </c>
      <c r="K126" s="394"/>
      <c r="L126" s="278">
        <f t="shared" ref="L126:L129" si="594">K126*$J126</f>
        <v>0</v>
      </c>
      <c r="M126" s="279">
        <f t="shared" ref="M126" si="595">K126*$F126</f>
        <v>0</v>
      </c>
      <c r="N126" s="280">
        <f t="shared" ref="N126" si="596">L126*$F126</f>
        <v>0</v>
      </c>
      <c r="P126" s="392"/>
      <c r="Q126" s="137">
        <f t="shared" ref="Q126:Q129" si="597">P126*$J126</f>
        <v>0</v>
      </c>
      <c r="R126" s="138">
        <f t="shared" ref="R126" si="598">P126*$F126</f>
        <v>0</v>
      </c>
      <c r="S126" s="389">
        <f t="shared" ref="S126" si="599">Q126*$F126</f>
        <v>0</v>
      </c>
      <c r="T126" s="393"/>
      <c r="U126" s="137">
        <f t="shared" ref="U126:U129" si="600">T126*$J126</f>
        <v>0</v>
      </c>
      <c r="V126" s="138">
        <f t="shared" ref="V126" si="601">T126*$F126</f>
        <v>0</v>
      </c>
      <c r="W126" s="389">
        <f t="shared" ref="W126" si="602">U126*$F126</f>
        <v>0</v>
      </c>
      <c r="X126" s="393"/>
      <c r="Y126" s="137">
        <f t="shared" ref="Y126:Y129" si="603">X126*$J126</f>
        <v>0</v>
      </c>
      <c r="Z126" s="138">
        <f t="shared" ref="Z126" si="604">X126*$F126</f>
        <v>0</v>
      </c>
      <c r="AA126" s="389">
        <f t="shared" ref="AA126" si="605">Y126*$F126</f>
        <v>0</v>
      </c>
      <c r="AB126" s="393"/>
      <c r="AC126" s="137">
        <f t="shared" ref="AC126:AC129" si="606">AB126*$J126</f>
        <v>0</v>
      </c>
      <c r="AD126" s="138">
        <f t="shared" ref="AD126" si="607">AB126*$F126</f>
        <v>0</v>
      </c>
      <c r="AE126" s="389">
        <f t="shared" ref="AE126" si="608">AC126*$F126</f>
        <v>0</v>
      </c>
      <c r="AF126" s="393"/>
      <c r="AG126" s="137">
        <f t="shared" ref="AG126:AG129" si="609">AF126*$J126</f>
        <v>0</v>
      </c>
      <c r="AH126" s="138">
        <f t="shared" ref="AH126" si="610">AF126*$F126</f>
        <v>0</v>
      </c>
      <c r="AI126" s="244">
        <f t="shared" ref="AI126" si="611">AG126*$F126</f>
        <v>0</v>
      </c>
      <c r="AK126" s="647"/>
    </row>
    <row r="127" spans="1:37" s="46" customFormat="1" ht="19.5" customHeight="1" thickBot="1">
      <c r="A127" s="633"/>
      <c r="B127" s="466"/>
      <c r="C127" s="458"/>
      <c r="D127" s="461"/>
      <c r="E127" s="467"/>
      <c r="F127" s="468"/>
      <c r="G127" s="469"/>
      <c r="H127" s="124" t="str">
        <f t="shared" si="593"/>
        <v>Local</v>
      </c>
      <c r="I127" s="93" t="s">
        <v>9</v>
      </c>
      <c r="J127" s="121">
        <f>IF(H127="","",IF(H127="Foreign",VLOOKUP(I127,Currency!$E$20:$F$33,2,FALSE),1))</f>
        <v>1</v>
      </c>
      <c r="K127" s="395"/>
      <c r="L127" s="283">
        <f t="shared" si="594"/>
        <v>0</v>
      </c>
      <c r="M127" s="284">
        <f>K127*$F126</f>
        <v>0</v>
      </c>
      <c r="N127" s="285">
        <f>L127*$F126</f>
        <v>0</v>
      </c>
      <c r="P127" s="237"/>
      <c r="Q127" s="172">
        <f t="shared" si="597"/>
        <v>0</v>
      </c>
      <c r="R127" s="173">
        <f>P127*$F126</f>
        <v>0</v>
      </c>
      <c r="S127" s="174">
        <f>Q127*$F126</f>
        <v>0</v>
      </c>
      <c r="T127" s="164"/>
      <c r="U127" s="172">
        <f t="shared" si="600"/>
        <v>0</v>
      </c>
      <c r="V127" s="173">
        <f>T127*$F126</f>
        <v>0</v>
      </c>
      <c r="W127" s="174">
        <f>U127*$F126</f>
        <v>0</v>
      </c>
      <c r="X127" s="164"/>
      <c r="Y127" s="172">
        <f t="shared" si="603"/>
        <v>0</v>
      </c>
      <c r="Z127" s="173">
        <f>X127*$F126</f>
        <v>0</v>
      </c>
      <c r="AA127" s="174">
        <f>Y127*$F126</f>
        <v>0</v>
      </c>
      <c r="AB127" s="164"/>
      <c r="AC127" s="172">
        <f t="shared" si="606"/>
        <v>0</v>
      </c>
      <c r="AD127" s="173">
        <f>AB127*$F126</f>
        <v>0</v>
      </c>
      <c r="AE127" s="174">
        <f>AC127*$F126</f>
        <v>0</v>
      </c>
      <c r="AF127" s="164"/>
      <c r="AG127" s="172">
        <f t="shared" si="609"/>
        <v>0</v>
      </c>
      <c r="AH127" s="173">
        <f>AF127*$F126</f>
        <v>0</v>
      </c>
      <c r="AI127" s="227">
        <f>AG127*$F126</f>
        <v>0</v>
      </c>
      <c r="AK127" s="648"/>
    </row>
    <row r="128" spans="1:37" s="46" customFormat="1" ht="19.5" customHeight="1">
      <c r="A128" s="633"/>
      <c r="B128" s="449">
        <v>5.5</v>
      </c>
      <c r="C128" s="458"/>
      <c r="D128" s="461"/>
      <c r="E128" s="451" t="s">
        <v>113</v>
      </c>
      <c r="F128" s="453">
        <v>5</v>
      </c>
      <c r="G128" s="455" t="s">
        <v>116</v>
      </c>
      <c r="H128" s="123" t="str">
        <f t="shared" si="593"/>
        <v>Local</v>
      </c>
      <c r="I128" s="92" t="s">
        <v>9</v>
      </c>
      <c r="J128" s="120">
        <f>IF(H128="","",IF(H128="Foreign",VLOOKUP(I128,Currency!$E$20:$F$33,2,FALSE),1))</f>
        <v>1</v>
      </c>
      <c r="K128" s="394"/>
      <c r="L128" s="278">
        <f t="shared" si="594"/>
        <v>0</v>
      </c>
      <c r="M128" s="279">
        <f t="shared" ref="M128" si="612">K128*$F128</f>
        <v>0</v>
      </c>
      <c r="N128" s="280">
        <f t="shared" ref="N128" si="613">L128*$F128</f>
        <v>0</v>
      </c>
      <c r="P128" s="128"/>
      <c r="Q128" s="148">
        <f t="shared" si="597"/>
        <v>0</v>
      </c>
      <c r="R128" s="149">
        <f t="shared" ref="R128" si="614">P128*$F128</f>
        <v>0</v>
      </c>
      <c r="S128" s="150">
        <f>Q128*$F128</f>
        <v>0</v>
      </c>
      <c r="T128" s="143"/>
      <c r="U128" s="148">
        <f t="shared" si="600"/>
        <v>0</v>
      </c>
      <c r="V128" s="149">
        <f t="shared" ref="V128" si="615">T128*$F128</f>
        <v>0</v>
      </c>
      <c r="W128" s="150">
        <f t="shared" ref="W128" si="616">U128*$F128</f>
        <v>0</v>
      </c>
      <c r="X128" s="143"/>
      <c r="Y128" s="148">
        <f t="shared" si="603"/>
        <v>0</v>
      </c>
      <c r="Z128" s="149">
        <f t="shared" ref="Z128" si="617">X128*$F128</f>
        <v>0</v>
      </c>
      <c r="AA128" s="150">
        <f t="shared" ref="AA128" si="618">Y128*$F128</f>
        <v>0</v>
      </c>
      <c r="AB128" s="143"/>
      <c r="AC128" s="148">
        <f t="shared" si="606"/>
        <v>0</v>
      </c>
      <c r="AD128" s="149">
        <f t="shared" ref="AD128" si="619">AB128*$F128</f>
        <v>0</v>
      </c>
      <c r="AE128" s="150">
        <f t="shared" ref="AE128" si="620">AC128*$F128</f>
        <v>0</v>
      </c>
      <c r="AF128" s="143"/>
      <c r="AG128" s="148">
        <f t="shared" si="609"/>
        <v>0</v>
      </c>
      <c r="AH128" s="149">
        <f t="shared" ref="AH128" si="621">AF128*$F128</f>
        <v>0</v>
      </c>
      <c r="AI128" s="401">
        <f t="shared" ref="AI128" si="622">AG128*$F128</f>
        <v>0</v>
      </c>
      <c r="AK128" s="647"/>
    </row>
    <row r="129" spans="1:37" s="46" customFormat="1" ht="19.5" customHeight="1" thickBot="1">
      <c r="A129" s="633"/>
      <c r="B129" s="450"/>
      <c r="C129" s="458"/>
      <c r="D129" s="461"/>
      <c r="E129" s="470"/>
      <c r="F129" s="468"/>
      <c r="G129" s="469"/>
      <c r="H129" s="167" t="str">
        <f t="shared" si="593"/>
        <v>Local</v>
      </c>
      <c r="I129" s="93" t="s">
        <v>9</v>
      </c>
      <c r="J129" s="121">
        <f>IF(H129="","",IF(H129="Foreign",VLOOKUP(I129,Currency!$E$20:$F$33,2,FALSE),1))</f>
        <v>1</v>
      </c>
      <c r="K129" s="395"/>
      <c r="L129" s="283">
        <f t="shared" si="594"/>
        <v>0</v>
      </c>
      <c r="M129" s="284">
        <f>K129*$F128</f>
        <v>0</v>
      </c>
      <c r="N129" s="285">
        <f>L129*$F128</f>
        <v>0</v>
      </c>
      <c r="O129" s="400"/>
      <c r="P129" s="129"/>
      <c r="Q129" s="139">
        <f t="shared" si="597"/>
        <v>0</v>
      </c>
      <c r="R129" s="140">
        <f>P129*$F128</f>
        <v>0</v>
      </c>
      <c r="S129" s="176">
        <f>Q129*$F128</f>
        <v>0</v>
      </c>
      <c r="T129" s="142"/>
      <c r="U129" s="139">
        <f t="shared" si="600"/>
        <v>0</v>
      </c>
      <c r="V129" s="140">
        <f>T129*$F128</f>
        <v>0</v>
      </c>
      <c r="W129" s="176">
        <f>U129*$F128</f>
        <v>0</v>
      </c>
      <c r="X129" s="142"/>
      <c r="Y129" s="139">
        <f t="shared" si="603"/>
        <v>0</v>
      </c>
      <c r="Z129" s="140">
        <f>X129*$F128</f>
        <v>0</v>
      </c>
      <c r="AA129" s="176">
        <f>Y129*$F128</f>
        <v>0</v>
      </c>
      <c r="AB129" s="142"/>
      <c r="AC129" s="139">
        <f t="shared" si="606"/>
        <v>0</v>
      </c>
      <c r="AD129" s="140">
        <f>AB129*$F128</f>
        <v>0</v>
      </c>
      <c r="AE129" s="176">
        <f>AC129*$F128</f>
        <v>0</v>
      </c>
      <c r="AF129" s="142"/>
      <c r="AG129" s="139">
        <f t="shared" si="609"/>
        <v>0</v>
      </c>
      <c r="AH129" s="140">
        <f>AF129*$F128</f>
        <v>0</v>
      </c>
      <c r="AI129" s="402">
        <f>AG129*$F128</f>
        <v>0</v>
      </c>
      <c r="AK129" s="648"/>
    </row>
    <row r="130" spans="1:37" s="46" customFormat="1" ht="19.5" customHeight="1" thickTop="1">
      <c r="A130" s="633"/>
      <c r="B130" s="465">
        <v>5.5</v>
      </c>
      <c r="C130" s="458"/>
      <c r="D130" s="461"/>
      <c r="E130" s="467" t="s">
        <v>114</v>
      </c>
      <c r="F130" s="471">
        <v>5</v>
      </c>
      <c r="G130" s="472" t="s">
        <v>116</v>
      </c>
      <c r="H130" s="165" t="str">
        <f t="shared" ref="H130:H133" si="623">IF(I130="","",IF(I130="ZAR","Local","Foreign"))</f>
        <v>Local</v>
      </c>
      <c r="I130" s="159" t="s">
        <v>9</v>
      </c>
      <c r="J130" s="166">
        <f>IF(H130="","",IF(H130="Foreign",VLOOKUP(I130,Currency!$E$20:$F$33,2,FALSE),1))</f>
        <v>1</v>
      </c>
      <c r="K130" s="399"/>
      <c r="L130" s="269">
        <f t="shared" ref="L130:L133" si="624">K130*$J130</f>
        <v>0</v>
      </c>
      <c r="M130" s="270">
        <f t="shared" ref="M130" si="625">K130*$F130</f>
        <v>0</v>
      </c>
      <c r="N130" s="271">
        <f t="shared" ref="N130" si="626">L130*$F130</f>
        <v>0</v>
      </c>
      <c r="P130" s="128"/>
      <c r="Q130" s="148">
        <f t="shared" ref="Q130:Q133" si="627">P130*$J130</f>
        <v>0</v>
      </c>
      <c r="R130" s="149">
        <f t="shared" ref="R130" si="628">P130*$F130</f>
        <v>0</v>
      </c>
      <c r="S130" s="150">
        <f t="shared" ref="S130" si="629">Q130*$F130</f>
        <v>0</v>
      </c>
      <c r="T130" s="143"/>
      <c r="U130" s="148">
        <f t="shared" ref="U130:U133" si="630">T130*$J130</f>
        <v>0</v>
      </c>
      <c r="V130" s="149">
        <f t="shared" ref="V130" si="631">T130*$F130</f>
        <v>0</v>
      </c>
      <c r="W130" s="150">
        <f t="shared" ref="W130" si="632">U130*$F130</f>
        <v>0</v>
      </c>
      <c r="X130" s="143"/>
      <c r="Y130" s="148">
        <f t="shared" ref="Y130:Y133" si="633">X130*$J130</f>
        <v>0</v>
      </c>
      <c r="Z130" s="149">
        <f t="shared" ref="Z130" si="634">X130*$F130</f>
        <v>0</v>
      </c>
      <c r="AA130" s="150">
        <f t="shared" ref="AA130" si="635">Y130*$F130</f>
        <v>0</v>
      </c>
      <c r="AB130" s="143"/>
      <c r="AC130" s="148">
        <f t="shared" ref="AC130:AC133" si="636">AB130*$J130</f>
        <v>0</v>
      </c>
      <c r="AD130" s="149">
        <f t="shared" ref="AD130" si="637">AB130*$F130</f>
        <v>0</v>
      </c>
      <c r="AE130" s="150">
        <f t="shared" ref="AE130" si="638">AC130*$F130</f>
        <v>0</v>
      </c>
      <c r="AF130" s="143"/>
      <c r="AG130" s="148">
        <f t="shared" ref="AG130:AG133" si="639">AF130*$J130</f>
        <v>0</v>
      </c>
      <c r="AH130" s="149">
        <f t="shared" ref="AH130" si="640">AF130*$F130</f>
        <v>0</v>
      </c>
      <c r="AI130" s="401">
        <f t="shared" ref="AI130" si="641">AG130*$F130</f>
        <v>0</v>
      </c>
      <c r="AK130" s="647"/>
    </row>
    <row r="131" spans="1:37" s="46" customFormat="1" ht="19.5" customHeight="1" thickBot="1">
      <c r="A131" s="633"/>
      <c r="B131" s="466"/>
      <c r="C131" s="458"/>
      <c r="D131" s="461"/>
      <c r="E131" s="467"/>
      <c r="F131" s="468"/>
      <c r="G131" s="469"/>
      <c r="H131" s="124" t="str">
        <f t="shared" si="623"/>
        <v>Local</v>
      </c>
      <c r="I131" s="93" t="s">
        <v>9</v>
      </c>
      <c r="J131" s="121">
        <f>IF(H131="","",IF(H131="Foreign",VLOOKUP(I131,Currency!$E$20:$F$33,2,FALSE),1))</f>
        <v>1</v>
      </c>
      <c r="K131" s="395"/>
      <c r="L131" s="283">
        <f t="shared" si="624"/>
        <v>0</v>
      </c>
      <c r="M131" s="284">
        <f>K131*$F130</f>
        <v>0</v>
      </c>
      <c r="N131" s="285">
        <f>L131*$F130</f>
        <v>0</v>
      </c>
      <c r="P131" s="129"/>
      <c r="Q131" s="139">
        <f t="shared" si="627"/>
        <v>0</v>
      </c>
      <c r="R131" s="140">
        <f>P131*$F130</f>
        <v>0</v>
      </c>
      <c r="S131" s="176">
        <f>Q131*$F130</f>
        <v>0</v>
      </c>
      <c r="T131" s="142"/>
      <c r="U131" s="139">
        <f t="shared" si="630"/>
        <v>0</v>
      </c>
      <c r="V131" s="140">
        <f>T131*$F130</f>
        <v>0</v>
      </c>
      <c r="W131" s="176">
        <f>U131*$F130</f>
        <v>0</v>
      </c>
      <c r="X131" s="142"/>
      <c r="Y131" s="139">
        <f t="shared" si="633"/>
        <v>0</v>
      </c>
      <c r="Z131" s="140">
        <f>X131*$F130</f>
        <v>0</v>
      </c>
      <c r="AA131" s="176">
        <f>Y131*$F130</f>
        <v>0</v>
      </c>
      <c r="AB131" s="142"/>
      <c r="AC131" s="139">
        <f t="shared" si="636"/>
        <v>0</v>
      </c>
      <c r="AD131" s="140">
        <f>AB131*$F130</f>
        <v>0</v>
      </c>
      <c r="AE131" s="176">
        <f>AC131*$F130</f>
        <v>0</v>
      </c>
      <c r="AF131" s="142"/>
      <c r="AG131" s="139">
        <f t="shared" si="639"/>
        <v>0</v>
      </c>
      <c r="AH131" s="140">
        <f>AF131*$F130</f>
        <v>0</v>
      </c>
      <c r="AI131" s="402">
        <f>AG131*$F130</f>
        <v>0</v>
      </c>
      <c r="AK131" s="648"/>
    </row>
    <row r="132" spans="1:37" s="46" customFormat="1" ht="19.5" customHeight="1">
      <c r="A132" s="633"/>
      <c r="B132" s="449">
        <v>5.6</v>
      </c>
      <c r="C132" s="458"/>
      <c r="D132" s="461"/>
      <c r="E132" s="451" t="s">
        <v>115</v>
      </c>
      <c r="F132" s="453">
        <v>5</v>
      </c>
      <c r="G132" s="455" t="s">
        <v>116</v>
      </c>
      <c r="H132" s="123" t="str">
        <f t="shared" si="623"/>
        <v>Local</v>
      </c>
      <c r="I132" s="92" t="s">
        <v>9</v>
      </c>
      <c r="J132" s="120">
        <f>IF(H132="","",IF(H132="Foreign",VLOOKUP(I132,Currency!$E$20:$F$33,2,FALSE),1))</f>
        <v>1</v>
      </c>
      <c r="K132" s="394"/>
      <c r="L132" s="278">
        <f t="shared" si="624"/>
        <v>0</v>
      </c>
      <c r="M132" s="279">
        <f t="shared" ref="M132" si="642">K132*$F132</f>
        <v>0</v>
      </c>
      <c r="N132" s="280">
        <f t="shared" ref="N132" si="643">L132*$F132</f>
        <v>0</v>
      </c>
      <c r="P132" s="236"/>
      <c r="Q132" s="170">
        <f t="shared" si="627"/>
        <v>0</v>
      </c>
      <c r="R132" s="171">
        <f t="shared" ref="R132" si="644">P132*$F132</f>
        <v>0</v>
      </c>
      <c r="S132" s="175">
        <f t="shared" ref="S132" si="645">Q132*$F132</f>
        <v>0</v>
      </c>
      <c r="T132" s="157"/>
      <c r="U132" s="170">
        <f t="shared" si="630"/>
        <v>0</v>
      </c>
      <c r="V132" s="171">
        <f t="shared" ref="V132" si="646">T132*$F132</f>
        <v>0</v>
      </c>
      <c r="W132" s="175">
        <f t="shared" ref="W132" si="647">U132*$F132</f>
        <v>0</v>
      </c>
      <c r="X132" s="157"/>
      <c r="Y132" s="170">
        <f t="shared" si="633"/>
        <v>0</v>
      </c>
      <c r="Z132" s="171">
        <f t="shared" ref="Z132" si="648">X132*$F132</f>
        <v>0</v>
      </c>
      <c r="AA132" s="175">
        <f t="shared" ref="AA132" si="649">Y132*$F132</f>
        <v>0</v>
      </c>
      <c r="AB132" s="157"/>
      <c r="AC132" s="170">
        <f t="shared" si="636"/>
        <v>0</v>
      </c>
      <c r="AD132" s="171">
        <f t="shared" ref="AD132" si="650">AB132*$F132</f>
        <v>0</v>
      </c>
      <c r="AE132" s="175">
        <f t="shared" ref="AE132" si="651">AC132*$F132</f>
        <v>0</v>
      </c>
      <c r="AF132" s="157"/>
      <c r="AG132" s="170">
        <f t="shared" si="639"/>
        <v>0</v>
      </c>
      <c r="AH132" s="171">
        <f t="shared" ref="AH132" si="652">AF132*$F132</f>
        <v>0</v>
      </c>
      <c r="AI132" s="226">
        <f t="shared" ref="AI132" si="653">AG132*$F132</f>
        <v>0</v>
      </c>
      <c r="AK132" s="647"/>
    </row>
    <row r="133" spans="1:37" s="46" customFormat="1" ht="19.5" customHeight="1" thickBot="1">
      <c r="A133" s="634"/>
      <c r="B133" s="450"/>
      <c r="C133" s="459"/>
      <c r="D133" s="462"/>
      <c r="E133" s="452"/>
      <c r="F133" s="454"/>
      <c r="G133" s="456"/>
      <c r="H133" s="197" t="str">
        <f t="shared" si="623"/>
        <v>Local</v>
      </c>
      <c r="I133" s="198" t="s">
        <v>9</v>
      </c>
      <c r="J133" s="199">
        <f>IF(H133="","",IF(H133="Foreign",VLOOKUP(I133,Currency!$E$20:$F$33,2,FALSE),1))</f>
        <v>1</v>
      </c>
      <c r="K133" s="396"/>
      <c r="L133" s="290">
        <f t="shared" si="624"/>
        <v>0</v>
      </c>
      <c r="M133" s="397">
        <f>K133*$F132</f>
        <v>0</v>
      </c>
      <c r="N133" s="398">
        <f>L133*$F132</f>
        <v>0</v>
      </c>
      <c r="P133" s="205"/>
      <c r="Q133" s="206">
        <f t="shared" si="627"/>
        <v>0</v>
      </c>
      <c r="R133" s="202">
        <f>P133*$F132</f>
        <v>0</v>
      </c>
      <c r="S133" s="390">
        <f>Q133*$F132</f>
        <v>0</v>
      </c>
      <c r="T133" s="213"/>
      <c r="U133" s="206">
        <f t="shared" si="630"/>
        <v>0</v>
      </c>
      <c r="V133" s="202">
        <f>T133*$F132</f>
        <v>0</v>
      </c>
      <c r="W133" s="390">
        <f>U133*$F132</f>
        <v>0</v>
      </c>
      <c r="X133" s="391"/>
      <c r="Y133" s="206">
        <f t="shared" si="633"/>
        <v>0</v>
      </c>
      <c r="Z133" s="202">
        <f>X133*$F132</f>
        <v>0</v>
      </c>
      <c r="AA133" s="390">
        <f>Y133*$F132</f>
        <v>0</v>
      </c>
      <c r="AB133" s="213"/>
      <c r="AC133" s="206">
        <f t="shared" si="636"/>
        <v>0</v>
      </c>
      <c r="AD133" s="202">
        <f>AB133*$F132</f>
        <v>0</v>
      </c>
      <c r="AE133" s="390">
        <f>AC133*$F132</f>
        <v>0</v>
      </c>
      <c r="AF133" s="213"/>
      <c r="AG133" s="206">
        <f t="shared" si="639"/>
        <v>0</v>
      </c>
      <c r="AH133" s="202">
        <f>AF133*$F132</f>
        <v>0</v>
      </c>
      <c r="AI133" s="203">
        <f>AG133*$F132</f>
        <v>0</v>
      </c>
      <c r="AK133" s="648"/>
    </row>
    <row r="134" spans="1:37" s="45" customFormat="1" ht="25.4" customHeight="1" thickTop="1" thickBot="1">
      <c r="A134" s="48"/>
      <c r="B134" s="48"/>
      <c r="C134" s="48"/>
      <c r="D134" s="49"/>
      <c r="E134" s="35"/>
      <c r="F134" s="50"/>
      <c r="G134" s="47"/>
      <c r="H134" s="47"/>
      <c r="I134" s="47"/>
      <c r="J134" s="47"/>
      <c r="K134" s="47"/>
      <c r="L134" s="51" t="s">
        <v>71</v>
      </c>
      <c r="M134" s="66"/>
      <c r="N134" s="52">
        <f>SUM(N120:N125)</f>
        <v>0</v>
      </c>
      <c r="O134" s="46"/>
      <c r="P134" s="47"/>
      <c r="Q134" s="51" t="s">
        <v>71</v>
      </c>
      <c r="R134" s="66"/>
      <c r="S134" s="147">
        <f>SUM(S120:S133)</f>
        <v>0</v>
      </c>
      <c r="T134" s="47"/>
      <c r="U134" s="51" t="s">
        <v>71</v>
      </c>
      <c r="V134" s="66"/>
      <c r="W134" s="147">
        <f>SUM(W120:W133)</f>
        <v>0</v>
      </c>
      <c r="X134" s="47"/>
      <c r="Y134" s="51" t="s">
        <v>71</v>
      </c>
      <c r="Z134" s="66"/>
      <c r="AA134" s="147">
        <f>SUM(AA120:AA133)</f>
        <v>0</v>
      </c>
      <c r="AB134" s="47"/>
      <c r="AC134" s="51" t="s">
        <v>71</v>
      </c>
      <c r="AD134" s="66"/>
      <c r="AE134" s="147">
        <f>SUM(AE120:AE133)</f>
        <v>0</v>
      </c>
      <c r="AF134" s="47"/>
      <c r="AG134" s="51" t="s">
        <v>71</v>
      </c>
      <c r="AH134" s="66"/>
      <c r="AI134" s="52">
        <f>SUM(AI120:AI133)</f>
        <v>0</v>
      </c>
    </row>
    <row r="135" spans="1:37" s="45" customFormat="1" ht="25.4" customHeight="1" thickTop="1" thickBot="1">
      <c r="A135" s="48"/>
      <c r="B135" s="48"/>
      <c r="C135" s="48"/>
      <c r="D135" s="53"/>
      <c r="E135" s="35"/>
      <c r="F135" s="50"/>
      <c r="G135" s="47"/>
      <c r="H135" s="47"/>
      <c r="I135" s="47"/>
      <c r="J135" s="47"/>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row>
    <row r="136" spans="1:37" s="45" customFormat="1" ht="20.149999999999999" customHeight="1">
      <c r="A136" s="48"/>
      <c r="B136" s="48"/>
      <c r="C136" s="48"/>
      <c r="D136" s="53"/>
      <c r="E136" s="35"/>
      <c r="F136" s="50"/>
      <c r="G136" s="47"/>
      <c r="H136" s="47"/>
      <c r="I136" s="603" t="s">
        <v>98</v>
      </c>
      <c r="J136" s="604"/>
      <c r="K136" s="604"/>
      <c r="L136" s="604"/>
      <c r="M136" s="604"/>
      <c r="N136" s="604"/>
      <c r="O136" s="604"/>
      <c r="P136" s="604"/>
      <c r="Q136" s="604"/>
      <c r="R136" s="604"/>
      <c r="S136" s="605"/>
    </row>
    <row r="137" spans="1:37" ht="31.5" customHeight="1" thickBot="1">
      <c r="A137" s="46"/>
      <c r="B137" s="46"/>
      <c r="C137" s="48"/>
      <c r="D137" s="53"/>
      <c r="E137" s="35"/>
      <c r="F137" s="50"/>
      <c r="G137" s="47"/>
      <c r="H137" s="47"/>
      <c r="I137" s="446"/>
      <c r="J137" s="447"/>
      <c r="K137" s="448"/>
      <c r="L137" s="426" t="s">
        <v>124</v>
      </c>
      <c r="M137" s="427" t="s">
        <v>95</v>
      </c>
      <c r="N137" s="427" t="s">
        <v>97</v>
      </c>
      <c r="O137" s="428"/>
      <c r="P137" s="429" t="s">
        <v>99</v>
      </c>
      <c r="Q137" s="427" t="s">
        <v>100</v>
      </c>
      <c r="R137" s="427" t="s">
        <v>101</v>
      </c>
      <c r="S137" s="420" t="s">
        <v>70</v>
      </c>
      <c r="T137" s="249"/>
      <c r="U137" s="249"/>
      <c r="V137" s="249"/>
      <c r="W137" s="249"/>
      <c r="X137" s="249"/>
      <c r="Y137" s="249"/>
      <c r="Z137" s="249"/>
      <c r="AA137" s="249"/>
      <c r="AB137" s="249"/>
      <c r="AC137" s="249"/>
      <c r="AD137" s="249"/>
      <c r="AE137" s="249"/>
      <c r="AF137" s="249"/>
      <c r="AG137" s="249"/>
      <c r="AH137" s="249"/>
      <c r="AI137" s="249"/>
    </row>
    <row r="138" spans="1:37" ht="20.149999999999999" customHeight="1">
      <c r="A138" s="46"/>
      <c r="B138" s="46"/>
      <c r="C138" s="48"/>
      <c r="D138" s="53"/>
      <c r="E138" s="35"/>
      <c r="F138" s="50"/>
      <c r="G138" s="47"/>
      <c r="H138" s="47"/>
      <c r="I138" s="625" t="s">
        <v>102</v>
      </c>
      <c r="J138" s="626"/>
      <c r="K138" s="626"/>
      <c r="L138" s="430">
        <f>N37</f>
        <v>0</v>
      </c>
      <c r="M138" s="431">
        <f>S37</f>
        <v>0</v>
      </c>
      <c r="N138" s="431">
        <f>W37</f>
        <v>0</v>
      </c>
      <c r="O138" s="437"/>
      <c r="P138" s="438">
        <f>AA37</f>
        <v>0</v>
      </c>
      <c r="Q138" s="431">
        <f>AE37</f>
        <v>0</v>
      </c>
      <c r="R138" s="439">
        <f>AI37</f>
        <v>0</v>
      </c>
      <c r="S138" s="421">
        <f>SUM(L138:R138)</f>
        <v>0</v>
      </c>
      <c r="T138" s="46"/>
      <c r="U138" s="46"/>
      <c r="V138" s="46"/>
      <c r="W138" s="46"/>
      <c r="X138" s="46"/>
      <c r="Y138" s="46"/>
      <c r="Z138" s="46"/>
      <c r="AA138" s="46"/>
      <c r="AB138" s="46"/>
      <c r="AC138" s="46"/>
      <c r="AD138" s="46"/>
      <c r="AE138" s="46"/>
      <c r="AF138" s="46"/>
      <c r="AG138" s="46"/>
      <c r="AH138" s="46"/>
      <c r="AI138" s="46"/>
    </row>
    <row r="139" spans="1:37" ht="20.149999999999999" customHeight="1">
      <c r="A139" s="46"/>
      <c r="B139" s="46"/>
      <c r="C139" s="48"/>
      <c r="D139" s="53"/>
      <c r="E139" s="35"/>
      <c r="F139" s="50"/>
      <c r="G139" s="47"/>
      <c r="H139" s="47"/>
      <c r="I139" s="625" t="s">
        <v>103</v>
      </c>
      <c r="J139" s="626"/>
      <c r="K139" s="626"/>
      <c r="L139" s="432">
        <f>N53</f>
        <v>0</v>
      </c>
      <c r="M139" s="386">
        <f>S53</f>
        <v>0</v>
      </c>
      <c r="N139" s="386">
        <f>W53</f>
        <v>0</v>
      </c>
      <c r="O139" s="440"/>
      <c r="P139" s="441">
        <f>AA53</f>
        <v>0</v>
      </c>
      <c r="Q139" s="386">
        <f>AE53</f>
        <v>0</v>
      </c>
      <c r="R139" s="442">
        <f>AI53</f>
        <v>0</v>
      </c>
      <c r="S139" s="422">
        <f>SUM(L139:R139)</f>
        <v>0</v>
      </c>
      <c r="T139" s="46"/>
      <c r="U139" s="46"/>
      <c r="V139" s="46"/>
      <c r="W139" s="46"/>
      <c r="X139" s="46"/>
      <c r="Y139" s="46"/>
      <c r="Z139" s="46"/>
      <c r="AA139" s="46"/>
      <c r="AB139" s="46"/>
      <c r="AC139" s="46"/>
      <c r="AD139" s="46"/>
      <c r="AE139" s="46"/>
      <c r="AF139" s="46"/>
      <c r="AG139" s="46"/>
      <c r="AH139" s="46"/>
      <c r="AI139" s="46"/>
    </row>
    <row r="140" spans="1:37" ht="20.149999999999999" customHeight="1">
      <c r="A140" s="46"/>
      <c r="B140" s="46"/>
      <c r="C140" s="48"/>
      <c r="D140" s="53"/>
      <c r="E140" s="35"/>
      <c r="F140" s="50"/>
      <c r="G140" s="47"/>
      <c r="H140" s="47"/>
      <c r="I140" s="625" t="s">
        <v>104</v>
      </c>
      <c r="J140" s="626"/>
      <c r="K140" s="626"/>
      <c r="L140" s="432">
        <f>N104</f>
        <v>0</v>
      </c>
      <c r="M140" s="386">
        <f>S104</f>
        <v>0</v>
      </c>
      <c r="N140" s="386">
        <f>W104</f>
        <v>0</v>
      </c>
      <c r="O140" s="440"/>
      <c r="P140" s="441">
        <f>AA104</f>
        <v>0</v>
      </c>
      <c r="Q140" s="386">
        <f>AE104</f>
        <v>0</v>
      </c>
      <c r="R140" s="442">
        <f>AI104</f>
        <v>0</v>
      </c>
      <c r="S140" s="422">
        <f>SUM(L140:R140)</f>
        <v>0</v>
      </c>
      <c r="T140" s="46"/>
      <c r="U140" s="46"/>
      <c r="V140" s="46"/>
      <c r="W140" s="46"/>
      <c r="X140" s="46"/>
      <c r="Y140" s="46"/>
      <c r="Z140" s="46"/>
      <c r="AA140" s="46"/>
      <c r="AB140" s="46"/>
      <c r="AC140" s="46"/>
      <c r="AD140" s="46"/>
      <c r="AE140" s="46"/>
      <c r="AF140" s="46"/>
      <c r="AG140" s="46"/>
      <c r="AH140" s="46"/>
      <c r="AI140" s="46"/>
    </row>
    <row r="141" spans="1:37" ht="20.149999999999999" customHeight="1">
      <c r="A141" s="46"/>
      <c r="B141" s="46"/>
      <c r="C141" s="48"/>
      <c r="D141" s="53"/>
      <c r="E141" s="35"/>
      <c r="F141" s="50"/>
      <c r="G141" s="47"/>
      <c r="H141" s="47"/>
      <c r="I141" s="625" t="s">
        <v>105</v>
      </c>
      <c r="J141" s="626"/>
      <c r="K141" s="626"/>
      <c r="L141" s="432">
        <f>N115</f>
        <v>0</v>
      </c>
      <c r="M141" s="386">
        <f>S115</f>
        <v>0</v>
      </c>
      <c r="N141" s="385">
        <f>W115</f>
        <v>0</v>
      </c>
      <c r="O141" s="251"/>
      <c r="P141" s="388">
        <f>AA115</f>
        <v>0</v>
      </c>
      <c r="Q141" s="385">
        <f>AE115</f>
        <v>0</v>
      </c>
      <c r="R141" s="387">
        <f>AI115</f>
        <v>0</v>
      </c>
      <c r="S141" s="422">
        <f>SUM(L141:R141)</f>
        <v>0</v>
      </c>
      <c r="T141" s="46"/>
      <c r="U141" s="46"/>
      <c r="V141" s="46"/>
      <c r="W141" s="46"/>
      <c r="X141" s="46"/>
      <c r="Y141" s="46"/>
      <c r="Z141" s="46"/>
      <c r="AA141" s="46"/>
      <c r="AB141" s="46"/>
      <c r="AC141" s="46"/>
      <c r="AD141" s="46"/>
      <c r="AE141" s="46"/>
      <c r="AF141" s="46"/>
      <c r="AG141" s="46"/>
      <c r="AH141" s="46"/>
      <c r="AI141" s="46"/>
    </row>
    <row r="142" spans="1:37" ht="34.4" customHeight="1" thickBot="1">
      <c r="A142" s="46"/>
      <c r="B142" s="46"/>
      <c r="C142" s="48"/>
      <c r="D142" s="53"/>
      <c r="E142" s="35"/>
      <c r="F142" s="50"/>
      <c r="G142" s="47"/>
      <c r="H142" s="47"/>
      <c r="I142" s="623" t="s">
        <v>106</v>
      </c>
      <c r="J142" s="624"/>
      <c r="K142" s="624"/>
      <c r="L142" s="433">
        <f>N134</f>
        <v>0</v>
      </c>
      <c r="M142" s="411">
        <f>S134</f>
        <v>0</v>
      </c>
      <c r="N142" s="412">
        <f>W134</f>
        <v>0</v>
      </c>
      <c r="O142" s="413"/>
      <c r="P142" s="414">
        <f>AA134</f>
        <v>0</v>
      </c>
      <c r="Q142" s="412">
        <f>AE134</f>
        <v>0</v>
      </c>
      <c r="R142" s="434">
        <f>AI134</f>
        <v>0</v>
      </c>
      <c r="S142" s="423">
        <f>SUM(L142:R142)</f>
        <v>0</v>
      </c>
      <c r="T142" s="46"/>
      <c r="U142" s="46"/>
      <c r="V142" s="46"/>
      <c r="W142" s="46"/>
      <c r="X142" s="46"/>
      <c r="Y142" s="46"/>
      <c r="Z142" s="46"/>
      <c r="AA142" s="46"/>
      <c r="AB142" s="46"/>
      <c r="AC142" s="46"/>
      <c r="AD142" s="46"/>
      <c r="AE142" s="46"/>
      <c r="AF142" s="46"/>
      <c r="AG142" s="46"/>
      <c r="AH142" s="46"/>
      <c r="AI142" s="46"/>
    </row>
    <row r="143" spans="1:37" ht="20.149999999999999" customHeight="1" thickBot="1">
      <c r="A143" s="46"/>
      <c r="B143" s="46"/>
      <c r="C143" s="48"/>
      <c r="D143" s="53"/>
      <c r="E143" s="35"/>
      <c r="F143" s="50"/>
      <c r="G143" s="47"/>
      <c r="H143" s="47"/>
      <c r="I143" s="625" t="s">
        <v>70</v>
      </c>
      <c r="J143" s="626"/>
      <c r="K143" s="626"/>
      <c r="L143" s="415">
        <f>SUM(L138:L142)</f>
        <v>0</v>
      </c>
      <c r="M143" s="416">
        <f>SUM(M138:M142)</f>
        <v>0</v>
      </c>
      <c r="N143" s="416">
        <f>SUM(N138:N142)</f>
        <v>0</v>
      </c>
      <c r="O143" s="417"/>
      <c r="P143" s="418">
        <f>SUM(P138:P142)</f>
        <v>0</v>
      </c>
      <c r="Q143" s="416">
        <f>SUM(Q138:Q142)</f>
        <v>0</v>
      </c>
      <c r="R143" s="419">
        <f>SUM(R138:R142)</f>
        <v>0</v>
      </c>
      <c r="S143" s="424"/>
      <c r="T143" s="46"/>
      <c r="U143" s="46"/>
      <c r="V143" s="46"/>
      <c r="W143" s="46"/>
      <c r="X143" s="46"/>
      <c r="Y143" s="46"/>
      <c r="Z143" s="46"/>
      <c r="AA143" s="46"/>
      <c r="AB143" s="46"/>
      <c r="AC143" s="46"/>
      <c r="AD143" s="46"/>
      <c r="AE143" s="46"/>
      <c r="AF143" s="46"/>
      <c r="AG143" s="46"/>
      <c r="AH143" s="46"/>
      <c r="AI143" s="46"/>
    </row>
    <row r="144" spans="1:37" ht="20.149999999999999" customHeight="1" thickBot="1">
      <c r="A144" s="46"/>
      <c r="B144" s="46"/>
      <c r="C144" s="48"/>
      <c r="D144" s="53"/>
      <c r="E144" s="35"/>
      <c r="F144" s="50"/>
      <c r="G144" s="47"/>
      <c r="H144" s="47"/>
      <c r="I144" s="627" t="s">
        <v>107</v>
      </c>
      <c r="J144" s="628"/>
      <c r="K144" s="628"/>
      <c r="L144" s="629"/>
      <c r="M144" s="630"/>
      <c r="N144" s="630"/>
      <c r="O144" s="630"/>
      <c r="P144" s="630"/>
      <c r="Q144" s="630"/>
      <c r="R144" s="631"/>
      <c r="S144" s="425">
        <f>SUM(S138:S142)</f>
        <v>0</v>
      </c>
      <c r="T144" s="46"/>
      <c r="U144" s="46"/>
      <c r="V144" s="46"/>
      <c r="W144" s="46"/>
      <c r="X144" s="46"/>
      <c r="Y144" s="46"/>
      <c r="Z144" s="46"/>
      <c r="AA144" s="46"/>
      <c r="AB144" s="46"/>
      <c r="AC144" s="46"/>
      <c r="AD144" s="46"/>
      <c r="AE144" s="46"/>
      <c r="AF144" s="46"/>
      <c r="AG144" s="46"/>
      <c r="AH144" s="46"/>
      <c r="AI144" s="46"/>
    </row>
    <row r="145" spans="1:35" ht="20.149999999999999" customHeight="1">
      <c r="A145" s="46"/>
      <c r="B145" s="46"/>
      <c r="C145" s="48"/>
      <c r="D145" s="49" t="s">
        <v>54</v>
      </c>
      <c r="E145" s="35"/>
      <c r="F145" s="50"/>
      <c r="G145" s="47"/>
      <c r="H145" s="47"/>
      <c r="I145" s="47"/>
      <c r="J145" s="47"/>
      <c r="K145" s="46"/>
      <c r="L145" s="46"/>
      <c r="M145" s="46"/>
      <c r="N145" s="134"/>
      <c r="O145" s="46"/>
      <c r="P145" s="46"/>
      <c r="Q145" s="46"/>
      <c r="R145" s="46"/>
      <c r="S145" s="134"/>
      <c r="T145" s="46"/>
      <c r="U145" s="46"/>
      <c r="V145" s="46"/>
      <c r="W145" s="134"/>
      <c r="X145" s="46"/>
      <c r="Y145" s="46"/>
      <c r="Z145" s="46"/>
      <c r="AA145" s="134"/>
      <c r="AB145" s="46"/>
      <c r="AC145" s="46"/>
      <c r="AD145" s="46"/>
      <c r="AE145" s="134"/>
      <c r="AF145" s="46"/>
      <c r="AG145" s="46"/>
      <c r="AH145" s="46"/>
      <c r="AI145" s="134"/>
    </row>
    <row r="146" spans="1:35" ht="14.5" thickBot="1">
      <c r="A146" s="45"/>
      <c r="B146" s="45"/>
      <c r="E146" s="54"/>
      <c r="F146" s="35"/>
      <c r="G146" s="44"/>
      <c r="H146" s="44"/>
      <c r="I146" s="44"/>
      <c r="J146" s="44"/>
      <c r="K146" s="44"/>
      <c r="L146" s="55"/>
      <c r="M146" s="55"/>
      <c r="N146" s="250"/>
      <c r="O146" s="45"/>
      <c r="P146" s="44"/>
      <c r="Q146" s="55"/>
      <c r="R146" s="55"/>
      <c r="S146" s="133"/>
      <c r="T146" s="44"/>
      <c r="U146" s="55"/>
      <c r="V146" s="55"/>
      <c r="W146" s="133"/>
      <c r="X146" s="44"/>
      <c r="Y146" s="55"/>
      <c r="Z146" s="55"/>
      <c r="AA146" s="133"/>
      <c r="AB146" s="44"/>
      <c r="AC146" s="55"/>
      <c r="AD146" s="55"/>
      <c r="AE146" s="133"/>
      <c r="AF146" s="44"/>
      <c r="AG146" s="55"/>
      <c r="AH146" s="55"/>
      <c r="AI146" s="133"/>
    </row>
    <row r="147" spans="1:35" ht="14.5" thickBot="1">
      <c r="A147" s="45"/>
      <c r="B147" s="45"/>
      <c r="D147" s="503" t="s">
        <v>66</v>
      </c>
      <c r="E147" s="504"/>
      <c r="F147" s="504"/>
      <c r="G147" s="504"/>
      <c r="H147" s="504"/>
      <c r="I147" s="504"/>
      <c r="J147" s="504"/>
      <c r="K147" s="504"/>
      <c r="L147" s="504"/>
      <c r="M147" s="504"/>
      <c r="N147" s="505"/>
      <c r="O147" s="45"/>
      <c r="P147" s="45"/>
      <c r="Q147" s="45"/>
      <c r="R147" s="45"/>
      <c r="S147" s="45"/>
      <c r="T147" s="45"/>
      <c r="U147" s="45"/>
      <c r="V147" s="45"/>
      <c r="W147" s="45"/>
      <c r="X147" s="45"/>
      <c r="Y147" s="45"/>
      <c r="Z147" s="45"/>
      <c r="AA147" s="45"/>
      <c r="AB147" s="45"/>
      <c r="AC147" s="45"/>
      <c r="AD147" s="45"/>
      <c r="AE147" s="45"/>
      <c r="AF147" s="45"/>
      <c r="AG147" s="45"/>
      <c r="AH147" s="45"/>
      <c r="AI147" s="45"/>
    </row>
    <row r="148" spans="1:35" s="56" customFormat="1">
      <c r="A148" s="45"/>
      <c r="B148" s="45"/>
      <c r="C148" s="30"/>
      <c r="D148" s="478" t="s">
        <v>16</v>
      </c>
      <c r="E148" s="479"/>
      <c r="F148" s="479"/>
      <c r="G148" s="479"/>
      <c r="H148" s="479"/>
      <c r="I148" s="479"/>
      <c r="J148" s="479"/>
      <c r="K148" s="479"/>
      <c r="L148" s="479"/>
      <c r="M148" s="479"/>
      <c r="N148" s="480"/>
      <c r="O148" s="45"/>
      <c r="P148" s="45"/>
      <c r="Q148" s="45"/>
      <c r="R148" s="45"/>
      <c r="S148" s="45"/>
      <c r="T148" s="45"/>
      <c r="U148" s="45"/>
      <c r="V148" s="45"/>
      <c r="W148" s="45"/>
      <c r="X148" s="45"/>
      <c r="Y148" s="45"/>
      <c r="Z148" s="45"/>
      <c r="AA148" s="45"/>
      <c r="AB148" s="45"/>
      <c r="AC148" s="45"/>
      <c r="AD148" s="45"/>
      <c r="AE148" s="45"/>
      <c r="AF148" s="45"/>
      <c r="AG148" s="45"/>
      <c r="AH148" s="45"/>
      <c r="AI148" s="45"/>
    </row>
    <row r="149" spans="1:35" s="56" customFormat="1">
      <c r="A149" s="45"/>
      <c r="B149" s="45"/>
      <c r="C149" s="30"/>
      <c r="D149" s="481"/>
      <c r="E149" s="482"/>
      <c r="F149" s="482"/>
      <c r="G149" s="482"/>
      <c r="H149" s="482"/>
      <c r="I149" s="482"/>
      <c r="J149" s="482"/>
      <c r="K149" s="482"/>
      <c r="L149" s="482"/>
      <c r="M149" s="482"/>
      <c r="N149" s="483"/>
      <c r="O149" s="45"/>
      <c r="P149" s="45"/>
      <c r="Q149" s="45"/>
      <c r="R149" s="45"/>
      <c r="S149" s="45"/>
      <c r="T149" s="45"/>
      <c r="U149" s="45"/>
      <c r="V149" s="45"/>
      <c r="W149" s="45"/>
      <c r="X149" s="45"/>
      <c r="Y149" s="45"/>
      <c r="Z149" s="45"/>
      <c r="AA149" s="45"/>
      <c r="AB149" s="45"/>
      <c r="AC149" s="45"/>
      <c r="AD149" s="45"/>
      <c r="AE149" s="45"/>
      <c r="AF149" s="45"/>
      <c r="AG149" s="45"/>
      <c r="AH149" s="45"/>
      <c r="AI149" s="45"/>
    </row>
    <row r="150" spans="1:35" s="56" customFormat="1">
      <c r="A150" s="45"/>
      <c r="B150" s="45"/>
      <c r="C150" s="30"/>
      <c r="D150" s="481"/>
      <c r="E150" s="482"/>
      <c r="F150" s="482"/>
      <c r="G150" s="482"/>
      <c r="H150" s="482"/>
      <c r="I150" s="482"/>
      <c r="J150" s="482"/>
      <c r="K150" s="482"/>
      <c r="L150" s="482"/>
      <c r="M150" s="482"/>
      <c r="N150" s="483"/>
      <c r="O150" s="45"/>
      <c r="P150" s="45"/>
      <c r="Q150" s="45"/>
      <c r="R150" s="45"/>
      <c r="S150" s="45"/>
      <c r="T150" s="45"/>
      <c r="U150" s="45"/>
      <c r="V150" s="45"/>
      <c r="W150" s="45"/>
      <c r="X150" s="45"/>
      <c r="Y150" s="45"/>
      <c r="Z150" s="45"/>
      <c r="AA150" s="45"/>
      <c r="AB150" s="45"/>
      <c r="AC150" s="45"/>
      <c r="AD150" s="45"/>
      <c r="AE150" s="45"/>
      <c r="AF150" s="45"/>
      <c r="AG150" s="45"/>
      <c r="AH150" s="45"/>
      <c r="AI150" s="45"/>
    </row>
    <row r="151" spans="1:35" s="56" customFormat="1">
      <c r="A151" s="45"/>
      <c r="B151" s="45"/>
      <c r="C151" s="30"/>
      <c r="D151" s="481"/>
      <c r="E151" s="482"/>
      <c r="F151" s="482"/>
      <c r="G151" s="482"/>
      <c r="H151" s="482"/>
      <c r="I151" s="482"/>
      <c r="J151" s="482"/>
      <c r="K151" s="482"/>
      <c r="L151" s="482"/>
      <c r="M151" s="482"/>
      <c r="N151" s="483"/>
      <c r="O151" s="45"/>
      <c r="P151" s="45"/>
      <c r="Q151" s="45"/>
      <c r="R151" s="45"/>
      <c r="S151" s="45"/>
      <c r="T151" s="45"/>
      <c r="U151" s="45"/>
      <c r="V151" s="45"/>
      <c r="W151" s="45"/>
      <c r="X151" s="45"/>
      <c r="Y151" s="45"/>
      <c r="Z151" s="45"/>
      <c r="AA151" s="45"/>
      <c r="AB151" s="45"/>
      <c r="AC151" s="45"/>
      <c r="AD151" s="45"/>
      <c r="AE151" s="45"/>
      <c r="AF151" s="45"/>
      <c r="AG151" s="45"/>
      <c r="AH151" s="45"/>
      <c r="AI151" s="45"/>
    </row>
    <row r="152" spans="1:35" s="56" customFormat="1">
      <c r="A152" s="45"/>
      <c r="B152" s="45"/>
      <c r="C152" s="30"/>
      <c r="D152" s="481"/>
      <c r="E152" s="482"/>
      <c r="F152" s="482"/>
      <c r="G152" s="482"/>
      <c r="H152" s="482"/>
      <c r="I152" s="482"/>
      <c r="J152" s="482"/>
      <c r="K152" s="482"/>
      <c r="L152" s="482"/>
      <c r="M152" s="482"/>
      <c r="N152" s="483"/>
      <c r="O152" s="45"/>
      <c r="P152" s="45"/>
      <c r="Q152" s="45"/>
      <c r="R152" s="45"/>
      <c r="S152" s="45"/>
      <c r="T152" s="45"/>
      <c r="U152" s="45"/>
      <c r="V152" s="45"/>
      <c r="W152" s="45"/>
      <c r="X152" s="45"/>
      <c r="Y152" s="45"/>
      <c r="Z152" s="45"/>
      <c r="AA152" s="45"/>
      <c r="AB152" s="45"/>
      <c r="AC152" s="45"/>
      <c r="AD152" s="45"/>
      <c r="AE152" s="45"/>
      <c r="AF152" s="45"/>
      <c r="AG152" s="45"/>
      <c r="AH152" s="45"/>
      <c r="AI152" s="45"/>
    </row>
    <row r="153" spans="1:35" s="56" customFormat="1">
      <c r="A153" s="45"/>
      <c r="B153" s="45"/>
      <c r="C153" s="30"/>
      <c r="D153" s="481"/>
      <c r="E153" s="482"/>
      <c r="F153" s="482"/>
      <c r="G153" s="482"/>
      <c r="H153" s="482"/>
      <c r="I153" s="482"/>
      <c r="J153" s="482"/>
      <c r="K153" s="482"/>
      <c r="L153" s="482"/>
      <c r="M153" s="482"/>
      <c r="N153" s="483"/>
      <c r="O153" s="45"/>
      <c r="P153" s="45"/>
      <c r="Q153" s="45"/>
      <c r="R153" s="45"/>
      <c r="S153" s="45"/>
      <c r="T153" s="45"/>
      <c r="U153" s="45"/>
      <c r="V153" s="45"/>
      <c r="W153" s="45"/>
      <c r="X153" s="45"/>
      <c r="Y153" s="45"/>
      <c r="Z153" s="45"/>
      <c r="AA153" s="45"/>
      <c r="AB153" s="45"/>
      <c r="AC153" s="45"/>
      <c r="AD153" s="45"/>
      <c r="AE153" s="45"/>
      <c r="AF153" s="45"/>
      <c r="AG153" s="45"/>
      <c r="AH153" s="45"/>
      <c r="AI153" s="45"/>
    </row>
    <row r="154" spans="1:35" s="56" customFormat="1">
      <c r="A154" s="45"/>
      <c r="B154" s="45"/>
      <c r="C154" s="30"/>
      <c r="D154" s="481"/>
      <c r="E154" s="482"/>
      <c r="F154" s="482"/>
      <c r="G154" s="482"/>
      <c r="H154" s="482"/>
      <c r="I154" s="482"/>
      <c r="J154" s="482"/>
      <c r="K154" s="482"/>
      <c r="L154" s="482"/>
      <c r="M154" s="482"/>
      <c r="N154" s="483"/>
      <c r="O154" s="45"/>
      <c r="P154" s="45"/>
      <c r="Q154" s="45"/>
      <c r="R154" s="45"/>
      <c r="S154" s="45"/>
      <c r="T154" s="45"/>
      <c r="U154" s="45"/>
      <c r="V154" s="45"/>
      <c r="W154" s="45"/>
      <c r="X154" s="45"/>
      <c r="Y154" s="45"/>
      <c r="Z154" s="45"/>
      <c r="AA154" s="45"/>
      <c r="AB154" s="45"/>
      <c r="AC154" s="45"/>
      <c r="AD154" s="45"/>
      <c r="AE154" s="45"/>
      <c r="AF154" s="45"/>
      <c r="AG154" s="45"/>
      <c r="AH154" s="45"/>
      <c r="AI154" s="45"/>
    </row>
    <row r="155" spans="1:35" s="56" customFormat="1">
      <c r="A155" s="45"/>
      <c r="B155" s="45"/>
      <c r="C155" s="30"/>
      <c r="D155" s="481"/>
      <c r="E155" s="482"/>
      <c r="F155" s="482"/>
      <c r="G155" s="482"/>
      <c r="H155" s="482"/>
      <c r="I155" s="482"/>
      <c r="J155" s="482"/>
      <c r="K155" s="482"/>
      <c r="L155" s="482"/>
      <c r="M155" s="482"/>
      <c r="N155" s="483"/>
      <c r="O155" s="45"/>
      <c r="P155" s="45"/>
      <c r="Q155" s="45"/>
      <c r="R155" s="45"/>
      <c r="S155" s="45"/>
      <c r="T155" s="45"/>
      <c r="U155" s="45"/>
      <c r="V155" s="45"/>
      <c r="W155" s="45"/>
      <c r="X155" s="45"/>
      <c r="Y155" s="45"/>
      <c r="Z155" s="45"/>
      <c r="AA155" s="45"/>
      <c r="AB155" s="45"/>
      <c r="AC155" s="45"/>
      <c r="AD155" s="45"/>
      <c r="AE155" s="45"/>
      <c r="AF155" s="45"/>
      <c r="AG155" s="45"/>
      <c r="AH155" s="45"/>
      <c r="AI155" s="45"/>
    </row>
    <row r="156" spans="1:35" s="56" customFormat="1">
      <c r="A156" s="45"/>
      <c r="B156" s="45"/>
      <c r="C156" s="30"/>
      <c r="D156" s="481"/>
      <c r="E156" s="482"/>
      <c r="F156" s="482"/>
      <c r="G156" s="482"/>
      <c r="H156" s="482"/>
      <c r="I156" s="482"/>
      <c r="J156" s="482"/>
      <c r="K156" s="482"/>
      <c r="L156" s="482"/>
      <c r="M156" s="482"/>
      <c r="N156" s="483"/>
      <c r="O156" s="45"/>
      <c r="P156" s="45"/>
      <c r="Q156" s="45"/>
      <c r="R156" s="45"/>
      <c r="S156" s="45"/>
      <c r="T156" s="45"/>
      <c r="U156" s="45"/>
      <c r="V156" s="45"/>
      <c r="W156" s="45"/>
      <c r="X156" s="45"/>
      <c r="Y156" s="45"/>
      <c r="Z156" s="45"/>
      <c r="AA156" s="45"/>
      <c r="AB156" s="45"/>
      <c r="AC156" s="45"/>
      <c r="AD156" s="45"/>
      <c r="AE156" s="45"/>
      <c r="AF156" s="45"/>
      <c r="AG156" s="45"/>
      <c r="AH156" s="45"/>
      <c r="AI156" s="45"/>
    </row>
    <row r="157" spans="1:35">
      <c r="D157" s="481"/>
      <c r="E157" s="482"/>
      <c r="F157" s="482"/>
      <c r="G157" s="482"/>
      <c r="H157" s="482"/>
      <c r="I157" s="482"/>
      <c r="J157" s="482"/>
      <c r="K157" s="482"/>
      <c r="L157" s="482"/>
      <c r="M157" s="482"/>
      <c r="N157" s="483"/>
      <c r="P157" s="33"/>
      <c r="Q157" s="33"/>
      <c r="R157" s="33"/>
      <c r="S157" s="33"/>
      <c r="T157" s="33"/>
      <c r="U157" s="33"/>
      <c r="V157" s="33"/>
      <c r="W157" s="33"/>
      <c r="X157" s="33"/>
      <c r="Y157" s="33"/>
      <c r="Z157" s="33"/>
      <c r="AA157" s="33"/>
      <c r="AB157" s="33"/>
      <c r="AC157" s="33"/>
      <c r="AD157" s="33"/>
      <c r="AE157" s="33"/>
      <c r="AF157" s="33"/>
      <c r="AG157" s="33"/>
      <c r="AH157" s="33"/>
      <c r="AI157" s="33"/>
    </row>
    <row r="158" spans="1:35">
      <c r="D158" s="481"/>
      <c r="E158" s="482"/>
      <c r="F158" s="482"/>
      <c r="G158" s="482"/>
      <c r="H158" s="482"/>
      <c r="I158" s="482"/>
      <c r="J158" s="482"/>
      <c r="K158" s="482"/>
      <c r="L158" s="482"/>
      <c r="M158" s="482"/>
      <c r="N158" s="483"/>
      <c r="P158" s="33"/>
      <c r="Q158" s="33"/>
      <c r="R158" s="33"/>
      <c r="S158" s="33"/>
      <c r="T158" s="33"/>
      <c r="U158" s="33"/>
      <c r="V158" s="33"/>
      <c r="W158" s="33"/>
      <c r="X158" s="33"/>
      <c r="Y158" s="33"/>
      <c r="Z158" s="33"/>
      <c r="AA158" s="33"/>
      <c r="AB158" s="33"/>
      <c r="AC158" s="33"/>
      <c r="AD158" s="33"/>
      <c r="AE158" s="33"/>
      <c r="AF158" s="33"/>
      <c r="AG158" s="33"/>
      <c r="AH158" s="33"/>
      <c r="AI158" s="33"/>
    </row>
    <row r="159" spans="1:35">
      <c r="D159" s="481"/>
      <c r="E159" s="482"/>
      <c r="F159" s="482"/>
      <c r="G159" s="482"/>
      <c r="H159" s="482"/>
      <c r="I159" s="482"/>
      <c r="J159" s="482"/>
      <c r="K159" s="482"/>
      <c r="L159" s="482"/>
      <c r="M159" s="482"/>
      <c r="N159" s="483"/>
      <c r="P159" s="33"/>
      <c r="Q159" s="33"/>
      <c r="R159" s="33"/>
      <c r="S159" s="33"/>
      <c r="T159" s="33"/>
      <c r="U159" s="33"/>
      <c r="V159" s="33"/>
      <c r="W159" s="33"/>
      <c r="X159" s="33"/>
      <c r="Y159" s="33"/>
      <c r="Z159" s="33"/>
      <c r="AA159" s="33"/>
      <c r="AB159" s="33"/>
      <c r="AC159" s="33"/>
      <c r="AD159" s="33"/>
      <c r="AE159" s="33"/>
      <c r="AF159" s="33"/>
      <c r="AG159" s="33"/>
      <c r="AH159" s="33"/>
      <c r="AI159" s="33"/>
    </row>
    <row r="160" spans="1:35">
      <c r="D160" s="481"/>
      <c r="E160" s="482"/>
      <c r="F160" s="482"/>
      <c r="G160" s="482"/>
      <c r="H160" s="482"/>
      <c r="I160" s="482"/>
      <c r="J160" s="482"/>
      <c r="K160" s="482"/>
      <c r="L160" s="482"/>
      <c r="M160" s="482"/>
      <c r="N160" s="483"/>
      <c r="P160" s="33"/>
      <c r="Q160" s="33"/>
      <c r="R160" s="33"/>
      <c r="S160" s="33"/>
      <c r="T160" s="33"/>
      <c r="U160" s="33"/>
      <c r="V160" s="33"/>
      <c r="W160" s="33"/>
      <c r="X160" s="33"/>
      <c r="Y160" s="33"/>
      <c r="Z160" s="33"/>
      <c r="AA160" s="33"/>
      <c r="AB160" s="33"/>
      <c r="AC160" s="33"/>
      <c r="AD160" s="33"/>
      <c r="AE160" s="33"/>
      <c r="AF160" s="33"/>
      <c r="AG160" s="33"/>
      <c r="AH160" s="33"/>
      <c r="AI160" s="33"/>
    </row>
    <row r="161" spans="1:35">
      <c r="D161" s="481"/>
      <c r="E161" s="482"/>
      <c r="F161" s="482"/>
      <c r="G161" s="482"/>
      <c r="H161" s="482"/>
      <c r="I161" s="482"/>
      <c r="J161" s="482"/>
      <c r="K161" s="482"/>
      <c r="L161" s="482"/>
      <c r="M161" s="482"/>
      <c r="N161" s="483"/>
      <c r="P161" s="33"/>
      <c r="Q161" s="33"/>
      <c r="R161" s="33"/>
      <c r="S161" s="33"/>
      <c r="T161" s="33"/>
      <c r="U161" s="33"/>
      <c r="V161" s="33"/>
      <c r="W161" s="33"/>
      <c r="X161" s="33"/>
      <c r="Y161" s="33"/>
      <c r="Z161" s="33"/>
      <c r="AA161" s="33"/>
      <c r="AB161" s="33"/>
      <c r="AC161" s="33"/>
      <c r="AD161" s="33"/>
      <c r="AE161" s="33"/>
      <c r="AF161" s="33"/>
      <c r="AG161" s="33"/>
      <c r="AH161" s="33"/>
      <c r="AI161" s="33"/>
    </row>
    <row r="162" spans="1:35">
      <c r="D162" s="481"/>
      <c r="E162" s="482"/>
      <c r="F162" s="482"/>
      <c r="G162" s="482"/>
      <c r="H162" s="482"/>
      <c r="I162" s="482"/>
      <c r="J162" s="482"/>
      <c r="K162" s="482"/>
      <c r="L162" s="482"/>
      <c r="M162" s="482"/>
      <c r="N162" s="483"/>
      <c r="P162" s="33"/>
      <c r="Q162" s="33"/>
      <c r="R162" s="33"/>
      <c r="S162" s="33"/>
      <c r="T162" s="33"/>
      <c r="U162" s="33"/>
      <c r="V162" s="33"/>
      <c r="W162" s="33"/>
      <c r="X162" s="33"/>
      <c r="Y162" s="33"/>
      <c r="Z162" s="33"/>
      <c r="AA162" s="33"/>
      <c r="AB162" s="33"/>
      <c r="AC162" s="33"/>
      <c r="AD162" s="33"/>
      <c r="AE162" s="33"/>
      <c r="AF162" s="33"/>
      <c r="AG162" s="33"/>
      <c r="AH162" s="33"/>
      <c r="AI162" s="33"/>
    </row>
    <row r="163" spans="1:35">
      <c r="A163" s="56"/>
      <c r="B163" s="56"/>
      <c r="D163" s="481"/>
      <c r="E163" s="482"/>
      <c r="F163" s="482"/>
      <c r="G163" s="482"/>
      <c r="H163" s="482"/>
      <c r="I163" s="482"/>
      <c r="J163" s="482"/>
      <c r="K163" s="482"/>
      <c r="L163" s="482"/>
      <c r="M163" s="482"/>
      <c r="N163" s="483"/>
      <c r="O163" s="56"/>
      <c r="P163" s="56"/>
      <c r="Q163" s="56"/>
      <c r="R163" s="56"/>
      <c r="S163" s="56"/>
      <c r="T163" s="56"/>
      <c r="U163" s="56"/>
      <c r="V163" s="56"/>
      <c r="W163" s="56"/>
      <c r="X163" s="56"/>
      <c r="Y163" s="56"/>
      <c r="Z163" s="56"/>
      <c r="AA163" s="56"/>
      <c r="AB163" s="56"/>
      <c r="AC163" s="56"/>
      <c r="AD163" s="56"/>
      <c r="AE163" s="56"/>
      <c r="AF163" s="56"/>
      <c r="AG163" s="56"/>
      <c r="AH163" s="56"/>
      <c r="AI163" s="56"/>
    </row>
    <row r="164" spans="1:35">
      <c r="A164" s="56"/>
      <c r="B164" s="56"/>
      <c r="D164" s="481"/>
      <c r="E164" s="482"/>
      <c r="F164" s="482"/>
      <c r="G164" s="482"/>
      <c r="H164" s="482"/>
      <c r="I164" s="482"/>
      <c r="J164" s="482"/>
      <c r="K164" s="482"/>
      <c r="L164" s="482"/>
      <c r="M164" s="482"/>
      <c r="N164" s="483"/>
      <c r="O164" s="56"/>
      <c r="P164" s="56"/>
      <c r="Q164" s="56"/>
      <c r="R164" s="56"/>
      <c r="S164" s="56"/>
      <c r="T164" s="56"/>
      <c r="U164" s="56"/>
      <c r="V164" s="56"/>
      <c r="W164" s="56"/>
      <c r="X164" s="56"/>
      <c r="Y164" s="56"/>
      <c r="Z164" s="56"/>
      <c r="AA164" s="56"/>
      <c r="AB164" s="56"/>
      <c r="AC164" s="56"/>
      <c r="AD164" s="56"/>
      <c r="AE164" s="56"/>
      <c r="AF164" s="56"/>
      <c r="AG164" s="56"/>
      <c r="AH164" s="56"/>
      <c r="AI164" s="56"/>
    </row>
    <row r="165" spans="1:35">
      <c r="A165" s="56"/>
      <c r="B165" s="56"/>
      <c r="D165" s="481"/>
      <c r="E165" s="482"/>
      <c r="F165" s="482"/>
      <c r="G165" s="482"/>
      <c r="H165" s="482"/>
      <c r="I165" s="482"/>
      <c r="J165" s="482"/>
      <c r="K165" s="482"/>
      <c r="L165" s="482"/>
      <c r="M165" s="482"/>
      <c r="N165" s="483"/>
      <c r="O165" s="56"/>
      <c r="P165" s="56"/>
      <c r="Q165" s="56"/>
      <c r="R165" s="56"/>
      <c r="S165" s="56"/>
      <c r="T165" s="56"/>
      <c r="U165" s="56"/>
      <c r="V165" s="56"/>
      <c r="W165" s="56"/>
      <c r="X165" s="56"/>
      <c r="Y165" s="56"/>
      <c r="Z165" s="56"/>
      <c r="AA165" s="56"/>
      <c r="AB165" s="56"/>
      <c r="AC165" s="56"/>
      <c r="AD165" s="56"/>
      <c r="AE165" s="56"/>
      <c r="AF165" s="56"/>
      <c r="AG165" s="56"/>
      <c r="AH165" s="56"/>
      <c r="AI165" s="56"/>
    </row>
    <row r="166" spans="1:35">
      <c r="A166" s="56"/>
      <c r="B166" s="56"/>
      <c r="D166" s="481"/>
      <c r="E166" s="482"/>
      <c r="F166" s="482"/>
      <c r="G166" s="482"/>
      <c r="H166" s="482"/>
      <c r="I166" s="482"/>
      <c r="J166" s="482"/>
      <c r="K166" s="482"/>
      <c r="L166" s="482"/>
      <c r="M166" s="482"/>
      <c r="N166" s="483"/>
      <c r="O166" s="56"/>
      <c r="P166" s="56"/>
      <c r="Q166" s="56"/>
      <c r="R166" s="56"/>
      <c r="S166" s="56"/>
      <c r="T166" s="56"/>
      <c r="U166" s="56"/>
      <c r="V166" s="56"/>
      <c r="W166" s="56"/>
      <c r="X166" s="56"/>
      <c r="Y166" s="56"/>
      <c r="Z166" s="56"/>
      <c r="AA166" s="56"/>
      <c r="AB166" s="56"/>
      <c r="AC166" s="56"/>
      <c r="AD166" s="56"/>
      <c r="AE166" s="56"/>
      <c r="AF166" s="56"/>
      <c r="AG166" s="56"/>
      <c r="AH166" s="56"/>
      <c r="AI166" s="56"/>
    </row>
    <row r="167" spans="1:35">
      <c r="A167" s="56"/>
      <c r="B167" s="56"/>
      <c r="D167" s="481"/>
      <c r="E167" s="482"/>
      <c r="F167" s="482"/>
      <c r="G167" s="482"/>
      <c r="H167" s="482"/>
      <c r="I167" s="482"/>
      <c r="J167" s="482"/>
      <c r="K167" s="482"/>
      <c r="L167" s="482"/>
      <c r="M167" s="482"/>
      <c r="N167" s="483"/>
      <c r="O167" s="56"/>
      <c r="P167" s="56"/>
      <c r="Q167" s="56"/>
      <c r="R167" s="56"/>
      <c r="S167" s="56"/>
      <c r="T167" s="56"/>
      <c r="U167" s="56"/>
      <c r="V167" s="56"/>
      <c r="W167" s="56"/>
      <c r="X167" s="56"/>
      <c r="Y167" s="56"/>
      <c r="Z167" s="56"/>
      <c r="AA167" s="56"/>
      <c r="AB167" s="56"/>
      <c r="AC167" s="56"/>
      <c r="AD167" s="56"/>
      <c r="AE167" s="56"/>
      <c r="AF167" s="56"/>
      <c r="AG167" s="56"/>
      <c r="AH167" s="56"/>
      <c r="AI167" s="56"/>
    </row>
    <row r="168" spans="1:35">
      <c r="A168" s="56"/>
      <c r="B168" s="56"/>
      <c r="D168" s="481"/>
      <c r="E168" s="482"/>
      <c r="F168" s="482"/>
      <c r="G168" s="482"/>
      <c r="H168" s="482"/>
      <c r="I168" s="482"/>
      <c r="J168" s="482"/>
      <c r="K168" s="482"/>
      <c r="L168" s="482"/>
      <c r="M168" s="482"/>
      <c r="N168" s="483"/>
      <c r="O168" s="56"/>
      <c r="P168" s="56"/>
      <c r="Q168" s="56"/>
      <c r="R168" s="56"/>
      <c r="S168" s="56"/>
      <c r="T168" s="56"/>
      <c r="U168" s="56"/>
      <c r="V168" s="56"/>
      <c r="W168" s="56"/>
      <c r="X168" s="56"/>
      <c r="Y168" s="56"/>
      <c r="Z168" s="56"/>
      <c r="AA168" s="56"/>
      <c r="AB168" s="56"/>
      <c r="AC168" s="56"/>
      <c r="AD168" s="56"/>
      <c r="AE168" s="56"/>
      <c r="AF168" s="56"/>
      <c r="AG168" s="56"/>
      <c r="AH168" s="56"/>
      <c r="AI168" s="56"/>
    </row>
    <row r="169" spans="1:35">
      <c r="A169" s="56"/>
      <c r="B169" s="56"/>
      <c r="D169" s="481"/>
      <c r="E169" s="482"/>
      <c r="F169" s="482"/>
      <c r="G169" s="482"/>
      <c r="H169" s="482"/>
      <c r="I169" s="482"/>
      <c r="J169" s="482"/>
      <c r="K169" s="482"/>
      <c r="L169" s="482"/>
      <c r="M169" s="482"/>
      <c r="N169" s="483"/>
      <c r="O169" s="56"/>
      <c r="P169" s="56"/>
      <c r="Q169" s="56"/>
      <c r="R169" s="56"/>
      <c r="S169" s="56"/>
      <c r="T169" s="56"/>
      <c r="U169" s="56"/>
      <c r="V169" s="56"/>
      <c r="W169" s="56"/>
      <c r="X169" s="56"/>
      <c r="Y169" s="56"/>
      <c r="Z169" s="56"/>
      <c r="AA169" s="56"/>
      <c r="AB169" s="56"/>
      <c r="AC169" s="56"/>
      <c r="AD169" s="56"/>
      <c r="AE169" s="56"/>
      <c r="AF169" s="56"/>
      <c r="AG169" s="56"/>
      <c r="AH169" s="56"/>
      <c r="AI169" s="56"/>
    </row>
    <row r="170" spans="1:35">
      <c r="A170" s="56"/>
      <c r="B170" s="56"/>
      <c r="D170" s="481"/>
      <c r="E170" s="482"/>
      <c r="F170" s="482"/>
      <c r="G170" s="482"/>
      <c r="H170" s="482"/>
      <c r="I170" s="482"/>
      <c r="J170" s="482"/>
      <c r="K170" s="482"/>
      <c r="L170" s="482"/>
      <c r="M170" s="482"/>
      <c r="N170" s="483"/>
      <c r="O170" s="56"/>
      <c r="P170" s="56"/>
      <c r="Q170" s="56"/>
      <c r="R170" s="56"/>
      <c r="S170" s="56"/>
      <c r="T170" s="56"/>
      <c r="U170" s="56"/>
      <c r="V170" s="56"/>
      <c r="W170" s="56"/>
      <c r="X170" s="56"/>
      <c r="Y170" s="56"/>
      <c r="Z170" s="56"/>
      <c r="AA170" s="56"/>
      <c r="AB170" s="56"/>
      <c r="AC170" s="56"/>
      <c r="AD170" s="56"/>
      <c r="AE170" s="56"/>
      <c r="AF170" s="56"/>
      <c r="AG170" s="56"/>
      <c r="AH170" s="56"/>
      <c r="AI170" s="56"/>
    </row>
    <row r="171" spans="1:35" ht="14.5" thickBot="1">
      <c r="A171" s="56"/>
      <c r="B171" s="56"/>
      <c r="D171" s="484"/>
      <c r="E171" s="485"/>
      <c r="F171" s="485"/>
      <c r="G171" s="485"/>
      <c r="H171" s="485"/>
      <c r="I171" s="485"/>
      <c r="J171" s="485"/>
      <c r="K171" s="485"/>
      <c r="L171" s="485"/>
      <c r="M171" s="485"/>
      <c r="N171" s="486"/>
      <c r="O171" s="56"/>
      <c r="P171" s="56"/>
      <c r="Q171" s="56"/>
      <c r="R171" s="56"/>
      <c r="S171" s="56"/>
      <c r="T171" s="56"/>
      <c r="U171" s="56"/>
      <c r="V171" s="56"/>
      <c r="W171" s="56"/>
      <c r="X171" s="56"/>
      <c r="Y171" s="56"/>
      <c r="Z171" s="56"/>
      <c r="AA171" s="56"/>
      <c r="AB171" s="56"/>
      <c r="AC171" s="56"/>
      <c r="AD171" s="56"/>
      <c r="AE171" s="56"/>
      <c r="AF171" s="56"/>
      <c r="AG171" s="56"/>
      <c r="AH171" s="56"/>
      <c r="AI171" s="56"/>
    </row>
  </sheetData>
  <sheetProtection sort="0" autoFilter="0"/>
  <mergeCells count="257">
    <mergeCell ref="AK98:AK99"/>
    <mergeCell ref="AK100:AK101"/>
    <mergeCell ref="AK102:AK103"/>
    <mergeCell ref="AK109:AK110"/>
    <mergeCell ref="AK126:AK127"/>
    <mergeCell ref="AK128:AK129"/>
    <mergeCell ref="AK130:AK131"/>
    <mergeCell ref="AK132:AK133"/>
    <mergeCell ref="AK120:AK121"/>
    <mergeCell ref="AK122:AK123"/>
    <mergeCell ref="AK124:AK125"/>
    <mergeCell ref="AK96:AK97"/>
    <mergeCell ref="AK94:AK95"/>
    <mergeCell ref="AK92:AK93"/>
    <mergeCell ref="AK90:AK91"/>
    <mergeCell ref="E80:E81"/>
    <mergeCell ref="E78:E79"/>
    <mergeCell ref="B78:B79"/>
    <mergeCell ref="B80:B81"/>
    <mergeCell ref="F78:F79"/>
    <mergeCell ref="F80:F81"/>
    <mergeCell ref="B84:B85"/>
    <mergeCell ref="F84:F85"/>
    <mergeCell ref="F88:F89"/>
    <mergeCell ref="A120:A133"/>
    <mergeCell ref="E76:E77"/>
    <mergeCell ref="F76:F77"/>
    <mergeCell ref="G76:G77"/>
    <mergeCell ref="B76:B77"/>
    <mergeCell ref="B82:B83"/>
    <mergeCell ref="E84:E85"/>
    <mergeCell ref="E82:E83"/>
    <mergeCell ref="F82:F83"/>
    <mergeCell ref="G82:G83"/>
    <mergeCell ref="F90:F91"/>
    <mergeCell ref="F92:F93"/>
    <mergeCell ref="F94:F95"/>
    <mergeCell ref="D98:D103"/>
    <mergeCell ref="B86:B87"/>
    <mergeCell ref="B88:B89"/>
    <mergeCell ref="B90:B91"/>
    <mergeCell ref="B92:B93"/>
    <mergeCell ref="B94:B95"/>
    <mergeCell ref="B96:B97"/>
    <mergeCell ref="B98:B99"/>
    <mergeCell ref="B100:B101"/>
    <mergeCell ref="B102:B103"/>
    <mergeCell ref="C58:C103"/>
    <mergeCell ref="I142:K142"/>
    <mergeCell ref="I143:K143"/>
    <mergeCell ref="I144:K144"/>
    <mergeCell ref="L144:R144"/>
    <mergeCell ref="AF27:AI27"/>
    <mergeCell ref="AF39:AI39"/>
    <mergeCell ref="AF56:AI56"/>
    <mergeCell ref="AF107:AI107"/>
    <mergeCell ref="AF118:AI118"/>
    <mergeCell ref="I138:K138"/>
    <mergeCell ref="I139:K139"/>
    <mergeCell ref="I140:K140"/>
    <mergeCell ref="I141:K141"/>
    <mergeCell ref="X27:AA27"/>
    <mergeCell ref="X39:AA39"/>
    <mergeCell ref="X56:AA56"/>
    <mergeCell ref="X107:AA107"/>
    <mergeCell ref="X118:AA118"/>
    <mergeCell ref="AB27:AE27"/>
    <mergeCell ref="AB39:AE39"/>
    <mergeCell ref="AB56:AE56"/>
    <mergeCell ref="AB107:AE107"/>
    <mergeCell ref="AB118:AE118"/>
    <mergeCell ref="K118:N118"/>
    <mergeCell ref="A29:A36"/>
    <mergeCell ref="C29:C36"/>
    <mergeCell ref="I136:S136"/>
    <mergeCell ref="T39:W39"/>
    <mergeCell ref="T56:W56"/>
    <mergeCell ref="T107:W107"/>
    <mergeCell ref="T118:W118"/>
    <mergeCell ref="P39:S39"/>
    <mergeCell ref="P56:S56"/>
    <mergeCell ref="K39:N39"/>
    <mergeCell ref="K56:N56"/>
    <mergeCell ref="K107:N107"/>
    <mergeCell ref="P107:S107"/>
    <mergeCell ref="B109:B110"/>
    <mergeCell ref="B111:B112"/>
    <mergeCell ref="B113:B114"/>
    <mergeCell ref="D109:D110"/>
    <mergeCell ref="D111:D114"/>
    <mergeCell ref="D120:D125"/>
    <mergeCell ref="B120:B121"/>
    <mergeCell ref="B122:B123"/>
    <mergeCell ref="B124:B125"/>
    <mergeCell ref="G60:G61"/>
    <mergeCell ref="G62:G63"/>
    <mergeCell ref="F62:F63"/>
    <mergeCell ref="F64:F65"/>
    <mergeCell ref="F66:F67"/>
    <mergeCell ref="G64:G65"/>
    <mergeCell ref="G66:G67"/>
    <mergeCell ref="G68:G69"/>
    <mergeCell ref="G70:G71"/>
    <mergeCell ref="G72:G73"/>
    <mergeCell ref="G74:G75"/>
    <mergeCell ref="B68:B69"/>
    <mergeCell ref="B70:B71"/>
    <mergeCell ref="A41:A52"/>
    <mergeCell ref="B41:B42"/>
    <mergeCell ref="D47:D52"/>
    <mergeCell ref="D41:D44"/>
    <mergeCell ref="B43:B44"/>
    <mergeCell ref="B45:B46"/>
    <mergeCell ref="B47:B48"/>
    <mergeCell ref="B49:B50"/>
    <mergeCell ref="B51:B52"/>
    <mergeCell ref="C41:C52"/>
    <mergeCell ref="A58:A103"/>
    <mergeCell ref="D58:D85"/>
    <mergeCell ref="B72:B73"/>
    <mergeCell ref="B74:B75"/>
    <mergeCell ref="B29:B30"/>
    <mergeCell ref="B31:B32"/>
    <mergeCell ref="B33:B34"/>
    <mergeCell ref="B35:B36"/>
    <mergeCell ref="B58:B59"/>
    <mergeCell ref="B60:B61"/>
    <mergeCell ref="B62:B63"/>
    <mergeCell ref="B64:B65"/>
    <mergeCell ref="B66:B67"/>
    <mergeCell ref="P118:S118"/>
    <mergeCell ref="F102:F103"/>
    <mergeCell ref="G102:G103"/>
    <mergeCell ref="F120:F121"/>
    <mergeCell ref="G120:G121"/>
    <mergeCell ref="F86:F87"/>
    <mergeCell ref="F68:F69"/>
    <mergeCell ref="F70:F71"/>
    <mergeCell ref="F72:F73"/>
    <mergeCell ref="F74:F75"/>
    <mergeCell ref="G113:G114"/>
    <mergeCell ref="G90:G91"/>
    <mergeCell ref="G92:G93"/>
    <mergeCell ref="G94:G95"/>
    <mergeCell ref="G84:G85"/>
    <mergeCell ref="G88:G89"/>
    <mergeCell ref="G86:G87"/>
    <mergeCell ref="T27:W27"/>
    <mergeCell ref="E47:E48"/>
    <mergeCell ref="F47:F48"/>
    <mergeCell ref="G47:G48"/>
    <mergeCell ref="G43:G44"/>
    <mergeCell ref="E41:E42"/>
    <mergeCell ref="F41:F42"/>
    <mergeCell ref="G41:G42"/>
    <mergeCell ref="E43:E44"/>
    <mergeCell ref="F43:F44"/>
    <mergeCell ref="K27:N27"/>
    <mergeCell ref="G33:G34"/>
    <mergeCell ref="F33:F34"/>
    <mergeCell ref="E33:E34"/>
    <mergeCell ref="C109:C114"/>
    <mergeCell ref="D29:D34"/>
    <mergeCell ref="D35:D36"/>
    <mergeCell ref="P27:S27"/>
    <mergeCell ref="A109:A114"/>
    <mergeCell ref="D45:D46"/>
    <mergeCell ref="E45:E46"/>
    <mergeCell ref="F45:F46"/>
    <mergeCell ref="G45:G46"/>
    <mergeCell ref="H40:J40"/>
    <mergeCell ref="E51:E52"/>
    <mergeCell ref="F51:F52"/>
    <mergeCell ref="G51:G52"/>
    <mergeCell ref="E64:E65"/>
    <mergeCell ref="D86:D95"/>
    <mergeCell ref="E49:E50"/>
    <mergeCell ref="F49:F50"/>
    <mergeCell ref="G49:G50"/>
    <mergeCell ref="G98:G99"/>
    <mergeCell ref="G100:G101"/>
    <mergeCell ref="G109:G110"/>
    <mergeCell ref="E109:E110"/>
    <mergeCell ref="F35:F36"/>
    <mergeCell ref="G35:G36"/>
    <mergeCell ref="F124:F125"/>
    <mergeCell ref="E66:E67"/>
    <mergeCell ref="E68:E69"/>
    <mergeCell ref="E70:E71"/>
    <mergeCell ref="E72:E73"/>
    <mergeCell ref="E60:E61"/>
    <mergeCell ref="E62:E63"/>
    <mergeCell ref="E74:E75"/>
    <mergeCell ref="E98:E99"/>
    <mergeCell ref="F98:F99"/>
    <mergeCell ref="E100:E101"/>
    <mergeCell ref="F100:F101"/>
    <mergeCell ref="F113:F114"/>
    <mergeCell ref="E86:E87"/>
    <mergeCell ref="E94:E95"/>
    <mergeCell ref="E96:E97"/>
    <mergeCell ref="E102:E103"/>
    <mergeCell ref="F109:F110"/>
    <mergeCell ref="E90:E91"/>
    <mergeCell ref="E92:E93"/>
    <mergeCell ref="E88:E89"/>
    <mergeCell ref="E122:E123"/>
    <mergeCell ref="E120:E121"/>
    <mergeCell ref="F60:F61"/>
    <mergeCell ref="D3:I3"/>
    <mergeCell ref="D148:N171"/>
    <mergeCell ref="H27:J27"/>
    <mergeCell ref="H28:J28"/>
    <mergeCell ref="E35:E36"/>
    <mergeCell ref="E29:E30"/>
    <mergeCell ref="E31:E32"/>
    <mergeCell ref="G29:G30"/>
    <mergeCell ref="F29:F30"/>
    <mergeCell ref="F31:F32"/>
    <mergeCell ref="G124:G125"/>
    <mergeCell ref="D147:N147"/>
    <mergeCell ref="G31:G32"/>
    <mergeCell ref="E111:E112"/>
    <mergeCell ref="F111:F112"/>
    <mergeCell ref="G111:G112"/>
    <mergeCell ref="H57:J57"/>
    <mergeCell ref="E58:E59"/>
    <mergeCell ref="F58:F59"/>
    <mergeCell ref="G58:G59"/>
    <mergeCell ref="D96:D97"/>
    <mergeCell ref="F96:F97"/>
    <mergeCell ref="G96:G97"/>
    <mergeCell ref="E124:E125"/>
    <mergeCell ref="I137:K137"/>
    <mergeCell ref="B132:B133"/>
    <mergeCell ref="E132:E133"/>
    <mergeCell ref="F132:F133"/>
    <mergeCell ref="G132:G133"/>
    <mergeCell ref="C120:C133"/>
    <mergeCell ref="D126:D133"/>
    <mergeCell ref="H108:J108"/>
    <mergeCell ref="H119:J119"/>
    <mergeCell ref="B126:B127"/>
    <mergeCell ref="E126:E127"/>
    <mergeCell ref="F126:F127"/>
    <mergeCell ref="G126:G127"/>
    <mergeCell ref="B128:B129"/>
    <mergeCell ref="E128:E129"/>
    <mergeCell ref="F128:F129"/>
    <mergeCell ref="G128:G129"/>
    <mergeCell ref="B130:B131"/>
    <mergeCell ref="E130:E131"/>
    <mergeCell ref="F130:F131"/>
    <mergeCell ref="G130:G131"/>
    <mergeCell ref="F122:F123"/>
    <mergeCell ref="G122:G123"/>
    <mergeCell ref="E113:E114"/>
  </mergeCells>
  <dataValidations count="1">
    <dataValidation showInputMessage="1" showErrorMessage="1" sqref="N145:N146 S145:S146 W145:W146 AA145:AA146 AE145:AE146 AI145:AI146" xr:uid="{00000000-0002-0000-0000-000000000000}"/>
  </dataValidations>
  <pageMargins left="0.78740157480314965" right="0.59055118110236227" top="0.98425196850393704" bottom="0.78740157480314965" header="0.51181102362204722" footer="0.51181102362204722"/>
  <pageSetup paperSize="8" scale="51" fitToWidth="5" fitToHeight="0" orientation="landscape" r:id="rId1"/>
  <headerFooter alignWithMargins="0">
    <oddHeader>&amp;R&amp;16Eskom Holdings SOC Limited
&amp;A</oddHeader>
    <oddFooter>&amp;L&amp;16&amp;F
&amp;A&amp;C&amp;16Page &amp;P of &amp;N&amp;R&amp;16&amp;D</oddFooter>
  </headerFooter>
  <rowBreaks count="3" manualBreakCount="3">
    <brk id="55" max="16383" man="1"/>
    <brk id="104" max="16383" man="1"/>
    <brk id="134" max="16383" man="1"/>
  </rowBreaks>
  <colBreaks count="1" manualBreakCount="1">
    <brk id="1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I109:I114 I120:I133 I29:I36 I41:I52 I58:I103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topLeftCell="A18" workbookViewId="0">
      <selection activeCell="F38" sqref="F38"/>
    </sheetView>
  </sheetViews>
  <sheetFormatPr defaultRowHeight="12.5"/>
  <cols>
    <col min="1" max="1" width="8.81640625" style="98"/>
    <col min="2" max="3" width="9.1796875" style="98"/>
    <col min="4" max="4" width="24.453125" style="98" customWidth="1"/>
    <col min="5" max="5" width="10" style="98" customWidth="1"/>
    <col min="6" max="6" width="15.54296875" style="98" customWidth="1"/>
    <col min="7" max="7" width="15.1796875" style="98" customWidth="1"/>
    <col min="8" max="8" width="29.453125" style="98" customWidth="1"/>
    <col min="9" max="259" width="9.1796875" style="98"/>
    <col min="260" max="260" width="24.453125" style="98" customWidth="1"/>
    <col min="261" max="261" width="10" style="98" customWidth="1"/>
    <col min="262" max="262" width="15.54296875" style="98" customWidth="1"/>
    <col min="263" max="263" width="15.1796875" style="98" customWidth="1"/>
    <col min="264" max="264" width="27" style="98" customWidth="1"/>
    <col min="265" max="515" width="9.1796875" style="98"/>
    <col min="516" max="516" width="24.453125" style="98" customWidth="1"/>
    <col min="517" max="517" width="10" style="98" customWidth="1"/>
    <col min="518" max="518" width="15.54296875" style="98" customWidth="1"/>
    <col min="519" max="519" width="15.1796875" style="98" customWidth="1"/>
    <col min="520" max="520" width="27" style="98" customWidth="1"/>
    <col min="521" max="771" width="9.1796875" style="98"/>
    <col min="772" max="772" width="24.453125" style="98" customWidth="1"/>
    <col min="773" max="773" width="10" style="98" customWidth="1"/>
    <col min="774" max="774" width="15.54296875" style="98" customWidth="1"/>
    <col min="775" max="775" width="15.1796875" style="98" customWidth="1"/>
    <col min="776" max="776" width="27" style="98" customWidth="1"/>
    <col min="777" max="1027" width="9.1796875" style="98"/>
    <col min="1028" max="1028" width="24.453125" style="98" customWidth="1"/>
    <col min="1029" max="1029" width="10" style="98" customWidth="1"/>
    <col min="1030" max="1030" width="15.54296875" style="98" customWidth="1"/>
    <col min="1031" max="1031" width="15.1796875" style="98" customWidth="1"/>
    <col min="1032" max="1032" width="27" style="98" customWidth="1"/>
    <col min="1033" max="1283" width="9.1796875" style="98"/>
    <col min="1284" max="1284" width="24.453125" style="98" customWidth="1"/>
    <col min="1285" max="1285" width="10" style="98" customWidth="1"/>
    <col min="1286" max="1286" width="15.54296875" style="98" customWidth="1"/>
    <col min="1287" max="1287" width="15.1796875" style="98" customWidth="1"/>
    <col min="1288" max="1288" width="27" style="98" customWidth="1"/>
    <col min="1289" max="1539" width="9.1796875" style="98"/>
    <col min="1540" max="1540" width="24.453125" style="98" customWidth="1"/>
    <col min="1541" max="1541" width="10" style="98" customWidth="1"/>
    <col min="1542" max="1542" width="15.54296875" style="98" customWidth="1"/>
    <col min="1543" max="1543" width="15.1796875" style="98" customWidth="1"/>
    <col min="1544" max="1544" width="27" style="98" customWidth="1"/>
    <col min="1545" max="1795" width="9.1796875" style="98"/>
    <col min="1796" max="1796" width="24.453125" style="98" customWidth="1"/>
    <col min="1797" max="1797" width="10" style="98" customWidth="1"/>
    <col min="1798" max="1798" width="15.54296875" style="98" customWidth="1"/>
    <col min="1799" max="1799" width="15.1796875" style="98" customWidth="1"/>
    <col min="1800" max="1800" width="27" style="98" customWidth="1"/>
    <col min="1801" max="2051" width="9.1796875" style="98"/>
    <col min="2052" max="2052" width="24.453125" style="98" customWidth="1"/>
    <col min="2053" max="2053" width="10" style="98" customWidth="1"/>
    <col min="2054" max="2054" width="15.54296875" style="98" customWidth="1"/>
    <col min="2055" max="2055" width="15.1796875" style="98" customWidth="1"/>
    <col min="2056" max="2056" width="27" style="98" customWidth="1"/>
    <col min="2057" max="2307" width="9.1796875" style="98"/>
    <col min="2308" max="2308" width="24.453125" style="98" customWidth="1"/>
    <col min="2309" max="2309" width="10" style="98" customWidth="1"/>
    <col min="2310" max="2310" width="15.54296875" style="98" customWidth="1"/>
    <col min="2311" max="2311" width="15.1796875" style="98" customWidth="1"/>
    <col min="2312" max="2312" width="27" style="98" customWidth="1"/>
    <col min="2313" max="2563" width="9.1796875" style="98"/>
    <col min="2564" max="2564" width="24.453125" style="98" customWidth="1"/>
    <col min="2565" max="2565" width="10" style="98" customWidth="1"/>
    <col min="2566" max="2566" width="15.54296875" style="98" customWidth="1"/>
    <col min="2567" max="2567" width="15.1796875" style="98" customWidth="1"/>
    <col min="2568" max="2568" width="27" style="98" customWidth="1"/>
    <col min="2569" max="2819" width="9.1796875" style="98"/>
    <col min="2820" max="2820" width="24.453125" style="98" customWidth="1"/>
    <col min="2821" max="2821" width="10" style="98" customWidth="1"/>
    <col min="2822" max="2822" width="15.54296875" style="98" customWidth="1"/>
    <col min="2823" max="2823" width="15.1796875" style="98" customWidth="1"/>
    <col min="2824" max="2824" width="27" style="98" customWidth="1"/>
    <col min="2825" max="3075" width="9.1796875" style="98"/>
    <col min="3076" max="3076" width="24.453125" style="98" customWidth="1"/>
    <col min="3077" max="3077" width="10" style="98" customWidth="1"/>
    <col min="3078" max="3078" width="15.54296875" style="98" customWidth="1"/>
    <col min="3079" max="3079" width="15.1796875" style="98" customWidth="1"/>
    <col min="3080" max="3080" width="27" style="98" customWidth="1"/>
    <col min="3081" max="3331" width="9.1796875" style="98"/>
    <col min="3332" max="3332" width="24.453125" style="98" customWidth="1"/>
    <col min="3333" max="3333" width="10" style="98" customWidth="1"/>
    <col min="3334" max="3334" width="15.54296875" style="98" customWidth="1"/>
    <col min="3335" max="3335" width="15.1796875" style="98" customWidth="1"/>
    <col min="3336" max="3336" width="27" style="98" customWidth="1"/>
    <col min="3337" max="3587" width="9.1796875" style="98"/>
    <col min="3588" max="3588" width="24.453125" style="98" customWidth="1"/>
    <col min="3589" max="3589" width="10" style="98" customWidth="1"/>
    <col min="3590" max="3590" width="15.54296875" style="98" customWidth="1"/>
    <col min="3591" max="3591" width="15.1796875" style="98" customWidth="1"/>
    <col min="3592" max="3592" width="27" style="98" customWidth="1"/>
    <col min="3593" max="3843" width="9.1796875" style="98"/>
    <col min="3844" max="3844" width="24.453125" style="98" customWidth="1"/>
    <col min="3845" max="3845" width="10" style="98" customWidth="1"/>
    <col min="3846" max="3846" width="15.54296875" style="98" customWidth="1"/>
    <col min="3847" max="3847" width="15.1796875" style="98" customWidth="1"/>
    <col min="3848" max="3848" width="27" style="98" customWidth="1"/>
    <col min="3849" max="4099" width="9.1796875" style="98"/>
    <col min="4100" max="4100" width="24.453125" style="98" customWidth="1"/>
    <col min="4101" max="4101" width="10" style="98" customWidth="1"/>
    <col min="4102" max="4102" width="15.54296875" style="98" customWidth="1"/>
    <col min="4103" max="4103" width="15.1796875" style="98" customWidth="1"/>
    <col min="4104" max="4104" width="27" style="98" customWidth="1"/>
    <col min="4105" max="4355" width="9.1796875" style="98"/>
    <col min="4356" max="4356" width="24.453125" style="98" customWidth="1"/>
    <col min="4357" max="4357" width="10" style="98" customWidth="1"/>
    <col min="4358" max="4358" width="15.54296875" style="98" customWidth="1"/>
    <col min="4359" max="4359" width="15.1796875" style="98" customWidth="1"/>
    <col min="4360" max="4360" width="27" style="98" customWidth="1"/>
    <col min="4361" max="4611" width="9.1796875" style="98"/>
    <col min="4612" max="4612" width="24.453125" style="98" customWidth="1"/>
    <col min="4613" max="4613" width="10" style="98" customWidth="1"/>
    <col min="4614" max="4614" width="15.54296875" style="98" customWidth="1"/>
    <col min="4615" max="4615" width="15.1796875" style="98" customWidth="1"/>
    <col min="4616" max="4616" width="27" style="98" customWidth="1"/>
    <col min="4617" max="4867" width="9.1796875" style="98"/>
    <col min="4868" max="4868" width="24.453125" style="98" customWidth="1"/>
    <col min="4869" max="4869" width="10" style="98" customWidth="1"/>
    <col min="4870" max="4870" width="15.54296875" style="98" customWidth="1"/>
    <col min="4871" max="4871" width="15.1796875" style="98" customWidth="1"/>
    <col min="4872" max="4872" width="27" style="98" customWidth="1"/>
    <col min="4873" max="5123" width="9.1796875" style="98"/>
    <col min="5124" max="5124" width="24.453125" style="98" customWidth="1"/>
    <col min="5125" max="5125" width="10" style="98" customWidth="1"/>
    <col min="5126" max="5126" width="15.54296875" style="98" customWidth="1"/>
    <col min="5127" max="5127" width="15.1796875" style="98" customWidth="1"/>
    <col min="5128" max="5128" width="27" style="98" customWidth="1"/>
    <col min="5129" max="5379" width="9.1796875" style="98"/>
    <col min="5380" max="5380" width="24.453125" style="98" customWidth="1"/>
    <col min="5381" max="5381" width="10" style="98" customWidth="1"/>
    <col min="5382" max="5382" width="15.54296875" style="98" customWidth="1"/>
    <col min="5383" max="5383" width="15.1796875" style="98" customWidth="1"/>
    <col min="5384" max="5384" width="27" style="98" customWidth="1"/>
    <col min="5385" max="5635" width="9.1796875" style="98"/>
    <col min="5636" max="5636" width="24.453125" style="98" customWidth="1"/>
    <col min="5637" max="5637" width="10" style="98" customWidth="1"/>
    <col min="5638" max="5638" width="15.54296875" style="98" customWidth="1"/>
    <col min="5639" max="5639" width="15.1796875" style="98" customWidth="1"/>
    <col min="5640" max="5640" width="27" style="98" customWidth="1"/>
    <col min="5641" max="5891" width="9.1796875" style="98"/>
    <col min="5892" max="5892" width="24.453125" style="98" customWidth="1"/>
    <col min="5893" max="5893" width="10" style="98" customWidth="1"/>
    <col min="5894" max="5894" width="15.54296875" style="98" customWidth="1"/>
    <col min="5895" max="5895" width="15.1796875" style="98" customWidth="1"/>
    <col min="5896" max="5896" width="27" style="98" customWidth="1"/>
    <col min="5897" max="6147" width="9.1796875" style="98"/>
    <col min="6148" max="6148" width="24.453125" style="98" customWidth="1"/>
    <col min="6149" max="6149" width="10" style="98" customWidth="1"/>
    <col min="6150" max="6150" width="15.54296875" style="98" customWidth="1"/>
    <col min="6151" max="6151" width="15.1796875" style="98" customWidth="1"/>
    <col min="6152" max="6152" width="27" style="98" customWidth="1"/>
    <col min="6153" max="6403" width="9.1796875" style="98"/>
    <col min="6404" max="6404" width="24.453125" style="98" customWidth="1"/>
    <col min="6405" max="6405" width="10" style="98" customWidth="1"/>
    <col min="6406" max="6406" width="15.54296875" style="98" customWidth="1"/>
    <col min="6407" max="6407" width="15.1796875" style="98" customWidth="1"/>
    <col min="6408" max="6408" width="27" style="98" customWidth="1"/>
    <col min="6409" max="6659" width="9.1796875" style="98"/>
    <col min="6660" max="6660" width="24.453125" style="98" customWidth="1"/>
    <col min="6661" max="6661" width="10" style="98" customWidth="1"/>
    <col min="6662" max="6662" width="15.54296875" style="98" customWidth="1"/>
    <col min="6663" max="6663" width="15.1796875" style="98" customWidth="1"/>
    <col min="6664" max="6664" width="27" style="98" customWidth="1"/>
    <col min="6665" max="6915" width="9.1796875" style="98"/>
    <col min="6916" max="6916" width="24.453125" style="98" customWidth="1"/>
    <col min="6917" max="6917" width="10" style="98" customWidth="1"/>
    <col min="6918" max="6918" width="15.54296875" style="98" customWidth="1"/>
    <col min="6919" max="6919" width="15.1796875" style="98" customWidth="1"/>
    <col min="6920" max="6920" width="27" style="98" customWidth="1"/>
    <col min="6921" max="7171" width="9.1796875" style="98"/>
    <col min="7172" max="7172" width="24.453125" style="98" customWidth="1"/>
    <col min="7173" max="7173" width="10" style="98" customWidth="1"/>
    <col min="7174" max="7174" width="15.54296875" style="98" customWidth="1"/>
    <col min="7175" max="7175" width="15.1796875" style="98" customWidth="1"/>
    <col min="7176" max="7176" width="27" style="98" customWidth="1"/>
    <col min="7177" max="7427" width="9.1796875" style="98"/>
    <col min="7428" max="7428" width="24.453125" style="98" customWidth="1"/>
    <col min="7429" max="7429" width="10" style="98" customWidth="1"/>
    <col min="7430" max="7430" width="15.54296875" style="98" customWidth="1"/>
    <col min="7431" max="7431" width="15.1796875" style="98" customWidth="1"/>
    <col min="7432" max="7432" width="27" style="98" customWidth="1"/>
    <col min="7433" max="7683" width="9.1796875" style="98"/>
    <col min="7684" max="7684" width="24.453125" style="98" customWidth="1"/>
    <col min="7685" max="7685" width="10" style="98" customWidth="1"/>
    <col min="7686" max="7686" width="15.54296875" style="98" customWidth="1"/>
    <col min="7687" max="7687" width="15.1796875" style="98" customWidth="1"/>
    <col min="7688" max="7688" width="27" style="98" customWidth="1"/>
    <col min="7689" max="7939" width="9.1796875" style="98"/>
    <col min="7940" max="7940" width="24.453125" style="98" customWidth="1"/>
    <col min="7941" max="7941" width="10" style="98" customWidth="1"/>
    <col min="7942" max="7942" width="15.54296875" style="98" customWidth="1"/>
    <col min="7943" max="7943" width="15.1796875" style="98" customWidth="1"/>
    <col min="7944" max="7944" width="27" style="98" customWidth="1"/>
    <col min="7945" max="8195" width="9.1796875" style="98"/>
    <col min="8196" max="8196" width="24.453125" style="98" customWidth="1"/>
    <col min="8197" max="8197" width="10" style="98" customWidth="1"/>
    <col min="8198" max="8198" width="15.54296875" style="98" customWidth="1"/>
    <col min="8199" max="8199" width="15.1796875" style="98" customWidth="1"/>
    <col min="8200" max="8200" width="27" style="98" customWidth="1"/>
    <col min="8201" max="8451" width="9.1796875" style="98"/>
    <col min="8452" max="8452" width="24.453125" style="98" customWidth="1"/>
    <col min="8453" max="8453" width="10" style="98" customWidth="1"/>
    <col min="8454" max="8454" width="15.54296875" style="98" customWidth="1"/>
    <col min="8455" max="8455" width="15.1796875" style="98" customWidth="1"/>
    <col min="8456" max="8456" width="27" style="98" customWidth="1"/>
    <col min="8457" max="8707" width="9.1796875" style="98"/>
    <col min="8708" max="8708" width="24.453125" style="98" customWidth="1"/>
    <col min="8709" max="8709" width="10" style="98" customWidth="1"/>
    <col min="8710" max="8710" width="15.54296875" style="98" customWidth="1"/>
    <col min="8711" max="8711" width="15.1796875" style="98" customWidth="1"/>
    <col min="8712" max="8712" width="27" style="98" customWidth="1"/>
    <col min="8713" max="8963" width="9.1796875" style="98"/>
    <col min="8964" max="8964" width="24.453125" style="98" customWidth="1"/>
    <col min="8965" max="8965" width="10" style="98" customWidth="1"/>
    <col min="8966" max="8966" width="15.54296875" style="98" customWidth="1"/>
    <col min="8967" max="8967" width="15.1796875" style="98" customWidth="1"/>
    <col min="8968" max="8968" width="27" style="98" customWidth="1"/>
    <col min="8969" max="9219" width="9.1796875" style="98"/>
    <col min="9220" max="9220" width="24.453125" style="98" customWidth="1"/>
    <col min="9221" max="9221" width="10" style="98" customWidth="1"/>
    <col min="9222" max="9222" width="15.54296875" style="98" customWidth="1"/>
    <col min="9223" max="9223" width="15.1796875" style="98" customWidth="1"/>
    <col min="9224" max="9224" width="27" style="98" customWidth="1"/>
    <col min="9225" max="9475" width="9.1796875" style="98"/>
    <col min="9476" max="9476" width="24.453125" style="98" customWidth="1"/>
    <col min="9477" max="9477" width="10" style="98" customWidth="1"/>
    <col min="9478" max="9478" width="15.54296875" style="98" customWidth="1"/>
    <col min="9479" max="9479" width="15.1796875" style="98" customWidth="1"/>
    <col min="9480" max="9480" width="27" style="98" customWidth="1"/>
    <col min="9481" max="9731" width="9.1796875" style="98"/>
    <col min="9732" max="9732" width="24.453125" style="98" customWidth="1"/>
    <col min="9733" max="9733" width="10" style="98" customWidth="1"/>
    <col min="9734" max="9734" width="15.54296875" style="98" customWidth="1"/>
    <col min="9735" max="9735" width="15.1796875" style="98" customWidth="1"/>
    <col min="9736" max="9736" width="27" style="98" customWidth="1"/>
    <col min="9737" max="9987" width="9.1796875" style="98"/>
    <col min="9988" max="9988" width="24.453125" style="98" customWidth="1"/>
    <col min="9989" max="9989" width="10" style="98" customWidth="1"/>
    <col min="9990" max="9990" width="15.54296875" style="98" customWidth="1"/>
    <col min="9991" max="9991" width="15.1796875" style="98" customWidth="1"/>
    <col min="9992" max="9992" width="27" style="98" customWidth="1"/>
    <col min="9993" max="10243" width="9.1796875" style="98"/>
    <col min="10244" max="10244" width="24.453125" style="98" customWidth="1"/>
    <col min="10245" max="10245" width="10" style="98" customWidth="1"/>
    <col min="10246" max="10246" width="15.54296875" style="98" customWidth="1"/>
    <col min="10247" max="10247" width="15.1796875" style="98" customWidth="1"/>
    <col min="10248" max="10248" width="27" style="98" customWidth="1"/>
    <col min="10249" max="10499" width="9.1796875" style="98"/>
    <col min="10500" max="10500" width="24.453125" style="98" customWidth="1"/>
    <col min="10501" max="10501" width="10" style="98" customWidth="1"/>
    <col min="10502" max="10502" width="15.54296875" style="98" customWidth="1"/>
    <col min="10503" max="10503" width="15.1796875" style="98" customWidth="1"/>
    <col min="10504" max="10504" width="27" style="98" customWidth="1"/>
    <col min="10505" max="10755" width="9.1796875" style="98"/>
    <col min="10756" max="10756" width="24.453125" style="98" customWidth="1"/>
    <col min="10757" max="10757" width="10" style="98" customWidth="1"/>
    <col min="10758" max="10758" width="15.54296875" style="98" customWidth="1"/>
    <col min="10759" max="10759" width="15.1796875" style="98" customWidth="1"/>
    <col min="10760" max="10760" width="27" style="98" customWidth="1"/>
    <col min="10761" max="11011" width="9.1796875" style="98"/>
    <col min="11012" max="11012" width="24.453125" style="98" customWidth="1"/>
    <col min="11013" max="11013" width="10" style="98" customWidth="1"/>
    <col min="11014" max="11014" width="15.54296875" style="98" customWidth="1"/>
    <col min="11015" max="11015" width="15.1796875" style="98" customWidth="1"/>
    <col min="11016" max="11016" width="27" style="98" customWidth="1"/>
    <col min="11017" max="11267" width="9.1796875" style="98"/>
    <col min="11268" max="11268" width="24.453125" style="98" customWidth="1"/>
    <col min="11269" max="11269" width="10" style="98" customWidth="1"/>
    <col min="11270" max="11270" width="15.54296875" style="98" customWidth="1"/>
    <col min="11271" max="11271" width="15.1796875" style="98" customWidth="1"/>
    <col min="11272" max="11272" width="27" style="98" customWidth="1"/>
    <col min="11273" max="11523" width="9.1796875" style="98"/>
    <col min="11524" max="11524" width="24.453125" style="98" customWidth="1"/>
    <col min="11525" max="11525" width="10" style="98" customWidth="1"/>
    <col min="11526" max="11526" width="15.54296875" style="98" customWidth="1"/>
    <col min="11527" max="11527" width="15.1796875" style="98" customWidth="1"/>
    <col min="11528" max="11528" width="27" style="98" customWidth="1"/>
    <col min="11529" max="11779" width="9.1796875" style="98"/>
    <col min="11780" max="11780" width="24.453125" style="98" customWidth="1"/>
    <col min="11781" max="11781" width="10" style="98" customWidth="1"/>
    <col min="11782" max="11782" width="15.54296875" style="98" customWidth="1"/>
    <col min="11783" max="11783" width="15.1796875" style="98" customWidth="1"/>
    <col min="11784" max="11784" width="27" style="98" customWidth="1"/>
    <col min="11785" max="12035" width="9.1796875" style="98"/>
    <col min="12036" max="12036" width="24.453125" style="98" customWidth="1"/>
    <col min="12037" max="12037" width="10" style="98" customWidth="1"/>
    <col min="12038" max="12038" width="15.54296875" style="98" customWidth="1"/>
    <col min="12039" max="12039" width="15.1796875" style="98" customWidth="1"/>
    <col min="12040" max="12040" width="27" style="98" customWidth="1"/>
    <col min="12041" max="12291" width="9.1796875" style="98"/>
    <col min="12292" max="12292" width="24.453125" style="98" customWidth="1"/>
    <col min="12293" max="12293" width="10" style="98" customWidth="1"/>
    <col min="12294" max="12294" width="15.54296875" style="98" customWidth="1"/>
    <col min="12295" max="12295" width="15.1796875" style="98" customWidth="1"/>
    <col min="12296" max="12296" width="27" style="98" customWidth="1"/>
    <col min="12297" max="12547" width="9.1796875" style="98"/>
    <col min="12548" max="12548" width="24.453125" style="98" customWidth="1"/>
    <col min="12549" max="12549" width="10" style="98" customWidth="1"/>
    <col min="12550" max="12550" width="15.54296875" style="98" customWidth="1"/>
    <col min="12551" max="12551" width="15.1796875" style="98" customWidth="1"/>
    <col min="12552" max="12552" width="27" style="98" customWidth="1"/>
    <col min="12553" max="12803" width="9.1796875" style="98"/>
    <col min="12804" max="12804" width="24.453125" style="98" customWidth="1"/>
    <col min="12805" max="12805" width="10" style="98" customWidth="1"/>
    <col min="12806" max="12806" width="15.54296875" style="98" customWidth="1"/>
    <col min="12807" max="12807" width="15.1796875" style="98" customWidth="1"/>
    <col min="12808" max="12808" width="27" style="98" customWidth="1"/>
    <col min="12809" max="13059" width="9.1796875" style="98"/>
    <col min="13060" max="13060" width="24.453125" style="98" customWidth="1"/>
    <col min="13061" max="13061" width="10" style="98" customWidth="1"/>
    <col min="13062" max="13062" width="15.54296875" style="98" customWidth="1"/>
    <col min="13063" max="13063" width="15.1796875" style="98" customWidth="1"/>
    <col min="13064" max="13064" width="27" style="98" customWidth="1"/>
    <col min="13065" max="13315" width="9.1796875" style="98"/>
    <col min="13316" max="13316" width="24.453125" style="98" customWidth="1"/>
    <col min="13317" max="13317" width="10" style="98" customWidth="1"/>
    <col min="13318" max="13318" width="15.54296875" style="98" customWidth="1"/>
    <col min="13319" max="13319" width="15.1796875" style="98" customWidth="1"/>
    <col min="13320" max="13320" width="27" style="98" customWidth="1"/>
    <col min="13321" max="13571" width="9.1796875" style="98"/>
    <col min="13572" max="13572" width="24.453125" style="98" customWidth="1"/>
    <col min="13573" max="13573" width="10" style="98" customWidth="1"/>
    <col min="13574" max="13574" width="15.54296875" style="98" customWidth="1"/>
    <col min="13575" max="13575" width="15.1796875" style="98" customWidth="1"/>
    <col min="13576" max="13576" width="27" style="98" customWidth="1"/>
    <col min="13577" max="13827" width="9.1796875" style="98"/>
    <col min="13828" max="13828" width="24.453125" style="98" customWidth="1"/>
    <col min="13829" max="13829" width="10" style="98" customWidth="1"/>
    <col min="13830" max="13830" width="15.54296875" style="98" customWidth="1"/>
    <col min="13831" max="13831" width="15.1796875" style="98" customWidth="1"/>
    <col min="13832" max="13832" width="27" style="98" customWidth="1"/>
    <col min="13833" max="14083" width="9.1796875" style="98"/>
    <col min="14084" max="14084" width="24.453125" style="98" customWidth="1"/>
    <col min="14085" max="14085" width="10" style="98" customWidth="1"/>
    <col min="14086" max="14086" width="15.54296875" style="98" customWidth="1"/>
    <col min="14087" max="14087" width="15.1796875" style="98" customWidth="1"/>
    <col min="14088" max="14088" width="27" style="98" customWidth="1"/>
    <col min="14089" max="14339" width="9.1796875" style="98"/>
    <col min="14340" max="14340" width="24.453125" style="98" customWidth="1"/>
    <col min="14341" max="14341" width="10" style="98" customWidth="1"/>
    <col min="14342" max="14342" width="15.54296875" style="98" customWidth="1"/>
    <col min="14343" max="14343" width="15.1796875" style="98" customWidth="1"/>
    <col min="14344" max="14344" width="27" style="98" customWidth="1"/>
    <col min="14345" max="14595" width="9.1796875" style="98"/>
    <col min="14596" max="14596" width="24.453125" style="98" customWidth="1"/>
    <col min="14597" max="14597" width="10" style="98" customWidth="1"/>
    <col min="14598" max="14598" width="15.54296875" style="98" customWidth="1"/>
    <col min="14599" max="14599" width="15.1796875" style="98" customWidth="1"/>
    <col min="14600" max="14600" width="27" style="98" customWidth="1"/>
    <col min="14601" max="14851" width="9.1796875" style="98"/>
    <col min="14852" max="14852" width="24.453125" style="98" customWidth="1"/>
    <col min="14853" max="14853" width="10" style="98" customWidth="1"/>
    <col min="14854" max="14854" width="15.54296875" style="98" customWidth="1"/>
    <col min="14855" max="14855" width="15.1796875" style="98" customWidth="1"/>
    <col min="14856" max="14856" width="27" style="98" customWidth="1"/>
    <col min="14857" max="15107" width="9.1796875" style="98"/>
    <col min="15108" max="15108" width="24.453125" style="98" customWidth="1"/>
    <col min="15109" max="15109" width="10" style="98" customWidth="1"/>
    <col min="15110" max="15110" width="15.54296875" style="98" customWidth="1"/>
    <col min="15111" max="15111" width="15.1796875" style="98" customWidth="1"/>
    <col min="15112" max="15112" width="27" style="98" customWidth="1"/>
    <col min="15113" max="15363" width="9.1796875" style="98"/>
    <col min="15364" max="15364" width="24.453125" style="98" customWidth="1"/>
    <col min="15365" max="15365" width="10" style="98" customWidth="1"/>
    <col min="15366" max="15366" width="15.54296875" style="98" customWidth="1"/>
    <col min="15367" max="15367" width="15.1796875" style="98" customWidth="1"/>
    <col min="15368" max="15368" width="27" style="98" customWidth="1"/>
    <col min="15369" max="15619" width="9.1796875" style="98"/>
    <col min="15620" max="15620" width="24.453125" style="98" customWidth="1"/>
    <col min="15621" max="15621" width="10" style="98" customWidth="1"/>
    <col min="15622" max="15622" width="15.54296875" style="98" customWidth="1"/>
    <col min="15623" max="15623" width="15.1796875" style="98" customWidth="1"/>
    <col min="15624" max="15624" width="27" style="98" customWidth="1"/>
    <col min="15625" max="15875" width="9.1796875" style="98"/>
    <col min="15876" max="15876" width="24.453125" style="98" customWidth="1"/>
    <col min="15877" max="15877" width="10" style="98" customWidth="1"/>
    <col min="15878" max="15878" width="15.54296875" style="98" customWidth="1"/>
    <col min="15879" max="15879" width="15.1796875" style="98" customWidth="1"/>
    <col min="15880" max="15880" width="27" style="98" customWidth="1"/>
    <col min="15881" max="16131" width="9.1796875" style="98"/>
    <col min="16132" max="16132" width="24.453125" style="98" customWidth="1"/>
    <col min="16133" max="16133" width="10" style="98" customWidth="1"/>
    <col min="16134" max="16134" width="15.54296875" style="98" customWidth="1"/>
    <col min="16135" max="16135" width="15.1796875" style="98" customWidth="1"/>
    <col min="16136" max="16136" width="27" style="98" customWidth="1"/>
    <col min="16137" max="16384" width="9.1796875" style="98"/>
  </cols>
  <sheetData>
    <row r="1" spans="2:104" ht="13" thickBot="1"/>
    <row r="2" spans="2:104" ht="15" customHeight="1" thickBot="1">
      <c r="B2" s="664" t="str">
        <f>'Cyber Lab'!D3</f>
        <v>VENDOR NAME</v>
      </c>
      <c r="C2" s="665"/>
      <c r="D2" s="665"/>
      <c r="E2" s="665"/>
      <c r="F2" s="666"/>
    </row>
    <row r="4" spans="2:104" s="103" customFormat="1" ht="18">
      <c r="B4" s="99" t="s">
        <v>65</v>
      </c>
      <c r="C4" s="100"/>
      <c r="D4" s="101"/>
      <c r="E4" s="101"/>
      <c r="F4" s="101"/>
      <c r="G4" s="101"/>
      <c r="H4" s="101"/>
      <c r="I4" s="101"/>
      <c r="J4" s="101"/>
      <c r="K4" s="101"/>
      <c r="L4" s="101"/>
      <c r="M4" s="101"/>
      <c r="N4" s="101"/>
      <c r="O4" s="101"/>
      <c r="P4" s="101"/>
      <c r="Q4" s="101"/>
      <c r="R4" s="101"/>
      <c r="S4" s="101"/>
      <c r="T4" s="101"/>
      <c r="U4" s="102"/>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row>
    <row r="5" spans="2:104" s="103" customFormat="1" ht="15.5">
      <c r="B5" s="104"/>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row>
    <row r="6" spans="2:104" s="103" customFormat="1" ht="18.5" thickBot="1">
      <c r="B6" s="106" t="s">
        <v>55</v>
      </c>
    </row>
    <row r="7" spans="2:104" s="103" customFormat="1" ht="103.4" customHeight="1">
      <c r="B7" s="107">
        <v>1</v>
      </c>
      <c r="C7" s="670" t="s">
        <v>56</v>
      </c>
      <c r="D7" s="671"/>
      <c r="E7" s="671"/>
      <c r="F7" s="671"/>
      <c r="G7" s="671"/>
      <c r="H7" s="672"/>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row>
    <row r="8" spans="2:104" s="103" customFormat="1" ht="44.15" customHeight="1">
      <c r="B8" s="673">
        <v>2</v>
      </c>
      <c r="C8" s="674" t="s">
        <v>57</v>
      </c>
      <c r="D8" s="675"/>
      <c r="E8" s="675"/>
      <c r="F8" s="675"/>
      <c r="G8" s="675"/>
      <c r="H8" s="676"/>
      <c r="I8" s="108"/>
      <c r="J8" s="108"/>
      <c r="K8" s="109"/>
      <c r="L8" s="108"/>
      <c r="M8" s="108"/>
      <c r="N8" s="108"/>
      <c r="O8" s="108"/>
      <c r="P8" s="651"/>
      <c r="Q8" s="652"/>
      <c r="R8" s="652"/>
      <c r="S8" s="652"/>
      <c r="T8" s="652"/>
      <c r="U8" s="652"/>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row>
    <row r="9" spans="2:104" s="103" customFormat="1" ht="15.5">
      <c r="B9" s="673"/>
      <c r="C9" s="653" t="s">
        <v>58</v>
      </c>
      <c r="D9" s="652"/>
      <c r="E9" s="652"/>
      <c r="F9" s="652"/>
      <c r="G9" s="652"/>
      <c r="H9" s="654"/>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row>
    <row r="10" spans="2:104" s="103" customFormat="1" ht="83.15" customHeight="1">
      <c r="B10" s="673"/>
      <c r="C10" s="655" t="s">
        <v>59</v>
      </c>
      <c r="D10" s="656"/>
      <c r="E10" s="656"/>
      <c r="F10" s="656"/>
      <c r="G10" s="656"/>
      <c r="H10" s="657"/>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row>
    <row r="11" spans="2:104" s="103" customFormat="1" ht="76.400000000000006" customHeight="1">
      <c r="B11" s="110">
        <v>3</v>
      </c>
      <c r="C11" s="658" t="s">
        <v>60</v>
      </c>
      <c r="D11" s="659"/>
      <c r="E11" s="659"/>
      <c r="F11" s="659"/>
      <c r="G11" s="659"/>
      <c r="H11" s="660"/>
      <c r="I11" s="108"/>
      <c r="J11" s="108"/>
      <c r="K11" s="108"/>
      <c r="L11" s="108"/>
      <c r="M11" s="108"/>
      <c r="N11" s="111"/>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row>
    <row r="12" spans="2:104" s="103" customFormat="1" ht="107.5" customHeight="1">
      <c r="B12" s="110">
        <v>4</v>
      </c>
      <c r="C12" s="661" t="s">
        <v>61</v>
      </c>
      <c r="D12" s="662"/>
      <c r="E12" s="662"/>
      <c r="F12" s="662"/>
      <c r="G12" s="662"/>
      <c r="H12" s="663"/>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row>
    <row r="13" spans="2:104" s="103" customFormat="1" ht="15.5">
      <c r="B13" s="677">
        <v>5</v>
      </c>
      <c r="C13" s="678" t="s">
        <v>62</v>
      </c>
      <c r="D13" s="679"/>
      <c r="E13" s="679"/>
      <c r="F13" s="679"/>
      <c r="G13" s="679"/>
      <c r="H13" s="680"/>
      <c r="I13" s="112"/>
      <c r="J13" s="112"/>
      <c r="K13" s="112"/>
      <c r="L13" s="113"/>
      <c r="M13" s="113"/>
      <c r="N13" s="113"/>
      <c r="O13" s="113"/>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row>
    <row r="14" spans="2:104" s="103" customFormat="1" ht="64.5" customHeight="1">
      <c r="B14" s="677"/>
      <c r="C14" s="678" t="s">
        <v>63</v>
      </c>
      <c r="D14" s="679"/>
      <c r="E14" s="679"/>
      <c r="F14" s="679"/>
      <c r="G14" s="679"/>
      <c r="H14" s="680"/>
      <c r="I14" s="114"/>
      <c r="J14" s="115"/>
      <c r="K14" s="115"/>
      <c r="L14" s="115"/>
      <c r="M14" s="115"/>
      <c r="N14" s="116"/>
      <c r="O14" s="115"/>
    </row>
    <row r="15" spans="2:104" s="103" customFormat="1" ht="35.15" customHeight="1" thickBot="1">
      <c r="B15" s="677"/>
      <c r="C15" s="681" t="s">
        <v>64</v>
      </c>
      <c r="D15" s="682"/>
      <c r="E15" s="682"/>
      <c r="F15" s="682"/>
      <c r="G15" s="682"/>
      <c r="H15" s="683"/>
      <c r="I15" s="112"/>
      <c r="J15" s="112"/>
      <c r="K15" s="112"/>
      <c r="L15" s="105"/>
      <c r="M15" s="105"/>
      <c r="N15" s="105"/>
      <c r="O15" s="105"/>
    </row>
    <row r="17" spans="3:8" ht="13" thickBot="1"/>
    <row r="18" spans="3:8" ht="16" thickBot="1">
      <c r="C18" s="667" t="s">
        <v>0</v>
      </c>
      <c r="D18" s="668"/>
      <c r="E18" s="668"/>
      <c r="F18" s="668"/>
      <c r="G18" s="668"/>
      <c r="H18" s="669"/>
    </row>
    <row r="19" spans="3:8" ht="26">
      <c r="C19" s="8" t="s">
        <v>1</v>
      </c>
      <c r="D19" s="1" t="s">
        <v>2</v>
      </c>
      <c r="E19" s="2" t="s">
        <v>3</v>
      </c>
      <c r="F19" s="3" t="s">
        <v>4</v>
      </c>
      <c r="G19" s="2" t="s">
        <v>5</v>
      </c>
      <c r="H19" s="9" t="s">
        <v>6</v>
      </c>
    </row>
    <row r="20" spans="3:8" ht="13">
      <c r="C20" s="4">
        <v>1</v>
      </c>
      <c r="D20" s="117" t="s">
        <v>32</v>
      </c>
      <c r="E20" s="118" t="s">
        <v>33</v>
      </c>
      <c r="F20" s="5"/>
      <c r="G20" s="6"/>
      <c r="H20" s="7"/>
    </row>
    <row r="21" spans="3:8" ht="13">
      <c r="C21" s="62">
        <v>2</v>
      </c>
      <c r="D21" s="117" t="s">
        <v>34</v>
      </c>
      <c r="E21" s="118" t="s">
        <v>35</v>
      </c>
      <c r="F21" s="63"/>
      <c r="G21" s="6"/>
      <c r="H21" s="7"/>
    </row>
    <row r="22" spans="3:8" ht="13">
      <c r="C22" s="4">
        <v>3</v>
      </c>
      <c r="D22" s="117" t="s">
        <v>36</v>
      </c>
      <c r="E22" s="118" t="s">
        <v>37</v>
      </c>
      <c r="F22" s="63"/>
      <c r="G22" s="6"/>
      <c r="H22" s="7"/>
    </row>
    <row r="23" spans="3:8" ht="13">
      <c r="C23" s="62">
        <v>4</v>
      </c>
      <c r="D23" s="117" t="s">
        <v>38</v>
      </c>
      <c r="E23" s="118" t="s">
        <v>39</v>
      </c>
      <c r="F23" s="63"/>
      <c r="G23" s="6"/>
      <c r="H23" s="7"/>
    </row>
    <row r="24" spans="3:8" ht="13">
      <c r="C24" s="4">
        <v>5</v>
      </c>
      <c r="D24" s="117" t="s">
        <v>30</v>
      </c>
      <c r="E24" s="118" t="s">
        <v>21</v>
      </c>
      <c r="F24" s="63"/>
      <c r="G24" s="6"/>
      <c r="H24" s="7"/>
    </row>
    <row r="25" spans="3:8" ht="13">
      <c r="C25" s="62">
        <v>6</v>
      </c>
      <c r="D25" s="117" t="s">
        <v>23</v>
      </c>
      <c r="E25" s="118" t="s">
        <v>22</v>
      </c>
      <c r="F25" s="63"/>
      <c r="G25" s="6"/>
      <c r="H25" s="7"/>
    </row>
    <row r="26" spans="3:8" ht="13">
      <c r="C26" s="4">
        <v>7</v>
      </c>
      <c r="D26" s="117" t="s">
        <v>40</v>
      </c>
      <c r="E26" s="118" t="s">
        <v>41</v>
      </c>
      <c r="F26" s="63"/>
      <c r="G26" s="6"/>
      <c r="H26" s="7"/>
    </row>
    <row r="27" spans="3:8" ht="13">
      <c r="C27" s="62">
        <v>8</v>
      </c>
      <c r="D27" s="117" t="s">
        <v>42</v>
      </c>
      <c r="E27" s="118" t="s">
        <v>43</v>
      </c>
      <c r="F27" s="63"/>
      <c r="G27" s="6"/>
      <c r="H27" s="7"/>
    </row>
    <row r="28" spans="3:8" ht="13">
      <c r="C28" s="4">
        <v>9</v>
      </c>
      <c r="D28" s="117" t="s">
        <v>44</v>
      </c>
      <c r="E28" s="118" t="s">
        <v>45</v>
      </c>
      <c r="F28" s="63"/>
      <c r="G28" s="6"/>
      <c r="H28" s="7"/>
    </row>
    <row r="29" spans="3:8" ht="13">
      <c r="C29" s="62">
        <v>10</v>
      </c>
      <c r="D29" s="117" t="s">
        <v>46</v>
      </c>
      <c r="E29" s="118" t="s">
        <v>47</v>
      </c>
      <c r="F29" s="63"/>
      <c r="G29" s="6"/>
      <c r="H29" s="7"/>
    </row>
    <row r="30" spans="3:8" ht="13">
      <c r="C30" s="4">
        <v>11</v>
      </c>
      <c r="D30" s="117" t="s">
        <v>48</v>
      </c>
      <c r="E30" s="118" t="s">
        <v>49</v>
      </c>
      <c r="F30" s="63"/>
      <c r="G30" s="6"/>
      <c r="H30" s="7"/>
    </row>
    <row r="31" spans="3:8" ht="13">
      <c r="C31" s="62">
        <v>12</v>
      </c>
      <c r="D31" s="117" t="s">
        <v>50</v>
      </c>
      <c r="E31" s="118" t="s">
        <v>51</v>
      </c>
      <c r="F31" s="63"/>
      <c r="G31" s="6"/>
      <c r="H31" s="7"/>
    </row>
    <row r="32" spans="3:8" ht="13">
      <c r="C32" s="4">
        <v>13</v>
      </c>
      <c r="D32" s="117" t="s">
        <v>52</v>
      </c>
      <c r="E32" s="118" t="s">
        <v>7</v>
      </c>
      <c r="F32" s="63">
        <v>18.567799999999998</v>
      </c>
      <c r="G32" s="6"/>
      <c r="H32" s="7"/>
    </row>
    <row r="33" spans="3:8" ht="13.5" thickBot="1">
      <c r="C33" s="10">
        <v>14</v>
      </c>
      <c r="D33" s="11" t="s">
        <v>8</v>
      </c>
      <c r="E33" s="94" t="s">
        <v>9</v>
      </c>
      <c r="F33" s="12">
        <v>1</v>
      </c>
      <c r="G33" s="13"/>
      <c r="H33" s="14"/>
    </row>
  </sheetData>
  <sheetProtection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Cyber Lab</vt:lpstr>
      <vt:lpstr>Currency</vt:lpstr>
      <vt:lpstr>'Cyber Lab'!Data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Violet Beetha</cp:lastModifiedBy>
  <dcterms:created xsi:type="dcterms:W3CDTF">2015-07-15T07:56:35Z</dcterms:created>
  <dcterms:modified xsi:type="dcterms:W3CDTF">2025-11-03T12:12:35Z</dcterms:modified>
</cp:coreProperties>
</file>