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\\nspplantfs\Swatfontein\klfpho\My Documents\SILVICULTURE\2023-24\Procurement-Silviculture services\"/>
    </mc:Choice>
  </mc:AlternateContent>
  <xr:revisionPtr revIDLastSave="0" documentId="13_ncr:1_{61381CB7-A2AD-4E50-B477-888379B5992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ate calculation" sheetId="2" r:id="rId1"/>
    <sheet name="Qoutation" sheetId="3" r:id="rId2"/>
    <sheet name="Contract Value" sheetId="4" r:id="rId3"/>
  </sheets>
  <definedNames>
    <definedName name="_xlnm.Print_Area" localSheetId="2">'Contract Value'!$A$1:$L$322</definedName>
    <definedName name="_xlnm.Print_Area" localSheetId="1">Qoutation!$A$1:$J$325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6" i="3" l="1"/>
  <c r="I216" i="3"/>
  <c r="H216" i="3"/>
  <c r="G302" i="3"/>
  <c r="J304" i="3" s="1"/>
  <c r="J313" i="3" s="1"/>
  <c r="F302" i="3"/>
  <c r="I318" i="3" s="1"/>
  <c r="B301" i="3"/>
  <c r="C298" i="4" s="1"/>
  <c r="J324" i="3"/>
  <c r="I324" i="3"/>
  <c r="H324" i="3"/>
  <c r="J323" i="3"/>
  <c r="I323" i="3"/>
  <c r="H323" i="3"/>
  <c r="J322" i="3"/>
  <c r="I322" i="3"/>
  <c r="H322" i="3"/>
  <c r="J321" i="3"/>
  <c r="I321" i="3"/>
  <c r="H321" i="3"/>
  <c r="J320" i="3"/>
  <c r="I320" i="3"/>
  <c r="H320" i="3"/>
  <c r="J319" i="3"/>
  <c r="I319" i="3"/>
  <c r="H319" i="3"/>
  <c r="F259" i="2"/>
  <c r="E259" i="2"/>
  <c r="D259" i="2"/>
  <c r="E302" i="3" s="1"/>
  <c r="H318" i="3" s="1"/>
  <c r="B257" i="2"/>
  <c r="B259" i="2" s="1"/>
  <c r="B235" i="2"/>
  <c r="B237" i="2" s="1"/>
  <c r="B214" i="2"/>
  <c r="B216" i="2" s="1"/>
  <c r="B193" i="2"/>
  <c r="B195" i="2" s="1"/>
  <c r="B163" i="2"/>
  <c r="B165" i="2" s="1"/>
  <c r="B133" i="2"/>
  <c r="B135" i="2" s="1"/>
  <c r="B104" i="2"/>
  <c r="B106" i="2" s="1"/>
  <c r="B73" i="2"/>
  <c r="B13" i="2"/>
  <c r="B15" i="2" s="1"/>
  <c r="H304" i="3" l="1"/>
  <c r="H313" i="3" s="1"/>
  <c r="I304" i="3"/>
  <c r="I313" i="3" s="1"/>
  <c r="H317" i="3"/>
  <c r="H325" i="3" s="1"/>
  <c r="I317" i="3"/>
  <c r="I325" i="3" s="1"/>
  <c r="J317" i="3"/>
  <c r="J318" i="3"/>
  <c r="B75" i="2"/>
  <c r="H314" i="3" l="1"/>
  <c r="D302" i="4" s="1"/>
  <c r="J325" i="3"/>
  <c r="D303" i="4" s="1"/>
  <c r="B42" i="2"/>
  <c r="B44" i="2" l="1"/>
  <c r="C73" i="2" l="1"/>
  <c r="C75" i="2" s="1"/>
  <c r="C235" i="2"/>
  <c r="C237" i="2" s="1"/>
  <c r="C104" i="2"/>
  <c r="C106" i="2" s="1"/>
  <c r="C257" i="2"/>
  <c r="C259" i="2" s="1"/>
  <c r="C133" i="2"/>
  <c r="C135" i="2" s="1"/>
  <c r="C214" i="2"/>
  <c r="C216" i="2" s="1"/>
  <c r="C13" i="2"/>
  <c r="C15" i="2" s="1"/>
  <c r="C193" i="2"/>
  <c r="C195" i="2" s="1"/>
  <c r="C163" i="2"/>
  <c r="C165" i="2" s="1"/>
  <c r="C42" i="2"/>
  <c r="C44" i="2" s="1"/>
  <c r="B269" i="3"/>
  <c r="C266" i="4" s="1"/>
  <c r="J292" i="3"/>
  <c r="I292" i="3"/>
  <c r="H292" i="3"/>
  <c r="J291" i="3"/>
  <c r="I291" i="3"/>
  <c r="H291" i="3"/>
  <c r="J290" i="3"/>
  <c r="I290" i="3"/>
  <c r="H290" i="3"/>
  <c r="J289" i="3"/>
  <c r="I289" i="3"/>
  <c r="H289" i="3"/>
  <c r="J288" i="3"/>
  <c r="I288" i="3"/>
  <c r="H288" i="3"/>
  <c r="J287" i="3"/>
  <c r="I287" i="3"/>
  <c r="H287" i="3"/>
  <c r="H29" i="3"/>
  <c r="I29" i="3"/>
  <c r="J29" i="3"/>
  <c r="H60" i="3"/>
  <c r="I60" i="3"/>
  <c r="J60" i="3"/>
  <c r="H92" i="3"/>
  <c r="I92" i="3"/>
  <c r="J92" i="3"/>
  <c r="H124" i="3"/>
  <c r="I124" i="3"/>
  <c r="J124" i="3"/>
  <c r="H156" i="3"/>
  <c r="I156" i="3"/>
  <c r="J156" i="3"/>
  <c r="H190" i="3"/>
  <c r="I190" i="3"/>
  <c r="J190" i="3"/>
  <c r="H223" i="3"/>
  <c r="I223" i="3"/>
  <c r="J223" i="3"/>
  <c r="H259" i="3"/>
  <c r="I259" i="3"/>
  <c r="J259" i="3"/>
  <c r="F216" i="2" l="1"/>
  <c r="F237" i="2"/>
  <c r="G270" i="3" s="1"/>
  <c r="D237" i="2"/>
  <c r="E270" i="3" s="1"/>
  <c r="E237" i="2"/>
  <c r="F270" i="3" s="1"/>
  <c r="D216" i="2"/>
  <c r="E216" i="2"/>
  <c r="H286" i="3" l="1"/>
  <c r="H285" i="3"/>
  <c r="I286" i="3"/>
  <c r="I285" i="3"/>
  <c r="J285" i="3"/>
  <c r="J286" i="3"/>
  <c r="H272" i="3"/>
  <c r="I272" i="3"/>
  <c r="J272" i="3"/>
  <c r="J293" i="3" l="1"/>
  <c r="I293" i="3"/>
  <c r="H293" i="3"/>
  <c r="B235" i="3"/>
  <c r="C234" i="4" s="1"/>
  <c r="E236" i="3"/>
  <c r="H245" i="3" s="1"/>
  <c r="B199" i="3"/>
  <c r="C202" i="4" s="1"/>
  <c r="B166" i="3"/>
  <c r="C170" i="4" s="1"/>
  <c r="B132" i="3"/>
  <c r="C138" i="4" s="1"/>
  <c r="B100" i="3"/>
  <c r="C106" i="4" s="1"/>
  <c r="B68" i="3"/>
  <c r="C74" i="4" s="1"/>
  <c r="B36" i="3"/>
  <c r="C42" i="4" s="1"/>
  <c r="B5" i="3"/>
  <c r="C8" i="4" s="1"/>
  <c r="J222" i="3"/>
  <c r="I222" i="3"/>
  <c r="H222" i="3"/>
  <c r="J221" i="3"/>
  <c r="I221" i="3"/>
  <c r="H221" i="3"/>
  <c r="J220" i="3"/>
  <c r="I220" i="3"/>
  <c r="H220" i="3"/>
  <c r="J219" i="3"/>
  <c r="I219" i="3"/>
  <c r="H219" i="3"/>
  <c r="J218" i="3"/>
  <c r="I218" i="3"/>
  <c r="H218" i="3"/>
  <c r="D271" i="4" l="1"/>
  <c r="H247" i="3"/>
  <c r="H246" i="3"/>
  <c r="H281" i="3" l="1"/>
  <c r="G236" i="3" l="1"/>
  <c r="J245" i="3" s="1"/>
  <c r="F236" i="3"/>
  <c r="I245" i="3" s="1"/>
  <c r="I247" i="3" l="1"/>
  <c r="I246" i="3"/>
  <c r="J247" i="3"/>
  <c r="J281" i="3"/>
  <c r="J246" i="3"/>
  <c r="J28" i="3"/>
  <c r="I28" i="3"/>
  <c r="H28" i="3"/>
  <c r="J27" i="3"/>
  <c r="I27" i="3"/>
  <c r="H27" i="3"/>
  <c r="J26" i="3"/>
  <c r="I26" i="3"/>
  <c r="H26" i="3"/>
  <c r="J25" i="3"/>
  <c r="I25" i="3"/>
  <c r="H25" i="3"/>
  <c r="J24" i="3"/>
  <c r="I24" i="3"/>
  <c r="H24" i="3"/>
  <c r="J59" i="3"/>
  <c r="I59" i="3"/>
  <c r="H59" i="3"/>
  <c r="J58" i="3"/>
  <c r="I58" i="3"/>
  <c r="H58" i="3"/>
  <c r="J57" i="3"/>
  <c r="I57" i="3"/>
  <c r="H57" i="3"/>
  <c r="J56" i="3"/>
  <c r="I56" i="3"/>
  <c r="H56" i="3"/>
  <c r="J55" i="3"/>
  <c r="I55" i="3"/>
  <c r="H55" i="3"/>
  <c r="J91" i="3"/>
  <c r="I91" i="3"/>
  <c r="H91" i="3"/>
  <c r="J90" i="3"/>
  <c r="I90" i="3"/>
  <c r="H90" i="3"/>
  <c r="J89" i="3"/>
  <c r="I89" i="3"/>
  <c r="H89" i="3"/>
  <c r="J88" i="3"/>
  <c r="I88" i="3"/>
  <c r="H88" i="3"/>
  <c r="J87" i="3"/>
  <c r="I87" i="3"/>
  <c r="H87" i="3"/>
  <c r="J123" i="3"/>
  <c r="I123" i="3"/>
  <c r="H123" i="3"/>
  <c r="J122" i="3"/>
  <c r="I122" i="3"/>
  <c r="H122" i="3"/>
  <c r="J121" i="3"/>
  <c r="I121" i="3"/>
  <c r="H121" i="3"/>
  <c r="J120" i="3"/>
  <c r="I120" i="3"/>
  <c r="H120" i="3"/>
  <c r="J119" i="3"/>
  <c r="I119" i="3"/>
  <c r="H119" i="3"/>
  <c r="J155" i="3"/>
  <c r="I155" i="3"/>
  <c r="H155" i="3"/>
  <c r="J154" i="3"/>
  <c r="I154" i="3"/>
  <c r="H154" i="3"/>
  <c r="J153" i="3"/>
  <c r="I153" i="3"/>
  <c r="H153" i="3"/>
  <c r="J152" i="3"/>
  <c r="I152" i="3"/>
  <c r="H152" i="3"/>
  <c r="J151" i="3"/>
  <c r="I151" i="3"/>
  <c r="H151" i="3"/>
  <c r="J189" i="3"/>
  <c r="I189" i="3"/>
  <c r="H189" i="3"/>
  <c r="J188" i="3"/>
  <c r="I188" i="3"/>
  <c r="H188" i="3"/>
  <c r="J187" i="3"/>
  <c r="I187" i="3"/>
  <c r="H187" i="3"/>
  <c r="J186" i="3"/>
  <c r="I186" i="3"/>
  <c r="H186" i="3"/>
  <c r="J185" i="3"/>
  <c r="I185" i="3"/>
  <c r="H185" i="3"/>
  <c r="H254" i="3"/>
  <c r="I254" i="3"/>
  <c r="J254" i="3"/>
  <c r="H255" i="3"/>
  <c r="I255" i="3"/>
  <c r="J255" i="3"/>
  <c r="H256" i="3"/>
  <c r="I256" i="3"/>
  <c r="J256" i="3"/>
  <c r="H257" i="3"/>
  <c r="I257" i="3"/>
  <c r="J257" i="3"/>
  <c r="H258" i="3"/>
  <c r="I258" i="3"/>
  <c r="J258" i="3"/>
  <c r="D106" i="2" l="1"/>
  <c r="E101" i="3" s="1"/>
  <c r="H110" i="3" s="1"/>
  <c r="D165" i="2"/>
  <c r="E167" i="3" s="1"/>
  <c r="H176" i="3" s="1"/>
  <c r="D135" i="2"/>
  <c r="E133" i="3" s="1"/>
  <c r="I281" i="3"/>
  <c r="H282" i="3" s="1"/>
  <c r="D270" i="4" s="1"/>
  <c r="D273" i="4" s="1"/>
  <c r="D274" i="4" s="1"/>
  <c r="D276" i="4" s="1"/>
  <c r="D75" i="2"/>
  <c r="E69" i="3" s="1"/>
  <c r="H78" i="3" s="1"/>
  <c r="D44" i="2"/>
  <c r="E37" i="3" s="1"/>
  <c r="H46" i="3" s="1"/>
  <c r="D195" i="2"/>
  <c r="H253" i="3"/>
  <c r="H252" i="3"/>
  <c r="H142" i="3" l="1"/>
  <c r="H135" i="3"/>
  <c r="H143" i="3"/>
  <c r="H150" i="3"/>
  <c r="H149" i="3"/>
  <c r="H178" i="3"/>
  <c r="H80" i="3"/>
  <c r="H86" i="3"/>
  <c r="H85" i="3"/>
  <c r="H112" i="3"/>
  <c r="H117" i="3"/>
  <c r="H118" i="3"/>
  <c r="H125" i="3" s="1"/>
  <c r="H54" i="3"/>
  <c r="H48" i="3"/>
  <c r="H47" i="3"/>
  <c r="H111" i="3"/>
  <c r="H183" i="3"/>
  <c r="H144" i="3"/>
  <c r="H184" i="3"/>
  <c r="H177" i="3"/>
  <c r="D305" i="4"/>
  <c r="D306" i="4" s="1"/>
  <c r="D308" i="4" s="1"/>
  <c r="H79" i="3"/>
  <c r="H53" i="3"/>
  <c r="E200" i="3"/>
  <c r="H260" i="3"/>
  <c r="E195" i="2"/>
  <c r="F200" i="3" s="1"/>
  <c r="E165" i="2"/>
  <c r="E135" i="2"/>
  <c r="E106" i="2"/>
  <c r="E75" i="2"/>
  <c r="E44" i="2"/>
  <c r="I209" i="3" l="1"/>
  <c r="I211" i="3"/>
  <c r="H211" i="3"/>
  <c r="H209" i="3"/>
  <c r="H202" i="3"/>
  <c r="H212" i="3" s="1"/>
  <c r="I205" i="3"/>
  <c r="I206" i="3"/>
  <c r="I202" i="3"/>
  <c r="I208" i="3"/>
  <c r="I203" i="3"/>
  <c r="I210" i="3"/>
  <c r="I204" i="3"/>
  <c r="I207" i="3"/>
  <c r="H203" i="3"/>
  <c r="H210" i="3"/>
  <c r="H207" i="3"/>
  <c r="H208" i="3"/>
  <c r="H206" i="3"/>
  <c r="H204" i="3"/>
  <c r="H205" i="3"/>
  <c r="H157" i="3"/>
  <c r="H191" i="3"/>
  <c r="I217" i="3"/>
  <c r="H217" i="3"/>
  <c r="H61" i="3"/>
  <c r="H93" i="3"/>
  <c r="F195" i="2"/>
  <c r="G200" i="3" s="1"/>
  <c r="F165" i="2"/>
  <c r="G167" i="3" s="1"/>
  <c r="F167" i="3"/>
  <c r="I176" i="3" s="1"/>
  <c r="F135" i="2"/>
  <c r="G133" i="3" s="1"/>
  <c r="J142" i="3" s="1"/>
  <c r="F133" i="3"/>
  <c r="I142" i="3" s="1"/>
  <c r="F106" i="2"/>
  <c r="G101" i="3" s="1"/>
  <c r="J110" i="3" s="1"/>
  <c r="F101" i="3"/>
  <c r="I110" i="3" s="1"/>
  <c r="F75" i="2"/>
  <c r="G69" i="3" s="1"/>
  <c r="J78" i="3" s="1"/>
  <c r="F69" i="3"/>
  <c r="I78" i="3" s="1"/>
  <c r="F44" i="2"/>
  <c r="G37" i="3" s="1"/>
  <c r="J46" i="3" s="1"/>
  <c r="F37" i="3"/>
  <c r="I46" i="3" s="1"/>
  <c r="J242" i="3"/>
  <c r="H240" i="3"/>
  <c r="H139" i="3"/>
  <c r="H106" i="3"/>
  <c r="H40" i="3"/>
  <c r="J205" i="3" l="1"/>
  <c r="J211" i="3"/>
  <c r="J202" i="3"/>
  <c r="J206" i="3"/>
  <c r="J208" i="3"/>
  <c r="J203" i="3"/>
  <c r="J210" i="3"/>
  <c r="J207" i="3"/>
  <c r="J209" i="3"/>
  <c r="J204" i="3"/>
  <c r="J172" i="3"/>
  <c r="J176" i="3"/>
  <c r="J54" i="3"/>
  <c r="J53" i="3"/>
  <c r="I118" i="3"/>
  <c r="I117" i="3"/>
  <c r="I183" i="3"/>
  <c r="I184" i="3"/>
  <c r="I54" i="3"/>
  <c r="I53" i="3"/>
  <c r="I86" i="3"/>
  <c r="I85" i="3"/>
  <c r="I150" i="3"/>
  <c r="J184" i="3"/>
  <c r="J86" i="3"/>
  <c r="J85" i="3"/>
  <c r="J149" i="3"/>
  <c r="J150" i="3"/>
  <c r="J217" i="3"/>
  <c r="I41" i="3"/>
  <c r="I48" i="3"/>
  <c r="I47" i="3"/>
  <c r="J48" i="3"/>
  <c r="J47" i="3"/>
  <c r="J112" i="3"/>
  <c r="J111" i="3"/>
  <c r="J177" i="3"/>
  <c r="J178" i="3"/>
  <c r="I224" i="3"/>
  <c r="I111" i="3"/>
  <c r="I112" i="3"/>
  <c r="I74" i="3"/>
  <c r="I79" i="3"/>
  <c r="I80" i="3"/>
  <c r="I136" i="3"/>
  <c r="I144" i="3"/>
  <c r="I143" i="3"/>
  <c r="I178" i="3"/>
  <c r="I177" i="3"/>
  <c r="J75" i="3"/>
  <c r="J79" i="3"/>
  <c r="J80" i="3"/>
  <c r="J144" i="3"/>
  <c r="J143" i="3"/>
  <c r="H224" i="3"/>
  <c r="I107" i="3"/>
  <c r="I171" i="3"/>
  <c r="J104" i="3"/>
  <c r="J118" i="3"/>
  <c r="J117" i="3"/>
  <c r="J183" i="3"/>
  <c r="I149" i="3"/>
  <c r="I241" i="3"/>
  <c r="I253" i="3"/>
  <c r="I252" i="3"/>
  <c r="J137" i="3"/>
  <c r="J252" i="3"/>
  <c r="J253" i="3"/>
  <c r="J42" i="3"/>
  <c r="H73" i="3"/>
  <c r="H71" i="3"/>
  <c r="J169" i="3"/>
  <c r="H175" i="3"/>
  <c r="J171" i="3"/>
  <c r="J243" i="3"/>
  <c r="I71" i="3"/>
  <c r="J103" i="3"/>
  <c r="I141" i="3"/>
  <c r="H169" i="3"/>
  <c r="H136" i="3"/>
  <c r="H45" i="3"/>
  <c r="J76" i="3"/>
  <c r="J109" i="3"/>
  <c r="H140" i="3"/>
  <c r="J174" i="3"/>
  <c r="H171" i="3"/>
  <c r="I242" i="3"/>
  <c r="J43" i="3"/>
  <c r="I75" i="3"/>
  <c r="H107" i="3"/>
  <c r="I139" i="3"/>
  <c r="J173" i="3"/>
  <c r="J170" i="3"/>
  <c r="J239" i="3"/>
  <c r="H41" i="3"/>
  <c r="H39" i="3"/>
  <c r="I42" i="3"/>
  <c r="J72" i="3"/>
  <c r="H103" i="3"/>
  <c r="J105" i="3"/>
  <c r="I135" i="3"/>
  <c r="I137" i="3"/>
  <c r="J175" i="3"/>
  <c r="I172" i="3"/>
  <c r="J238" i="3"/>
  <c r="I108" i="3"/>
  <c r="I104" i="3"/>
  <c r="H241" i="3"/>
  <c r="I39" i="3"/>
  <c r="J44" i="3"/>
  <c r="I43" i="3"/>
  <c r="H42" i="3"/>
  <c r="J40" i="3"/>
  <c r="J71" i="3"/>
  <c r="J77" i="3"/>
  <c r="I76" i="3"/>
  <c r="H75" i="3"/>
  <c r="J73" i="3"/>
  <c r="I72" i="3"/>
  <c r="I109" i="3"/>
  <c r="H108" i="3"/>
  <c r="J106" i="3"/>
  <c r="I105" i="3"/>
  <c r="H104" i="3"/>
  <c r="H141" i="3"/>
  <c r="J139" i="3"/>
  <c r="I138" i="3"/>
  <c r="H137" i="3"/>
  <c r="I169" i="3"/>
  <c r="I173" i="3"/>
  <c r="H172" i="3"/>
  <c r="J244" i="3"/>
  <c r="I243" i="3"/>
  <c r="H242" i="3"/>
  <c r="J240" i="3"/>
  <c r="I239" i="3"/>
  <c r="H74" i="3"/>
  <c r="J138" i="3"/>
  <c r="J39" i="3"/>
  <c r="J45" i="3"/>
  <c r="I44" i="3"/>
  <c r="H43" i="3"/>
  <c r="J41" i="3"/>
  <c r="I40" i="3"/>
  <c r="I77" i="3"/>
  <c r="H76" i="3"/>
  <c r="J74" i="3"/>
  <c r="I73" i="3"/>
  <c r="H72" i="3"/>
  <c r="H109" i="3"/>
  <c r="J107" i="3"/>
  <c r="I106" i="3"/>
  <c r="H105" i="3"/>
  <c r="J140" i="3"/>
  <c r="H138" i="3"/>
  <c r="J136" i="3"/>
  <c r="I174" i="3"/>
  <c r="H173" i="3"/>
  <c r="I170" i="3"/>
  <c r="H238" i="3"/>
  <c r="I244" i="3"/>
  <c r="H243" i="3"/>
  <c r="J241" i="3"/>
  <c r="I240" i="3"/>
  <c r="H239" i="3"/>
  <c r="I45" i="3"/>
  <c r="H44" i="3"/>
  <c r="H77" i="3"/>
  <c r="I103" i="3"/>
  <c r="J108" i="3"/>
  <c r="J135" i="3"/>
  <c r="J141" i="3"/>
  <c r="I140" i="3"/>
  <c r="I175" i="3"/>
  <c r="H174" i="3"/>
  <c r="H170" i="3"/>
  <c r="I238" i="3"/>
  <c r="H244" i="3"/>
  <c r="D15" i="2"/>
  <c r="E6" i="3" s="1"/>
  <c r="H15" i="3" s="1"/>
  <c r="E15" i="2"/>
  <c r="H22" i="3" l="1"/>
  <c r="H23" i="3"/>
  <c r="H17" i="3"/>
  <c r="I191" i="3"/>
  <c r="I248" i="3"/>
  <c r="J113" i="3"/>
  <c r="H145" i="3"/>
  <c r="I145" i="3"/>
  <c r="J224" i="3"/>
  <c r="D207" i="4" s="1"/>
  <c r="H248" i="3"/>
  <c r="J248" i="3"/>
  <c r="I212" i="3"/>
  <c r="J212" i="3"/>
  <c r="J179" i="3"/>
  <c r="H179" i="3"/>
  <c r="I179" i="3"/>
  <c r="J145" i="3"/>
  <c r="H113" i="3"/>
  <c r="I113" i="3"/>
  <c r="I260" i="3"/>
  <c r="I81" i="3"/>
  <c r="H81" i="3"/>
  <c r="J81" i="3"/>
  <c r="J260" i="3"/>
  <c r="I49" i="3"/>
  <c r="J49" i="3"/>
  <c r="H49" i="3"/>
  <c r="H16" i="3"/>
  <c r="J93" i="3"/>
  <c r="J157" i="3"/>
  <c r="I125" i="3"/>
  <c r="I157" i="3"/>
  <c r="J125" i="3"/>
  <c r="J61" i="3"/>
  <c r="J191" i="3"/>
  <c r="I93" i="3"/>
  <c r="H10" i="3"/>
  <c r="I61" i="3"/>
  <c r="F15" i="2"/>
  <c r="G6" i="3" s="1"/>
  <c r="J15" i="3" s="1"/>
  <c r="F6" i="3"/>
  <c r="I15" i="3" s="1"/>
  <c r="H14" i="3"/>
  <c r="H11" i="3"/>
  <c r="H13" i="3"/>
  <c r="H9" i="3"/>
  <c r="H8" i="3"/>
  <c r="H12" i="3"/>
  <c r="J23" i="3" l="1"/>
  <c r="J22" i="3"/>
  <c r="I23" i="3"/>
  <c r="I17" i="3"/>
  <c r="J16" i="3"/>
  <c r="J17" i="3"/>
  <c r="D79" i="4"/>
  <c r="D143" i="4"/>
  <c r="D111" i="4"/>
  <c r="D239" i="4"/>
  <c r="D175" i="4"/>
  <c r="D47" i="4"/>
  <c r="H213" i="3"/>
  <c r="D206" i="4" s="1"/>
  <c r="D209" i="4" s="1"/>
  <c r="D210" i="4" s="1"/>
  <c r="D212" i="4" s="1"/>
  <c r="H18" i="3"/>
  <c r="I16" i="3"/>
  <c r="H50" i="3"/>
  <c r="D46" i="4" s="1"/>
  <c r="H146" i="3"/>
  <c r="D142" i="4" s="1"/>
  <c r="H114" i="3"/>
  <c r="D110" i="4" s="1"/>
  <c r="H180" i="3"/>
  <c r="D174" i="4" s="1"/>
  <c r="H30" i="3"/>
  <c r="H82" i="3"/>
  <c r="D78" i="4" s="1"/>
  <c r="H249" i="3"/>
  <c r="D238" i="4" s="1"/>
  <c r="I22" i="3"/>
  <c r="I9" i="3"/>
  <c r="I10" i="3"/>
  <c r="I8" i="3"/>
  <c r="I14" i="3"/>
  <c r="I11" i="3"/>
  <c r="I12" i="3"/>
  <c r="I13" i="3"/>
  <c r="J12" i="3"/>
  <c r="J11" i="3"/>
  <c r="J10" i="3"/>
  <c r="J8" i="3"/>
  <c r="J13" i="3"/>
  <c r="J9" i="3"/>
  <c r="J14" i="3"/>
  <c r="D145" i="4" l="1"/>
  <c r="D146" i="4" s="1"/>
  <c r="D148" i="4" s="1"/>
  <c r="D81" i="4"/>
  <c r="D82" i="4" s="1"/>
  <c r="D84" i="4" s="1"/>
  <c r="D113" i="4"/>
  <c r="D114" i="4" s="1"/>
  <c r="D116" i="4" s="1"/>
  <c r="D241" i="4"/>
  <c r="D242" i="4" s="1"/>
  <c r="D244" i="4" s="1"/>
  <c r="D177" i="4"/>
  <c r="D178" i="4" s="1"/>
  <c r="D180" i="4" s="1"/>
  <c r="D49" i="4"/>
  <c r="D50" i="4" s="1"/>
  <c r="D52" i="4" s="1"/>
  <c r="J18" i="3"/>
  <c r="I18" i="3"/>
  <c r="I30" i="3"/>
  <c r="J30" i="3"/>
  <c r="D13" i="4" l="1"/>
  <c r="H19" i="3"/>
  <c r="D12" i="4" s="1"/>
  <c r="D15" i="4" l="1"/>
  <c r="D16" i="4" s="1"/>
  <c r="D18" i="4" s="1"/>
</calcChain>
</file>

<file path=xl/sharedStrings.xml><?xml version="1.0" encoding="utf-8"?>
<sst xmlns="http://schemas.openxmlformats.org/spreadsheetml/2006/main" count="740" uniqueCount="75">
  <si>
    <t>Activities</t>
  </si>
  <si>
    <t>Establishment</t>
  </si>
  <si>
    <t>Protection</t>
  </si>
  <si>
    <t>Weeding</t>
  </si>
  <si>
    <t>Tending</t>
  </si>
  <si>
    <t>Conservation</t>
  </si>
  <si>
    <t>Pruning</t>
  </si>
  <si>
    <t>Supply of labour (PTM, EHM)</t>
  </si>
  <si>
    <t>Rate Yr1</t>
  </si>
  <si>
    <t>Rate Yr2</t>
  </si>
  <si>
    <t>Rate Yr3</t>
  </si>
  <si>
    <t>Total Yr2</t>
  </si>
  <si>
    <t>Total Yr1</t>
  </si>
  <si>
    <t>Total Yr3</t>
  </si>
  <si>
    <t>Grand Total</t>
  </si>
  <si>
    <t>Totals</t>
  </si>
  <si>
    <t>Cost element</t>
  </si>
  <si>
    <t>Cost/Shift</t>
  </si>
  <si>
    <t>% contribution to rate</t>
  </si>
  <si>
    <t>Year 1</t>
  </si>
  <si>
    <t>Year 2</t>
  </si>
  <si>
    <t>Year 3</t>
  </si>
  <si>
    <t>Lost time recovery</t>
  </si>
  <si>
    <t>Tools</t>
  </si>
  <si>
    <t>PPE</t>
  </si>
  <si>
    <t>Transport</t>
  </si>
  <si>
    <t>Training</t>
  </si>
  <si>
    <t>Admin and overhead</t>
  </si>
  <si>
    <t>UNIT RATE</t>
  </si>
  <si>
    <t>Cost per Manday (Rands)</t>
  </si>
  <si>
    <t>Man-days</t>
  </si>
  <si>
    <t>Medicals</t>
  </si>
  <si>
    <t>year 2</t>
  </si>
  <si>
    <t>Plantation Name</t>
  </si>
  <si>
    <t>Bidders Name</t>
  </si>
  <si>
    <t>Other Ad hoc work</t>
  </si>
  <si>
    <t>Chainsaw wet rate</t>
  </si>
  <si>
    <t>Brushcutter wet rate</t>
  </si>
  <si>
    <t>Driver operator</t>
  </si>
  <si>
    <t>BIDDER'S NAME</t>
  </si>
  <si>
    <t>PLANTATION</t>
  </si>
  <si>
    <t>CORE SILVICULTURE</t>
  </si>
  <si>
    <t>AD HOC ACTIVITIES</t>
  </si>
  <si>
    <t>TOTAL</t>
  </si>
  <si>
    <t>VAT @15%</t>
  </si>
  <si>
    <t>GRAND TOTAL</t>
  </si>
  <si>
    <t>TOTAL IN WORDS</t>
  </si>
  <si>
    <t>TOTALS</t>
  </si>
  <si>
    <t>NB :Failure to provide the statutory labour rate will be disqualified</t>
  </si>
  <si>
    <t>Sunday overtime (Rate/hr x 2)</t>
  </si>
  <si>
    <t>NGOME</t>
  </si>
  <si>
    <t>TWEEFONTEIN</t>
  </si>
  <si>
    <t>UITSOEK</t>
  </si>
  <si>
    <t>WILGEBOOM</t>
  </si>
  <si>
    <t>WOODBUSH</t>
  </si>
  <si>
    <t>NELSHOOGTE</t>
  </si>
  <si>
    <t>ENTABENI</t>
  </si>
  <si>
    <t>BERLIN</t>
  </si>
  <si>
    <t>Road clearing , Village maintenance.</t>
  </si>
  <si>
    <t>2.     Bidders to provide SAFCOL with market related rates as bidders who quotes within a certain market range will be appointed</t>
  </si>
  <si>
    <t xml:space="preserve">Standby </t>
  </si>
  <si>
    <t>Lawnmower rate</t>
  </si>
  <si>
    <t>Normal overtime (Rate/hrx 1.5)</t>
  </si>
  <si>
    <t>Gardening</t>
  </si>
  <si>
    <t>weekly refuse removal rate</t>
  </si>
  <si>
    <t>gardening</t>
  </si>
  <si>
    <t>Weekly refuse removal rate</t>
  </si>
  <si>
    <t>NURSERY</t>
  </si>
  <si>
    <t>1.     Failure to fully complete the document (Annexure B) will be disqualified</t>
  </si>
  <si>
    <t>Baic Wage &amp; statutory costs</t>
  </si>
  <si>
    <t>Mark-up</t>
  </si>
  <si>
    <t>Operational components</t>
  </si>
  <si>
    <t>PALM RIDGE</t>
  </si>
  <si>
    <t>Supply of Labour for Research trials</t>
  </si>
  <si>
    <t>SILVICULTURE PRICING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</si>
</sst>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R&quot;#,##0.00"/>
  </numFmts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  <font>
      <sz val="10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5">
    <xf numFmtId="0" fontId="0" fillId="0" borderId="0" xfId="0"/>
    <xf numFmtId="0" fontId="0" fillId="0" borderId="0" xfId="0" applyProtection="1">
      <protection locked="0"/>
    </xf>
    <xf numFmtId="0" fontId="4" fillId="0" borderId="2" xfId="0" applyFont="1" applyBorder="1" applyProtection="1">
      <protection locked="0"/>
    </xf>
    <xf numFmtId="2" fontId="2" fillId="0" borderId="2" xfId="0" applyNumberFormat="1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164" fontId="1" fillId="0" borderId="2" xfId="0" applyNumberFormat="1" applyFont="1" applyBorder="1" applyProtection="1">
      <protection hidden="1"/>
    </xf>
    <xf numFmtId="0" fontId="0" fillId="0" borderId="3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15" xfId="0" applyBorder="1" applyProtection="1">
      <protection hidden="1"/>
    </xf>
    <xf numFmtId="0" fontId="0" fillId="0" borderId="16" xfId="0" applyBorder="1" applyProtection="1">
      <protection hidden="1"/>
    </xf>
    <xf numFmtId="165" fontId="5" fillId="0" borderId="9" xfId="0" applyNumberFormat="1" applyFont="1" applyBorder="1" applyProtection="1">
      <protection hidden="1"/>
    </xf>
    <xf numFmtId="165" fontId="5" fillId="0" borderId="10" xfId="0" applyNumberFormat="1" applyFont="1" applyBorder="1" applyProtection="1">
      <protection hidden="1"/>
    </xf>
    <xf numFmtId="165" fontId="5" fillId="0" borderId="11" xfId="0" applyNumberFormat="1" applyFont="1" applyBorder="1" applyProtection="1">
      <protection hidden="1"/>
    </xf>
    <xf numFmtId="0" fontId="0" fillId="0" borderId="0" xfId="0" applyProtection="1">
      <protection hidden="1"/>
    </xf>
    <xf numFmtId="0" fontId="5" fillId="0" borderId="0" xfId="0" applyFont="1" applyProtection="1">
      <protection hidden="1"/>
    </xf>
    <xf numFmtId="0" fontId="3" fillId="0" borderId="2" xfId="0" applyFont="1" applyBorder="1" applyProtection="1">
      <protection hidden="1"/>
    </xf>
    <xf numFmtId="0" fontId="2" fillId="0" borderId="2" xfId="0" applyFont="1" applyBorder="1" applyProtection="1">
      <protection hidden="1"/>
    </xf>
    <xf numFmtId="0" fontId="3" fillId="0" borderId="2" xfId="0" applyFont="1" applyBorder="1" applyAlignment="1" applyProtection="1">
      <alignment wrapText="1"/>
      <protection hidden="1"/>
    </xf>
    <xf numFmtId="0" fontId="3" fillId="0" borderId="12" xfId="0" applyFont="1" applyBorder="1" applyAlignment="1" applyProtection="1">
      <alignment wrapText="1"/>
      <protection hidden="1"/>
    </xf>
    <xf numFmtId="0" fontId="3" fillId="0" borderId="13" xfId="0" applyFont="1" applyBorder="1" applyAlignment="1" applyProtection="1">
      <alignment wrapText="1"/>
      <protection hidden="1"/>
    </xf>
    <xf numFmtId="0" fontId="3" fillId="0" borderId="14" xfId="0" applyFont="1" applyBorder="1" applyAlignment="1" applyProtection="1">
      <alignment wrapText="1"/>
      <protection hidden="1"/>
    </xf>
    <xf numFmtId="0" fontId="8" fillId="0" borderId="0" xfId="0" applyFont="1" applyProtection="1">
      <protection locked="0"/>
    </xf>
    <xf numFmtId="0" fontId="8" fillId="2" borderId="28" xfId="0" applyFont="1" applyFill="1" applyBorder="1" applyAlignment="1" applyProtection="1">
      <alignment vertical="center" wrapText="1"/>
      <protection locked="0"/>
    </xf>
    <xf numFmtId="0" fontId="8" fillId="2" borderId="19" xfId="0" applyFont="1" applyFill="1" applyBorder="1" applyAlignment="1" applyProtection="1">
      <alignment vertical="center" wrapText="1"/>
      <protection locked="0"/>
    </xf>
    <xf numFmtId="0" fontId="8" fillId="2" borderId="23" xfId="0" applyFont="1" applyFill="1" applyBorder="1" applyAlignment="1" applyProtection="1">
      <alignment vertical="center" wrapText="1"/>
      <protection locked="0"/>
    </xf>
    <xf numFmtId="0" fontId="8" fillId="0" borderId="2" xfId="0" applyFont="1" applyBorder="1" applyAlignment="1" applyProtection="1">
      <alignment wrapText="1"/>
      <protection locked="0"/>
    </xf>
    <xf numFmtId="0" fontId="10" fillId="0" borderId="0" xfId="0" applyFont="1" applyProtection="1">
      <protection locked="0"/>
    </xf>
    <xf numFmtId="0" fontId="8" fillId="2" borderId="2" xfId="0" applyFont="1" applyFill="1" applyBorder="1" applyAlignment="1" applyProtection="1">
      <alignment vertical="center" wrapText="1"/>
      <protection locked="0"/>
    </xf>
    <xf numFmtId="0" fontId="8" fillId="0" borderId="2" xfId="0" applyFont="1" applyBorder="1" applyProtection="1">
      <protection locked="0"/>
    </xf>
    <xf numFmtId="0" fontId="10" fillId="0" borderId="2" xfId="0" applyFont="1" applyBorder="1" applyProtection="1">
      <protection locked="0"/>
    </xf>
    <xf numFmtId="0" fontId="8" fillId="4" borderId="2" xfId="0" applyFont="1" applyFill="1" applyBorder="1" applyAlignment="1" applyProtection="1">
      <alignment wrapText="1"/>
      <protection locked="0"/>
    </xf>
    <xf numFmtId="0" fontId="8" fillId="0" borderId="8" xfId="0" applyFont="1" applyBorder="1" applyProtection="1">
      <protection locked="0"/>
    </xf>
    <xf numFmtId="0" fontId="9" fillId="0" borderId="8" xfId="0" applyFont="1" applyBorder="1" applyProtection="1">
      <protection locked="0"/>
    </xf>
    <xf numFmtId="0" fontId="8" fillId="0" borderId="7" xfId="0" applyFont="1" applyBorder="1" applyProtection="1">
      <protection locked="0"/>
    </xf>
    <xf numFmtId="0" fontId="8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7" fillId="0" borderId="20" xfId="0" applyFont="1" applyBorder="1" applyProtection="1">
      <protection hidden="1"/>
    </xf>
    <xf numFmtId="0" fontId="7" fillId="0" borderId="10" xfId="0" applyFont="1" applyBorder="1" applyProtection="1">
      <protection hidden="1"/>
    </xf>
    <xf numFmtId="0" fontId="7" fillId="0" borderId="11" xfId="0" applyFont="1" applyBorder="1" applyProtection="1">
      <protection hidden="1"/>
    </xf>
    <xf numFmtId="0" fontId="7" fillId="0" borderId="12" xfId="0" applyFont="1" applyBorder="1" applyProtection="1">
      <protection hidden="1"/>
    </xf>
    <xf numFmtId="0" fontId="7" fillId="0" borderId="13" xfId="0" applyFont="1" applyBorder="1" applyProtection="1">
      <protection hidden="1"/>
    </xf>
    <xf numFmtId="0" fontId="7" fillId="0" borderId="14" xfId="0" applyFont="1" applyBorder="1" applyProtection="1">
      <protection hidden="1"/>
    </xf>
    <xf numFmtId="0" fontId="7" fillId="0" borderId="5" xfId="0" applyFont="1" applyBorder="1" applyAlignment="1" applyProtection="1">
      <alignment vertical="center" wrapText="1"/>
      <protection hidden="1"/>
    </xf>
    <xf numFmtId="0" fontId="8" fillId="2" borderId="28" xfId="0" applyFont="1" applyFill="1" applyBorder="1" applyAlignment="1" applyProtection="1">
      <alignment vertical="center" wrapText="1"/>
      <protection hidden="1"/>
    </xf>
    <xf numFmtId="0" fontId="8" fillId="2" borderId="19" xfId="0" applyFont="1" applyFill="1" applyBorder="1" applyAlignment="1" applyProtection="1">
      <alignment vertical="center" wrapText="1"/>
      <protection hidden="1"/>
    </xf>
    <xf numFmtId="0" fontId="8" fillId="2" borderId="23" xfId="0" applyFont="1" applyFill="1" applyBorder="1" applyAlignment="1" applyProtection="1">
      <alignment vertical="center" wrapText="1"/>
      <protection hidden="1"/>
    </xf>
    <xf numFmtId="0" fontId="8" fillId="3" borderId="3" xfId="0" applyFont="1" applyFill="1" applyBorder="1" applyProtection="1">
      <protection hidden="1"/>
    </xf>
    <xf numFmtId="0" fontId="8" fillId="3" borderId="2" xfId="0" applyFont="1" applyFill="1" applyBorder="1" applyProtection="1">
      <protection hidden="1"/>
    </xf>
    <xf numFmtId="0" fontId="8" fillId="3" borderId="15" xfId="0" applyFont="1" applyFill="1" applyBorder="1" applyProtection="1">
      <protection hidden="1"/>
    </xf>
    <xf numFmtId="0" fontId="8" fillId="0" borderId="2" xfId="0" applyFont="1" applyBorder="1" applyAlignment="1" applyProtection="1">
      <alignment vertical="center" wrapText="1"/>
      <protection hidden="1"/>
    </xf>
    <xf numFmtId="165" fontId="8" fillId="0" borderId="3" xfId="0" applyNumberFormat="1" applyFont="1" applyBorder="1" applyProtection="1">
      <protection hidden="1"/>
    </xf>
    <xf numFmtId="0" fontId="8" fillId="0" borderId="0" xfId="0" applyFont="1" applyAlignment="1" applyProtection="1">
      <alignment vertical="center" wrapText="1"/>
      <protection hidden="1"/>
    </xf>
    <xf numFmtId="1" fontId="8" fillId="0" borderId="0" xfId="0" applyNumberFormat="1" applyFont="1" applyAlignment="1" applyProtection="1">
      <alignment horizontal="center" wrapText="1"/>
      <protection hidden="1"/>
    </xf>
    <xf numFmtId="1" fontId="8" fillId="0" borderId="30" xfId="0" applyNumberFormat="1" applyFont="1" applyBorder="1" applyAlignment="1" applyProtection="1">
      <alignment horizontal="center" wrapText="1"/>
      <protection hidden="1"/>
    </xf>
    <xf numFmtId="0" fontId="7" fillId="0" borderId="2" xfId="0" applyFont="1" applyBorder="1" applyAlignment="1" applyProtection="1">
      <alignment vertical="center" wrapText="1"/>
      <protection hidden="1"/>
    </xf>
    <xf numFmtId="0" fontId="7" fillId="0" borderId="2" xfId="0" applyFont="1" applyBorder="1" applyProtection="1">
      <protection hidden="1"/>
    </xf>
    <xf numFmtId="165" fontId="8" fillId="0" borderId="2" xfId="0" applyNumberFormat="1" applyFont="1" applyBorder="1" applyProtection="1">
      <protection hidden="1"/>
    </xf>
    <xf numFmtId="0" fontId="8" fillId="0" borderId="2" xfId="0" applyFont="1" applyBorder="1" applyProtection="1">
      <protection hidden="1"/>
    </xf>
    <xf numFmtId="165" fontId="7" fillId="0" borderId="0" xfId="0" applyNumberFormat="1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165" fontId="7" fillId="0" borderId="23" xfId="0" applyNumberFormat="1" applyFont="1" applyBorder="1" applyAlignment="1" applyProtection="1">
      <alignment horizontal="center" vertical="center"/>
      <protection hidden="1"/>
    </xf>
    <xf numFmtId="1" fontId="10" fillId="0" borderId="4" xfId="0" applyNumberFormat="1" applyFont="1" applyBorder="1" applyAlignment="1" applyProtection="1">
      <alignment horizontal="center" wrapText="1"/>
      <protection hidden="1"/>
    </xf>
    <xf numFmtId="1" fontId="10" fillId="0" borderId="7" xfId="0" applyNumberFormat="1" applyFont="1" applyBorder="1" applyAlignment="1" applyProtection="1">
      <alignment horizontal="center" wrapText="1"/>
      <protection hidden="1"/>
    </xf>
    <xf numFmtId="1" fontId="10" fillId="0" borderId="33" xfId="0" applyNumberFormat="1" applyFont="1" applyBorder="1" applyAlignment="1" applyProtection="1">
      <alignment horizontal="center" wrapText="1"/>
      <protection hidden="1"/>
    </xf>
    <xf numFmtId="0" fontId="8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left" vertical="center" indent="4"/>
      <protection hidden="1"/>
    </xf>
    <xf numFmtId="0" fontId="12" fillId="0" borderId="6" xfId="0" applyFont="1" applyBorder="1" applyAlignment="1">
      <alignment wrapText="1"/>
    </xf>
    <xf numFmtId="0" fontId="12" fillId="0" borderId="2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13" fillId="0" borderId="6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14" fillId="0" borderId="2" xfId="0" applyFont="1" applyBorder="1" applyAlignment="1">
      <alignment vertical="center" wrapText="1"/>
    </xf>
    <xf numFmtId="0" fontId="14" fillId="0" borderId="2" xfId="0" applyFont="1" applyBorder="1" applyAlignment="1">
      <alignment vertical="center"/>
    </xf>
    <xf numFmtId="0" fontId="12" fillId="0" borderId="5" xfId="0" applyFont="1" applyBorder="1"/>
    <xf numFmtId="0" fontId="12" fillId="0" borderId="0" xfId="0" applyFont="1"/>
    <xf numFmtId="0" fontId="12" fillId="0" borderId="35" xfId="0" applyFont="1" applyBorder="1"/>
    <xf numFmtId="0" fontId="16" fillId="0" borderId="5" xfId="0" applyFont="1" applyBorder="1"/>
    <xf numFmtId="0" fontId="16" fillId="0" borderId="0" xfId="0" applyFont="1"/>
    <xf numFmtId="0" fontId="16" fillId="0" borderId="35" xfId="0" applyFont="1" applyBorder="1"/>
    <xf numFmtId="0" fontId="14" fillId="0" borderId="5" xfId="0" applyFont="1" applyBorder="1"/>
    <xf numFmtId="0" fontId="14" fillId="0" borderId="0" xfId="0" applyFont="1"/>
    <xf numFmtId="0" fontId="14" fillId="0" borderId="35" xfId="0" applyFont="1" applyBorder="1"/>
    <xf numFmtId="0" fontId="14" fillId="4" borderId="3" xfId="0" applyFont="1" applyFill="1" applyBorder="1" applyAlignment="1">
      <alignment wrapText="1"/>
    </xf>
    <xf numFmtId="0" fontId="14" fillId="4" borderId="2" xfId="0" applyFont="1" applyFill="1" applyBorder="1" applyAlignment="1">
      <alignment wrapText="1"/>
    </xf>
    <xf numFmtId="0" fontId="14" fillId="4" borderId="15" xfId="0" applyFont="1" applyFill="1" applyBorder="1" applyAlignment="1">
      <alignment wrapText="1"/>
    </xf>
    <xf numFmtId="0" fontId="8" fillId="0" borderId="4" xfId="0" applyFont="1" applyBorder="1" applyAlignment="1" applyProtection="1">
      <alignment vertical="center" wrapText="1"/>
      <protection hidden="1"/>
    </xf>
    <xf numFmtId="0" fontId="15" fillId="0" borderId="2" xfId="0" applyFont="1" applyBorder="1"/>
    <xf numFmtId="165" fontId="7" fillId="0" borderId="19" xfId="0" applyNumberFormat="1" applyFont="1" applyBorder="1" applyAlignment="1" applyProtection="1">
      <alignment horizontal="center" vertical="center"/>
      <protection hidden="1"/>
    </xf>
    <xf numFmtId="0" fontId="5" fillId="0" borderId="0" xfId="0" applyFont="1" applyProtection="1">
      <protection locked="0" hidden="1"/>
    </xf>
    <xf numFmtId="0" fontId="3" fillId="0" borderId="12" xfId="0" applyFont="1" applyBorder="1" applyAlignment="1" applyProtection="1">
      <alignment wrapText="1"/>
      <protection locked="0" hidden="1"/>
    </xf>
    <xf numFmtId="0" fontId="3" fillId="0" borderId="13" xfId="0" applyFont="1" applyBorder="1" applyAlignment="1" applyProtection="1">
      <alignment wrapText="1"/>
      <protection locked="0" hidden="1"/>
    </xf>
    <xf numFmtId="0" fontId="3" fillId="0" borderId="14" xfId="0" applyFont="1" applyBorder="1" applyAlignment="1" applyProtection="1">
      <alignment wrapText="1"/>
      <protection locked="0" hidden="1"/>
    </xf>
    <xf numFmtId="165" fontId="5" fillId="0" borderId="9" xfId="0" applyNumberFormat="1" applyFont="1" applyBorder="1" applyProtection="1">
      <protection locked="0" hidden="1"/>
    </xf>
    <xf numFmtId="0" fontId="0" fillId="0" borderId="0" xfId="0" applyProtection="1">
      <protection locked="0" hidden="1"/>
    </xf>
    <xf numFmtId="165" fontId="8" fillId="0" borderId="2" xfId="0" applyNumberFormat="1" applyFont="1" applyBorder="1"/>
    <xf numFmtId="0" fontId="8" fillId="0" borderId="0" xfId="0" applyFont="1"/>
    <xf numFmtId="0" fontId="6" fillId="0" borderId="0" xfId="0" applyFont="1" applyAlignment="1" applyProtection="1">
      <alignment horizontal="center"/>
      <protection locked="0"/>
    </xf>
    <xf numFmtId="3" fontId="15" fillId="0" borderId="2" xfId="0" applyNumberFormat="1" applyFont="1" applyBorder="1"/>
    <xf numFmtId="0" fontId="8" fillId="4" borderId="4" xfId="0" applyFont="1" applyFill="1" applyBorder="1" applyAlignment="1" applyProtection="1">
      <alignment vertical="center" wrapText="1"/>
      <protection hidden="1"/>
    </xf>
    <xf numFmtId="0" fontId="4" fillId="0" borderId="0" xfId="0" applyFont="1" applyProtection="1">
      <protection locked="0"/>
    </xf>
    <xf numFmtId="165" fontId="7" fillId="0" borderId="38" xfId="0" applyNumberFormat="1" applyFont="1" applyBorder="1" applyAlignment="1" applyProtection="1">
      <alignment horizontal="center" vertical="center"/>
      <protection hidden="1"/>
    </xf>
    <xf numFmtId="164" fontId="1" fillId="5" borderId="2" xfId="0" applyNumberFormat="1" applyFont="1" applyFill="1" applyBorder="1" applyProtection="1">
      <protection hidden="1"/>
    </xf>
    <xf numFmtId="0" fontId="0" fillId="5" borderId="3" xfId="0" applyFill="1" applyBorder="1" applyProtection="1">
      <protection hidden="1"/>
    </xf>
    <xf numFmtId="0" fontId="0" fillId="5" borderId="2" xfId="0" applyFill="1" applyBorder="1" applyProtection="1">
      <protection hidden="1"/>
    </xf>
    <xf numFmtId="0" fontId="0" fillId="5" borderId="15" xfId="0" applyFill="1" applyBorder="1" applyProtection="1">
      <protection hidden="1"/>
    </xf>
    <xf numFmtId="0" fontId="3" fillId="0" borderId="0" xfId="0" applyFont="1" applyProtection="1">
      <protection hidden="1"/>
    </xf>
    <xf numFmtId="2" fontId="2" fillId="0" borderId="0" xfId="0" applyNumberFormat="1" applyFont="1" applyProtection="1">
      <protection locked="0"/>
    </xf>
    <xf numFmtId="164" fontId="1" fillId="0" borderId="0" xfId="0" applyNumberFormat="1" applyFont="1" applyProtection="1">
      <protection hidden="1"/>
    </xf>
    <xf numFmtId="165" fontId="5" fillId="0" borderId="0" xfId="0" applyNumberFormat="1" applyFont="1" applyProtection="1">
      <protection locked="0" hidden="1"/>
    </xf>
    <xf numFmtId="0" fontId="12" fillId="0" borderId="2" xfId="0" applyFont="1" applyBorder="1" applyAlignment="1">
      <alignment vertical="center"/>
    </xf>
    <xf numFmtId="0" fontId="12" fillId="0" borderId="3" xfId="0" applyFont="1" applyBorder="1"/>
    <xf numFmtId="0" fontId="12" fillId="0" borderId="2" xfId="0" applyFont="1" applyBorder="1"/>
    <xf numFmtId="0" fontId="12" fillId="0" borderId="15" xfId="0" applyFont="1" applyBorder="1"/>
    <xf numFmtId="0" fontId="14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/>
    </xf>
    <xf numFmtId="0" fontId="8" fillId="0" borderId="6" xfId="0" applyFont="1" applyBorder="1" applyProtection="1">
      <protection hidden="1"/>
    </xf>
    <xf numFmtId="0" fontId="14" fillId="0" borderId="2" xfId="0" applyFont="1" applyBorder="1"/>
    <xf numFmtId="0" fontId="16" fillId="0" borderId="2" xfId="0" applyFont="1" applyBorder="1"/>
    <xf numFmtId="0" fontId="12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3" fontId="12" fillId="0" borderId="2" xfId="0" applyNumberFormat="1" applyFont="1" applyBorder="1"/>
    <xf numFmtId="2" fontId="0" fillId="0" borderId="3" xfId="0" applyNumberFormat="1" applyBorder="1" applyProtection="1">
      <protection hidden="1"/>
    </xf>
    <xf numFmtId="2" fontId="0" fillId="0" borderId="2" xfId="0" applyNumberFormat="1" applyBorder="1" applyProtection="1">
      <protection hidden="1"/>
    </xf>
    <xf numFmtId="2" fontId="8" fillId="0" borderId="2" xfId="0" applyNumberFormat="1" applyFont="1" applyBorder="1" applyProtection="1">
      <protection hidden="1"/>
    </xf>
    <xf numFmtId="2" fontId="8" fillId="4" borderId="2" xfId="0" applyNumberFormat="1" applyFont="1" applyFill="1" applyBorder="1" applyProtection="1">
      <protection hidden="1"/>
    </xf>
    <xf numFmtId="2" fontId="8" fillId="4" borderId="6" xfId="0" applyNumberFormat="1" applyFont="1" applyFill="1" applyBorder="1"/>
    <xf numFmtId="2" fontId="8" fillId="4" borderId="2" xfId="0" applyNumberFormat="1" applyFont="1" applyFill="1" applyBorder="1"/>
    <xf numFmtId="2" fontId="8" fillId="4" borderId="6" xfId="0" applyNumberFormat="1" applyFont="1" applyFill="1" applyBorder="1" applyProtection="1">
      <protection hidden="1"/>
    </xf>
    <xf numFmtId="0" fontId="3" fillId="0" borderId="20" xfId="0" applyFont="1" applyBorder="1" applyAlignment="1" applyProtection="1">
      <alignment horizontal="center"/>
      <protection locked="0"/>
    </xf>
    <xf numFmtId="0" fontId="3" fillId="0" borderId="21" xfId="0" applyFont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" fontId="10" fillId="0" borderId="2" xfId="0" applyNumberFormat="1" applyFont="1" applyBorder="1" applyAlignment="1" applyProtection="1">
      <alignment horizontal="center" wrapText="1"/>
      <protection hidden="1"/>
    </xf>
    <xf numFmtId="1" fontId="10" fillId="0" borderId="4" xfId="0" applyNumberFormat="1" applyFont="1" applyBorder="1" applyAlignment="1" applyProtection="1">
      <alignment horizontal="center" wrapText="1"/>
      <protection hidden="1"/>
    </xf>
    <xf numFmtId="1" fontId="8" fillId="0" borderId="2" xfId="0" applyNumberFormat="1" applyFont="1" applyBorder="1" applyAlignment="1" applyProtection="1">
      <alignment horizontal="center" wrapText="1"/>
      <protection hidden="1"/>
    </xf>
    <xf numFmtId="1" fontId="8" fillId="0" borderId="4" xfId="0" applyNumberFormat="1" applyFont="1" applyBorder="1" applyAlignment="1" applyProtection="1">
      <alignment horizontal="center" wrapText="1"/>
      <protection hidden="1"/>
    </xf>
    <xf numFmtId="165" fontId="8" fillId="0" borderId="16" xfId="0" applyNumberFormat="1" applyFont="1" applyBorder="1" applyAlignment="1" applyProtection="1">
      <alignment horizontal="center"/>
      <protection hidden="1"/>
    </xf>
    <xf numFmtId="0" fontId="8" fillId="0" borderId="17" xfId="0" applyFont="1" applyBorder="1" applyAlignment="1" applyProtection="1">
      <alignment horizontal="center"/>
      <protection hidden="1"/>
    </xf>
    <xf numFmtId="0" fontId="8" fillId="0" borderId="18" xfId="0" applyFont="1" applyBorder="1" applyAlignment="1" applyProtection="1">
      <alignment horizontal="center"/>
      <protection hidden="1"/>
    </xf>
    <xf numFmtId="165" fontId="8" fillId="0" borderId="1" xfId="0" applyNumberFormat="1" applyFont="1" applyBorder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center"/>
      <protection hidden="1"/>
    </xf>
    <xf numFmtId="0" fontId="9" fillId="0" borderId="20" xfId="0" applyFont="1" applyBorder="1" applyAlignment="1" applyProtection="1">
      <alignment horizontal="center"/>
      <protection hidden="1"/>
    </xf>
    <xf numFmtId="0" fontId="9" fillId="0" borderId="21" xfId="0" applyFont="1" applyBorder="1" applyAlignment="1" applyProtection="1">
      <alignment horizontal="center"/>
      <protection hidden="1"/>
    </xf>
    <xf numFmtId="0" fontId="9" fillId="0" borderId="29" xfId="0" applyFont="1" applyBorder="1" applyAlignment="1" applyProtection="1">
      <alignment horizontal="center"/>
      <protection hidden="1"/>
    </xf>
    <xf numFmtId="165" fontId="7" fillId="0" borderId="24" xfId="0" applyNumberFormat="1" applyFont="1" applyBorder="1" applyAlignment="1" applyProtection="1">
      <alignment horizontal="center" vertical="center"/>
      <protection hidden="1"/>
    </xf>
    <xf numFmtId="165" fontId="7" fillId="0" borderId="37" xfId="0" applyNumberFormat="1" applyFont="1" applyBorder="1" applyAlignment="1" applyProtection="1">
      <alignment horizontal="center" vertical="center"/>
      <protection hidden="1"/>
    </xf>
    <xf numFmtId="165" fontId="7" fillId="0" borderId="38" xfId="0" applyNumberFormat="1" applyFont="1" applyBorder="1" applyAlignment="1" applyProtection="1">
      <alignment horizontal="center" vertical="center"/>
      <protection hidden="1"/>
    </xf>
    <xf numFmtId="165" fontId="7" fillId="0" borderId="19" xfId="0" applyNumberFormat="1" applyFont="1" applyBorder="1" applyAlignment="1" applyProtection="1">
      <alignment horizontal="center" vertical="center"/>
      <protection hidden="1"/>
    </xf>
    <xf numFmtId="165" fontId="7" fillId="0" borderId="25" xfId="0" applyNumberFormat="1" applyFont="1" applyBorder="1" applyAlignment="1" applyProtection="1">
      <alignment horizontal="center" vertical="center"/>
      <protection hidden="1"/>
    </xf>
    <xf numFmtId="165" fontId="7" fillId="0" borderId="26" xfId="0" applyNumberFormat="1" applyFont="1" applyBorder="1" applyAlignment="1" applyProtection="1">
      <alignment horizontal="center" vertical="center"/>
      <protection hidden="1"/>
    </xf>
    <xf numFmtId="0" fontId="7" fillId="2" borderId="27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/>
      <protection locked="0"/>
    </xf>
    <xf numFmtId="0" fontId="7" fillId="2" borderId="27" xfId="0" applyFont="1" applyFill="1" applyBorder="1" applyAlignment="1" applyProtection="1">
      <alignment horizontal="center" vertical="center" wrapText="1"/>
      <protection hidden="1"/>
    </xf>
    <xf numFmtId="0" fontId="7" fillId="2" borderId="7" xfId="0" applyFont="1" applyFill="1" applyBorder="1" applyAlignment="1" applyProtection="1">
      <alignment horizontal="center" vertical="center" wrapText="1"/>
      <protection hidden="1"/>
    </xf>
    <xf numFmtId="0" fontId="7" fillId="2" borderId="6" xfId="0" applyFont="1" applyFill="1" applyBorder="1" applyAlignment="1" applyProtection="1">
      <alignment horizontal="center" vertical="center" wrapText="1"/>
      <protection hidden="1"/>
    </xf>
    <xf numFmtId="165" fontId="7" fillId="0" borderId="41" xfId="0" applyNumberFormat="1" applyFont="1" applyBorder="1" applyAlignment="1" applyProtection="1">
      <alignment horizontal="center" vertical="center"/>
      <protection hidden="1"/>
    </xf>
    <xf numFmtId="165" fontId="7" fillId="0" borderId="35" xfId="0" applyNumberFormat="1" applyFont="1" applyBorder="1" applyAlignment="1" applyProtection="1">
      <alignment horizontal="center" vertical="center"/>
      <protection hidden="1"/>
    </xf>
    <xf numFmtId="165" fontId="7" fillId="0" borderId="34" xfId="0" applyNumberFormat="1" applyFont="1" applyBorder="1" applyAlignment="1" applyProtection="1">
      <alignment horizontal="center" vertical="center"/>
      <protection hidden="1"/>
    </xf>
    <xf numFmtId="165" fontId="7" fillId="0" borderId="39" xfId="0" applyNumberFormat="1" applyFont="1" applyBorder="1" applyAlignment="1" applyProtection="1">
      <alignment horizontal="center" vertical="center"/>
      <protection hidden="1"/>
    </xf>
    <xf numFmtId="165" fontId="7" fillId="0" borderId="40" xfId="0" applyNumberFormat="1" applyFont="1" applyBorder="1" applyAlignment="1" applyProtection="1">
      <alignment horizontal="center" vertical="center"/>
      <protection hidden="1"/>
    </xf>
    <xf numFmtId="165" fontId="7" fillId="0" borderId="23" xfId="0" applyNumberFormat="1" applyFont="1" applyBorder="1" applyAlignment="1" applyProtection="1">
      <alignment horizontal="center" vertical="center"/>
      <protection hidden="1"/>
    </xf>
    <xf numFmtId="165" fontId="7" fillId="0" borderId="32" xfId="0" applyNumberFormat="1" applyFont="1" applyBorder="1" applyAlignment="1" applyProtection="1">
      <alignment horizontal="center" vertical="center"/>
      <protection hidden="1"/>
    </xf>
    <xf numFmtId="165" fontId="7" fillId="0" borderId="31" xfId="0" applyNumberFormat="1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/>
      <protection hidden="1"/>
    </xf>
    <xf numFmtId="165" fontId="7" fillId="0" borderId="36" xfId="0" applyNumberFormat="1" applyFont="1" applyBorder="1" applyAlignment="1" applyProtection="1">
      <alignment horizontal="center" vertical="center"/>
      <protection hidden="1"/>
    </xf>
    <xf numFmtId="165" fontId="7" fillId="0" borderId="16" xfId="0" applyNumberFormat="1" applyFont="1" applyBorder="1" applyAlignment="1" applyProtection="1">
      <alignment horizontal="center"/>
      <protection hidden="1"/>
    </xf>
    <xf numFmtId="0" fontId="7" fillId="0" borderId="17" xfId="0" applyFont="1" applyBorder="1" applyAlignment="1" applyProtection="1">
      <alignment horizontal="center"/>
      <protection hidden="1"/>
    </xf>
    <xf numFmtId="0" fontId="7" fillId="0" borderId="18" xfId="0" applyFont="1" applyBorder="1" applyAlignment="1" applyProtection="1">
      <alignment horizontal="center"/>
      <protection hidden="1"/>
    </xf>
    <xf numFmtId="165" fontId="7" fillId="0" borderId="1" xfId="0" applyNumberFormat="1" applyFont="1" applyBorder="1" applyAlignment="1" applyProtection="1">
      <alignment horizontal="center" vertical="center"/>
      <protection hidden="1"/>
    </xf>
    <xf numFmtId="165" fontId="7" fillId="0" borderId="0" xfId="0" applyNumberFormat="1" applyFont="1" applyAlignment="1" applyProtection="1">
      <alignment horizontal="center" vertical="center"/>
      <protection hidden="1"/>
    </xf>
    <xf numFmtId="165" fontId="7" fillId="0" borderId="8" xfId="0" applyNumberFormat="1" applyFont="1" applyBorder="1" applyAlignment="1" applyProtection="1">
      <alignment horizontal="center" vertical="center"/>
      <protection hidden="1"/>
    </xf>
    <xf numFmtId="165" fontId="8" fillId="0" borderId="7" xfId="0" applyNumberFormat="1" applyFont="1" applyBorder="1" applyAlignment="1" applyProtection="1">
      <alignment horizontal="center"/>
      <protection hidden="1"/>
    </xf>
    <xf numFmtId="0" fontId="9" fillId="0" borderId="8" xfId="0" applyFont="1" applyBorder="1" applyAlignment="1" applyProtection="1">
      <alignment horizontal="center"/>
      <protection locked="0"/>
    </xf>
    <xf numFmtId="165" fontId="8" fillId="0" borderId="8" xfId="0" applyNumberFormat="1" applyFont="1" applyBorder="1" applyAlignment="1" applyProtection="1">
      <alignment horizontal="center"/>
      <protection hidden="1"/>
    </xf>
    <xf numFmtId="0" fontId="8" fillId="0" borderId="8" xfId="0" applyFont="1" applyBorder="1" applyAlignment="1" applyProtection="1">
      <alignment horizontal="center"/>
      <protection hidden="1"/>
    </xf>
    <xf numFmtId="165" fontId="8" fillId="4" borderId="7" xfId="0" applyNumberFormat="1" applyFont="1" applyFill="1" applyBorder="1" applyAlignment="1" applyProtection="1">
      <alignment horizontal="center"/>
      <protection hidden="1"/>
    </xf>
    <xf numFmtId="0" fontId="8" fillId="4" borderId="7" xfId="0" applyFont="1" applyFill="1" applyBorder="1" applyAlignment="1" applyProtection="1">
      <alignment horizontal="center"/>
      <protection hidden="1"/>
    </xf>
    <xf numFmtId="165" fontId="7" fillId="0" borderId="8" xfId="0" applyNumberFormat="1" applyFont="1" applyBorder="1" applyAlignment="1" applyProtection="1">
      <alignment horizontal="center"/>
      <protection hidden="1"/>
    </xf>
    <xf numFmtId="0" fontId="7" fillId="0" borderId="8" xfId="0" applyFont="1" applyBorder="1" applyAlignment="1" applyProtection="1">
      <alignment horizontal="center"/>
      <protection hidden="1"/>
    </xf>
    <xf numFmtId="0" fontId="8" fillId="0" borderId="7" xfId="0" applyFont="1" applyBorder="1" applyAlignment="1" applyProtection="1">
      <alignment horizontal="center"/>
      <protection hidden="1"/>
    </xf>
    <xf numFmtId="0" fontId="11" fillId="0" borderId="8" xfId="0" applyFont="1" applyBorder="1" applyAlignment="1" applyProtection="1">
      <alignment horizontal="center"/>
      <protection locked="0"/>
    </xf>
    <xf numFmtId="0" fontId="9" fillId="0" borderId="8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9314</xdr:colOff>
      <xdr:row>0</xdr:row>
      <xdr:rowOff>46990</xdr:rowOff>
    </xdr:from>
    <xdr:to>
      <xdr:col>9</xdr:col>
      <xdr:colOff>1053253</xdr:colOff>
      <xdr:row>3</xdr:row>
      <xdr:rowOff>142557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8064" y="46990"/>
          <a:ext cx="2165773" cy="540067"/>
        </a:xfrm>
        <a:prstGeom prst="rect">
          <a:avLst/>
        </a:prstGeom>
      </xdr:spPr>
    </xdr:pic>
    <xdr:clientData/>
  </xdr:twoCellAnchor>
  <xdr:oneCellAnchor>
    <xdr:from>
      <xdr:col>8</xdr:col>
      <xdr:colOff>22860</xdr:colOff>
      <xdr:row>31</xdr:row>
      <xdr:rowOff>7620</xdr:rowOff>
    </xdr:from>
    <xdr:ext cx="2217420" cy="548920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13220" y="4960620"/>
          <a:ext cx="2217420" cy="548920"/>
        </a:xfrm>
        <a:prstGeom prst="rect">
          <a:avLst/>
        </a:prstGeom>
      </xdr:spPr>
    </xdr:pic>
    <xdr:clientData/>
  </xdr:oneCellAnchor>
  <xdr:oneCellAnchor>
    <xdr:from>
      <xdr:col>7</xdr:col>
      <xdr:colOff>946573</xdr:colOff>
      <xdr:row>62</xdr:row>
      <xdr:rowOff>15664</xdr:rowOff>
    </xdr:from>
    <xdr:ext cx="2301240" cy="569669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4073" y="9784081"/>
          <a:ext cx="2301240" cy="569669"/>
        </a:xfrm>
        <a:prstGeom prst="rect">
          <a:avLst/>
        </a:prstGeom>
      </xdr:spPr>
    </xdr:pic>
    <xdr:clientData/>
  </xdr:oneCellAnchor>
  <xdr:oneCellAnchor>
    <xdr:from>
      <xdr:col>7</xdr:col>
      <xdr:colOff>970704</xdr:colOff>
      <xdr:row>94</xdr:row>
      <xdr:rowOff>107528</xdr:rowOff>
    </xdr:from>
    <xdr:ext cx="2225040" cy="550806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68204" y="14659611"/>
          <a:ext cx="2225040" cy="550806"/>
        </a:xfrm>
        <a:prstGeom prst="rect">
          <a:avLst/>
        </a:prstGeom>
      </xdr:spPr>
    </xdr:pic>
    <xdr:clientData/>
  </xdr:oneCellAnchor>
  <xdr:oneCellAnchor>
    <xdr:from>
      <xdr:col>7</xdr:col>
      <xdr:colOff>744220</xdr:colOff>
      <xdr:row>126</xdr:row>
      <xdr:rowOff>93980</xdr:rowOff>
    </xdr:from>
    <xdr:ext cx="2487384" cy="615749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67120" y="24427180"/>
          <a:ext cx="2487384" cy="615749"/>
        </a:xfrm>
        <a:prstGeom prst="rect">
          <a:avLst/>
        </a:prstGeom>
      </xdr:spPr>
    </xdr:pic>
    <xdr:clientData/>
  </xdr:oneCellAnchor>
  <xdr:oneCellAnchor>
    <xdr:from>
      <xdr:col>7</xdr:col>
      <xdr:colOff>731520</xdr:colOff>
      <xdr:row>160</xdr:row>
      <xdr:rowOff>81280</xdr:rowOff>
    </xdr:from>
    <xdr:ext cx="2487384" cy="615749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54420" y="30713680"/>
          <a:ext cx="2487384" cy="615749"/>
        </a:xfrm>
        <a:prstGeom prst="rect">
          <a:avLst/>
        </a:prstGeom>
      </xdr:spPr>
    </xdr:pic>
    <xdr:clientData/>
  </xdr:oneCellAnchor>
  <xdr:oneCellAnchor>
    <xdr:from>
      <xdr:col>7</xdr:col>
      <xdr:colOff>718820</xdr:colOff>
      <xdr:row>228</xdr:row>
      <xdr:rowOff>81279</xdr:rowOff>
    </xdr:from>
    <xdr:ext cx="2487384" cy="615749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6320" y="34360696"/>
          <a:ext cx="2487384" cy="615749"/>
        </a:xfrm>
        <a:prstGeom prst="rect">
          <a:avLst/>
        </a:prstGeom>
      </xdr:spPr>
    </xdr:pic>
    <xdr:clientData/>
  </xdr:oneCellAnchor>
  <xdr:oneCellAnchor>
    <xdr:from>
      <xdr:col>7</xdr:col>
      <xdr:colOff>1041823</xdr:colOff>
      <xdr:row>193</xdr:row>
      <xdr:rowOff>118111</xdr:rowOff>
    </xdr:from>
    <xdr:ext cx="2220684" cy="549728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39323" y="29169361"/>
          <a:ext cx="2220684" cy="549728"/>
        </a:xfrm>
        <a:prstGeom prst="rect">
          <a:avLst/>
        </a:prstGeom>
      </xdr:spPr>
    </xdr:pic>
    <xdr:clientData/>
  </xdr:oneCellAnchor>
  <xdr:oneCellAnchor>
    <xdr:from>
      <xdr:col>7</xdr:col>
      <xdr:colOff>999490</xdr:colOff>
      <xdr:row>263</xdr:row>
      <xdr:rowOff>12278</xdr:rowOff>
    </xdr:from>
    <xdr:ext cx="2220684" cy="549728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96990" y="39445778"/>
          <a:ext cx="2220684" cy="549728"/>
        </a:xfrm>
        <a:prstGeom prst="rect">
          <a:avLst/>
        </a:prstGeom>
      </xdr:spPr>
    </xdr:pic>
    <xdr:clientData/>
  </xdr:oneCellAnchor>
  <xdr:oneCellAnchor>
    <xdr:from>
      <xdr:col>7</xdr:col>
      <xdr:colOff>1143000</xdr:colOff>
      <xdr:row>295</xdr:row>
      <xdr:rowOff>28223</xdr:rowOff>
    </xdr:from>
    <xdr:ext cx="2220684" cy="549728"/>
    <xdr:pic>
      <xdr:nvPicPr>
        <xdr:cNvPr id="2" name="Picture 1">
          <a:extLst>
            <a:ext uri="{FF2B5EF4-FFF2-40B4-BE49-F238E27FC236}">
              <a16:creationId xmlns:a16="http://schemas.microsoft.com/office/drawing/2014/main" id="{09623EAC-74EF-4F3B-8BBF-DA396849A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0" y="47836667"/>
          <a:ext cx="2220684" cy="54972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944880</xdr:colOff>
      <xdr:row>2</xdr:row>
      <xdr:rowOff>7620</xdr:rowOff>
    </xdr:from>
    <xdr:to>
      <xdr:col>12</xdr:col>
      <xdr:colOff>48984</xdr:colOff>
      <xdr:row>5</xdr:row>
      <xdr:rowOff>74729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4620" y="50688240"/>
          <a:ext cx="2487384" cy="615749"/>
        </a:xfrm>
        <a:prstGeom prst="rect">
          <a:avLst/>
        </a:prstGeom>
      </xdr:spPr>
    </xdr:pic>
    <xdr:clientData/>
  </xdr:twoCellAnchor>
  <xdr:oneCellAnchor>
    <xdr:from>
      <xdr:col>7</xdr:col>
      <xdr:colOff>944880</xdr:colOff>
      <xdr:row>36</xdr:row>
      <xdr:rowOff>7620</xdr:rowOff>
    </xdr:from>
    <xdr:ext cx="2487384" cy="615749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4620" y="55702200"/>
          <a:ext cx="2487384" cy="615749"/>
        </a:xfrm>
        <a:prstGeom prst="rect">
          <a:avLst/>
        </a:prstGeom>
      </xdr:spPr>
    </xdr:pic>
    <xdr:clientData/>
  </xdr:oneCellAnchor>
  <xdr:oneCellAnchor>
    <xdr:from>
      <xdr:col>8</xdr:col>
      <xdr:colOff>34572</xdr:colOff>
      <xdr:row>68</xdr:row>
      <xdr:rowOff>7621</xdr:rowOff>
    </xdr:from>
    <xdr:ext cx="2247072" cy="556260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24932" y="60426601"/>
          <a:ext cx="2247072" cy="556260"/>
        </a:xfrm>
        <a:prstGeom prst="rect">
          <a:avLst/>
        </a:prstGeom>
      </xdr:spPr>
    </xdr:pic>
    <xdr:clientData/>
  </xdr:oneCellAnchor>
  <xdr:oneCellAnchor>
    <xdr:from>
      <xdr:col>8</xdr:col>
      <xdr:colOff>7620</xdr:colOff>
      <xdr:row>100</xdr:row>
      <xdr:rowOff>7621</xdr:rowOff>
    </xdr:from>
    <xdr:ext cx="2274024" cy="562932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97980" y="65151001"/>
          <a:ext cx="2274024" cy="562932"/>
        </a:xfrm>
        <a:prstGeom prst="rect">
          <a:avLst/>
        </a:prstGeom>
      </xdr:spPr>
    </xdr:pic>
    <xdr:clientData/>
  </xdr:oneCellAnchor>
  <xdr:oneCellAnchor>
    <xdr:from>
      <xdr:col>8</xdr:col>
      <xdr:colOff>15240</xdr:colOff>
      <xdr:row>132</xdr:row>
      <xdr:rowOff>7621</xdr:rowOff>
    </xdr:from>
    <xdr:ext cx="2266404" cy="561046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0" y="69875401"/>
          <a:ext cx="2266404" cy="561046"/>
        </a:xfrm>
        <a:prstGeom prst="rect">
          <a:avLst/>
        </a:prstGeom>
      </xdr:spPr>
    </xdr:pic>
    <xdr:clientData/>
  </xdr:oneCellAnchor>
  <xdr:oneCellAnchor>
    <xdr:from>
      <xdr:col>8</xdr:col>
      <xdr:colOff>53340</xdr:colOff>
      <xdr:row>164</xdr:row>
      <xdr:rowOff>7621</xdr:rowOff>
    </xdr:from>
    <xdr:ext cx="2228304" cy="551614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74599801"/>
          <a:ext cx="2228304" cy="551614"/>
        </a:xfrm>
        <a:prstGeom prst="rect">
          <a:avLst/>
        </a:prstGeom>
      </xdr:spPr>
    </xdr:pic>
    <xdr:clientData/>
  </xdr:oneCellAnchor>
  <xdr:oneCellAnchor>
    <xdr:from>
      <xdr:col>8</xdr:col>
      <xdr:colOff>38100</xdr:colOff>
      <xdr:row>196</xdr:row>
      <xdr:rowOff>7620</xdr:rowOff>
    </xdr:from>
    <xdr:ext cx="2243544" cy="555387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28460" y="79324200"/>
          <a:ext cx="2243544" cy="555387"/>
        </a:xfrm>
        <a:prstGeom prst="rect">
          <a:avLst/>
        </a:prstGeom>
      </xdr:spPr>
    </xdr:pic>
    <xdr:clientData/>
  </xdr:oneCellAnchor>
  <xdr:oneCellAnchor>
    <xdr:from>
      <xdr:col>8</xdr:col>
      <xdr:colOff>34572</xdr:colOff>
      <xdr:row>228</xdr:row>
      <xdr:rowOff>7621</xdr:rowOff>
    </xdr:from>
    <xdr:ext cx="2247072" cy="556260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24932" y="84048601"/>
          <a:ext cx="2247072" cy="556260"/>
        </a:xfrm>
        <a:prstGeom prst="rect">
          <a:avLst/>
        </a:prstGeom>
      </xdr:spPr>
    </xdr:pic>
    <xdr:clientData/>
  </xdr:oneCellAnchor>
  <xdr:oneCellAnchor>
    <xdr:from>
      <xdr:col>8</xdr:col>
      <xdr:colOff>38100</xdr:colOff>
      <xdr:row>260</xdr:row>
      <xdr:rowOff>7620</xdr:rowOff>
    </xdr:from>
    <xdr:ext cx="2243544" cy="555387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28460" y="88773000"/>
          <a:ext cx="2243544" cy="555387"/>
        </a:xfrm>
        <a:prstGeom prst="rect">
          <a:avLst/>
        </a:prstGeom>
      </xdr:spPr>
    </xdr:pic>
    <xdr:clientData/>
  </xdr:oneCellAnchor>
  <xdr:oneCellAnchor>
    <xdr:from>
      <xdr:col>8</xdr:col>
      <xdr:colOff>34572</xdr:colOff>
      <xdr:row>292</xdr:row>
      <xdr:rowOff>7621</xdr:rowOff>
    </xdr:from>
    <xdr:ext cx="2247072" cy="556260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24932" y="93497401"/>
          <a:ext cx="2247072" cy="55626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9"/>
  <sheetViews>
    <sheetView tabSelected="1" view="pageBreakPreview" zoomScaleNormal="100" zoomScaleSheetLayoutView="100" workbookViewId="0">
      <selection activeCell="D197" sqref="D197"/>
    </sheetView>
  </sheetViews>
  <sheetFormatPr defaultColWidth="8.81640625" defaultRowHeight="14.5" x14ac:dyDescent="0.35"/>
  <cols>
    <col min="1" max="1" width="27.7265625" style="1" customWidth="1"/>
    <col min="2" max="2" width="0.26953125" style="100" customWidth="1"/>
    <col min="3" max="3" width="11.7265625" style="1" customWidth="1"/>
    <col min="4" max="4" width="14.453125" style="1" customWidth="1"/>
    <col min="5" max="5" width="12.7265625" style="1" customWidth="1"/>
    <col min="6" max="6" width="14.7265625" style="1" customWidth="1"/>
    <col min="7" max="16384" width="8.81640625" style="1"/>
  </cols>
  <sheetData>
    <row r="1" spans="1:6" ht="15" thickBot="1" x14ac:dyDescent="0.4">
      <c r="A1" s="13"/>
    </row>
    <row r="2" spans="1:6" ht="15" thickBot="1" x14ac:dyDescent="0.4">
      <c r="A2" s="14" t="s">
        <v>57</v>
      </c>
      <c r="D2" s="129" t="s">
        <v>28</v>
      </c>
      <c r="E2" s="130"/>
      <c r="F2" s="131"/>
    </row>
    <row r="3" spans="1:6" ht="43.5" x14ac:dyDescent="0.35">
      <c r="A3" s="15" t="s">
        <v>16</v>
      </c>
      <c r="B3" s="16" t="s">
        <v>17</v>
      </c>
      <c r="C3" s="17" t="s">
        <v>18</v>
      </c>
      <c r="D3" s="18" t="s">
        <v>19</v>
      </c>
      <c r="E3" s="19" t="s">
        <v>20</v>
      </c>
      <c r="F3" s="20" t="s">
        <v>21</v>
      </c>
    </row>
    <row r="4" spans="1:6" x14ac:dyDescent="0.35">
      <c r="A4" s="7" t="s">
        <v>69</v>
      </c>
      <c r="B4" s="2">
        <v>24.81</v>
      </c>
      <c r="C4" s="5">
        <v>54.1</v>
      </c>
      <c r="D4" s="6"/>
      <c r="E4" s="7"/>
      <c r="F4" s="123"/>
    </row>
    <row r="5" spans="1:6" x14ac:dyDescent="0.35">
      <c r="A5" s="7" t="s">
        <v>22</v>
      </c>
      <c r="B5" s="2">
        <v>212</v>
      </c>
      <c r="C5" s="5">
        <v>8.1999999999999993</v>
      </c>
      <c r="D5" s="6"/>
      <c r="E5" s="7"/>
      <c r="F5" s="123"/>
    </row>
    <row r="6" spans="1:6" x14ac:dyDescent="0.35">
      <c r="A6" s="15" t="s">
        <v>71</v>
      </c>
      <c r="B6" s="2">
        <v>33.07</v>
      </c>
      <c r="C6" s="102"/>
      <c r="D6" s="103"/>
      <c r="E6" s="104"/>
      <c r="F6" s="105"/>
    </row>
    <row r="7" spans="1:6" x14ac:dyDescent="0.35">
      <c r="A7" s="7" t="s">
        <v>25</v>
      </c>
      <c r="B7" s="2">
        <v>12.38</v>
      </c>
      <c r="C7" s="5">
        <v>8.1</v>
      </c>
      <c r="D7" s="122"/>
      <c r="E7" s="123"/>
      <c r="F7" s="123"/>
    </row>
    <row r="8" spans="1:6" x14ac:dyDescent="0.35">
      <c r="A8" s="7" t="s">
        <v>31</v>
      </c>
      <c r="B8" s="2">
        <v>17.23</v>
      </c>
      <c r="C8" s="5">
        <v>1.8</v>
      </c>
      <c r="D8" s="122"/>
      <c r="E8" s="123"/>
      <c r="F8" s="123"/>
    </row>
    <row r="9" spans="1:6" x14ac:dyDescent="0.35">
      <c r="A9" s="7" t="s">
        <v>23</v>
      </c>
      <c r="B9" s="2">
        <v>6.21</v>
      </c>
      <c r="C9" s="5">
        <v>5.6</v>
      </c>
      <c r="D9" s="122"/>
      <c r="E9" s="123"/>
      <c r="F9" s="123"/>
    </row>
    <row r="10" spans="1:6" x14ac:dyDescent="0.35">
      <c r="A10" s="7" t="s">
        <v>24</v>
      </c>
      <c r="B10" s="2">
        <v>19.899999999999999</v>
      </c>
      <c r="C10" s="5">
        <v>5</v>
      </c>
      <c r="D10" s="122"/>
      <c r="E10" s="123"/>
      <c r="F10" s="123"/>
    </row>
    <row r="11" spans="1:6" x14ac:dyDescent="0.35">
      <c r="A11" s="7" t="s">
        <v>26</v>
      </c>
      <c r="B11" s="2">
        <v>9.5</v>
      </c>
      <c r="C11" s="5">
        <v>3.1</v>
      </c>
      <c r="D11" s="122"/>
      <c r="E11" s="123"/>
      <c r="F11" s="123"/>
    </row>
    <row r="12" spans="1:6" x14ac:dyDescent="0.35">
      <c r="A12" s="7" t="s">
        <v>27</v>
      </c>
      <c r="B12" s="2">
        <v>5.44</v>
      </c>
      <c r="C12" s="5">
        <v>5</v>
      </c>
      <c r="D12" s="122"/>
      <c r="E12" s="123"/>
      <c r="F12" s="123"/>
    </row>
    <row r="13" spans="1:6" x14ac:dyDescent="0.35">
      <c r="A13" s="7" t="s">
        <v>70</v>
      </c>
      <c r="B13" s="2">
        <f>(SUM(B4:B12)*0.1)</f>
        <v>34.053999999999995</v>
      </c>
      <c r="C13" s="5">
        <f t="shared" ref="C13" si="0">B13/$B$44*100</f>
        <v>9.0909090909090917</v>
      </c>
      <c r="D13" s="122"/>
      <c r="E13" s="123"/>
      <c r="F13" s="123"/>
    </row>
    <row r="14" spans="1:6" ht="15" thickBot="1" x14ac:dyDescent="0.4">
      <c r="A14" s="7"/>
      <c r="B14" s="2"/>
      <c r="C14" s="5"/>
      <c r="D14" s="9"/>
      <c r="E14" s="7"/>
      <c r="F14" s="8"/>
    </row>
    <row r="15" spans="1:6" ht="15" thickBot="1" x14ac:dyDescent="0.4">
      <c r="A15" s="15" t="s">
        <v>29</v>
      </c>
      <c r="B15" s="3">
        <f>SUM(B4:B13)</f>
        <v>374.59399999999994</v>
      </c>
      <c r="C15" s="5">
        <f>SUM(C4:C13)</f>
        <v>99.990909090909071</v>
      </c>
      <c r="D15" s="10">
        <f>SUM(D4:D14)</f>
        <v>0</v>
      </c>
      <c r="E15" s="11">
        <f>SUM(E4:E14)</f>
        <v>0</v>
      </c>
      <c r="F15" s="12">
        <f t="shared" ref="F15" si="1">E15*1.06</f>
        <v>0</v>
      </c>
    </row>
    <row r="16" spans="1:6" x14ac:dyDescent="0.35">
      <c r="A16" s="13"/>
      <c r="D16" s="132"/>
      <c r="E16" s="132"/>
      <c r="F16" s="132"/>
    </row>
    <row r="17" spans="1:6" x14ac:dyDescent="0.35">
      <c r="A17" s="13"/>
      <c r="D17" s="4"/>
      <c r="E17" s="4"/>
      <c r="F17" s="4"/>
    </row>
    <row r="18" spans="1:6" x14ac:dyDescent="0.35">
      <c r="A18" s="13"/>
      <c r="D18" s="4"/>
      <c r="E18" s="4"/>
      <c r="F18" s="4"/>
    </row>
    <row r="19" spans="1:6" x14ac:dyDescent="0.35">
      <c r="A19" s="13"/>
      <c r="D19" s="4"/>
      <c r="E19" s="4"/>
      <c r="F19" s="4"/>
    </row>
    <row r="20" spans="1:6" x14ac:dyDescent="0.35">
      <c r="A20" s="13"/>
      <c r="D20" s="4"/>
      <c r="E20" s="4"/>
      <c r="F20" s="4"/>
    </row>
    <row r="21" spans="1:6" x14ac:dyDescent="0.35">
      <c r="A21" s="13"/>
      <c r="D21" s="4"/>
      <c r="E21" s="4"/>
      <c r="F21" s="4"/>
    </row>
    <row r="22" spans="1:6" x14ac:dyDescent="0.35">
      <c r="A22" s="13"/>
      <c r="D22" s="4"/>
      <c r="E22" s="4"/>
      <c r="F22" s="4"/>
    </row>
    <row r="23" spans="1:6" x14ac:dyDescent="0.35">
      <c r="A23" s="13"/>
      <c r="D23" s="4"/>
      <c r="E23" s="4"/>
      <c r="F23" s="4"/>
    </row>
    <row r="24" spans="1:6" x14ac:dyDescent="0.35">
      <c r="A24" s="13"/>
      <c r="D24" s="4"/>
      <c r="E24" s="4"/>
      <c r="F24" s="4"/>
    </row>
    <row r="25" spans="1:6" x14ac:dyDescent="0.35">
      <c r="A25" s="13"/>
      <c r="D25" s="4"/>
      <c r="E25" s="4"/>
      <c r="F25" s="4"/>
    </row>
    <row r="26" spans="1:6" x14ac:dyDescent="0.35">
      <c r="A26" s="13"/>
      <c r="D26" s="4"/>
      <c r="E26" s="4"/>
      <c r="F26" s="4"/>
    </row>
    <row r="27" spans="1:6" x14ac:dyDescent="0.35">
      <c r="A27" s="13"/>
      <c r="D27" s="4"/>
      <c r="E27" s="4"/>
      <c r="F27" s="4"/>
    </row>
    <row r="28" spans="1:6" x14ac:dyDescent="0.35">
      <c r="A28" s="13"/>
    </row>
    <row r="29" spans="1:6" x14ac:dyDescent="0.35">
      <c r="A29" s="13"/>
    </row>
    <row r="30" spans="1:6" ht="15" thickBot="1" x14ac:dyDescent="0.4">
      <c r="A30" s="13"/>
    </row>
    <row r="31" spans="1:6" ht="15" thickBot="1" x14ac:dyDescent="0.4">
      <c r="A31" s="14" t="s">
        <v>56</v>
      </c>
      <c r="D31" s="129" t="s">
        <v>28</v>
      </c>
      <c r="E31" s="130"/>
      <c r="F31" s="131"/>
    </row>
    <row r="32" spans="1:6" ht="43.5" x14ac:dyDescent="0.35">
      <c r="A32" s="15" t="s">
        <v>16</v>
      </c>
      <c r="B32" s="16" t="s">
        <v>17</v>
      </c>
      <c r="C32" s="17" t="s">
        <v>18</v>
      </c>
      <c r="D32" s="18" t="s">
        <v>19</v>
      </c>
      <c r="E32" s="19" t="s">
        <v>20</v>
      </c>
      <c r="F32" s="20" t="s">
        <v>21</v>
      </c>
    </row>
    <row r="33" spans="1:6" x14ac:dyDescent="0.35">
      <c r="A33" s="7" t="s">
        <v>69</v>
      </c>
      <c r="B33" s="2">
        <v>24.81</v>
      </c>
      <c r="C33" s="5">
        <v>54.1</v>
      </c>
      <c r="D33" s="6"/>
      <c r="E33" s="7"/>
      <c r="F33" s="8"/>
    </row>
    <row r="34" spans="1:6" x14ac:dyDescent="0.35">
      <c r="A34" s="7" t="s">
        <v>22</v>
      </c>
      <c r="B34" s="2">
        <v>212</v>
      </c>
      <c r="C34" s="5">
        <v>8.1999999999999993</v>
      </c>
      <c r="D34" s="6"/>
      <c r="E34" s="7"/>
      <c r="F34" s="8"/>
    </row>
    <row r="35" spans="1:6" x14ac:dyDescent="0.35">
      <c r="A35" s="15" t="s">
        <v>71</v>
      </c>
      <c r="B35" s="2">
        <v>33.07</v>
      </c>
      <c r="C35" s="102"/>
      <c r="D35" s="103"/>
      <c r="E35" s="104"/>
      <c r="F35" s="105"/>
    </row>
    <row r="36" spans="1:6" x14ac:dyDescent="0.35">
      <c r="A36" s="7" t="s">
        <v>25</v>
      </c>
      <c r="B36" s="2">
        <v>12.38</v>
      </c>
      <c r="C36" s="5">
        <v>8.1</v>
      </c>
      <c r="D36" s="6"/>
      <c r="E36" s="7"/>
      <c r="F36" s="8"/>
    </row>
    <row r="37" spans="1:6" x14ac:dyDescent="0.35">
      <c r="A37" s="7" t="s">
        <v>31</v>
      </c>
      <c r="B37" s="2">
        <v>17.23</v>
      </c>
      <c r="C37" s="5">
        <v>1.8</v>
      </c>
      <c r="D37" s="6"/>
      <c r="E37" s="7"/>
      <c r="F37" s="8"/>
    </row>
    <row r="38" spans="1:6" x14ac:dyDescent="0.35">
      <c r="A38" s="7" t="s">
        <v>23</v>
      </c>
      <c r="B38" s="2">
        <v>6.21</v>
      </c>
      <c r="C38" s="5">
        <v>5.6</v>
      </c>
      <c r="D38" s="6"/>
      <c r="E38" s="7"/>
      <c r="F38" s="8"/>
    </row>
    <row r="39" spans="1:6" x14ac:dyDescent="0.35">
      <c r="A39" s="7" t="s">
        <v>24</v>
      </c>
      <c r="B39" s="2">
        <v>19.899999999999999</v>
      </c>
      <c r="C39" s="5">
        <v>5</v>
      </c>
      <c r="D39" s="6"/>
      <c r="E39" s="7"/>
      <c r="F39" s="8"/>
    </row>
    <row r="40" spans="1:6" x14ac:dyDescent="0.35">
      <c r="A40" s="7" t="s">
        <v>26</v>
      </c>
      <c r="B40" s="2">
        <v>9.5</v>
      </c>
      <c r="C40" s="5">
        <v>3.1</v>
      </c>
      <c r="D40" s="6"/>
      <c r="E40" s="7"/>
      <c r="F40" s="8"/>
    </row>
    <row r="41" spans="1:6" x14ac:dyDescent="0.35">
      <c r="A41" s="7" t="s">
        <v>27</v>
      </c>
      <c r="B41" s="2">
        <v>5.44</v>
      </c>
      <c r="C41" s="5">
        <v>5</v>
      </c>
      <c r="D41" s="6"/>
      <c r="E41" s="7"/>
      <c r="F41" s="8"/>
    </row>
    <row r="42" spans="1:6" x14ac:dyDescent="0.35">
      <c r="A42" s="7" t="s">
        <v>70</v>
      </c>
      <c r="B42" s="2">
        <f>(SUM(B33:B41)*0.1)</f>
        <v>34.053999999999995</v>
      </c>
      <c r="C42" s="5">
        <f t="shared" ref="C42" si="2">B42/$B$44*100</f>
        <v>9.0909090909090917</v>
      </c>
      <c r="D42" s="6"/>
      <c r="E42" s="7"/>
      <c r="F42" s="8"/>
    </row>
    <row r="43" spans="1:6" ht="15" thickBot="1" x14ac:dyDescent="0.4">
      <c r="A43" s="7"/>
      <c r="B43" s="2"/>
      <c r="C43" s="5"/>
      <c r="D43" s="9"/>
      <c r="E43" s="7"/>
      <c r="F43" s="8"/>
    </row>
    <row r="44" spans="1:6" ht="15" thickBot="1" x14ac:dyDescent="0.4">
      <c r="A44" s="15" t="s">
        <v>29</v>
      </c>
      <c r="B44" s="3">
        <f>SUM(B33:B42)</f>
        <v>374.59399999999994</v>
      </c>
      <c r="C44" s="5">
        <f>SUM(C33:C42)</f>
        <v>99.990909090909071</v>
      </c>
      <c r="D44" s="10">
        <f>SUM(D33:D43)</f>
        <v>0</v>
      </c>
      <c r="E44" s="11">
        <f>SUM(E33:E43)</f>
        <v>0</v>
      </c>
      <c r="F44" s="12">
        <f t="shared" ref="F44" si="3">E44*1.06</f>
        <v>0</v>
      </c>
    </row>
    <row r="45" spans="1:6" x14ac:dyDescent="0.35">
      <c r="A45" s="13"/>
      <c r="D45" s="132"/>
      <c r="E45" s="132"/>
      <c r="F45" s="132"/>
    </row>
    <row r="46" spans="1:6" x14ac:dyDescent="0.35">
      <c r="A46" s="13"/>
    </row>
    <row r="47" spans="1:6" x14ac:dyDescent="0.35">
      <c r="A47" s="13"/>
    </row>
    <row r="48" spans="1:6" x14ac:dyDescent="0.35">
      <c r="A48" s="13"/>
    </row>
    <row r="49" spans="1:6" x14ac:dyDescent="0.35">
      <c r="A49" s="13"/>
    </row>
    <row r="50" spans="1:6" x14ac:dyDescent="0.35">
      <c r="A50" s="13"/>
    </row>
    <row r="51" spans="1:6" x14ac:dyDescent="0.35">
      <c r="A51" s="13"/>
    </row>
    <row r="52" spans="1:6" x14ac:dyDescent="0.35">
      <c r="A52" s="13"/>
    </row>
    <row r="53" spans="1:6" x14ac:dyDescent="0.35">
      <c r="A53" s="13"/>
    </row>
    <row r="54" spans="1:6" x14ac:dyDescent="0.35">
      <c r="A54" s="13"/>
    </row>
    <row r="55" spans="1:6" x14ac:dyDescent="0.35">
      <c r="A55" s="13"/>
    </row>
    <row r="56" spans="1:6" x14ac:dyDescent="0.35">
      <c r="A56" s="13"/>
    </row>
    <row r="57" spans="1:6" x14ac:dyDescent="0.35">
      <c r="A57" s="13"/>
    </row>
    <row r="58" spans="1:6" x14ac:dyDescent="0.35">
      <c r="A58" s="13"/>
    </row>
    <row r="59" spans="1:6" x14ac:dyDescent="0.35">
      <c r="A59" s="13"/>
    </row>
    <row r="60" spans="1:6" x14ac:dyDescent="0.35">
      <c r="A60" s="13"/>
    </row>
    <row r="61" spans="1:6" ht="15" thickBot="1" x14ac:dyDescent="0.4">
      <c r="A61" s="13"/>
    </row>
    <row r="62" spans="1:6" ht="15" thickBot="1" x14ac:dyDescent="0.4">
      <c r="A62" s="14" t="s">
        <v>55</v>
      </c>
      <c r="D62" s="129" t="s">
        <v>28</v>
      </c>
      <c r="E62" s="130"/>
      <c r="F62" s="131"/>
    </row>
    <row r="63" spans="1:6" ht="43.5" x14ac:dyDescent="0.35">
      <c r="A63" s="15" t="s">
        <v>16</v>
      </c>
      <c r="B63" s="16" t="s">
        <v>17</v>
      </c>
      <c r="C63" s="17" t="s">
        <v>18</v>
      </c>
      <c r="D63" s="18" t="s">
        <v>19</v>
      </c>
      <c r="E63" s="19" t="s">
        <v>20</v>
      </c>
      <c r="F63" s="20" t="s">
        <v>21</v>
      </c>
    </row>
    <row r="64" spans="1:6" x14ac:dyDescent="0.35">
      <c r="A64" s="7" t="s">
        <v>69</v>
      </c>
      <c r="B64" s="2">
        <v>24.81</v>
      </c>
      <c r="C64" s="5">
        <v>54.1</v>
      </c>
      <c r="D64" s="6"/>
      <c r="E64" s="7"/>
      <c r="F64" s="123"/>
    </row>
    <row r="65" spans="1:6" x14ac:dyDescent="0.35">
      <c r="A65" s="7" t="s">
        <v>22</v>
      </c>
      <c r="B65" s="2">
        <v>212</v>
      </c>
      <c r="C65" s="5">
        <v>8.1999999999999993</v>
      </c>
      <c r="D65" s="6"/>
      <c r="E65" s="7"/>
      <c r="F65" s="123"/>
    </row>
    <row r="66" spans="1:6" x14ac:dyDescent="0.35">
      <c r="A66" s="15" t="s">
        <v>71</v>
      </c>
      <c r="B66" s="2">
        <v>33.07</v>
      </c>
      <c r="C66" s="102"/>
      <c r="D66" s="103"/>
      <c r="E66" s="104"/>
      <c r="F66" s="105"/>
    </row>
    <row r="67" spans="1:6" x14ac:dyDescent="0.35">
      <c r="A67" s="7" t="s">
        <v>25</v>
      </c>
      <c r="B67" s="2">
        <v>12.38</v>
      </c>
      <c r="C67" s="5">
        <v>8.1</v>
      </c>
      <c r="D67" s="122"/>
      <c r="E67" s="123"/>
      <c r="F67" s="123"/>
    </row>
    <row r="68" spans="1:6" x14ac:dyDescent="0.35">
      <c r="A68" s="7" t="s">
        <v>31</v>
      </c>
      <c r="B68" s="2">
        <v>17.23</v>
      </c>
      <c r="C68" s="5">
        <v>1.8</v>
      </c>
      <c r="D68" s="122"/>
      <c r="E68" s="123"/>
      <c r="F68" s="123"/>
    </row>
    <row r="69" spans="1:6" x14ac:dyDescent="0.35">
      <c r="A69" s="7" t="s">
        <v>23</v>
      </c>
      <c r="B69" s="2">
        <v>6.21</v>
      </c>
      <c r="C69" s="5">
        <v>5.6</v>
      </c>
      <c r="D69" s="122"/>
      <c r="E69" s="123"/>
      <c r="F69" s="123"/>
    </row>
    <row r="70" spans="1:6" x14ac:dyDescent="0.35">
      <c r="A70" s="7" t="s">
        <v>24</v>
      </c>
      <c r="B70" s="2">
        <v>19.899999999999999</v>
      </c>
      <c r="C70" s="5">
        <v>5</v>
      </c>
      <c r="D70" s="122"/>
      <c r="E70" s="123"/>
      <c r="F70" s="123"/>
    </row>
    <row r="71" spans="1:6" x14ac:dyDescent="0.35">
      <c r="A71" s="7" t="s">
        <v>26</v>
      </c>
      <c r="B71" s="2">
        <v>9.5</v>
      </c>
      <c r="C71" s="5">
        <v>3.1</v>
      </c>
      <c r="D71" s="122"/>
      <c r="E71" s="123"/>
      <c r="F71" s="123"/>
    </row>
    <row r="72" spans="1:6" x14ac:dyDescent="0.35">
      <c r="A72" s="7" t="s">
        <v>27</v>
      </c>
      <c r="B72" s="2">
        <v>5.44</v>
      </c>
      <c r="C72" s="5">
        <v>5</v>
      </c>
      <c r="D72" s="122"/>
      <c r="E72" s="123"/>
      <c r="F72" s="123"/>
    </row>
    <row r="73" spans="1:6" x14ac:dyDescent="0.35">
      <c r="A73" s="7" t="s">
        <v>70</v>
      </c>
      <c r="B73" s="2">
        <f>(SUM(B64:B72)*0.1)</f>
        <v>34.053999999999995</v>
      </c>
      <c r="C73" s="5">
        <f t="shared" ref="C73" si="4">B73/$B$44*100</f>
        <v>9.0909090909090917</v>
      </c>
      <c r="D73" s="122"/>
      <c r="E73" s="123"/>
      <c r="F73" s="123"/>
    </row>
    <row r="74" spans="1:6" ht="15" thickBot="1" x14ac:dyDescent="0.4">
      <c r="A74" s="7"/>
      <c r="B74" s="2"/>
      <c r="C74" s="5"/>
      <c r="D74" s="9"/>
      <c r="E74" s="7"/>
      <c r="F74" s="8"/>
    </row>
    <row r="75" spans="1:6" ht="15" thickBot="1" x14ac:dyDescent="0.4">
      <c r="A75" s="15" t="s">
        <v>29</v>
      </c>
      <c r="B75" s="3">
        <f>SUM(B64:B73)</f>
        <v>374.59399999999994</v>
      </c>
      <c r="C75" s="5">
        <f>SUM(C64:C73)</f>
        <v>99.990909090909071</v>
      </c>
      <c r="D75" s="10">
        <f>SUM(D64:D74)</f>
        <v>0</v>
      </c>
      <c r="E75" s="11">
        <f>SUM(E64:E74)</f>
        <v>0</v>
      </c>
      <c r="F75" s="12">
        <f t="shared" ref="F75" si="5">E75*1.06</f>
        <v>0</v>
      </c>
    </row>
    <row r="76" spans="1:6" x14ac:dyDescent="0.35">
      <c r="A76" s="13"/>
      <c r="D76" s="132"/>
      <c r="E76" s="132"/>
      <c r="F76" s="132"/>
    </row>
    <row r="77" spans="1:6" x14ac:dyDescent="0.35">
      <c r="A77" s="13"/>
    </row>
    <row r="78" spans="1:6" x14ac:dyDescent="0.35">
      <c r="A78" s="13"/>
    </row>
    <row r="79" spans="1:6" x14ac:dyDescent="0.35">
      <c r="A79" s="13"/>
    </row>
    <row r="80" spans="1:6" x14ac:dyDescent="0.35">
      <c r="A80" s="13"/>
    </row>
    <row r="81" spans="1:6" x14ac:dyDescent="0.35">
      <c r="A81" s="13"/>
    </row>
    <row r="82" spans="1:6" x14ac:dyDescent="0.35">
      <c r="A82" s="13"/>
    </row>
    <row r="83" spans="1:6" x14ac:dyDescent="0.35">
      <c r="A83" s="13"/>
    </row>
    <row r="84" spans="1:6" x14ac:dyDescent="0.35">
      <c r="A84" s="13"/>
    </row>
    <row r="85" spans="1:6" x14ac:dyDescent="0.35">
      <c r="A85" s="13"/>
    </row>
    <row r="86" spans="1:6" x14ac:dyDescent="0.35">
      <c r="A86" s="13"/>
    </row>
    <row r="87" spans="1:6" x14ac:dyDescent="0.35">
      <c r="A87" s="13"/>
    </row>
    <row r="88" spans="1:6" x14ac:dyDescent="0.35">
      <c r="A88" s="13"/>
    </row>
    <row r="89" spans="1:6" x14ac:dyDescent="0.35">
      <c r="A89" s="13"/>
    </row>
    <row r="90" spans="1:6" x14ac:dyDescent="0.35">
      <c r="A90" s="13"/>
    </row>
    <row r="91" spans="1:6" x14ac:dyDescent="0.35">
      <c r="A91" s="13"/>
    </row>
    <row r="92" spans="1:6" ht="15" thickBot="1" x14ac:dyDescent="0.4">
      <c r="A92" s="13"/>
    </row>
    <row r="93" spans="1:6" ht="15" thickBot="1" x14ac:dyDescent="0.4">
      <c r="A93" s="14" t="s">
        <v>50</v>
      </c>
      <c r="D93" s="129" t="s">
        <v>28</v>
      </c>
      <c r="E93" s="130"/>
      <c r="F93" s="131"/>
    </row>
    <row r="94" spans="1:6" ht="43.5" x14ac:dyDescent="0.35">
      <c r="A94" s="15" t="s">
        <v>16</v>
      </c>
      <c r="B94" s="16" t="s">
        <v>17</v>
      </c>
      <c r="C94" s="17" t="s">
        <v>18</v>
      </c>
      <c r="D94" s="18" t="s">
        <v>19</v>
      </c>
      <c r="E94" s="19" t="s">
        <v>20</v>
      </c>
      <c r="F94" s="20" t="s">
        <v>21</v>
      </c>
    </row>
    <row r="95" spans="1:6" x14ac:dyDescent="0.35">
      <c r="A95" s="7" t="s">
        <v>69</v>
      </c>
      <c r="B95" s="2">
        <v>24.81</v>
      </c>
      <c r="C95" s="5">
        <v>54.1</v>
      </c>
      <c r="D95" s="6"/>
      <c r="E95" s="7"/>
      <c r="F95" s="8"/>
    </row>
    <row r="96" spans="1:6" x14ac:dyDescent="0.35">
      <c r="A96" s="7" t="s">
        <v>22</v>
      </c>
      <c r="B96" s="2">
        <v>212</v>
      </c>
      <c r="C96" s="5">
        <v>8.1999999999999993</v>
      </c>
      <c r="D96" s="6"/>
      <c r="E96" s="7"/>
      <c r="F96" s="8"/>
    </row>
    <row r="97" spans="1:6" x14ac:dyDescent="0.35">
      <c r="A97" s="15" t="s">
        <v>71</v>
      </c>
      <c r="B97" s="2">
        <v>33.07</v>
      </c>
      <c r="C97" s="102"/>
      <c r="D97" s="103"/>
      <c r="E97" s="104"/>
      <c r="F97" s="105"/>
    </row>
    <row r="98" spans="1:6" x14ac:dyDescent="0.35">
      <c r="A98" s="7" t="s">
        <v>25</v>
      </c>
      <c r="B98" s="2">
        <v>12.38</v>
      </c>
      <c r="C98" s="5">
        <v>8.1</v>
      </c>
      <c r="D98" s="6"/>
      <c r="E98" s="7"/>
      <c r="F98" s="8"/>
    </row>
    <row r="99" spans="1:6" x14ac:dyDescent="0.35">
      <c r="A99" s="7" t="s">
        <v>31</v>
      </c>
      <c r="B99" s="2">
        <v>17.23</v>
      </c>
      <c r="C99" s="5">
        <v>1.8</v>
      </c>
      <c r="D99" s="6"/>
      <c r="E99" s="7"/>
      <c r="F99" s="8"/>
    </row>
    <row r="100" spans="1:6" x14ac:dyDescent="0.35">
      <c r="A100" s="7" t="s">
        <v>23</v>
      </c>
      <c r="B100" s="2">
        <v>6.21</v>
      </c>
      <c r="C100" s="5">
        <v>5.6</v>
      </c>
      <c r="D100" s="6"/>
      <c r="E100" s="7"/>
      <c r="F100" s="8"/>
    </row>
    <row r="101" spans="1:6" x14ac:dyDescent="0.35">
      <c r="A101" s="7" t="s">
        <v>24</v>
      </c>
      <c r="B101" s="2">
        <v>19.899999999999999</v>
      </c>
      <c r="C101" s="5">
        <v>5</v>
      </c>
      <c r="D101" s="6"/>
      <c r="E101" s="7"/>
      <c r="F101" s="8"/>
    </row>
    <row r="102" spans="1:6" x14ac:dyDescent="0.35">
      <c r="A102" s="7" t="s">
        <v>26</v>
      </c>
      <c r="B102" s="2">
        <v>9.5</v>
      </c>
      <c r="C102" s="5">
        <v>3.1</v>
      </c>
      <c r="D102" s="6"/>
      <c r="E102" s="7"/>
      <c r="F102" s="8"/>
    </row>
    <row r="103" spans="1:6" x14ac:dyDescent="0.35">
      <c r="A103" s="7" t="s">
        <v>27</v>
      </c>
      <c r="B103" s="2">
        <v>5.44</v>
      </c>
      <c r="C103" s="5">
        <v>5</v>
      </c>
      <c r="D103" s="6"/>
      <c r="E103" s="7"/>
      <c r="F103" s="8"/>
    </row>
    <row r="104" spans="1:6" x14ac:dyDescent="0.35">
      <c r="A104" s="7" t="s">
        <v>70</v>
      </c>
      <c r="B104" s="2">
        <f>(SUM(B95:B103)*0.1)</f>
        <v>34.053999999999995</v>
      </c>
      <c r="C104" s="5">
        <f t="shared" ref="C104" si="6">B104/$B$44*100</f>
        <v>9.0909090909090917</v>
      </c>
      <c r="D104" s="6"/>
      <c r="E104" s="7"/>
      <c r="F104" s="8"/>
    </row>
    <row r="105" spans="1:6" ht="15" thickBot="1" x14ac:dyDescent="0.4">
      <c r="A105" s="7"/>
      <c r="B105" s="2"/>
      <c r="C105" s="5"/>
      <c r="D105" s="9"/>
      <c r="E105" s="7"/>
      <c r="F105" s="8"/>
    </row>
    <row r="106" spans="1:6" ht="15" thickBot="1" x14ac:dyDescent="0.4">
      <c r="A106" s="15" t="s">
        <v>29</v>
      </c>
      <c r="B106" s="3">
        <f>SUM(B95:B104)</f>
        <v>374.59399999999994</v>
      </c>
      <c r="C106" s="5">
        <f>SUM(C95:C104)</f>
        <v>99.990909090909071</v>
      </c>
      <c r="D106" s="10">
        <f>SUM(D95:D105)</f>
        <v>0</v>
      </c>
      <c r="E106" s="11">
        <f>SUM(E95:E105)</f>
        <v>0</v>
      </c>
      <c r="F106" s="12">
        <f t="shared" ref="F106" si="7">E106*1.06</f>
        <v>0</v>
      </c>
    </row>
    <row r="107" spans="1:6" x14ac:dyDescent="0.35">
      <c r="A107" s="13"/>
      <c r="D107" s="132"/>
      <c r="E107" s="132"/>
      <c r="F107" s="132"/>
    </row>
    <row r="108" spans="1:6" x14ac:dyDescent="0.35">
      <c r="A108" s="13"/>
    </row>
    <row r="109" spans="1:6" x14ac:dyDescent="0.35">
      <c r="A109" s="13"/>
    </row>
    <row r="110" spans="1:6" x14ac:dyDescent="0.35">
      <c r="A110" s="13"/>
    </row>
    <row r="111" spans="1:6" x14ac:dyDescent="0.35">
      <c r="A111" s="13"/>
    </row>
    <row r="112" spans="1:6" x14ac:dyDescent="0.35">
      <c r="A112" s="13"/>
    </row>
    <row r="113" spans="1:6" x14ac:dyDescent="0.35">
      <c r="A113" s="13"/>
    </row>
    <row r="114" spans="1:6" x14ac:dyDescent="0.35">
      <c r="A114" s="13"/>
    </row>
    <row r="115" spans="1:6" x14ac:dyDescent="0.35">
      <c r="A115" s="13"/>
    </row>
    <row r="116" spans="1:6" x14ac:dyDescent="0.35">
      <c r="A116" s="13"/>
    </row>
    <row r="117" spans="1:6" x14ac:dyDescent="0.35">
      <c r="A117" s="13"/>
    </row>
    <row r="118" spans="1:6" x14ac:dyDescent="0.35">
      <c r="A118" s="13"/>
    </row>
    <row r="119" spans="1:6" x14ac:dyDescent="0.35">
      <c r="A119" s="13"/>
    </row>
    <row r="120" spans="1:6" x14ac:dyDescent="0.35">
      <c r="A120" s="13"/>
    </row>
    <row r="121" spans="1:6" ht="15" thickBot="1" x14ac:dyDescent="0.4">
      <c r="A121" s="13"/>
    </row>
    <row r="122" spans="1:6" ht="15" thickBot="1" x14ac:dyDescent="0.4">
      <c r="A122" s="14" t="s">
        <v>51</v>
      </c>
      <c r="D122" s="129" t="s">
        <v>28</v>
      </c>
      <c r="E122" s="130"/>
      <c r="F122" s="131"/>
    </row>
    <row r="123" spans="1:6" ht="43.5" x14ac:dyDescent="0.35">
      <c r="A123" s="15" t="s">
        <v>16</v>
      </c>
      <c r="B123" s="16" t="s">
        <v>17</v>
      </c>
      <c r="C123" s="17" t="s">
        <v>18</v>
      </c>
      <c r="D123" s="18" t="s">
        <v>19</v>
      </c>
      <c r="E123" s="19" t="s">
        <v>20</v>
      </c>
      <c r="F123" s="20" t="s">
        <v>21</v>
      </c>
    </row>
    <row r="124" spans="1:6" x14ac:dyDescent="0.35">
      <c r="A124" s="7" t="s">
        <v>69</v>
      </c>
      <c r="B124" s="2">
        <v>24.81</v>
      </c>
      <c r="C124" s="5">
        <v>54.1</v>
      </c>
      <c r="D124" s="6"/>
      <c r="E124" s="7"/>
      <c r="F124" s="123"/>
    </row>
    <row r="125" spans="1:6" x14ac:dyDescent="0.35">
      <c r="A125" s="7" t="s">
        <v>22</v>
      </c>
      <c r="B125" s="2">
        <v>212</v>
      </c>
      <c r="C125" s="5">
        <v>8.1999999999999993</v>
      </c>
      <c r="D125" s="6"/>
      <c r="E125" s="7"/>
      <c r="F125" s="123"/>
    </row>
    <row r="126" spans="1:6" x14ac:dyDescent="0.35">
      <c r="A126" s="15" t="s">
        <v>71</v>
      </c>
      <c r="B126" s="2">
        <v>33.07</v>
      </c>
      <c r="C126" s="102"/>
      <c r="D126" s="103"/>
      <c r="E126" s="104"/>
      <c r="F126" s="105"/>
    </row>
    <row r="127" spans="1:6" x14ac:dyDescent="0.35">
      <c r="A127" s="7" t="s">
        <v>25</v>
      </c>
      <c r="B127" s="2">
        <v>12.38</v>
      </c>
      <c r="C127" s="5">
        <v>8.1</v>
      </c>
      <c r="D127" s="122"/>
      <c r="E127" s="123"/>
      <c r="F127" s="123"/>
    </row>
    <row r="128" spans="1:6" x14ac:dyDescent="0.35">
      <c r="A128" s="7" t="s">
        <v>31</v>
      </c>
      <c r="B128" s="2">
        <v>17.23</v>
      </c>
      <c r="C128" s="5">
        <v>1.8</v>
      </c>
      <c r="D128" s="122"/>
      <c r="E128" s="123"/>
      <c r="F128" s="123"/>
    </row>
    <row r="129" spans="1:6" x14ac:dyDescent="0.35">
      <c r="A129" s="7" t="s">
        <v>23</v>
      </c>
      <c r="B129" s="2">
        <v>6.21</v>
      </c>
      <c r="C129" s="5">
        <v>5.6</v>
      </c>
      <c r="D129" s="122"/>
      <c r="E129" s="123"/>
      <c r="F129" s="123"/>
    </row>
    <row r="130" spans="1:6" x14ac:dyDescent="0.35">
      <c r="A130" s="7" t="s">
        <v>24</v>
      </c>
      <c r="B130" s="2">
        <v>19.899999999999999</v>
      </c>
      <c r="C130" s="5">
        <v>5</v>
      </c>
      <c r="D130" s="122"/>
      <c r="E130" s="123"/>
      <c r="F130" s="123"/>
    </row>
    <row r="131" spans="1:6" x14ac:dyDescent="0.35">
      <c r="A131" s="7" t="s">
        <v>26</v>
      </c>
      <c r="B131" s="2">
        <v>9.5</v>
      </c>
      <c r="C131" s="5">
        <v>3.1</v>
      </c>
      <c r="D131" s="122"/>
      <c r="E131" s="123"/>
      <c r="F131" s="123"/>
    </row>
    <row r="132" spans="1:6" x14ac:dyDescent="0.35">
      <c r="A132" s="7" t="s">
        <v>27</v>
      </c>
      <c r="B132" s="2">
        <v>5.44</v>
      </c>
      <c r="C132" s="5">
        <v>5</v>
      </c>
      <c r="D132" s="122"/>
      <c r="E132" s="123"/>
      <c r="F132" s="123"/>
    </row>
    <row r="133" spans="1:6" x14ac:dyDescent="0.35">
      <c r="A133" s="7" t="s">
        <v>70</v>
      </c>
      <c r="B133" s="2">
        <f>(SUM(B124:B132)*0.1)</f>
        <v>34.053999999999995</v>
      </c>
      <c r="C133" s="5">
        <f t="shared" ref="C133" si="8">B133/$B$44*100</f>
        <v>9.0909090909090917</v>
      </c>
      <c r="D133" s="122"/>
      <c r="E133" s="123"/>
      <c r="F133" s="123"/>
    </row>
    <row r="134" spans="1:6" ht="15" thickBot="1" x14ac:dyDescent="0.4">
      <c r="A134" s="7"/>
      <c r="B134" s="2"/>
      <c r="C134" s="5"/>
      <c r="D134" s="9"/>
      <c r="E134" s="7"/>
      <c r="F134" s="8"/>
    </row>
    <row r="135" spans="1:6" ht="15" thickBot="1" x14ac:dyDescent="0.4">
      <c r="A135" s="15" t="s">
        <v>29</v>
      </c>
      <c r="B135" s="3">
        <f>SUM(B124:B133)</f>
        <v>374.59399999999994</v>
      </c>
      <c r="C135" s="5">
        <f>SUM(C124:C133)</f>
        <v>99.990909090909071</v>
      </c>
      <c r="D135" s="10">
        <f>SUM(D124:D134)</f>
        <v>0</v>
      </c>
      <c r="E135" s="11">
        <f>SUM(E124:E134)</f>
        <v>0</v>
      </c>
      <c r="F135" s="12">
        <f t="shared" ref="F135" si="9">E135*1.06</f>
        <v>0</v>
      </c>
    </row>
    <row r="136" spans="1:6" x14ac:dyDescent="0.35">
      <c r="A136" s="13"/>
      <c r="D136" s="132"/>
      <c r="E136" s="132"/>
      <c r="F136" s="132"/>
    </row>
    <row r="137" spans="1:6" x14ac:dyDescent="0.35">
      <c r="A137" s="13"/>
    </row>
    <row r="138" spans="1:6" x14ac:dyDescent="0.35">
      <c r="A138" s="13"/>
    </row>
    <row r="139" spans="1:6" x14ac:dyDescent="0.35">
      <c r="A139" s="13"/>
    </row>
    <row r="140" spans="1:6" x14ac:dyDescent="0.35">
      <c r="A140" s="13"/>
    </row>
    <row r="141" spans="1:6" x14ac:dyDescent="0.35">
      <c r="A141" s="13"/>
    </row>
    <row r="142" spans="1:6" x14ac:dyDescent="0.35">
      <c r="A142" s="13"/>
    </row>
    <row r="143" spans="1:6" x14ac:dyDescent="0.35">
      <c r="A143" s="13"/>
    </row>
    <row r="144" spans="1:6" x14ac:dyDescent="0.35">
      <c r="A144" s="13"/>
    </row>
    <row r="145" spans="1:6" x14ac:dyDescent="0.35">
      <c r="A145" s="13"/>
    </row>
    <row r="146" spans="1:6" x14ac:dyDescent="0.35">
      <c r="A146" s="13"/>
    </row>
    <row r="147" spans="1:6" x14ac:dyDescent="0.35">
      <c r="A147" s="13"/>
    </row>
    <row r="148" spans="1:6" x14ac:dyDescent="0.35">
      <c r="A148" s="13"/>
    </row>
    <row r="149" spans="1:6" x14ac:dyDescent="0.35">
      <c r="A149" s="13"/>
    </row>
    <row r="150" spans="1:6" x14ac:dyDescent="0.35">
      <c r="A150" s="13"/>
    </row>
    <row r="151" spans="1:6" ht="15" thickBot="1" x14ac:dyDescent="0.4">
      <c r="A151" s="13"/>
    </row>
    <row r="152" spans="1:6" ht="15" thickBot="1" x14ac:dyDescent="0.4">
      <c r="A152" s="14" t="s">
        <v>52</v>
      </c>
      <c r="D152" s="129" t="s">
        <v>28</v>
      </c>
      <c r="E152" s="130"/>
      <c r="F152" s="131"/>
    </row>
    <row r="153" spans="1:6" ht="43.5" x14ac:dyDescent="0.35">
      <c r="A153" s="15" t="s">
        <v>16</v>
      </c>
      <c r="B153" s="16" t="s">
        <v>17</v>
      </c>
      <c r="C153" s="17" t="s">
        <v>18</v>
      </c>
      <c r="D153" s="18" t="s">
        <v>19</v>
      </c>
      <c r="E153" s="19" t="s">
        <v>20</v>
      </c>
      <c r="F153" s="20" t="s">
        <v>21</v>
      </c>
    </row>
    <row r="154" spans="1:6" x14ac:dyDescent="0.35">
      <c r="A154" s="7" t="s">
        <v>69</v>
      </c>
      <c r="B154" s="2">
        <v>24.81</v>
      </c>
      <c r="C154" s="5">
        <v>54.1</v>
      </c>
      <c r="D154" s="6"/>
      <c r="E154" s="7"/>
      <c r="F154" s="8"/>
    </row>
    <row r="155" spans="1:6" x14ac:dyDescent="0.35">
      <c r="A155" s="7" t="s">
        <v>22</v>
      </c>
      <c r="B155" s="2">
        <v>212</v>
      </c>
      <c r="C155" s="5">
        <v>8.1999999999999993</v>
      </c>
      <c r="D155" s="6"/>
      <c r="E155" s="7"/>
      <c r="F155" s="8"/>
    </row>
    <row r="156" spans="1:6" x14ac:dyDescent="0.35">
      <c r="A156" s="15" t="s">
        <v>71</v>
      </c>
      <c r="B156" s="2">
        <v>33.07</v>
      </c>
      <c r="C156" s="102"/>
      <c r="D156" s="103"/>
      <c r="E156" s="104"/>
      <c r="F156" s="105"/>
    </row>
    <row r="157" spans="1:6" x14ac:dyDescent="0.35">
      <c r="A157" s="7" t="s">
        <v>25</v>
      </c>
      <c r="B157" s="2">
        <v>12.38</v>
      </c>
      <c r="C157" s="5">
        <v>8.1</v>
      </c>
      <c r="D157" s="6"/>
      <c r="E157" s="7"/>
      <c r="F157" s="8"/>
    </row>
    <row r="158" spans="1:6" x14ac:dyDescent="0.35">
      <c r="A158" s="7" t="s">
        <v>31</v>
      </c>
      <c r="B158" s="2">
        <v>17.23</v>
      </c>
      <c r="C158" s="5">
        <v>1.8</v>
      </c>
      <c r="D158" s="6"/>
      <c r="E158" s="7"/>
      <c r="F158" s="8"/>
    </row>
    <row r="159" spans="1:6" x14ac:dyDescent="0.35">
      <c r="A159" s="7" t="s">
        <v>23</v>
      </c>
      <c r="B159" s="2">
        <v>6.21</v>
      </c>
      <c r="C159" s="5">
        <v>5.6</v>
      </c>
      <c r="D159" s="6"/>
      <c r="E159" s="7"/>
      <c r="F159" s="8"/>
    </row>
    <row r="160" spans="1:6" x14ac:dyDescent="0.35">
      <c r="A160" s="7" t="s">
        <v>24</v>
      </c>
      <c r="B160" s="2">
        <v>19.899999999999999</v>
      </c>
      <c r="C160" s="5">
        <v>5</v>
      </c>
      <c r="D160" s="6"/>
      <c r="E160" s="7"/>
      <c r="F160" s="8"/>
    </row>
    <row r="161" spans="1:6" x14ac:dyDescent="0.35">
      <c r="A161" s="7" t="s">
        <v>26</v>
      </c>
      <c r="B161" s="2">
        <v>9.5</v>
      </c>
      <c r="C161" s="5">
        <v>3.1</v>
      </c>
      <c r="D161" s="6"/>
      <c r="E161" s="7"/>
      <c r="F161" s="8"/>
    </row>
    <row r="162" spans="1:6" x14ac:dyDescent="0.35">
      <c r="A162" s="7" t="s">
        <v>27</v>
      </c>
      <c r="B162" s="2">
        <v>5.44</v>
      </c>
      <c r="C162" s="5">
        <v>5</v>
      </c>
      <c r="D162" s="6"/>
      <c r="E162" s="7"/>
      <c r="F162" s="8"/>
    </row>
    <row r="163" spans="1:6" x14ac:dyDescent="0.35">
      <c r="A163" s="7" t="s">
        <v>70</v>
      </c>
      <c r="B163" s="2">
        <f>(SUM(B154:B162)*0.1)</f>
        <v>34.053999999999995</v>
      </c>
      <c r="C163" s="5">
        <f t="shared" ref="C163" si="10">B163/$B$44*100</f>
        <v>9.0909090909090917</v>
      </c>
      <c r="D163" s="6"/>
      <c r="E163" s="7"/>
      <c r="F163" s="8"/>
    </row>
    <row r="164" spans="1:6" ht="15" thickBot="1" x14ac:dyDescent="0.4">
      <c r="A164" s="7"/>
      <c r="B164" s="2"/>
      <c r="C164" s="5"/>
      <c r="D164" s="9"/>
      <c r="E164" s="7"/>
      <c r="F164" s="8"/>
    </row>
    <row r="165" spans="1:6" ht="15" thickBot="1" x14ac:dyDescent="0.4">
      <c r="A165" s="15" t="s">
        <v>29</v>
      </c>
      <c r="B165" s="3">
        <f>SUM(B154:B163)</f>
        <v>374.59399999999994</v>
      </c>
      <c r="C165" s="5">
        <f>SUM(C154:C163)</f>
        <v>99.990909090909071</v>
      </c>
      <c r="D165" s="10">
        <f>SUM(D154:D164)</f>
        <v>0</v>
      </c>
      <c r="E165" s="11">
        <f>SUM(E154:E164)</f>
        <v>0</v>
      </c>
      <c r="F165" s="12">
        <f t="shared" ref="F165" si="11">E165*1.06</f>
        <v>0</v>
      </c>
    </row>
    <row r="166" spans="1:6" x14ac:dyDescent="0.35">
      <c r="A166" s="13"/>
      <c r="D166" s="132"/>
      <c r="E166" s="132"/>
      <c r="F166" s="132"/>
    </row>
    <row r="167" spans="1:6" x14ac:dyDescent="0.35">
      <c r="A167" s="13"/>
    </row>
    <row r="168" spans="1:6" x14ac:dyDescent="0.35">
      <c r="A168" s="13"/>
    </row>
    <row r="169" spans="1:6" x14ac:dyDescent="0.35">
      <c r="A169" s="13"/>
    </row>
    <row r="170" spans="1:6" x14ac:dyDescent="0.35">
      <c r="A170" s="13"/>
    </row>
    <row r="171" spans="1:6" x14ac:dyDescent="0.35">
      <c r="A171" s="13"/>
    </row>
    <row r="172" spans="1:6" x14ac:dyDescent="0.35">
      <c r="A172" s="13"/>
    </row>
    <row r="173" spans="1:6" x14ac:dyDescent="0.35">
      <c r="A173" s="13"/>
    </row>
    <row r="174" spans="1:6" x14ac:dyDescent="0.35">
      <c r="A174" s="13"/>
    </row>
    <row r="175" spans="1:6" x14ac:dyDescent="0.35">
      <c r="A175" s="13"/>
    </row>
    <row r="176" spans="1:6" x14ac:dyDescent="0.35">
      <c r="A176" s="13"/>
    </row>
    <row r="177" spans="1:6" x14ac:dyDescent="0.35">
      <c r="A177" s="13"/>
    </row>
    <row r="178" spans="1:6" x14ac:dyDescent="0.35">
      <c r="A178" s="13"/>
    </row>
    <row r="179" spans="1:6" x14ac:dyDescent="0.35">
      <c r="A179" s="13"/>
    </row>
    <row r="180" spans="1:6" x14ac:dyDescent="0.35">
      <c r="A180" s="13"/>
    </row>
    <row r="181" spans="1:6" ht="15" thickBot="1" x14ac:dyDescent="0.4">
      <c r="A181" s="13"/>
    </row>
    <row r="182" spans="1:6" ht="15" thickBot="1" x14ac:dyDescent="0.4">
      <c r="A182" s="14" t="s">
        <v>53</v>
      </c>
      <c r="D182" s="129" t="s">
        <v>28</v>
      </c>
      <c r="E182" s="130"/>
      <c r="F182" s="131"/>
    </row>
    <row r="183" spans="1:6" ht="43.5" x14ac:dyDescent="0.35">
      <c r="A183" s="15" t="s">
        <v>16</v>
      </c>
      <c r="B183" s="16" t="s">
        <v>17</v>
      </c>
      <c r="C183" s="17" t="s">
        <v>18</v>
      </c>
      <c r="D183" s="18" t="s">
        <v>19</v>
      </c>
      <c r="E183" s="19" t="s">
        <v>20</v>
      </c>
      <c r="F183" s="20" t="s">
        <v>21</v>
      </c>
    </row>
    <row r="184" spans="1:6" x14ac:dyDescent="0.35">
      <c r="A184" s="7" t="s">
        <v>69</v>
      </c>
      <c r="B184" s="2">
        <v>24.81</v>
      </c>
      <c r="C184" s="5">
        <v>54.1</v>
      </c>
      <c r="D184" s="6"/>
      <c r="E184" s="7"/>
      <c r="F184" s="123"/>
    </row>
    <row r="185" spans="1:6" x14ac:dyDescent="0.35">
      <c r="A185" s="7" t="s">
        <v>22</v>
      </c>
      <c r="B185" s="2">
        <v>212</v>
      </c>
      <c r="C185" s="5">
        <v>8.1999999999999993</v>
      </c>
      <c r="D185" s="6"/>
      <c r="E185" s="7"/>
      <c r="F185" s="123"/>
    </row>
    <row r="186" spans="1:6" x14ac:dyDescent="0.35">
      <c r="A186" s="15" t="s">
        <v>71</v>
      </c>
      <c r="B186" s="2">
        <v>33.07</v>
      </c>
      <c r="C186" s="102"/>
      <c r="D186" s="103"/>
      <c r="E186" s="104"/>
      <c r="F186" s="105"/>
    </row>
    <row r="187" spans="1:6" x14ac:dyDescent="0.35">
      <c r="A187" s="7" t="s">
        <v>25</v>
      </c>
      <c r="B187" s="2">
        <v>12.38</v>
      </c>
      <c r="C187" s="5">
        <v>8.1</v>
      </c>
      <c r="D187" s="122"/>
      <c r="E187" s="123"/>
      <c r="F187" s="123"/>
    </row>
    <row r="188" spans="1:6" x14ac:dyDescent="0.35">
      <c r="A188" s="7" t="s">
        <v>31</v>
      </c>
      <c r="B188" s="2">
        <v>17.23</v>
      </c>
      <c r="C188" s="5">
        <v>1.8</v>
      </c>
      <c r="D188" s="122"/>
      <c r="E188" s="123"/>
      <c r="F188" s="123"/>
    </row>
    <row r="189" spans="1:6" x14ac:dyDescent="0.35">
      <c r="A189" s="7" t="s">
        <v>23</v>
      </c>
      <c r="B189" s="2">
        <v>6.21</v>
      </c>
      <c r="C189" s="5">
        <v>5.6</v>
      </c>
      <c r="D189" s="122"/>
      <c r="E189" s="123"/>
      <c r="F189" s="123"/>
    </row>
    <row r="190" spans="1:6" x14ac:dyDescent="0.35">
      <c r="A190" s="7" t="s">
        <v>24</v>
      </c>
      <c r="B190" s="2">
        <v>19.899999999999999</v>
      </c>
      <c r="C190" s="5">
        <v>5</v>
      </c>
      <c r="D190" s="122"/>
      <c r="E190" s="123"/>
      <c r="F190" s="123"/>
    </row>
    <row r="191" spans="1:6" x14ac:dyDescent="0.35">
      <c r="A191" s="7" t="s">
        <v>26</v>
      </c>
      <c r="B191" s="2">
        <v>9.5</v>
      </c>
      <c r="C191" s="5">
        <v>3.1</v>
      </c>
      <c r="D191" s="122"/>
      <c r="E191" s="123"/>
      <c r="F191" s="123"/>
    </row>
    <row r="192" spans="1:6" x14ac:dyDescent="0.35">
      <c r="A192" s="7" t="s">
        <v>27</v>
      </c>
      <c r="B192" s="2">
        <v>5.44</v>
      </c>
      <c r="C192" s="5">
        <v>5</v>
      </c>
      <c r="D192" s="122"/>
      <c r="E192" s="123"/>
      <c r="F192" s="123"/>
    </row>
    <row r="193" spans="1:6" x14ac:dyDescent="0.35">
      <c r="A193" s="7" t="s">
        <v>70</v>
      </c>
      <c r="B193" s="2">
        <f>(SUM(B184:B192)*0.1)</f>
        <v>34.053999999999995</v>
      </c>
      <c r="C193" s="5">
        <f t="shared" ref="C193" si="12">B193/$B$44*100</f>
        <v>9.0909090909090917</v>
      </c>
      <c r="D193" s="122"/>
      <c r="E193" s="123"/>
      <c r="F193" s="123"/>
    </row>
    <row r="194" spans="1:6" ht="15" thickBot="1" x14ac:dyDescent="0.4">
      <c r="A194" s="7"/>
      <c r="B194" s="2"/>
      <c r="C194" s="5"/>
      <c r="D194" s="9"/>
      <c r="E194" s="7"/>
      <c r="F194" s="8"/>
    </row>
    <row r="195" spans="1:6" ht="15" thickBot="1" x14ac:dyDescent="0.4">
      <c r="A195" s="15" t="s">
        <v>29</v>
      </c>
      <c r="B195" s="3">
        <f>SUM(B184:B193)</f>
        <v>374.59399999999994</v>
      </c>
      <c r="C195" s="5">
        <f>SUM(C184:C193)</f>
        <v>99.990909090909071</v>
      </c>
      <c r="D195" s="10">
        <f>SUM(D184:D194)</f>
        <v>0</v>
      </c>
      <c r="E195" s="11">
        <f>SUM(E184:E194)</f>
        <v>0</v>
      </c>
      <c r="F195" s="12">
        <f t="shared" ref="F195" si="13">E195*1.06</f>
        <v>0</v>
      </c>
    </row>
    <row r="196" spans="1:6" x14ac:dyDescent="0.35">
      <c r="A196" s="13"/>
      <c r="D196" s="132"/>
      <c r="E196" s="132"/>
      <c r="F196" s="132"/>
    </row>
    <row r="197" spans="1:6" x14ac:dyDescent="0.35">
      <c r="A197" s="13"/>
    </row>
    <row r="198" spans="1:6" x14ac:dyDescent="0.35">
      <c r="A198" s="13"/>
    </row>
    <row r="199" spans="1:6" x14ac:dyDescent="0.35">
      <c r="A199" s="13"/>
    </row>
    <row r="200" spans="1:6" x14ac:dyDescent="0.35">
      <c r="A200" s="13"/>
    </row>
    <row r="201" spans="1:6" x14ac:dyDescent="0.35">
      <c r="A201" s="13"/>
      <c r="C201" s="97" t="s">
        <v>48</v>
      </c>
    </row>
    <row r="202" spans="1:6" ht="15" thickBot="1" x14ac:dyDescent="0.4">
      <c r="A202" s="13"/>
    </row>
    <row r="203" spans="1:6" ht="15" thickBot="1" x14ac:dyDescent="0.4">
      <c r="A203" s="14" t="s">
        <v>54</v>
      </c>
      <c r="D203" s="129" t="s">
        <v>28</v>
      </c>
      <c r="E203" s="130"/>
      <c r="F203" s="131"/>
    </row>
    <row r="204" spans="1:6" ht="43.5" x14ac:dyDescent="0.35">
      <c r="A204" s="15" t="s">
        <v>16</v>
      </c>
      <c r="B204" s="16" t="s">
        <v>17</v>
      </c>
      <c r="C204" s="17" t="s">
        <v>18</v>
      </c>
      <c r="D204" s="18" t="s">
        <v>19</v>
      </c>
      <c r="E204" s="19" t="s">
        <v>20</v>
      </c>
      <c r="F204" s="20" t="s">
        <v>21</v>
      </c>
    </row>
    <row r="205" spans="1:6" x14ac:dyDescent="0.35">
      <c r="A205" s="7" t="s">
        <v>69</v>
      </c>
      <c r="B205" s="2">
        <v>24.81</v>
      </c>
      <c r="C205" s="5">
        <v>54.1</v>
      </c>
      <c r="D205" s="6"/>
      <c r="E205" s="7"/>
      <c r="F205" s="8"/>
    </row>
    <row r="206" spans="1:6" x14ac:dyDescent="0.35">
      <c r="A206" s="7" t="s">
        <v>22</v>
      </c>
      <c r="B206" s="2">
        <v>212</v>
      </c>
      <c r="C206" s="5">
        <v>8.1999999999999993</v>
      </c>
      <c r="D206" s="6"/>
      <c r="E206" s="7"/>
      <c r="F206" s="8"/>
    </row>
    <row r="207" spans="1:6" x14ac:dyDescent="0.35">
      <c r="A207" s="15" t="s">
        <v>71</v>
      </c>
      <c r="B207" s="2">
        <v>33.07</v>
      </c>
      <c r="C207" s="102"/>
      <c r="D207" s="103"/>
      <c r="E207" s="104"/>
      <c r="F207" s="105"/>
    </row>
    <row r="208" spans="1:6" x14ac:dyDescent="0.35">
      <c r="A208" s="7" t="s">
        <v>25</v>
      </c>
      <c r="B208" s="2">
        <v>12.38</v>
      </c>
      <c r="C208" s="5">
        <v>8.1</v>
      </c>
      <c r="D208" s="6"/>
      <c r="E208" s="7"/>
      <c r="F208" s="8"/>
    </row>
    <row r="209" spans="1:6" x14ac:dyDescent="0.35">
      <c r="A209" s="7" t="s">
        <v>31</v>
      </c>
      <c r="B209" s="2">
        <v>17.23</v>
      </c>
      <c r="C209" s="5">
        <v>1.8</v>
      </c>
      <c r="D209" s="6"/>
      <c r="E209" s="7"/>
      <c r="F209" s="8"/>
    </row>
    <row r="210" spans="1:6" x14ac:dyDescent="0.35">
      <c r="A210" s="7" t="s">
        <v>23</v>
      </c>
      <c r="B210" s="2">
        <v>6.21</v>
      </c>
      <c r="C210" s="5">
        <v>5.6</v>
      </c>
      <c r="D210" s="6"/>
      <c r="E210" s="7"/>
      <c r="F210" s="8"/>
    </row>
    <row r="211" spans="1:6" x14ac:dyDescent="0.35">
      <c r="A211" s="7" t="s">
        <v>24</v>
      </c>
      <c r="B211" s="2">
        <v>19.899999999999999</v>
      </c>
      <c r="C211" s="5">
        <v>5</v>
      </c>
      <c r="D211" s="6"/>
      <c r="E211" s="7"/>
      <c r="F211" s="8"/>
    </row>
    <row r="212" spans="1:6" x14ac:dyDescent="0.35">
      <c r="A212" s="7" t="s">
        <v>26</v>
      </c>
      <c r="B212" s="2">
        <v>9.5</v>
      </c>
      <c r="C212" s="5">
        <v>3.1</v>
      </c>
      <c r="D212" s="6"/>
      <c r="E212" s="7"/>
      <c r="F212" s="8"/>
    </row>
    <row r="213" spans="1:6" x14ac:dyDescent="0.35">
      <c r="A213" s="7" t="s">
        <v>27</v>
      </c>
      <c r="B213" s="2">
        <v>5.44</v>
      </c>
      <c r="C213" s="5">
        <v>5</v>
      </c>
      <c r="D213" s="6"/>
      <c r="E213" s="7"/>
      <c r="F213" s="8"/>
    </row>
    <row r="214" spans="1:6" x14ac:dyDescent="0.35">
      <c r="A214" s="7" t="s">
        <v>70</v>
      </c>
      <c r="B214" s="2">
        <f>(SUM(B205:B213)*0.1)</f>
        <v>34.053999999999995</v>
      </c>
      <c r="C214" s="5">
        <f t="shared" ref="C214" si="14">B214/$B$44*100</f>
        <v>9.0909090909090917</v>
      </c>
      <c r="D214" s="6"/>
      <c r="E214" s="7"/>
      <c r="F214" s="8"/>
    </row>
    <row r="215" spans="1:6" ht="15" thickBot="1" x14ac:dyDescent="0.4">
      <c r="A215" s="7"/>
      <c r="B215" s="2"/>
      <c r="C215" s="5"/>
      <c r="D215" s="9"/>
      <c r="E215" s="7"/>
      <c r="F215" s="8"/>
    </row>
    <row r="216" spans="1:6" ht="15" thickBot="1" x14ac:dyDescent="0.4">
      <c r="A216" s="15" t="s">
        <v>29</v>
      </c>
      <c r="B216" s="3">
        <f>SUM(B205:B214)</f>
        <v>374.59399999999994</v>
      </c>
      <c r="C216" s="5">
        <f>SUM(C205:C214)</f>
        <v>99.990909090909071</v>
      </c>
      <c r="D216" s="10">
        <f>SUM(D205:D215)</f>
        <v>0</v>
      </c>
      <c r="E216" s="10">
        <f t="shared" ref="E216:F216" si="15">SUM(E205:E215)</f>
        <v>0</v>
      </c>
      <c r="F216" s="10">
        <f t="shared" si="15"/>
        <v>0</v>
      </c>
    </row>
    <row r="217" spans="1:6" x14ac:dyDescent="0.35">
      <c r="A217" s="13"/>
      <c r="D217" s="132"/>
      <c r="E217" s="132"/>
      <c r="F217" s="132"/>
    </row>
    <row r="222" spans="1:6" x14ac:dyDescent="0.35">
      <c r="C222" s="97" t="s">
        <v>48</v>
      </c>
    </row>
    <row r="223" spans="1:6" ht="15" thickBot="1" x14ac:dyDescent="0.4"/>
    <row r="224" spans="1:6" ht="15" thickBot="1" x14ac:dyDescent="0.4">
      <c r="A224" s="89" t="s">
        <v>67</v>
      </c>
      <c r="D224" s="129" t="s">
        <v>28</v>
      </c>
      <c r="E224" s="130"/>
      <c r="F224" s="131"/>
    </row>
    <row r="225" spans="1:6" ht="43.5" x14ac:dyDescent="0.35">
      <c r="A225" s="15" t="s">
        <v>16</v>
      </c>
      <c r="B225" s="16" t="s">
        <v>17</v>
      </c>
      <c r="C225" s="17" t="s">
        <v>18</v>
      </c>
      <c r="D225" s="90" t="s">
        <v>19</v>
      </c>
      <c r="E225" s="91" t="s">
        <v>20</v>
      </c>
      <c r="F225" s="92" t="s">
        <v>21</v>
      </c>
    </row>
    <row r="226" spans="1:6" x14ac:dyDescent="0.35">
      <c r="A226" s="7" t="s">
        <v>69</v>
      </c>
      <c r="B226" s="2">
        <v>24.81</v>
      </c>
      <c r="C226" s="5">
        <v>54.1</v>
      </c>
      <c r="D226" s="6"/>
      <c r="E226" s="7"/>
      <c r="F226" s="8"/>
    </row>
    <row r="227" spans="1:6" x14ac:dyDescent="0.35">
      <c r="A227" s="7" t="s">
        <v>22</v>
      </c>
      <c r="B227" s="2">
        <v>212</v>
      </c>
      <c r="C227" s="5">
        <v>8.1999999999999993</v>
      </c>
      <c r="D227" s="6"/>
      <c r="E227" s="7"/>
      <c r="F227" s="8"/>
    </row>
    <row r="228" spans="1:6" x14ac:dyDescent="0.35">
      <c r="A228" s="15" t="s">
        <v>71</v>
      </c>
      <c r="B228" s="2">
        <v>33.07</v>
      </c>
      <c r="C228" s="102"/>
      <c r="D228" s="103"/>
      <c r="E228" s="104"/>
      <c r="F228" s="105"/>
    </row>
    <row r="229" spans="1:6" x14ac:dyDescent="0.35">
      <c r="A229" s="7" t="s">
        <v>25</v>
      </c>
      <c r="B229" s="2">
        <v>12.38</v>
      </c>
      <c r="C229" s="5">
        <v>8.1</v>
      </c>
      <c r="D229" s="6"/>
      <c r="E229" s="7"/>
      <c r="F229" s="8"/>
    </row>
    <row r="230" spans="1:6" x14ac:dyDescent="0.35">
      <c r="A230" s="7" t="s">
        <v>31</v>
      </c>
      <c r="B230" s="2">
        <v>17.23</v>
      </c>
      <c r="C230" s="5">
        <v>1.8</v>
      </c>
      <c r="D230" s="6"/>
      <c r="E230" s="7"/>
      <c r="F230" s="8"/>
    </row>
    <row r="231" spans="1:6" x14ac:dyDescent="0.35">
      <c r="A231" s="7" t="s">
        <v>23</v>
      </c>
      <c r="B231" s="2">
        <v>6.21</v>
      </c>
      <c r="C231" s="5">
        <v>5.6</v>
      </c>
      <c r="D231" s="6"/>
      <c r="E231" s="7"/>
      <c r="F231" s="8"/>
    </row>
    <row r="232" spans="1:6" x14ac:dyDescent="0.35">
      <c r="A232" s="7" t="s">
        <v>24</v>
      </c>
      <c r="B232" s="2">
        <v>19.899999999999999</v>
      </c>
      <c r="C232" s="5">
        <v>5</v>
      </c>
      <c r="D232" s="6"/>
      <c r="E232" s="7"/>
      <c r="F232" s="8"/>
    </row>
    <row r="233" spans="1:6" x14ac:dyDescent="0.35">
      <c r="A233" s="7" t="s">
        <v>26</v>
      </c>
      <c r="B233" s="2">
        <v>9.5</v>
      </c>
      <c r="C233" s="5">
        <v>3.1</v>
      </c>
      <c r="D233" s="6"/>
      <c r="E233" s="7"/>
      <c r="F233" s="8"/>
    </row>
    <row r="234" spans="1:6" x14ac:dyDescent="0.35">
      <c r="A234" s="7" t="s">
        <v>27</v>
      </c>
      <c r="B234" s="2">
        <v>5.44</v>
      </c>
      <c r="C234" s="5">
        <v>5</v>
      </c>
      <c r="D234" s="6"/>
      <c r="E234" s="7"/>
      <c r="F234" s="8"/>
    </row>
    <row r="235" spans="1:6" x14ac:dyDescent="0.35">
      <c r="A235" s="7" t="s">
        <v>70</v>
      </c>
      <c r="B235" s="2">
        <f>(SUM(B226:B234)*0.1)</f>
        <v>34.053999999999995</v>
      </c>
      <c r="C235" s="5">
        <f t="shared" ref="C235" si="16">B235/$B$44*100</f>
        <v>9.0909090909090917</v>
      </c>
      <c r="D235" s="6"/>
      <c r="E235" s="7"/>
      <c r="F235" s="8"/>
    </row>
    <row r="236" spans="1:6" ht="15" thickBot="1" x14ac:dyDescent="0.4">
      <c r="A236" s="7"/>
      <c r="B236" s="2"/>
      <c r="C236" s="5"/>
      <c r="D236" s="9"/>
      <c r="E236" s="7"/>
      <c r="F236" s="8"/>
    </row>
    <row r="237" spans="1:6" ht="15" thickBot="1" x14ac:dyDescent="0.4">
      <c r="A237" s="15" t="s">
        <v>29</v>
      </c>
      <c r="B237" s="3">
        <f>SUM(B226:B235)</f>
        <v>374.59399999999994</v>
      </c>
      <c r="C237" s="5">
        <f>SUM(C226:C235)</f>
        <v>99.990909090909071</v>
      </c>
      <c r="D237" s="93">
        <f>SUM(D226:D236)</f>
        <v>0</v>
      </c>
      <c r="E237" s="93">
        <f t="shared" ref="E237:F237" si="17">SUM(E226:E236)</f>
        <v>0</v>
      </c>
      <c r="F237" s="93">
        <f t="shared" si="17"/>
        <v>0</v>
      </c>
    </row>
    <row r="238" spans="1:6" x14ac:dyDescent="0.35">
      <c r="A238" s="106"/>
      <c r="B238" s="107"/>
      <c r="C238" s="108"/>
      <c r="D238" s="109"/>
      <c r="E238" s="109"/>
      <c r="F238" s="109"/>
    </row>
    <row r="239" spans="1:6" x14ac:dyDescent="0.35">
      <c r="A239" s="106"/>
      <c r="B239" s="107"/>
      <c r="C239" s="108"/>
      <c r="D239" s="109"/>
      <c r="E239" s="109"/>
      <c r="F239" s="109"/>
    </row>
    <row r="240" spans="1:6" x14ac:dyDescent="0.35">
      <c r="A240" s="106"/>
      <c r="B240" s="107"/>
      <c r="C240" s="108"/>
      <c r="D240" s="109"/>
      <c r="E240" s="109"/>
      <c r="F240" s="109"/>
    </row>
    <row r="241" spans="1:6" x14ac:dyDescent="0.35">
      <c r="A241" s="106"/>
      <c r="B241" s="107"/>
      <c r="C241" s="108"/>
      <c r="D241" s="109"/>
      <c r="E241" s="109"/>
      <c r="F241" s="109"/>
    </row>
    <row r="242" spans="1:6" x14ac:dyDescent="0.35">
      <c r="A242" s="106"/>
      <c r="B242" s="107"/>
      <c r="C242" s="108"/>
      <c r="D242" s="109"/>
      <c r="E242" s="109"/>
      <c r="F242" s="109"/>
    </row>
    <row r="243" spans="1:6" x14ac:dyDescent="0.35">
      <c r="A243" s="106"/>
      <c r="B243" s="107"/>
      <c r="C243" s="108"/>
      <c r="D243" s="109"/>
      <c r="E243" s="109"/>
      <c r="F243" s="109"/>
    </row>
    <row r="244" spans="1:6" x14ac:dyDescent="0.35">
      <c r="A244" s="106"/>
      <c r="B244" s="107"/>
      <c r="C244" s="108"/>
      <c r="D244" s="109"/>
      <c r="E244" s="109"/>
      <c r="F244" s="109"/>
    </row>
    <row r="245" spans="1:6" ht="15" thickBot="1" x14ac:dyDescent="0.4">
      <c r="A245" s="94"/>
      <c r="D245" s="132"/>
      <c r="E245" s="132"/>
      <c r="F245" s="132"/>
    </row>
    <row r="246" spans="1:6" ht="15" thickBot="1" x14ac:dyDescent="0.4">
      <c r="A246" s="89" t="s">
        <v>72</v>
      </c>
      <c r="D246" s="129" t="s">
        <v>28</v>
      </c>
      <c r="E246" s="130"/>
      <c r="F246" s="131"/>
    </row>
    <row r="247" spans="1:6" ht="43.5" x14ac:dyDescent="0.35">
      <c r="A247" s="15" t="s">
        <v>16</v>
      </c>
      <c r="B247" s="16" t="s">
        <v>17</v>
      </c>
      <c r="C247" s="17" t="s">
        <v>18</v>
      </c>
      <c r="D247" s="90" t="s">
        <v>19</v>
      </c>
      <c r="E247" s="91" t="s">
        <v>20</v>
      </c>
      <c r="F247" s="92" t="s">
        <v>21</v>
      </c>
    </row>
    <row r="248" spans="1:6" x14ac:dyDescent="0.35">
      <c r="A248" s="7" t="s">
        <v>69</v>
      </c>
      <c r="B248" s="2">
        <v>24.81</v>
      </c>
      <c r="C248" s="5">
        <v>54.1</v>
      </c>
      <c r="D248" s="6"/>
      <c r="E248" s="7"/>
      <c r="F248" s="8"/>
    </row>
    <row r="249" spans="1:6" x14ac:dyDescent="0.35">
      <c r="A249" s="7" t="s">
        <v>22</v>
      </c>
      <c r="B249" s="2">
        <v>212</v>
      </c>
      <c r="C249" s="5">
        <v>8.1999999999999993</v>
      </c>
      <c r="D249" s="6"/>
      <c r="E249" s="7"/>
      <c r="F249" s="8"/>
    </row>
    <row r="250" spans="1:6" x14ac:dyDescent="0.35">
      <c r="A250" s="15" t="s">
        <v>71</v>
      </c>
      <c r="B250" s="2">
        <v>33.07</v>
      </c>
      <c r="C250" s="102"/>
      <c r="D250" s="103"/>
      <c r="E250" s="104"/>
      <c r="F250" s="105"/>
    </row>
    <row r="251" spans="1:6" x14ac:dyDescent="0.35">
      <c r="A251" s="7" t="s">
        <v>25</v>
      </c>
      <c r="B251" s="2">
        <v>12.38</v>
      </c>
      <c r="C251" s="5">
        <v>8.1</v>
      </c>
      <c r="D251" s="6"/>
      <c r="E251" s="7"/>
      <c r="F251" s="8"/>
    </row>
    <row r="252" spans="1:6" x14ac:dyDescent="0.35">
      <c r="A252" s="7" t="s">
        <v>31</v>
      </c>
      <c r="B252" s="2">
        <v>17.23</v>
      </c>
      <c r="C252" s="5">
        <v>1.8</v>
      </c>
      <c r="D252" s="6"/>
      <c r="E252" s="7"/>
      <c r="F252" s="8"/>
    </row>
    <row r="253" spans="1:6" x14ac:dyDescent="0.35">
      <c r="A253" s="7" t="s">
        <v>23</v>
      </c>
      <c r="B253" s="2">
        <v>6.21</v>
      </c>
      <c r="C253" s="5">
        <v>5.6</v>
      </c>
      <c r="D253" s="6"/>
      <c r="E253" s="7"/>
      <c r="F253" s="8"/>
    </row>
    <row r="254" spans="1:6" x14ac:dyDescent="0.35">
      <c r="A254" s="7" t="s">
        <v>24</v>
      </c>
      <c r="B254" s="2">
        <v>19.899999999999999</v>
      </c>
      <c r="C254" s="5">
        <v>5</v>
      </c>
      <c r="D254" s="6"/>
      <c r="E254" s="7"/>
      <c r="F254" s="8"/>
    </row>
    <row r="255" spans="1:6" x14ac:dyDescent="0.35">
      <c r="A255" s="7" t="s">
        <v>26</v>
      </c>
      <c r="B255" s="2">
        <v>9.5</v>
      </c>
      <c r="C255" s="5">
        <v>3.1</v>
      </c>
      <c r="D255" s="6"/>
      <c r="E255" s="7"/>
      <c r="F255" s="8"/>
    </row>
    <row r="256" spans="1:6" x14ac:dyDescent="0.35">
      <c r="A256" s="7" t="s">
        <v>27</v>
      </c>
      <c r="B256" s="2">
        <v>5.44</v>
      </c>
      <c r="C256" s="5">
        <v>5</v>
      </c>
      <c r="D256" s="6"/>
      <c r="E256" s="7"/>
      <c r="F256" s="8"/>
    </row>
    <row r="257" spans="1:6" x14ac:dyDescent="0.35">
      <c r="A257" s="7" t="s">
        <v>70</v>
      </c>
      <c r="B257" s="2">
        <f>(SUM(B248:B256)*0.1)</f>
        <v>34.053999999999995</v>
      </c>
      <c r="C257" s="5">
        <f t="shared" ref="C257" si="18">B257/$B$44*100</f>
        <v>9.0909090909090917</v>
      </c>
      <c r="D257" s="6"/>
      <c r="E257" s="7"/>
      <c r="F257" s="8"/>
    </row>
    <row r="258" spans="1:6" ht="15" thickBot="1" x14ac:dyDescent="0.4">
      <c r="A258" s="7"/>
      <c r="B258" s="2"/>
      <c r="C258" s="5"/>
      <c r="D258" s="9"/>
      <c r="E258" s="7"/>
      <c r="F258" s="8"/>
    </row>
    <row r="259" spans="1:6" ht="15" thickBot="1" x14ac:dyDescent="0.4">
      <c r="A259" s="15" t="s">
        <v>29</v>
      </c>
      <c r="B259" s="3">
        <f>SUM(B248:B257)</f>
        <v>374.59399999999994</v>
      </c>
      <c r="C259" s="5">
        <f>SUM(C248:C257)</f>
        <v>99.990909090909071</v>
      </c>
      <c r="D259" s="93">
        <f>SUM(D248:D258)</f>
        <v>0</v>
      </c>
      <c r="E259" s="93">
        <f t="shared" ref="E259:F259" si="19">SUM(E248:E258)</f>
        <v>0</v>
      </c>
      <c r="F259" s="93">
        <f t="shared" si="19"/>
        <v>0</v>
      </c>
    </row>
  </sheetData>
  <mergeCells count="19">
    <mergeCell ref="D224:F224"/>
    <mergeCell ref="D245:F245"/>
    <mergeCell ref="D45:F45"/>
    <mergeCell ref="D62:F62"/>
    <mergeCell ref="D76:F76"/>
    <mergeCell ref="D93:F93"/>
    <mergeCell ref="D246:F246"/>
    <mergeCell ref="D2:F2"/>
    <mergeCell ref="D16:F16"/>
    <mergeCell ref="D31:F31"/>
    <mergeCell ref="D203:F203"/>
    <mergeCell ref="D217:F217"/>
    <mergeCell ref="D107:F107"/>
    <mergeCell ref="D122:F122"/>
    <mergeCell ref="D136:F136"/>
    <mergeCell ref="D152:F152"/>
    <mergeCell ref="D166:F166"/>
    <mergeCell ref="D182:F182"/>
    <mergeCell ref="D196:F196"/>
  </mergeCells>
  <pageMargins left="0.7" right="0.7" top="0.75" bottom="0.75" header="0.3" footer="0.3"/>
  <pageSetup paperSize="9" scale="78" orientation="landscape" r:id="rId1"/>
  <rowBreaks count="9" manualBreakCount="9">
    <brk id="24" max="16383" man="1"/>
    <brk id="52" max="16383" man="1"/>
    <brk id="87" max="16383" man="1"/>
    <brk id="116" max="16383" man="1"/>
    <brk id="144" max="16383" man="1"/>
    <brk id="175" max="16383" man="1"/>
    <brk id="198" max="16383" man="1"/>
    <brk id="219" max="16383" man="1"/>
    <brk id="2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25"/>
  <sheetViews>
    <sheetView view="pageBreakPreview" topLeftCell="A207" zoomScaleNormal="100" zoomScaleSheetLayoutView="100" workbookViewId="0">
      <selection activeCell="J217" sqref="J217"/>
    </sheetView>
  </sheetViews>
  <sheetFormatPr defaultColWidth="8.81640625" defaultRowHeight="11.5" x14ac:dyDescent="0.25"/>
  <cols>
    <col min="1" max="1" width="27" style="34" customWidth="1"/>
    <col min="2" max="4" width="9" style="34" bestFit="1" customWidth="1"/>
    <col min="5" max="7" width="9.26953125" style="34" bestFit="1" customWidth="1"/>
    <col min="8" max="8" width="16.7265625" style="34" customWidth="1"/>
    <col min="9" max="9" width="16.81640625" style="34" customWidth="1"/>
    <col min="10" max="10" width="17.26953125" style="34" customWidth="1"/>
    <col min="11" max="16384" width="8.81640625" style="34"/>
  </cols>
  <sheetData>
    <row r="1" spans="1:10" x14ac:dyDescent="0.25">
      <c r="A1" s="166" t="s">
        <v>74</v>
      </c>
      <c r="B1" s="166"/>
      <c r="C1" s="166"/>
      <c r="D1" s="166"/>
      <c r="E1" s="166"/>
      <c r="F1" s="166"/>
      <c r="G1" s="166"/>
    </row>
    <row r="3" spans="1:10" x14ac:dyDescent="0.25">
      <c r="A3" s="35" t="s">
        <v>34</v>
      </c>
      <c r="B3" s="154"/>
      <c r="C3" s="154"/>
      <c r="D3" s="154"/>
      <c r="E3" s="154"/>
    </row>
    <row r="4" spans="1:10" ht="12" thickBot="1" x14ac:dyDescent="0.3"/>
    <row r="5" spans="1:10" ht="12" thickBot="1" x14ac:dyDescent="0.3">
      <c r="A5" s="36" t="s">
        <v>33</v>
      </c>
      <c r="B5" s="142" t="str">
        <f>'Rate calculation'!A2</f>
        <v>BERLIN</v>
      </c>
      <c r="C5" s="143"/>
      <c r="D5" s="144"/>
      <c r="E5" s="37" t="s">
        <v>8</v>
      </c>
      <c r="F5" s="37" t="s">
        <v>9</v>
      </c>
      <c r="G5" s="38" t="s">
        <v>10</v>
      </c>
      <c r="H5" s="39" t="s">
        <v>12</v>
      </c>
      <c r="I5" s="40" t="s">
        <v>11</v>
      </c>
      <c r="J5" s="41" t="s">
        <v>13</v>
      </c>
    </row>
    <row r="6" spans="1:10" x14ac:dyDescent="0.25">
      <c r="A6" s="42"/>
      <c r="B6" s="43" t="s">
        <v>19</v>
      </c>
      <c r="C6" s="44" t="s">
        <v>32</v>
      </c>
      <c r="D6" s="45" t="s">
        <v>21</v>
      </c>
      <c r="E6" s="167">
        <f>'Rate calculation'!D15</f>
        <v>0</v>
      </c>
      <c r="F6" s="164">
        <f>'Rate calculation'!E15</f>
        <v>0</v>
      </c>
      <c r="G6" s="165">
        <f>'Rate calculation'!F15</f>
        <v>0</v>
      </c>
      <c r="H6" s="46"/>
      <c r="I6" s="47"/>
      <c r="J6" s="48"/>
    </row>
    <row r="7" spans="1:10" x14ac:dyDescent="0.25">
      <c r="A7" s="42" t="s">
        <v>0</v>
      </c>
      <c r="B7" s="155" t="s">
        <v>30</v>
      </c>
      <c r="C7" s="156"/>
      <c r="D7" s="157"/>
      <c r="E7" s="146"/>
      <c r="F7" s="145"/>
      <c r="G7" s="149"/>
      <c r="H7" s="46"/>
      <c r="I7" s="47"/>
      <c r="J7" s="48"/>
    </row>
    <row r="8" spans="1:10" ht="13" x14ac:dyDescent="0.3">
      <c r="A8" s="86" t="s">
        <v>1</v>
      </c>
      <c r="B8" s="74">
        <v>9000</v>
      </c>
      <c r="C8" s="75">
        <v>9000</v>
      </c>
      <c r="D8" s="76">
        <v>9000</v>
      </c>
      <c r="E8" s="146"/>
      <c r="F8" s="145"/>
      <c r="G8" s="149"/>
      <c r="H8" s="50">
        <f>B8*$E$6</f>
        <v>0</v>
      </c>
      <c r="I8" s="50">
        <f>C8*$F$6</f>
        <v>0</v>
      </c>
      <c r="J8" s="50">
        <f>D8*$G$6</f>
        <v>0</v>
      </c>
    </row>
    <row r="9" spans="1:10" ht="13" x14ac:dyDescent="0.3">
      <c r="A9" s="86" t="s">
        <v>2</v>
      </c>
      <c r="B9" s="77">
        <v>6000</v>
      </c>
      <c r="C9" s="78">
        <v>6050</v>
      </c>
      <c r="D9" s="79">
        <v>6100</v>
      </c>
      <c r="E9" s="146"/>
      <c r="F9" s="145"/>
      <c r="G9" s="149"/>
      <c r="H9" s="50">
        <f t="shared" ref="H9:H14" si="0">B9*$E$6</f>
        <v>0</v>
      </c>
      <c r="I9" s="50">
        <f t="shared" ref="I9:I14" si="1">C9*$F$6</f>
        <v>0</v>
      </c>
      <c r="J9" s="50">
        <f t="shared" ref="J9:J14" si="2">D9*$G$6</f>
        <v>0</v>
      </c>
    </row>
    <row r="10" spans="1:10" ht="13" x14ac:dyDescent="0.3">
      <c r="A10" s="86" t="s">
        <v>3</v>
      </c>
      <c r="B10" s="74">
        <v>8900</v>
      </c>
      <c r="C10" s="75">
        <v>9000</v>
      </c>
      <c r="D10" s="76">
        <v>9500</v>
      </c>
      <c r="E10" s="146"/>
      <c r="F10" s="145"/>
      <c r="G10" s="149"/>
      <c r="H10" s="50">
        <f t="shared" si="0"/>
        <v>0</v>
      </c>
      <c r="I10" s="50">
        <f t="shared" si="1"/>
        <v>0</v>
      </c>
      <c r="J10" s="50">
        <f t="shared" si="2"/>
        <v>0</v>
      </c>
    </row>
    <row r="11" spans="1:10" ht="13" x14ac:dyDescent="0.3">
      <c r="A11" s="86" t="s">
        <v>4</v>
      </c>
      <c r="B11" s="74">
        <v>9000</v>
      </c>
      <c r="C11" s="75">
        <v>9500</v>
      </c>
      <c r="D11" s="76">
        <v>9000</v>
      </c>
      <c r="E11" s="146"/>
      <c r="F11" s="145"/>
      <c r="G11" s="149"/>
      <c r="H11" s="50">
        <f t="shared" si="0"/>
        <v>0</v>
      </c>
      <c r="I11" s="50">
        <f t="shared" si="1"/>
        <v>0</v>
      </c>
      <c r="J11" s="50">
        <f t="shared" si="2"/>
        <v>0</v>
      </c>
    </row>
    <row r="12" spans="1:10" ht="13" x14ac:dyDescent="0.3">
      <c r="A12" s="86" t="s">
        <v>5</v>
      </c>
      <c r="B12" s="74">
        <v>3050</v>
      </c>
      <c r="C12" s="75">
        <v>3200</v>
      </c>
      <c r="D12" s="76">
        <v>3500</v>
      </c>
      <c r="E12" s="146"/>
      <c r="F12" s="145"/>
      <c r="G12" s="149"/>
      <c r="H12" s="50">
        <f t="shared" si="0"/>
        <v>0</v>
      </c>
      <c r="I12" s="50">
        <f t="shared" si="1"/>
        <v>0</v>
      </c>
      <c r="J12" s="50">
        <f t="shared" si="2"/>
        <v>0</v>
      </c>
    </row>
    <row r="13" spans="1:10" ht="13" x14ac:dyDescent="0.3">
      <c r="A13" s="86" t="s">
        <v>6</v>
      </c>
      <c r="B13" s="74">
        <v>3200</v>
      </c>
      <c r="C13" s="75">
        <v>3000</v>
      </c>
      <c r="D13" s="76">
        <v>3000</v>
      </c>
      <c r="E13" s="146"/>
      <c r="F13" s="145"/>
      <c r="G13" s="149"/>
      <c r="H13" s="50">
        <f t="shared" si="0"/>
        <v>0</v>
      </c>
      <c r="I13" s="50">
        <f t="shared" si="1"/>
        <v>0</v>
      </c>
      <c r="J13" s="50">
        <f t="shared" si="2"/>
        <v>0</v>
      </c>
    </row>
    <row r="14" spans="1:10" ht="13" x14ac:dyDescent="0.3">
      <c r="A14" s="86" t="s">
        <v>7</v>
      </c>
      <c r="B14" s="74">
        <v>1480</v>
      </c>
      <c r="C14" s="75">
        <v>1522</v>
      </c>
      <c r="D14" s="76">
        <v>1551</v>
      </c>
      <c r="E14" s="146"/>
      <c r="F14" s="145"/>
      <c r="G14" s="149"/>
      <c r="H14" s="50">
        <f t="shared" si="0"/>
        <v>0</v>
      </c>
      <c r="I14" s="50">
        <f t="shared" si="1"/>
        <v>0</v>
      </c>
      <c r="J14" s="50">
        <f t="shared" si="2"/>
        <v>0</v>
      </c>
    </row>
    <row r="15" spans="1:10" ht="15" customHeight="1" x14ac:dyDescent="0.3">
      <c r="A15" s="99" t="s">
        <v>73</v>
      </c>
      <c r="B15" s="74">
        <v>100</v>
      </c>
      <c r="C15" s="75">
        <v>100</v>
      </c>
      <c r="D15" s="76">
        <v>100</v>
      </c>
      <c r="E15" s="146"/>
      <c r="F15" s="145"/>
      <c r="G15" s="149"/>
      <c r="H15" s="50">
        <f>B15*$E$6</f>
        <v>0</v>
      </c>
      <c r="I15" s="50">
        <f>C15*$F$6</f>
        <v>0</v>
      </c>
      <c r="J15" s="50">
        <f t="shared" ref="J15" si="3">D15*$G$6</f>
        <v>0</v>
      </c>
    </row>
    <row r="16" spans="1:10" ht="23" x14ac:dyDescent="0.3">
      <c r="A16" s="86" t="s">
        <v>58</v>
      </c>
      <c r="B16" s="87">
        <v>1155</v>
      </c>
      <c r="C16" s="87">
        <v>1155</v>
      </c>
      <c r="D16" s="87">
        <v>1155</v>
      </c>
      <c r="E16" s="146"/>
      <c r="F16" s="145"/>
      <c r="G16" s="149"/>
      <c r="H16" s="50">
        <f t="shared" ref="H16" si="4">B16*$E$6</f>
        <v>0</v>
      </c>
      <c r="I16" s="50">
        <f t="shared" ref="I16" si="5">C16*$F$6</f>
        <v>0</v>
      </c>
      <c r="J16" s="50">
        <f>D16*$G$6</f>
        <v>0</v>
      </c>
    </row>
    <row r="17" spans="1:10" ht="31.15" customHeight="1" x14ac:dyDescent="0.3">
      <c r="A17" s="86" t="s">
        <v>63</v>
      </c>
      <c r="B17" s="87">
        <v>800</v>
      </c>
      <c r="C17" s="87">
        <v>800</v>
      </c>
      <c r="D17" s="87">
        <v>800</v>
      </c>
      <c r="E17" s="147"/>
      <c r="F17" s="148"/>
      <c r="G17" s="150"/>
      <c r="H17" s="50">
        <f>B17*E6</f>
        <v>0</v>
      </c>
      <c r="I17" s="50">
        <f>C17*F6</f>
        <v>0</v>
      </c>
      <c r="J17" s="50">
        <f>D17*G6</f>
        <v>0</v>
      </c>
    </row>
    <row r="18" spans="1:10" ht="16.899999999999999" customHeight="1" x14ac:dyDescent="0.25">
      <c r="A18" s="51"/>
      <c r="B18" s="21"/>
      <c r="C18" s="21"/>
      <c r="D18" s="21"/>
      <c r="E18" s="133" t="s">
        <v>15</v>
      </c>
      <c r="F18" s="133"/>
      <c r="G18" s="134"/>
      <c r="H18" s="50">
        <f>SUM(H8:H17)</f>
        <v>0</v>
      </c>
      <c r="I18" s="50">
        <f>SUM(I8:I17)</f>
        <v>0</v>
      </c>
      <c r="J18" s="50">
        <f>SUM(J8:J17)</f>
        <v>0</v>
      </c>
    </row>
    <row r="19" spans="1:10" ht="16.899999999999999" customHeight="1" thickBot="1" x14ac:dyDescent="0.3">
      <c r="A19" s="51"/>
      <c r="B19" s="21"/>
      <c r="C19" s="21"/>
      <c r="D19" s="21"/>
      <c r="E19" s="135" t="s">
        <v>14</v>
      </c>
      <c r="F19" s="135"/>
      <c r="G19" s="136"/>
      <c r="H19" s="137">
        <f>SUM(H18:J18)</f>
        <v>0</v>
      </c>
      <c r="I19" s="138"/>
      <c r="J19" s="139"/>
    </row>
    <row r="20" spans="1:10" x14ac:dyDescent="0.25">
      <c r="B20" s="21"/>
      <c r="C20" s="21"/>
      <c r="D20" s="21"/>
      <c r="E20" s="52"/>
      <c r="F20" s="52"/>
      <c r="G20" s="53"/>
      <c r="H20" s="140"/>
      <c r="I20" s="141"/>
      <c r="J20" s="141"/>
    </row>
    <row r="21" spans="1:10" x14ac:dyDescent="0.25">
      <c r="A21" s="54" t="s">
        <v>35</v>
      </c>
      <c r="B21" s="27" t="s">
        <v>19</v>
      </c>
      <c r="C21" s="27" t="s">
        <v>32</v>
      </c>
      <c r="D21" s="27" t="s">
        <v>21</v>
      </c>
      <c r="E21" s="55" t="s">
        <v>8</v>
      </c>
      <c r="F21" s="55" t="s">
        <v>9</v>
      </c>
      <c r="G21" s="55" t="s">
        <v>10</v>
      </c>
      <c r="H21" s="55" t="s">
        <v>12</v>
      </c>
      <c r="I21" s="55" t="s">
        <v>11</v>
      </c>
      <c r="J21" s="55" t="s">
        <v>13</v>
      </c>
    </row>
    <row r="22" spans="1:10" ht="12" x14ac:dyDescent="0.3">
      <c r="A22" s="72" t="s">
        <v>62</v>
      </c>
      <c r="B22" s="83">
        <v>5000</v>
      </c>
      <c r="C22" s="84">
        <v>5000</v>
      </c>
      <c r="D22" s="83">
        <v>5000</v>
      </c>
      <c r="E22" s="125"/>
      <c r="F22" s="125"/>
      <c r="G22" s="125"/>
      <c r="H22" s="56">
        <f>B22*E22</f>
        <v>0</v>
      </c>
      <c r="I22" s="56">
        <f>C22*F22</f>
        <v>0</v>
      </c>
      <c r="J22" s="56">
        <f>D22*G22</f>
        <v>0</v>
      </c>
    </row>
    <row r="23" spans="1:10" ht="12" x14ac:dyDescent="0.3">
      <c r="A23" s="72" t="s">
        <v>49</v>
      </c>
      <c r="B23" s="83">
        <v>3000</v>
      </c>
      <c r="C23" s="84">
        <v>3000</v>
      </c>
      <c r="D23" s="83">
        <v>3000</v>
      </c>
      <c r="E23" s="125"/>
      <c r="F23" s="125"/>
      <c r="G23" s="125"/>
      <c r="H23" s="56">
        <f t="shared" ref="H23:H28" si="6">B23*E23</f>
        <v>0</v>
      </c>
      <c r="I23" s="56">
        <f t="shared" ref="I23:I28" si="7">C23*F23</f>
        <v>0</v>
      </c>
      <c r="J23" s="56">
        <f t="shared" ref="J23:J28" si="8">D23*G23</f>
        <v>0</v>
      </c>
    </row>
    <row r="24" spans="1:10" ht="12" x14ac:dyDescent="0.3">
      <c r="A24" s="73" t="s">
        <v>60</v>
      </c>
      <c r="B24" s="83">
        <v>3000</v>
      </c>
      <c r="C24" s="84">
        <v>3000</v>
      </c>
      <c r="D24" s="83">
        <v>3000</v>
      </c>
      <c r="E24" s="57"/>
      <c r="F24" s="57"/>
      <c r="G24" s="124"/>
      <c r="H24" s="56">
        <f t="shared" si="6"/>
        <v>0</v>
      </c>
      <c r="I24" s="56">
        <f t="shared" si="7"/>
        <v>0</v>
      </c>
      <c r="J24" s="56">
        <f t="shared" si="8"/>
        <v>0</v>
      </c>
    </row>
    <row r="25" spans="1:10" ht="12" x14ac:dyDescent="0.3">
      <c r="A25" s="73" t="s">
        <v>36</v>
      </c>
      <c r="B25" s="80">
        <v>1422</v>
      </c>
      <c r="C25" s="81">
        <v>1422</v>
      </c>
      <c r="D25" s="82">
        <v>1422</v>
      </c>
      <c r="E25" s="57"/>
      <c r="F25" s="57"/>
      <c r="G25" s="57"/>
      <c r="H25" s="56">
        <f t="shared" si="6"/>
        <v>0</v>
      </c>
      <c r="I25" s="56">
        <f t="shared" si="7"/>
        <v>0</v>
      </c>
      <c r="J25" s="56">
        <f t="shared" si="8"/>
        <v>0</v>
      </c>
    </row>
    <row r="26" spans="1:10" ht="12" x14ac:dyDescent="0.3">
      <c r="A26" s="73" t="s">
        <v>37</v>
      </c>
      <c r="B26" s="80">
        <v>1422</v>
      </c>
      <c r="C26" s="81">
        <v>1422</v>
      </c>
      <c r="D26" s="82">
        <v>1422</v>
      </c>
      <c r="E26" s="57"/>
      <c r="F26" s="57"/>
      <c r="G26" s="57"/>
      <c r="H26" s="56">
        <f t="shared" si="6"/>
        <v>0</v>
      </c>
      <c r="I26" s="56">
        <f t="shared" si="7"/>
        <v>0</v>
      </c>
      <c r="J26" s="56">
        <f t="shared" si="8"/>
        <v>0</v>
      </c>
    </row>
    <row r="27" spans="1:10" ht="12" x14ac:dyDescent="0.3">
      <c r="A27" s="73" t="s">
        <v>61</v>
      </c>
      <c r="B27" s="80">
        <v>200</v>
      </c>
      <c r="C27" s="81">
        <v>200</v>
      </c>
      <c r="D27" s="82">
        <v>200</v>
      </c>
      <c r="E27" s="57"/>
      <c r="F27" s="57"/>
      <c r="G27" s="57"/>
      <c r="H27" s="56">
        <f t="shared" si="6"/>
        <v>0</v>
      </c>
      <c r="I27" s="56">
        <f t="shared" si="7"/>
        <v>0</v>
      </c>
      <c r="J27" s="56">
        <f t="shared" si="8"/>
        <v>0</v>
      </c>
    </row>
    <row r="28" spans="1:10" ht="12" x14ac:dyDescent="0.3">
      <c r="A28" s="73" t="s">
        <v>38</v>
      </c>
      <c r="B28" s="80">
        <v>474</v>
      </c>
      <c r="C28" s="81">
        <v>474</v>
      </c>
      <c r="D28" s="82">
        <v>474</v>
      </c>
      <c r="E28" s="57"/>
      <c r="F28" s="57"/>
      <c r="G28" s="57"/>
      <c r="H28" s="56">
        <f t="shared" si="6"/>
        <v>0</v>
      </c>
      <c r="I28" s="56">
        <f t="shared" si="7"/>
        <v>0</v>
      </c>
      <c r="J28" s="56">
        <f t="shared" si="8"/>
        <v>0</v>
      </c>
    </row>
    <row r="29" spans="1:10" x14ac:dyDescent="0.25">
      <c r="A29" s="49" t="s">
        <v>64</v>
      </c>
      <c r="B29" s="25">
        <v>52</v>
      </c>
      <c r="C29" s="25">
        <v>52</v>
      </c>
      <c r="D29" s="25">
        <v>52</v>
      </c>
      <c r="E29" s="57"/>
      <c r="F29" s="57"/>
      <c r="G29" s="57"/>
      <c r="H29" s="56">
        <f t="shared" ref="H29" si="9">B29*E29</f>
        <v>0</v>
      </c>
      <c r="I29" s="56">
        <f t="shared" ref="I29" si="10">C29*F29</f>
        <v>0</v>
      </c>
      <c r="J29" s="56">
        <f t="shared" ref="J29" si="11">D29*G29</f>
        <v>0</v>
      </c>
    </row>
    <row r="30" spans="1:10" x14ac:dyDescent="0.25">
      <c r="G30" s="35" t="s">
        <v>47</v>
      </c>
      <c r="H30" s="58">
        <f>SUM(H22:H29)</f>
        <v>0</v>
      </c>
      <c r="I30" s="58">
        <f t="shared" ref="I30:J30" si="12">SUM(I22:I29)</f>
        <v>0</v>
      </c>
      <c r="J30" s="58">
        <f t="shared" si="12"/>
        <v>0</v>
      </c>
    </row>
    <row r="31" spans="1:10" x14ac:dyDescent="0.25">
      <c r="A31" s="166" t="s">
        <v>74</v>
      </c>
      <c r="B31" s="166"/>
      <c r="C31" s="166"/>
      <c r="D31" s="166"/>
      <c r="E31" s="166"/>
      <c r="F31" s="166"/>
      <c r="G31" s="166"/>
    </row>
    <row r="32" spans="1:10" x14ac:dyDescent="0.25">
      <c r="E32" s="59"/>
      <c r="F32" s="59"/>
      <c r="G32" s="59"/>
    </row>
    <row r="33" spans="1:10" x14ac:dyDescent="0.25">
      <c r="A33" s="35" t="s">
        <v>34</v>
      </c>
      <c r="B33" s="154"/>
      <c r="C33" s="154"/>
      <c r="D33" s="154"/>
    </row>
    <row r="34" spans="1:10" x14ac:dyDescent="0.25">
      <c r="E34" s="64"/>
    </row>
    <row r="35" spans="1:10" ht="12" thickBot="1" x14ac:dyDescent="0.3"/>
    <row r="36" spans="1:10" ht="12" thickBot="1" x14ac:dyDescent="0.3">
      <c r="A36" s="36" t="s">
        <v>33</v>
      </c>
      <c r="B36" s="142" t="str">
        <f>'Rate calculation'!A31</f>
        <v>ENTABENI</v>
      </c>
      <c r="C36" s="143"/>
      <c r="D36" s="144"/>
      <c r="E36" s="37" t="s">
        <v>8</v>
      </c>
      <c r="F36" s="37" t="s">
        <v>9</v>
      </c>
      <c r="G36" s="38" t="s">
        <v>10</v>
      </c>
      <c r="H36" s="39" t="s">
        <v>12</v>
      </c>
      <c r="I36" s="40" t="s">
        <v>11</v>
      </c>
      <c r="J36" s="41" t="s">
        <v>13</v>
      </c>
    </row>
    <row r="37" spans="1:10" x14ac:dyDescent="0.25">
      <c r="A37" s="42"/>
      <c r="B37" s="43" t="s">
        <v>19</v>
      </c>
      <c r="C37" s="44" t="s">
        <v>32</v>
      </c>
      <c r="D37" s="45" t="s">
        <v>21</v>
      </c>
      <c r="E37" s="161">
        <f>'Rate calculation'!D44</f>
        <v>0</v>
      </c>
      <c r="F37" s="171">
        <f>'Rate calculation'!E44</f>
        <v>0</v>
      </c>
      <c r="G37" s="158">
        <f>'Rate calculation'!F44</f>
        <v>0</v>
      </c>
      <c r="H37" s="46"/>
      <c r="I37" s="47"/>
      <c r="J37" s="48"/>
    </row>
    <row r="38" spans="1:10" x14ac:dyDescent="0.25">
      <c r="A38" s="42" t="s">
        <v>0</v>
      </c>
      <c r="B38" s="155" t="s">
        <v>30</v>
      </c>
      <c r="C38" s="156"/>
      <c r="D38" s="157"/>
      <c r="E38" s="162"/>
      <c r="F38" s="172"/>
      <c r="G38" s="159"/>
      <c r="H38" s="46"/>
      <c r="I38" s="47"/>
      <c r="J38" s="48"/>
    </row>
    <row r="39" spans="1:10" ht="13" x14ac:dyDescent="0.3">
      <c r="A39" s="49" t="s">
        <v>1</v>
      </c>
      <c r="B39" s="66">
        <v>6400</v>
      </c>
      <c r="C39" s="67">
        <v>7000</v>
      </c>
      <c r="D39" s="68">
        <v>7800</v>
      </c>
      <c r="E39" s="162"/>
      <c r="F39" s="172"/>
      <c r="G39" s="159"/>
      <c r="H39" s="50">
        <f t="shared" ref="H39:H45" si="13">B39*$E$37</f>
        <v>0</v>
      </c>
      <c r="I39" s="50">
        <f t="shared" ref="I39:I45" si="14">C39*$F$37</f>
        <v>0</v>
      </c>
      <c r="J39" s="50">
        <f t="shared" ref="J39:J45" si="15">D39*$G$37</f>
        <v>0</v>
      </c>
    </row>
    <row r="40" spans="1:10" ht="13" x14ac:dyDescent="0.3">
      <c r="A40" s="49" t="s">
        <v>2</v>
      </c>
      <c r="B40" s="69">
        <v>5000</v>
      </c>
      <c r="C40" s="70">
        <v>5600</v>
      </c>
      <c r="D40" s="71">
        <v>6100</v>
      </c>
      <c r="E40" s="162"/>
      <c r="F40" s="172"/>
      <c r="G40" s="159"/>
      <c r="H40" s="50">
        <f t="shared" si="13"/>
        <v>0</v>
      </c>
      <c r="I40" s="50">
        <f t="shared" si="14"/>
        <v>0</v>
      </c>
      <c r="J40" s="50">
        <f t="shared" si="15"/>
        <v>0</v>
      </c>
    </row>
    <row r="41" spans="1:10" ht="13" x14ac:dyDescent="0.3">
      <c r="A41" s="49" t="s">
        <v>3</v>
      </c>
      <c r="B41" s="66">
        <v>9000</v>
      </c>
      <c r="C41" s="67">
        <v>9000</v>
      </c>
      <c r="D41" s="68">
        <v>9200</v>
      </c>
      <c r="E41" s="162"/>
      <c r="F41" s="172"/>
      <c r="G41" s="159"/>
      <c r="H41" s="50">
        <f t="shared" si="13"/>
        <v>0</v>
      </c>
      <c r="I41" s="50">
        <f t="shared" si="14"/>
        <v>0</v>
      </c>
      <c r="J41" s="50">
        <f t="shared" si="15"/>
        <v>0</v>
      </c>
    </row>
    <row r="42" spans="1:10" ht="13" x14ac:dyDescent="0.3">
      <c r="A42" s="49" t="s">
        <v>4</v>
      </c>
      <c r="B42" s="66">
        <v>9400</v>
      </c>
      <c r="C42" s="67">
        <v>9400</v>
      </c>
      <c r="D42" s="68">
        <v>9400</v>
      </c>
      <c r="E42" s="162"/>
      <c r="F42" s="172"/>
      <c r="G42" s="159"/>
      <c r="H42" s="50">
        <f t="shared" si="13"/>
        <v>0</v>
      </c>
      <c r="I42" s="50">
        <f t="shared" si="14"/>
        <v>0</v>
      </c>
      <c r="J42" s="50">
        <f t="shared" si="15"/>
        <v>0</v>
      </c>
    </row>
    <row r="43" spans="1:10" ht="13" x14ac:dyDescent="0.3">
      <c r="A43" s="49" t="s">
        <v>5</v>
      </c>
      <c r="B43" s="66">
        <v>3000</v>
      </c>
      <c r="C43" s="67">
        <v>3000</v>
      </c>
      <c r="D43" s="68">
        <v>3000</v>
      </c>
      <c r="E43" s="162"/>
      <c r="F43" s="172"/>
      <c r="G43" s="159"/>
      <c r="H43" s="50">
        <f t="shared" si="13"/>
        <v>0</v>
      </c>
      <c r="I43" s="50">
        <f t="shared" si="14"/>
        <v>0</v>
      </c>
      <c r="J43" s="50">
        <f t="shared" si="15"/>
        <v>0</v>
      </c>
    </row>
    <row r="44" spans="1:10" ht="13" x14ac:dyDescent="0.3">
      <c r="A44" s="49" t="s">
        <v>6</v>
      </c>
      <c r="B44" s="66">
        <v>5400</v>
      </c>
      <c r="C44" s="67">
        <v>5400</v>
      </c>
      <c r="D44" s="68">
        <v>5400</v>
      </c>
      <c r="E44" s="162"/>
      <c r="F44" s="172"/>
      <c r="G44" s="159"/>
      <c r="H44" s="50">
        <f t="shared" si="13"/>
        <v>0</v>
      </c>
      <c r="I44" s="50">
        <f t="shared" si="14"/>
        <v>0</v>
      </c>
      <c r="J44" s="50">
        <f t="shared" si="15"/>
        <v>0</v>
      </c>
    </row>
    <row r="45" spans="1:10" ht="13" x14ac:dyDescent="0.3">
      <c r="A45" s="49" t="s">
        <v>7</v>
      </c>
      <c r="B45" s="66">
        <v>3000</v>
      </c>
      <c r="C45" s="67">
        <v>3000</v>
      </c>
      <c r="D45" s="68">
        <v>3000</v>
      </c>
      <c r="E45" s="162"/>
      <c r="F45" s="172"/>
      <c r="G45" s="159"/>
      <c r="H45" s="50">
        <f t="shared" si="13"/>
        <v>0</v>
      </c>
      <c r="I45" s="50">
        <f t="shared" si="14"/>
        <v>0</v>
      </c>
      <c r="J45" s="50">
        <f t="shared" si="15"/>
        <v>0</v>
      </c>
    </row>
    <row r="46" spans="1:10" ht="19.5" customHeight="1" x14ac:dyDescent="0.3">
      <c r="A46" s="99" t="s">
        <v>73</v>
      </c>
      <c r="B46" s="67">
        <v>100</v>
      </c>
      <c r="C46" s="67">
        <v>100</v>
      </c>
      <c r="D46" s="68">
        <v>100</v>
      </c>
      <c r="E46" s="162"/>
      <c r="F46" s="172"/>
      <c r="G46" s="159"/>
      <c r="H46" s="50">
        <f t="shared" ref="H46" si="16">B46*$E$37</f>
        <v>0</v>
      </c>
      <c r="I46" s="50">
        <f t="shared" ref="I46" si="17">C46*$F$37</f>
        <v>0</v>
      </c>
      <c r="J46" s="50">
        <f t="shared" ref="J46" si="18">D46*$G$37</f>
        <v>0</v>
      </c>
    </row>
    <row r="47" spans="1:10" ht="23" x14ac:dyDescent="0.3">
      <c r="A47" s="49" t="s">
        <v>58</v>
      </c>
      <c r="B47" s="66">
        <v>3168</v>
      </c>
      <c r="C47" s="67">
        <v>3168</v>
      </c>
      <c r="D47" s="68">
        <v>3168</v>
      </c>
      <c r="E47" s="162"/>
      <c r="F47" s="172"/>
      <c r="G47" s="159"/>
      <c r="H47" s="50">
        <f>B47*$E$37</f>
        <v>0</v>
      </c>
      <c r="I47" s="50">
        <f t="shared" ref="I47:I48" si="19">C47*$F$37</f>
        <v>0</v>
      </c>
      <c r="J47" s="50">
        <f t="shared" ref="J47:J48" si="20">D47*$G$37</f>
        <v>0</v>
      </c>
    </row>
    <row r="48" spans="1:10" ht="13" x14ac:dyDescent="0.3">
      <c r="A48" s="49" t="s">
        <v>65</v>
      </c>
      <c r="B48" s="66">
        <v>1250</v>
      </c>
      <c r="C48" s="67">
        <v>1250</v>
      </c>
      <c r="D48" s="68">
        <v>1250</v>
      </c>
      <c r="E48" s="163"/>
      <c r="F48" s="173"/>
      <c r="G48" s="160"/>
      <c r="H48" s="50">
        <f>B48*$E$37</f>
        <v>0</v>
      </c>
      <c r="I48" s="50">
        <f t="shared" si="19"/>
        <v>0</v>
      </c>
      <c r="J48" s="50">
        <f t="shared" si="20"/>
        <v>0</v>
      </c>
    </row>
    <row r="49" spans="1:10" x14ac:dyDescent="0.25">
      <c r="B49" s="21"/>
      <c r="C49" s="21"/>
      <c r="D49" s="26"/>
      <c r="E49" s="61" t="s">
        <v>15</v>
      </c>
      <c r="F49" s="62"/>
      <c r="G49" s="63"/>
      <c r="H49" s="50">
        <f>SUM(H39:H48)</f>
        <v>0</v>
      </c>
      <c r="I49" s="50">
        <f t="shared" ref="I49:J49" si="21">SUM(I39:I48)</f>
        <v>0</v>
      </c>
      <c r="J49" s="50">
        <f t="shared" si="21"/>
        <v>0</v>
      </c>
    </row>
    <row r="50" spans="1:10" ht="12" thickBot="1" x14ac:dyDescent="0.3">
      <c r="B50" s="21"/>
      <c r="C50" s="21"/>
      <c r="D50" s="21"/>
      <c r="E50" s="135" t="s">
        <v>14</v>
      </c>
      <c r="F50" s="135"/>
      <c r="G50" s="136"/>
      <c r="H50" s="168">
        <f>SUM(H49:J49)</f>
        <v>0</v>
      </c>
      <c r="I50" s="169"/>
      <c r="J50" s="170"/>
    </row>
    <row r="51" spans="1:10" x14ac:dyDescent="0.25">
      <c r="B51" s="21"/>
      <c r="C51" s="21"/>
      <c r="D51" s="21"/>
    </row>
    <row r="52" spans="1:10" x14ac:dyDescent="0.25">
      <c r="A52" s="54" t="s">
        <v>35</v>
      </c>
      <c r="B52" s="27" t="s">
        <v>19</v>
      </c>
      <c r="C52" s="27" t="s">
        <v>32</v>
      </c>
      <c r="D52" s="27" t="s">
        <v>21</v>
      </c>
      <c r="E52" s="55" t="s">
        <v>8</v>
      </c>
      <c r="F52" s="55" t="s">
        <v>9</v>
      </c>
      <c r="G52" s="55" t="s">
        <v>10</v>
      </c>
      <c r="H52" s="55" t="s">
        <v>12</v>
      </c>
      <c r="I52" s="55" t="s">
        <v>11</v>
      </c>
      <c r="J52" s="55" t="s">
        <v>13</v>
      </c>
    </row>
    <row r="53" spans="1:10" ht="12" x14ac:dyDescent="0.25">
      <c r="A53" s="72" t="s">
        <v>62</v>
      </c>
      <c r="B53" s="28">
        <v>3000</v>
      </c>
      <c r="C53" s="28">
        <v>3000</v>
      </c>
      <c r="D53" s="28">
        <v>3000</v>
      </c>
      <c r="E53" s="125"/>
      <c r="F53" s="125"/>
      <c r="G53" s="125"/>
      <c r="H53" s="56">
        <f>B53*E53</f>
        <v>0</v>
      </c>
      <c r="I53" s="56">
        <f>C53*F53</f>
        <v>0</v>
      </c>
      <c r="J53" s="56">
        <f>D53*G53</f>
        <v>0</v>
      </c>
    </row>
    <row r="54" spans="1:10" ht="12" x14ac:dyDescent="0.25">
      <c r="A54" s="72" t="s">
        <v>49</v>
      </c>
      <c r="B54" s="28">
        <v>3000</v>
      </c>
      <c r="C54" s="28">
        <v>3000</v>
      </c>
      <c r="D54" s="28">
        <v>3000</v>
      </c>
      <c r="E54" s="125"/>
      <c r="F54" s="125"/>
      <c r="G54" s="125"/>
      <c r="H54" s="56">
        <f t="shared" ref="H54:H59" si="22">B54*E54</f>
        <v>0</v>
      </c>
      <c r="I54" s="56">
        <f t="shared" ref="I54:I59" si="23">C54*F54</f>
        <v>0</v>
      </c>
      <c r="J54" s="56">
        <f t="shared" ref="J54:J59" si="24">D54*G54</f>
        <v>0</v>
      </c>
    </row>
    <row r="55" spans="1:10" ht="12" x14ac:dyDescent="0.25">
      <c r="A55" s="73" t="s">
        <v>60</v>
      </c>
      <c r="B55" s="28">
        <v>3000</v>
      </c>
      <c r="C55" s="28">
        <v>3000</v>
      </c>
      <c r="D55" s="28">
        <v>3000</v>
      </c>
      <c r="E55" s="57"/>
      <c r="F55" s="57"/>
      <c r="G55" s="57"/>
      <c r="H55" s="56">
        <f t="shared" si="22"/>
        <v>0</v>
      </c>
      <c r="I55" s="56">
        <f t="shared" si="23"/>
        <v>0</v>
      </c>
      <c r="J55" s="56">
        <f t="shared" si="24"/>
        <v>0</v>
      </c>
    </row>
    <row r="56" spans="1:10" ht="12" x14ac:dyDescent="0.25">
      <c r="A56" s="73" t="s">
        <v>36</v>
      </c>
      <c r="B56" s="28">
        <v>696</v>
      </c>
      <c r="C56" s="28">
        <v>696</v>
      </c>
      <c r="D56" s="28">
        <v>696</v>
      </c>
      <c r="E56" s="57"/>
      <c r="F56" s="57"/>
      <c r="G56" s="57"/>
      <c r="H56" s="56">
        <f t="shared" si="22"/>
        <v>0</v>
      </c>
      <c r="I56" s="56">
        <f t="shared" si="23"/>
        <v>0</v>
      </c>
      <c r="J56" s="56">
        <f t="shared" si="24"/>
        <v>0</v>
      </c>
    </row>
    <row r="57" spans="1:10" ht="12" x14ac:dyDescent="0.25">
      <c r="A57" s="73" t="s">
        <v>37</v>
      </c>
      <c r="B57" s="29"/>
      <c r="C57" s="29"/>
      <c r="D57" s="29"/>
      <c r="E57" s="57"/>
      <c r="F57" s="57"/>
      <c r="G57" s="57"/>
      <c r="H57" s="56">
        <f t="shared" si="22"/>
        <v>0</v>
      </c>
      <c r="I57" s="56">
        <f t="shared" si="23"/>
        <v>0</v>
      </c>
      <c r="J57" s="56">
        <f t="shared" si="24"/>
        <v>0</v>
      </c>
    </row>
    <row r="58" spans="1:10" ht="12" x14ac:dyDescent="0.25">
      <c r="A58" s="73" t="s">
        <v>61</v>
      </c>
      <c r="B58" s="28">
        <v>232</v>
      </c>
      <c r="C58" s="28">
        <v>232</v>
      </c>
      <c r="D58" s="28">
        <v>232</v>
      </c>
      <c r="E58" s="57"/>
      <c r="F58" s="57"/>
      <c r="G58" s="57"/>
      <c r="H58" s="56">
        <f t="shared" si="22"/>
        <v>0</v>
      </c>
      <c r="I58" s="56">
        <f t="shared" si="23"/>
        <v>0</v>
      </c>
      <c r="J58" s="56">
        <f t="shared" si="24"/>
        <v>0</v>
      </c>
    </row>
    <row r="59" spans="1:10" ht="12" x14ac:dyDescent="0.25">
      <c r="A59" s="73" t="s">
        <v>38</v>
      </c>
      <c r="B59" s="29"/>
      <c r="C59" s="29"/>
      <c r="D59" s="29"/>
      <c r="E59" s="57"/>
      <c r="F59" s="57"/>
      <c r="G59" s="57"/>
      <c r="H59" s="56">
        <f t="shared" si="22"/>
        <v>0</v>
      </c>
      <c r="I59" s="56">
        <f t="shared" si="23"/>
        <v>0</v>
      </c>
      <c r="J59" s="56">
        <f t="shared" si="24"/>
        <v>0</v>
      </c>
    </row>
    <row r="60" spans="1:10" x14ac:dyDescent="0.25">
      <c r="A60" s="49" t="s">
        <v>64</v>
      </c>
      <c r="B60" s="28">
        <v>52</v>
      </c>
      <c r="C60" s="28">
        <v>52</v>
      </c>
      <c r="D60" s="28">
        <v>52</v>
      </c>
      <c r="E60" s="57"/>
      <c r="F60" s="57"/>
      <c r="G60" s="57"/>
      <c r="H60" s="56">
        <f t="shared" ref="H60" si="25">B60*E60</f>
        <v>0</v>
      </c>
      <c r="I60" s="56">
        <f t="shared" ref="I60" si="26">C60*F60</f>
        <v>0</v>
      </c>
      <c r="J60" s="56">
        <f t="shared" ref="J60" si="27">D60*G60</f>
        <v>0</v>
      </c>
    </row>
    <row r="61" spans="1:10" x14ac:dyDescent="0.25">
      <c r="G61" s="35" t="s">
        <v>47</v>
      </c>
      <c r="H61" s="58">
        <f>SUM(H53:H60)</f>
        <v>0</v>
      </c>
      <c r="I61" s="58">
        <f t="shared" ref="I61:J61" si="28">SUM(I53:I60)</f>
        <v>0</v>
      </c>
      <c r="J61" s="58">
        <f t="shared" si="28"/>
        <v>0</v>
      </c>
    </row>
    <row r="63" spans="1:10" x14ac:dyDescent="0.25">
      <c r="A63" s="166" t="s">
        <v>74</v>
      </c>
      <c r="B63" s="166"/>
      <c r="C63" s="166"/>
      <c r="D63" s="166"/>
      <c r="E63" s="166"/>
      <c r="F63" s="166"/>
      <c r="G63" s="166"/>
    </row>
    <row r="64" spans="1:10" x14ac:dyDescent="0.25">
      <c r="E64" s="59"/>
      <c r="F64" s="59"/>
      <c r="G64" s="59"/>
    </row>
    <row r="65" spans="1:10" x14ac:dyDescent="0.25">
      <c r="A65" s="35" t="s">
        <v>34</v>
      </c>
      <c r="B65" s="154"/>
      <c r="C65" s="154"/>
      <c r="D65" s="154"/>
    </row>
    <row r="66" spans="1:10" x14ac:dyDescent="0.25">
      <c r="E66" s="64"/>
    </row>
    <row r="67" spans="1:10" ht="12" thickBot="1" x14ac:dyDescent="0.3"/>
    <row r="68" spans="1:10" ht="12" thickBot="1" x14ac:dyDescent="0.3">
      <c r="A68" s="36" t="s">
        <v>33</v>
      </c>
      <c r="B68" s="142" t="str">
        <f>'Rate calculation'!A62</f>
        <v>NELSHOOGTE</v>
      </c>
      <c r="C68" s="143"/>
      <c r="D68" s="144"/>
      <c r="E68" s="37" t="s">
        <v>8</v>
      </c>
      <c r="F68" s="37" t="s">
        <v>9</v>
      </c>
      <c r="G68" s="38" t="s">
        <v>10</v>
      </c>
      <c r="H68" s="39" t="s">
        <v>12</v>
      </c>
      <c r="I68" s="40" t="s">
        <v>11</v>
      </c>
      <c r="J68" s="41" t="s">
        <v>13</v>
      </c>
    </row>
    <row r="69" spans="1:10" x14ac:dyDescent="0.25">
      <c r="A69" s="42"/>
      <c r="B69" s="43" t="s">
        <v>19</v>
      </c>
      <c r="C69" s="44" t="s">
        <v>32</v>
      </c>
      <c r="D69" s="45" t="s">
        <v>21</v>
      </c>
      <c r="E69" s="161">
        <f>'Rate calculation'!D75</f>
        <v>0</v>
      </c>
      <c r="F69" s="171">
        <f>'Rate calculation'!E75</f>
        <v>0</v>
      </c>
      <c r="G69" s="158">
        <f>'Rate calculation'!F75</f>
        <v>0</v>
      </c>
      <c r="H69" s="46"/>
      <c r="I69" s="47"/>
      <c r="J69" s="48"/>
    </row>
    <row r="70" spans="1:10" x14ac:dyDescent="0.25">
      <c r="A70" s="42" t="s">
        <v>0</v>
      </c>
      <c r="B70" s="155" t="s">
        <v>30</v>
      </c>
      <c r="C70" s="156"/>
      <c r="D70" s="157"/>
      <c r="E70" s="162"/>
      <c r="F70" s="172"/>
      <c r="G70" s="159"/>
      <c r="H70" s="46"/>
      <c r="I70" s="47"/>
      <c r="J70" s="48"/>
    </row>
    <row r="71" spans="1:10" ht="13" x14ac:dyDescent="0.3">
      <c r="A71" s="49" t="s">
        <v>1</v>
      </c>
      <c r="B71" s="66">
        <v>3500</v>
      </c>
      <c r="C71" s="67">
        <v>3500</v>
      </c>
      <c r="D71" s="68">
        <v>3500</v>
      </c>
      <c r="E71" s="162"/>
      <c r="F71" s="172"/>
      <c r="G71" s="159"/>
      <c r="H71" s="50">
        <f t="shared" ref="H71:H77" si="29">B71*$E$69</f>
        <v>0</v>
      </c>
      <c r="I71" s="50">
        <f t="shared" ref="I71:I77" si="30">C71*$F$69</f>
        <v>0</v>
      </c>
      <c r="J71" s="50">
        <f t="shared" ref="J71:J77" si="31">D71*$G$69</f>
        <v>0</v>
      </c>
    </row>
    <row r="72" spans="1:10" ht="13" x14ac:dyDescent="0.3">
      <c r="A72" s="49" t="s">
        <v>2</v>
      </c>
      <c r="B72" s="69">
        <v>4000</v>
      </c>
      <c r="C72" s="70">
        <v>4000</v>
      </c>
      <c r="D72" s="71">
        <v>4000</v>
      </c>
      <c r="E72" s="162"/>
      <c r="F72" s="172"/>
      <c r="G72" s="159"/>
      <c r="H72" s="50">
        <f t="shared" si="29"/>
        <v>0</v>
      </c>
      <c r="I72" s="50">
        <f t="shared" si="30"/>
        <v>0</v>
      </c>
      <c r="J72" s="50">
        <f t="shared" si="31"/>
        <v>0</v>
      </c>
    </row>
    <row r="73" spans="1:10" ht="13" x14ac:dyDescent="0.3">
      <c r="A73" s="49" t="s">
        <v>3</v>
      </c>
      <c r="B73" s="66">
        <v>6000</v>
      </c>
      <c r="C73" s="67">
        <v>6000</v>
      </c>
      <c r="D73" s="68">
        <v>6000</v>
      </c>
      <c r="E73" s="162"/>
      <c r="F73" s="172"/>
      <c r="G73" s="159"/>
      <c r="H73" s="50">
        <f t="shared" si="29"/>
        <v>0</v>
      </c>
      <c r="I73" s="50">
        <f t="shared" si="30"/>
        <v>0</v>
      </c>
      <c r="J73" s="50">
        <f t="shared" si="31"/>
        <v>0</v>
      </c>
    </row>
    <row r="74" spans="1:10" ht="13" x14ac:dyDescent="0.3">
      <c r="A74" s="49" t="s">
        <v>4</v>
      </c>
      <c r="B74" s="66">
        <v>3500</v>
      </c>
      <c r="C74" s="67">
        <v>3500</v>
      </c>
      <c r="D74" s="68">
        <v>3500</v>
      </c>
      <c r="E74" s="162"/>
      <c r="F74" s="172"/>
      <c r="G74" s="159"/>
      <c r="H74" s="50">
        <f t="shared" si="29"/>
        <v>0</v>
      </c>
      <c r="I74" s="50">
        <f t="shared" si="30"/>
        <v>0</v>
      </c>
      <c r="J74" s="50">
        <f t="shared" si="31"/>
        <v>0</v>
      </c>
    </row>
    <row r="75" spans="1:10" ht="13" x14ac:dyDescent="0.3">
      <c r="A75" s="49" t="s">
        <v>5</v>
      </c>
      <c r="B75" s="66">
        <v>3600</v>
      </c>
      <c r="C75" s="67">
        <v>3600</v>
      </c>
      <c r="D75" s="68">
        <v>3600</v>
      </c>
      <c r="E75" s="162"/>
      <c r="F75" s="172"/>
      <c r="G75" s="159"/>
      <c r="H75" s="50">
        <f t="shared" si="29"/>
        <v>0</v>
      </c>
      <c r="I75" s="50">
        <f t="shared" si="30"/>
        <v>0</v>
      </c>
      <c r="J75" s="50">
        <f t="shared" si="31"/>
        <v>0</v>
      </c>
    </row>
    <row r="76" spans="1:10" ht="13" x14ac:dyDescent="0.3">
      <c r="A76" s="49" t="s">
        <v>6</v>
      </c>
      <c r="B76" s="66">
        <v>3500</v>
      </c>
      <c r="C76" s="67">
        <v>3500</v>
      </c>
      <c r="D76" s="68">
        <v>3500</v>
      </c>
      <c r="E76" s="162"/>
      <c r="F76" s="172"/>
      <c r="G76" s="159"/>
      <c r="H76" s="50">
        <f t="shared" si="29"/>
        <v>0</v>
      </c>
      <c r="I76" s="50">
        <f t="shared" si="30"/>
        <v>0</v>
      </c>
      <c r="J76" s="50">
        <f t="shared" si="31"/>
        <v>0</v>
      </c>
    </row>
    <row r="77" spans="1:10" ht="13" x14ac:dyDescent="0.3">
      <c r="A77" s="49" t="s">
        <v>7</v>
      </c>
      <c r="B77" s="66">
        <v>2000</v>
      </c>
      <c r="C77" s="67">
        <v>2000</v>
      </c>
      <c r="D77" s="68">
        <v>2000</v>
      </c>
      <c r="E77" s="162"/>
      <c r="F77" s="172"/>
      <c r="G77" s="159"/>
      <c r="H77" s="50">
        <f t="shared" si="29"/>
        <v>0</v>
      </c>
      <c r="I77" s="50">
        <f t="shared" si="30"/>
        <v>0</v>
      </c>
      <c r="J77" s="50">
        <f t="shared" si="31"/>
        <v>0</v>
      </c>
    </row>
    <row r="78" spans="1:10" ht="19.5" customHeight="1" x14ac:dyDescent="0.3">
      <c r="A78" s="99" t="s">
        <v>73</v>
      </c>
      <c r="B78" s="66">
        <v>100</v>
      </c>
      <c r="C78" s="67">
        <v>100</v>
      </c>
      <c r="D78" s="68">
        <v>100</v>
      </c>
      <c r="E78" s="162"/>
      <c r="F78" s="172"/>
      <c r="G78" s="159"/>
      <c r="H78" s="50">
        <f t="shared" ref="H78" si="32">B78*$E$69</f>
        <v>0</v>
      </c>
      <c r="I78" s="50">
        <f t="shared" ref="I78" si="33">C78*$F$69</f>
        <v>0</v>
      </c>
      <c r="J78" s="50">
        <f t="shared" ref="J78" si="34">D78*$G$69</f>
        <v>0</v>
      </c>
    </row>
    <row r="79" spans="1:10" ht="23" x14ac:dyDescent="0.3">
      <c r="A79" s="49" t="s">
        <v>58</v>
      </c>
      <c r="B79" s="66">
        <v>750</v>
      </c>
      <c r="C79" s="67">
        <v>750</v>
      </c>
      <c r="D79" s="68">
        <v>750</v>
      </c>
      <c r="E79" s="162"/>
      <c r="F79" s="172"/>
      <c r="G79" s="159"/>
      <c r="H79" s="50">
        <f t="shared" ref="H79" si="35">B79*$E$69</f>
        <v>0</v>
      </c>
      <c r="I79" s="50">
        <f t="shared" ref="I79:I80" si="36">C79*$F$69</f>
        <v>0</v>
      </c>
      <c r="J79" s="50">
        <f t="shared" ref="J79:J80" si="37">D79*$G$69</f>
        <v>0</v>
      </c>
    </row>
    <row r="80" spans="1:10" ht="13" x14ac:dyDescent="0.3">
      <c r="A80" s="49" t="s">
        <v>63</v>
      </c>
      <c r="B80" s="66">
        <v>600</v>
      </c>
      <c r="C80" s="67">
        <v>600</v>
      </c>
      <c r="D80" s="68">
        <v>600</v>
      </c>
      <c r="E80" s="163"/>
      <c r="F80" s="173"/>
      <c r="G80" s="160"/>
      <c r="H80" s="50">
        <f>B80*$E$69</f>
        <v>0</v>
      </c>
      <c r="I80" s="50">
        <f t="shared" si="36"/>
        <v>0</v>
      </c>
      <c r="J80" s="50">
        <f t="shared" si="37"/>
        <v>0</v>
      </c>
    </row>
    <row r="81" spans="1:10" x14ac:dyDescent="0.25">
      <c r="B81" s="21"/>
      <c r="C81" s="21"/>
      <c r="D81" s="26"/>
      <c r="E81" s="61" t="s">
        <v>15</v>
      </c>
      <c r="F81" s="62"/>
      <c r="G81" s="63"/>
      <c r="H81" s="50">
        <f>SUM(H71:H80)</f>
        <v>0</v>
      </c>
      <c r="I81" s="50">
        <f t="shared" ref="I81:J81" si="38">SUM(I71:I80)</f>
        <v>0</v>
      </c>
      <c r="J81" s="50">
        <f t="shared" si="38"/>
        <v>0</v>
      </c>
    </row>
    <row r="82" spans="1:10" ht="12" thickBot="1" x14ac:dyDescent="0.3">
      <c r="B82" s="21"/>
      <c r="C82" s="21"/>
      <c r="D82" s="21"/>
      <c r="E82" s="135" t="s">
        <v>14</v>
      </c>
      <c r="F82" s="135"/>
      <c r="G82" s="136"/>
      <c r="H82" s="168">
        <f>SUM(H81:J81)</f>
        <v>0</v>
      </c>
      <c r="I82" s="169"/>
      <c r="J82" s="170"/>
    </row>
    <row r="83" spans="1:10" x14ac:dyDescent="0.25">
      <c r="B83" s="21"/>
      <c r="C83" s="21"/>
      <c r="D83" s="21"/>
    </row>
    <row r="84" spans="1:10" x14ac:dyDescent="0.25">
      <c r="A84" s="54" t="s">
        <v>35</v>
      </c>
      <c r="B84" s="27" t="s">
        <v>19</v>
      </c>
      <c r="C84" s="27" t="s">
        <v>32</v>
      </c>
      <c r="D84" s="27" t="s">
        <v>21</v>
      </c>
      <c r="E84" s="55" t="s">
        <v>8</v>
      </c>
      <c r="F84" s="55" t="s">
        <v>9</v>
      </c>
      <c r="G84" s="55" t="s">
        <v>10</v>
      </c>
      <c r="H84" s="55" t="s">
        <v>12</v>
      </c>
      <c r="I84" s="55" t="s">
        <v>11</v>
      </c>
      <c r="J84" s="55" t="s">
        <v>13</v>
      </c>
    </row>
    <row r="85" spans="1:10" s="96" customFormat="1" ht="12" x14ac:dyDescent="0.3">
      <c r="A85" s="114" t="s">
        <v>62</v>
      </c>
      <c r="B85" s="117">
        <v>1500</v>
      </c>
      <c r="C85" s="117">
        <v>2000</v>
      </c>
      <c r="D85" s="117">
        <v>2000</v>
      </c>
      <c r="E85" s="126"/>
      <c r="F85" s="127"/>
      <c r="G85" s="127"/>
      <c r="H85" s="95">
        <f>B85*E85</f>
        <v>0</v>
      </c>
      <c r="I85" s="95">
        <f>C85*F85</f>
        <v>0</v>
      </c>
      <c r="J85" s="95">
        <f>D85*G85</f>
        <v>0</v>
      </c>
    </row>
    <row r="86" spans="1:10" s="96" customFormat="1" ht="12" x14ac:dyDescent="0.3">
      <c r="A86" s="114" t="s">
        <v>49</v>
      </c>
      <c r="B86" s="117">
        <v>1000</v>
      </c>
      <c r="C86" s="117">
        <v>3600</v>
      </c>
      <c r="D86" s="117">
        <v>3600</v>
      </c>
      <c r="E86" s="126"/>
      <c r="F86" s="127"/>
      <c r="G86" s="127"/>
      <c r="H86" s="95">
        <f t="shared" ref="H86:H91" si="39">B86*E86</f>
        <v>0</v>
      </c>
      <c r="I86" s="95">
        <f t="shared" ref="I86:I91" si="40">C86*F86</f>
        <v>0</v>
      </c>
      <c r="J86" s="95">
        <f t="shared" ref="J86:J91" si="41">D86*G86</f>
        <v>0</v>
      </c>
    </row>
    <row r="87" spans="1:10" ht="12" x14ac:dyDescent="0.3">
      <c r="A87" s="115" t="s">
        <v>60</v>
      </c>
      <c r="B87" s="117">
        <v>3000</v>
      </c>
      <c r="C87" s="117">
        <v>1560</v>
      </c>
      <c r="D87" s="117">
        <v>1560</v>
      </c>
      <c r="E87" s="57"/>
      <c r="F87" s="57"/>
      <c r="G87" s="124"/>
      <c r="H87" s="56">
        <f t="shared" si="39"/>
        <v>0</v>
      </c>
      <c r="I87" s="56">
        <f t="shared" si="40"/>
        <v>0</v>
      </c>
      <c r="J87" s="56">
        <f t="shared" si="41"/>
        <v>0</v>
      </c>
    </row>
    <row r="88" spans="1:10" ht="12" x14ac:dyDescent="0.3">
      <c r="A88" s="115" t="s">
        <v>36</v>
      </c>
      <c r="B88" s="117">
        <v>500</v>
      </c>
      <c r="C88" s="117">
        <v>500</v>
      </c>
      <c r="D88" s="117">
        <v>500</v>
      </c>
      <c r="E88" s="57"/>
      <c r="F88" s="57"/>
      <c r="G88" s="57"/>
      <c r="H88" s="56">
        <f t="shared" si="39"/>
        <v>0</v>
      </c>
      <c r="I88" s="56">
        <f t="shared" si="40"/>
        <v>0</v>
      </c>
      <c r="J88" s="56">
        <f t="shared" si="41"/>
        <v>0</v>
      </c>
    </row>
    <row r="89" spans="1:10" ht="12" x14ac:dyDescent="0.3">
      <c r="A89" s="115" t="s">
        <v>37</v>
      </c>
      <c r="B89" s="117">
        <v>1000</v>
      </c>
      <c r="C89" s="117">
        <v>1000</v>
      </c>
      <c r="D89" s="117">
        <v>1000</v>
      </c>
      <c r="E89" s="57"/>
      <c r="F89" s="57"/>
      <c r="G89" s="57"/>
      <c r="H89" s="56">
        <f t="shared" si="39"/>
        <v>0</v>
      </c>
      <c r="I89" s="56">
        <f t="shared" si="40"/>
        <v>0</v>
      </c>
      <c r="J89" s="56">
        <f t="shared" si="41"/>
        <v>0</v>
      </c>
    </row>
    <row r="90" spans="1:10" ht="12" x14ac:dyDescent="0.3">
      <c r="A90" s="115" t="s">
        <v>61</v>
      </c>
      <c r="B90" s="117">
        <v>1000</v>
      </c>
      <c r="C90" s="117">
        <v>1080</v>
      </c>
      <c r="D90" s="117">
        <v>1080</v>
      </c>
      <c r="E90" s="57"/>
      <c r="F90" s="57"/>
      <c r="G90" s="57"/>
      <c r="H90" s="56">
        <f t="shared" si="39"/>
        <v>0</v>
      </c>
      <c r="I90" s="56">
        <f t="shared" si="40"/>
        <v>0</v>
      </c>
      <c r="J90" s="56">
        <f t="shared" si="41"/>
        <v>0</v>
      </c>
    </row>
    <row r="91" spans="1:10" ht="12" x14ac:dyDescent="0.3">
      <c r="A91" s="115" t="s">
        <v>38</v>
      </c>
      <c r="B91" s="117">
        <v>300</v>
      </c>
      <c r="C91" s="117">
        <v>300</v>
      </c>
      <c r="D91" s="117">
        <v>300</v>
      </c>
      <c r="E91" s="57"/>
      <c r="F91" s="57"/>
      <c r="G91" s="57"/>
      <c r="H91" s="56">
        <f t="shared" si="39"/>
        <v>0</v>
      </c>
      <c r="I91" s="56">
        <f t="shared" si="40"/>
        <v>0</v>
      </c>
      <c r="J91" s="56">
        <f t="shared" si="41"/>
        <v>0</v>
      </c>
    </row>
    <row r="92" spans="1:10" x14ac:dyDescent="0.25">
      <c r="A92" s="49" t="s">
        <v>66</v>
      </c>
      <c r="B92" s="28">
        <v>52</v>
      </c>
      <c r="C92" s="28">
        <v>52</v>
      </c>
      <c r="D92" s="28">
        <v>52</v>
      </c>
      <c r="E92" s="57"/>
      <c r="F92" s="57"/>
      <c r="G92" s="57"/>
      <c r="H92" s="56">
        <f t="shared" ref="H92" si="42">B92*E92</f>
        <v>0</v>
      </c>
      <c r="I92" s="56">
        <f t="shared" ref="I92" si="43">C92*F92</f>
        <v>0</v>
      </c>
      <c r="J92" s="56">
        <f t="shared" ref="J92" si="44">D92*G92</f>
        <v>0</v>
      </c>
    </row>
    <row r="93" spans="1:10" x14ac:dyDescent="0.25">
      <c r="G93" s="35" t="s">
        <v>47</v>
      </c>
      <c r="H93" s="58">
        <f>SUM(H85:H92)</f>
        <v>0</v>
      </c>
      <c r="I93" s="58">
        <f>SUM(I85:I92)</f>
        <v>0</v>
      </c>
      <c r="J93" s="58">
        <f>SUM(J85:J92)</f>
        <v>0</v>
      </c>
    </row>
    <row r="94" spans="1:10" x14ac:dyDescent="0.25">
      <c r="G94" s="35"/>
      <c r="H94" s="58"/>
      <c r="I94" s="58"/>
      <c r="J94" s="58"/>
    </row>
    <row r="95" spans="1:10" x14ac:dyDescent="0.25">
      <c r="A95" s="166" t="s">
        <v>74</v>
      </c>
      <c r="B95" s="166"/>
      <c r="C95" s="166"/>
      <c r="D95" s="166"/>
      <c r="E95" s="166"/>
      <c r="F95" s="166"/>
      <c r="G95" s="166"/>
    </row>
    <row r="96" spans="1:10" x14ac:dyDescent="0.25">
      <c r="E96" s="59"/>
      <c r="F96" s="59"/>
      <c r="G96" s="59"/>
    </row>
    <row r="97" spans="1:10" x14ac:dyDescent="0.25">
      <c r="A97" s="35" t="s">
        <v>34</v>
      </c>
      <c r="B97" s="154"/>
      <c r="C97" s="154"/>
      <c r="D97" s="154"/>
    </row>
    <row r="98" spans="1:10" x14ac:dyDescent="0.25">
      <c r="E98" s="64"/>
    </row>
    <row r="99" spans="1:10" ht="12" thickBot="1" x14ac:dyDescent="0.3"/>
    <row r="100" spans="1:10" ht="12" thickBot="1" x14ac:dyDescent="0.3">
      <c r="A100" s="36" t="s">
        <v>33</v>
      </c>
      <c r="B100" s="142" t="str">
        <f>'Rate calculation'!A93</f>
        <v>NGOME</v>
      </c>
      <c r="C100" s="143"/>
      <c r="D100" s="144"/>
      <c r="E100" s="37" t="s">
        <v>8</v>
      </c>
      <c r="F100" s="37" t="s">
        <v>9</v>
      </c>
      <c r="G100" s="38" t="s">
        <v>10</v>
      </c>
      <c r="H100" s="39" t="s">
        <v>12</v>
      </c>
      <c r="I100" s="40" t="s">
        <v>11</v>
      </c>
      <c r="J100" s="41" t="s">
        <v>13</v>
      </c>
    </row>
    <row r="101" spans="1:10" x14ac:dyDescent="0.25">
      <c r="A101" s="42"/>
      <c r="B101" s="43" t="s">
        <v>19</v>
      </c>
      <c r="C101" s="44" t="s">
        <v>32</v>
      </c>
      <c r="D101" s="45" t="s">
        <v>21</v>
      </c>
      <c r="E101" s="167">
        <f>'Rate calculation'!D106</f>
        <v>0</v>
      </c>
      <c r="F101" s="164">
        <f>'Rate calculation'!E106</f>
        <v>0</v>
      </c>
      <c r="G101" s="165">
        <f>'Rate calculation'!F106</f>
        <v>0</v>
      </c>
      <c r="H101" s="46"/>
      <c r="I101" s="47"/>
      <c r="J101" s="48"/>
    </row>
    <row r="102" spans="1:10" x14ac:dyDescent="0.25">
      <c r="A102" s="42" t="s">
        <v>0</v>
      </c>
      <c r="B102" s="155" t="s">
        <v>30</v>
      </c>
      <c r="C102" s="156"/>
      <c r="D102" s="157"/>
      <c r="E102" s="146"/>
      <c r="F102" s="145"/>
      <c r="G102" s="149"/>
      <c r="H102" s="46"/>
      <c r="I102" s="47"/>
      <c r="J102" s="48"/>
    </row>
    <row r="103" spans="1:10" ht="13" x14ac:dyDescent="0.3">
      <c r="A103" s="86" t="s">
        <v>1</v>
      </c>
      <c r="B103" s="112">
        <v>600</v>
      </c>
      <c r="C103" s="112">
        <v>650</v>
      </c>
      <c r="D103" s="112">
        <v>650</v>
      </c>
      <c r="E103" s="146"/>
      <c r="F103" s="145"/>
      <c r="G103" s="149"/>
      <c r="H103" s="50">
        <f t="shared" ref="H103:H109" si="45">B103*$E$101</f>
        <v>0</v>
      </c>
      <c r="I103" s="50">
        <f t="shared" ref="I103:I109" si="46">C103*$F$101</f>
        <v>0</v>
      </c>
      <c r="J103" s="50">
        <f t="shared" ref="J103:J109" si="47">D103*$G$101</f>
        <v>0</v>
      </c>
    </row>
    <row r="104" spans="1:10" ht="13" x14ac:dyDescent="0.3">
      <c r="A104" s="86" t="s">
        <v>2</v>
      </c>
      <c r="B104" s="112">
        <v>1675</v>
      </c>
      <c r="C104" s="112">
        <v>1700</v>
      </c>
      <c r="D104" s="112">
        <v>1700</v>
      </c>
      <c r="E104" s="146"/>
      <c r="F104" s="145"/>
      <c r="G104" s="149"/>
      <c r="H104" s="50">
        <f t="shared" si="45"/>
        <v>0</v>
      </c>
      <c r="I104" s="50">
        <f t="shared" si="46"/>
        <v>0</v>
      </c>
      <c r="J104" s="50">
        <f t="shared" si="47"/>
        <v>0</v>
      </c>
    </row>
    <row r="105" spans="1:10" ht="13" x14ac:dyDescent="0.3">
      <c r="A105" s="86" t="s">
        <v>3</v>
      </c>
      <c r="B105" s="112">
        <v>5000</v>
      </c>
      <c r="C105" s="112">
        <v>5000</v>
      </c>
      <c r="D105" s="112">
        <v>5000</v>
      </c>
      <c r="E105" s="146"/>
      <c r="F105" s="145"/>
      <c r="G105" s="149"/>
      <c r="H105" s="50">
        <f t="shared" si="45"/>
        <v>0</v>
      </c>
      <c r="I105" s="50">
        <f t="shared" si="46"/>
        <v>0</v>
      </c>
      <c r="J105" s="50">
        <f t="shared" si="47"/>
        <v>0</v>
      </c>
    </row>
    <row r="106" spans="1:10" ht="13" x14ac:dyDescent="0.3">
      <c r="A106" s="86" t="s">
        <v>4</v>
      </c>
      <c r="B106" s="112">
        <v>1688</v>
      </c>
      <c r="C106" s="112">
        <v>1477</v>
      </c>
      <c r="D106" s="112">
        <v>1266</v>
      </c>
      <c r="E106" s="146"/>
      <c r="F106" s="145"/>
      <c r="G106" s="149"/>
      <c r="H106" s="50">
        <f t="shared" si="45"/>
        <v>0</v>
      </c>
      <c r="I106" s="50">
        <f t="shared" si="46"/>
        <v>0</v>
      </c>
      <c r="J106" s="50">
        <f t="shared" si="47"/>
        <v>0</v>
      </c>
    </row>
    <row r="107" spans="1:10" ht="13" x14ac:dyDescent="0.3">
      <c r="A107" s="86" t="s">
        <v>5</v>
      </c>
      <c r="B107" s="112">
        <v>600</v>
      </c>
      <c r="C107" s="112">
        <v>600</v>
      </c>
      <c r="D107" s="112">
        <v>600</v>
      </c>
      <c r="E107" s="146"/>
      <c r="F107" s="145"/>
      <c r="G107" s="149"/>
      <c r="H107" s="50">
        <f t="shared" si="45"/>
        <v>0</v>
      </c>
      <c r="I107" s="50">
        <f t="shared" si="46"/>
        <v>0</v>
      </c>
      <c r="J107" s="50">
        <f t="shared" si="47"/>
        <v>0</v>
      </c>
    </row>
    <row r="108" spans="1:10" ht="13" x14ac:dyDescent="0.3">
      <c r="A108" s="86" t="s">
        <v>6</v>
      </c>
      <c r="B108" s="112">
        <v>2708</v>
      </c>
      <c r="C108" s="112">
        <v>2708</v>
      </c>
      <c r="D108" s="112">
        <v>1500</v>
      </c>
      <c r="E108" s="146"/>
      <c r="F108" s="145"/>
      <c r="G108" s="149"/>
      <c r="H108" s="50">
        <f t="shared" si="45"/>
        <v>0</v>
      </c>
      <c r="I108" s="50">
        <f t="shared" si="46"/>
        <v>0</v>
      </c>
      <c r="J108" s="50">
        <f t="shared" si="47"/>
        <v>0</v>
      </c>
    </row>
    <row r="109" spans="1:10" ht="13" x14ac:dyDescent="0.3">
      <c r="A109" s="86" t="s">
        <v>7</v>
      </c>
      <c r="B109" s="112">
        <v>300</v>
      </c>
      <c r="C109" s="112">
        <v>300</v>
      </c>
      <c r="D109" s="112">
        <v>300</v>
      </c>
      <c r="E109" s="146"/>
      <c r="F109" s="145"/>
      <c r="G109" s="149"/>
      <c r="H109" s="50">
        <f t="shared" si="45"/>
        <v>0</v>
      </c>
      <c r="I109" s="50">
        <f t="shared" si="46"/>
        <v>0</v>
      </c>
      <c r="J109" s="50">
        <f t="shared" si="47"/>
        <v>0</v>
      </c>
    </row>
    <row r="110" spans="1:10" ht="23" x14ac:dyDescent="0.3">
      <c r="A110" s="99" t="s">
        <v>73</v>
      </c>
      <c r="B110" s="112"/>
      <c r="C110" s="112"/>
      <c r="D110" s="112"/>
      <c r="E110" s="146"/>
      <c r="F110" s="145"/>
      <c r="G110" s="149"/>
      <c r="H110" s="50">
        <f t="shared" ref="H110" si="48">B110*$E$101</f>
        <v>0</v>
      </c>
      <c r="I110" s="50">
        <f t="shared" ref="I110" si="49">C110*$F$101</f>
        <v>0</v>
      </c>
      <c r="J110" s="50">
        <f t="shared" ref="J110" si="50">D110*$G$101</f>
        <v>0</v>
      </c>
    </row>
    <row r="111" spans="1:10" ht="23" x14ac:dyDescent="0.3">
      <c r="A111" s="86" t="s">
        <v>58</v>
      </c>
      <c r="B111" s="112">
        <v>1260</v>
      </c>
      <c r="C111" s="112">
        <v>1260</v>
      </c>
      <c r="D111" s="112">
        <v>1260</v>
      </c>
      <c r="E111" s="146"/>
      <c r="F111" s="145"/>
      <c r="G111" s="149"/>
      <c r="H111" s="50">
        <f t="shared" ref="H111" si="51">B111*$E$101</f>
        <v>0</v>
      </c>
      <c r="I111" s="50">
        <f t="shared" ref="I111:I112" si="52">C111*$F$101</f>
        <v>0</v>
      </c>
      <c r="J111" s="50">
        <f t="shared" ref="J111:J112" si="53">D111*$G$101</f>
        <v>0</v>
      </c>
    </row>
    <row r="112" spans="1:10" ht="13" x14ac:dyDescent="0.3">
      <c r="A112" s="86" t="s">
        <v>63</v>
      </c>
      <c r="B112" s="112">
        <v>300</v>
      </c>
      <c r="C112" s="112">
        <v>300</v>
      </c>
      <c r="D112" s="112">
        <v>300</v>
      </c>
      <c r="E112" s="147"/>
      <c r="F112" s="148"/>
      <c r="G112" s="150"/>
      <c r="H112" s="50">
        <f>B112*$E$101</f>
        <v>0</v>
      </c>
      <c r="I112" s="50">
        <f t="shared" si="52"/>
        <v>0</v>
      </c>
      <c r="J112" s="50">
        <f t="shared" si="53"/>
        <v>0</v>
      </c>
    </row>
    <row r="113" spans="1:10" x14ac:dyDescent="0.25">
      <c r="B113" s="21"/>
      <c r="C113" s="21"/>
      <c r="D113" s="26"/>
      <c r="E113" s="133" t="s">
        <v>15</v>
      </c>
      <c r="F113" s="133"/>
      <c r="G113" s="134"/>
      <c r="H113" s="50">
        <f>SUM(H103:H112)</f>
        <v>0</v>
      </c>
      <c r="I113" s="50">
        <f t="shared" ref="I113:J113" si="54">SUM(I103:I112)</f>
        <v>0</v>
      </c>
      <c r="J113" s="50">
        <f t="shared" si="54"/>
        <v>0</v>
      </c>
    </row>
    <row r="114" spans="1:10" ht="12" thickBot="1" x14ac:dyDescent="0.3">
      <c r="B114" s="21"/>
      <c r="C114" s="21"/>
      <c r="D114" s="21"/>
      <c r="E114" s="135" t="s">
        <v>14</v>
      </c>
      <c r="F114" s="135"/>
      <c r="G114" s="136"/>
      <c r="H114" s="137">
        <f>SUM(H113:J113)</f>
        <v>0</v>
      </c>
      <c r="I114" s="138"/>
      <c r="J114" s="139"/>
    </row>
    <row r="115" spans="1:10" x14ac:dyDescent="0.25">
      <c r="B115" s="21"/>
      <c r="C115" s="21"/>
      <c r="D115" s="21"/>
      <c r="E115" s="52"/>
      <c r="F115" s="52"/>
      <c r="G115" s="53"/>
      <c r="H115" s="140"/>
      <c r="I115" s="141"/>
      <c r="J115" s="141"/>
    </row>
    <row r="116" spans="1:10" x14ac:dyDescent="0.25">
      <c r="A116" s="54" t="s">
        <v>35</v>
      </c>
      <c r="B116" s="27" t="s">
        <v>19</v>
      </c>
      <c r="C116" s="27" t="s">
        <v>32</v>
      </c>
      <c r="D116" s="27" t="s">
        <v>21</v>
      </c>
      <c r="E116" s="55" t="s">
        <v>8</v>
      </c>
      <c r="F116" s="55" t="s">
        <v>9</v>
      </c>
      <c r="G116" s="55" t="s">
        <v>10</v>
      </c>
      <c r="H116" s="55" t="s">
        <v>12</v>
      </c>
      <c r="I116" s="55" t="s">
        <v>11</v>
      </c>
      <c r="J116" s="55" t="s">
        <v>13</v>
      </c>
    </row>
    <row r="117" spans="1:10" ht="12" x14ac:dyDescent="0.3">
      <c r="A117" s="72" t="s">
        <v>62</v>
      </c>
      <c r="B117" s="83">
        <v>5000</v>
      </c>
      <c r="C117" s="84">
        <v>5000</v>
      </c>
      <c r="D117" s="85">
        <v>5000</v>
      </c>
      <c r="E117" s="125"/>
      <c r="F117" s="125"/>
      <c r="G117" s="125"/>
      <c r="H117" s="56">
        <f t="shared" ref="H117:J123" si="55">B117*E117</f>
        <v>0</v>
      </c>
      <c r="I117" s="56">
        <f t="shared" si="55"/>
        <v>0</v>
      </c>
      <c r="J117" s="56">
        <f t="shared" si="55"/>
        <v>0</v>
      </c>
    </row>
    <row r="118" spans="1:10" ht="12" x14ac:dyDescent="0.3">
      <c r="A118" s="72" t="s">
        <v>49</v>
      </c>
      <c r="B118" s="83">
        <v>3000</v>
      </c>
      <c r="C118" s="84">
        <v>3000</v>
      </c>
      <c r="D118" s="85">
        <v>3000</v>
      </c>
      <c r="E118" s="125"/>
      <c r="F118" s="125"/>
      <c r="G118" s="125"/>
      <c r="H118" s="56">
        <f t="shared" si="55"/>
        <v>0</v>
      </c>
      <c r="I118" s="56">
        <f t="shared" si="55"/>
        <v>0</v>
      </c>
      <c r="J118" s="56">
        <f t="shared" si="55"/>
        <v>0</v>
      </c>
    </row>
    <row r="119" spans="1:10" ht="12" x14ac:dyDescent="0.3">
      <c r="A119" s="73" t="s">
        <v>60</v>
      </c>
      <c r="B119" s="83">
        <v>3000</v>
      </c>
      <c r="C119" s="84">
        <v>3000</v>
      </c>
      <c r="D119" s="85">
        <v>3000</v>
      </c>
      <c r="E119" s="57"/>
      <c r="F119" s="57"/>
      <c r="G119" s="57"/>
      <c r="H119" s="56">
        <f t="shared" si="55"/>
        <v>0</v>
      </c>
      <c r="I119" s="56">
        <f t="shared" si="55"/>
        <v>0</v>
      </c>
      <c r="J119" s="56">
        <f t="shared" si="55"/>
        <v>0</v>
      </c>
    </row>
    <row r="120" spans="1:10" ht="12" x14ac:dyDescent="0.3">
      <c r="A120" s="73" t="s">
        <v>36</v>
      </c>
      <c r="B120" s="83">
        <v>600</v>
      </c>
      <c r="C120" s="84">
        <v>600</v>
      </c>
      <c r="D120" s="85">
        <v>600</v>
      </c>
      <c r="E120" s="57"/>
      <c r="F120" s="57"/>
      <c r="G120" s="57"/>
      <c r="H120" s="56">
        <f t="shared" si="55"/>
        <v>0</v>
      </c>
      <c r="I120" s="56">
        <f t="shared" si="55"/>
        <v>0</v>
      </c>
      <c r="J120" s="56">
        <f t="shared" si="55"/>
        <v>0</v>
      </c>
    </row>
    <row r="121" spans="1:10" ht="12" x14ac:dyDescent="0.3">
      <c r="A121" s="73" t="s">
        <v>37</v>
      </c>
      <c r="B121" s="83"/>
      <c r="C121" s="84"/>
      <c r="D121" s="85"/>
      <c r="E121" s="57"/>
      <c r="F121" s="57"/>
      <c r="G121" s="57"/>
      <c r="H121" s="56">
        <f t="shared" si="55"/>
        <v>0</v>
      </c>
      <c r="I121" s="56">
        <f t="shared" si="55"/>
        <v>0</v>
      </c>
      <c r="J121" s="56">
        <f t="shared" si="55"/>
        <v>0</v>
      </c>
    </row>
    <row r="122" spans="1:10" ht="12" x14ac:dyDescent="0.3">
      <c r="A122" s="73" t="s">
        <v>61</v>
      </c>
      <c r="B122" s="83">
        <v>300</v>
      </c>
      <c r="C122" s="84">
        <v>300</v>
      </c>
      <c r="D122" s="85">
        <v>300</v>
      </c>
      <c r="E122" s="57"/>
      <c r="F122" s="57"/>
      <c r="G122" s="57"/>
      <c r="H122" s="56">
        <f t="shared" si="55"/>
        <v>0</v>
      </c>
      <c r="I122" s="56">
        <f t="shared" si="55"/>
        <v>0</v>
      </c>
      <c r="J122" s="56">
        <f t="shared" si="55"/>
        <v>0</v>
      </c>
    </row>
    <row r="123" spans="1:10" ht="12" x14ac:dyDescent="0.3">
      <c r="A123" s="73" t="s">
        <v>38</v>
      </c>
      <c r="B123" s="83"/>
      <c r="C123" s="84"/>
      <c r="D123" s="85"/>
      <c r="E123" s="57"/>
      <c r="F123" s="57"/>
      <c r="G123" s="57"/>
      <c r="H123" s="56">
        <f t="shared" si="55"/>
        <v>0</v>
      </c>
      <c r="I123" s="56">
        <f t="shared" si="55"/>
        <v>0</v>
      </c>
      <c r="J123" s="56">
        <f t="shared" si="55"/>
        <v>0</v>
      </c>
    </row>
    <row r="124" spans="1:10" x14ac:dyDescent="0.25">
      <c r="A124" s="49" t="s">
        <v>66</v>
      </c>
      <c r="B124" s="30">
        <v>52</v>
      </c>
      <c r="C124" s="30">
        <v>52</v>
      </c>
      <c r="D124" s="30">
        <v>52</v>
      </c>
      <c r="E124" s="57"/>
      <c r="F124" s="57"/>
      <c r="G124" s="57"/>
      <c r="H124" s="56">
        <f t="shared" ref="H124" si="56">B124*E124</f>
        <v>0</v>
      </c>
      <c r="I124" s="56">
        <f t="shared" ref="I124" si="57">C124*F124</f>
        <v>0</v>
      </c>
      <c r="J124" s="56">
        <f t="shared" ref="J124" si="58">D124*G124</f>
        <v>0</v>
      </c>
    </row>
    <row r="125" spans="1:10" x14ac:dyDescent="0.25">
      <c r="G125" s="35" t="s">
        <v>47</v>
      </c>
      <c r="H125" s="58">
        <f>SUM(H117:H124)</f>
        <v>0</v>
      </c>
      <c r="I125" s="58">
        <f t="shared" ref="I125:J125" si="59">SUM(I117:I124)</f>
        <v>0</v>
      </c>
      <c r="J125" s="58">
        <f t="shared" si="59"/>
        <v>0</v>
      </c>
    </row>
    <row r="127" spans="1:10" x14ac:dyDescent="0.25">
      <c r="A127" s="166" t="s">
        <v>74</v>
      </c>
      <c r="B127" s="166"/>
      <c r="C127" s="166"/>
      <c r="D127" s="166"/>
      <c r="E127" s="166"/>
      <c r="F127" s="166"/>
      <c r="G127" s="166"/>
    </row>
    <row r="129" spans="1:10" x14ac:dyDescent="0.25">
      <c r="A129" s="35" t="s">
        <v>34</v>
      </c>
      <c r="B129" s="154"/>
      <c r="C129" s="154"/>
      <c r="D129" s="154"/>
      <c r="E129" s="154"/>
    </row>
    <row r="131" spans="1:10" ht="12" thickBot="1" x14ac:dyDescent="0.3"/>
    <row r="132" spans="1:10" ht="12" thickBot="1" x14ac:dyDescent="0.3">
      <c r="A132" s="36" t="s">
        <v>33</v>
      </c>
      <c r="B132" s="142" t="str">
        <f>'Rate calculation'!A122</f>
        <v>TWEEFONTEIN</v>
      </c>
      <c r="C132" s="143"/>
      <c r="D132" s="144"/>
      <c r="E132" s="37" t="s">
        <v>8</v>
      </c>
      <c r="F132" s="37" t="s">
        <v>9</v>
      </c>
      <c r="G132" s="38" t="s">
        <v>10</v>
      </c>
      <c r="H132" s="39" t="s">
        <v>12</v>
      </c>
      <c r="I132" s="40" t="s">
        <v>11</v>
      </c>
      <c r="J132" s="41" t="s">
        <v>13</v>
      </c>
    </row>
    <row r="133" spans="1:10" x14ac:dyDescent="0.25">
      <c r="A133" s="42"/>
      <c r="B133" s="43" t="s">
        <v>19</v>
      </c>
      <c r="C133" s="44" t="s">
        <v>32</v>
      </c>
      <c r="D133" s="45" t="s">
        <v>21</v>
      </c>
      <c r="E133" s="164">
        <f>'Rate calculation'!D135</f>
        <v>0</v>
      </c>
      <c r="F133" s="164">
        <f>'Rate calculation'!E135</f>
        <v>0</v>
      </c>
      <c r="G133" s="165">
        <f>'Rate calculation'!F135</f>
        <v>0</v>
      </c>
      <c r="H133" s="46"/>
      <c r="I133" s="47"/>
      <c r="J133" s="48"/>
    </row>
    <row r="134" spans="1:10" x14ac:dyDescent="0.25">
      <c r="A134" s="42" t="s">
        <v>0</v>
      </c>
      <c r="B134" s="155" t="s">
        <v>30</v>
      </c>
      <c r="C134" s="156"/>
      <c r="D134" s="157"/>
      <c r="E134" s="145"/>
      <c r="F134" s="145"/>
      <c r="G134" s="149"/>
      <c r="H134" s="46"/>
      <c r="I134" s="47"/>
      <c r="J134" s="48"/>
    </row>
    <row r="135" spans="1:10" ht="13" x14ac:dyDescent="0.3">
      <c r="A135" s="86" t="s">
        <v>1</v>
      </c>
      <c r="B135" s="112">
        <v>9000</v>
      </c>
      <c r="C135" s="112">
        <v>8400</v>
      </c>
      <c r="D135" s="112">
        <v>8358</v>
      </c>
      <c r="E135" s="145"/>
      <c r="F135" s="145"/>
      <c r="G135" s="149"/>
      <c r="H135" s="50">
        <f>B135*$E$133</f>
        <v>0</v>
      </c>
      <c r="I135" s="50">
        <f t="shared" ref="I135:I141" si="60">C135*$F$133</f>
        <v>0</v>
      </c>
      <c r="J135" s="50">
        <f t="shared" ref="J135:J141" si="61">D135*$G$133</f>
        <v>0</v>
      </c>
    </row>
    <row r="136" spans="1:10" ht="13" x14ac:dyDescent="0.3">
      <c r="A136" s="86" t="s">
        <v>2</v>
      </c>
      <c r="B136" s="112">
        <v>7479</v>
      </c>
      <c r="C136" s="112">
        <v>7479</v>
      </c>
      <c r="D136" s="112">
        <v>7479</v>
      </c>
      <c r="E136" s="145"/>
      <c r="F136" s="145"/>
      <c r="G136" s="149"/>
      <c r="H136" s="50">
        <f t="shared" ref="H136:H141" si="62">B136*$E$133</f>
        <v>0</v>
      </c>
      <c r="I136" s="50">
        <f t="shared" si="60"/>
        <v>0</v>
      </c>
      <c r="J136" s="50">
        <f t="shared" si="61"/>
        <v>0</v>
      </c>
    </row>
    <row r="137" spans="1:10" ht="13" x14ac:dyDescent="0.3">
      <c r="A137" s="86" t="s">
        <v>3</v>
      </c>
      <c r="B137" s="112">
        <v>10000</v>
      </c>
      <c r="C137" s="112">
        <v>10000</v>
      </c>
      <c r="D137" s="112">
        <v>10000</v>
      </c>
      <c r="E137" s="145"/>
      <c r="F137" s="145"/>
      <c r="G137" s="149"/>
      <c r="H137" s="50">
        <f t="shared" si="62"/>
        <v>0</v>
      </c>
      <c r="I137" s="50">
        <f t="shared" si="60"/>
        <v>0</v>
      </c>
      <c r="J137" s="50">
        <f t="shared" si="61"/>
        <v>0</v>
      </c>
    </row>
    <row r="138" spans="1:10" ht="13" x14ac:dyDescent="0.3">
      <c r="A138" s="86" t="s">
        <v>4</v>
      </c>
      <c r="B138" s="112">
        <v>8400</v>
      </c>
      <c r="C138" s="112">
        <v>8100</v>
      </c>
      <c r="D138" s="112">
        <v>7800</v>
      </c>
      <c r="E138" s="145"/>
      <c r="F138" s="145"/>
      <c r="G138" s="149"/>
      <c r="H138" s="50">
        <f t="shared" si="62"/>
        <v>0</v>
      </c>
      <c r="I138" s="50">
        <f t="shared" si="60"/>
        <v>0</v>
      </c>
      <c r="J138" s="50">
        <f t="shared" si="61"/>
        <v>0</v>
      </c>
    </row>
    <row r="139" spans="1:10" ht="13" x14ac:dyDescent="0.3">
      <c r="A139" s="86" t="s">
        <v>5</v>
      </c>
      <c r="B139" s="112">
        <v>1500</v>
      </c>
      <c r="C139" s="112">
        <v>1500</v>
      </c>
      <c r="D139" s="112">
        <v>1500</v>
      </c>
      <c r="E139" s="145"/>
      <c r="F139" s="145"/>
      <c r="G139" s="149"/>
      <c r="H139" s="50">
        <f t="shared" si="62"/>
        <v>0</v>
      </c>
      <c r="I139" s="50">
        <f t="shared" si="60"/>
        <v>0</v>
      </c>
      <c r="J139" s="50">
        <f t="shared" si="61"/>
        <v>0</v>
      </c>
    </row>
    <row r="140" spans="1:10" ht="13" x14ac:dyDescent="0.3">
      <c r="A140" s="86" t="s">
        <v>6</v>
      </c>
      <c r="B140" s="112">
        <v>9000</v>
      </c>
      <c r="C140" s="112">
        <v>9000</v>
      </c>
      <c r="D140" s="112">
        <v>9000</v>
      </c>
      <c r="E140" s="145"/>
      <c r="F140" s="145"/>
      <c r="G140" s="149"/>
      <c r="H140" s="50">
        <f t="shared" si="62"/>
        <v>0</v>
      </c>
      <c r="I140" s="50">
        <f t="shared" si="60"/>
        <v>0</v>
      </c>
      <c r="J140" s="50">
        <f t="shared" si="61"/>
        <v>0</v>
      </c>
    </row>
    <row r="141" spans="1:10" ht="13" x14ac:dyDescent="0.3">
      <c r="A141" s="86" t="s">
        <v>7</v>
      </c>
      <c r="B141" s="112">
        <v>600</v>
      </c>
      <c r="C141" s="112">
        <v>600</v>
      </c>
      <c r="D141" s="112">
        <v>600</v>
      </c>
      <c r="E141" s="145"/>
      <c r="F141" s="145"/>
      <c r="G141" s="149"/>
      <c r="H141" s="50">
        <f t="shared" si="62"/>
        <v>0</v>
      </c>
      <c r="I141" s="50">
        <f t="shared" si="60"/>
        <v>0</v>
      </c>
      <c r="J141" s="50">
        <f t="shared" si="61"/>
        <v>0</v>
      </c>
    </row>
    <row r="142" spans="1:10" ht="23" x14ac:dyDescent="0.3">
      <c r="A142" s="99" t="s">
        <v>73</v>
      </c>
      <c r="B142" s="112">
        <v>400</v>
      </c>
      <c r="C142" s="112">
        <v>400</v>
      </c>
      <c r="D142" s="112">
        <v>400</v>
      </c>
      <c r="E142" s="145"/>
      <c r="F142" s="145"/>
      <c r="G142" s="149"/>
      <c r="H142" s="50">
        <f t="shared" ref="H142" si="63">B142*$E$133</f>
        <v>0</v>
      </c>
      <c r="I142" s="50">
        <f t="shared" ref="I142" si="64">C142*$F$133</f>
        <v>0</v>
      </c>
      <c r="J142" s="50">
        <f t="shared" ref="J142" si="65">D142*$G$133</f>
        <v>0</v>
      </c>
    </row>
    <row r="143" spans="1:10" ht="23" x14ac:dyDescent="0.3">
      <c r="A143" s="86" t="s">
        <v>58</v>
      </c>
      <c r="B143" s="112">
        <v>1000</v>
      </c>
      <c r="C143" s="112">
        <v>1000</v>
      </c>
      <c r="D143" s="112">
        <v>1000</v>
      </c>
      <c r="E143" s="145"/>
      <c r="F143" s="145"/>
      <c r="G143" s="149"/>
      <c r="H143" s="50">
        <f t="shared" ref="H143:H144" si="66">B143*$E$133</f>
        <v>0</v>
      </c>
      <c r="I143" s="50">
        <f t="shared" ref="I143:I144" si="67">C143*$F$133</f>
        <v>0</v>
      </c>
      <c r="J143" s="50">
        <f t="shared" ref="J143:J144" si="68">D143*$G$133</f>
        <v>0</v>
      </c>
    </row>
    <row r="144" spans="1:10" ht="13" x14ac:dyDescent="0.3">
      <c r="A144" s="86" t="s">
        <v>63</v>
      </c>
      <c r="B144" s="112">
        <v>1500</v>
      </c>
      <c r="C144" s="112">
        <v>1500</v>
      </c>
      <c r="D144" s="112">
        <v>1500</v>
      </c>
      <c r="E144" s="148"/>
      <c r="F144" s="148"/>
      <c r="G144" s="150"/>
      <c r="H144" s="50">
        <f t="shared" si="66"/>
        <v>0</v>
      </c>
      <c r="I144" s="50">
        <f t="shared" si="67"/>
        <v>0</v>
      </c>
      <c r="J144" s="50">
        <f t="shared" si="68"/>
        <v>0</v>
      </c>
    </row>
    <row r="145" spans="1:10" x14ac:dyDescent="0.25">
      <c r="B145" s="21"/>
      <c r="C145" s="21"/>
      <c r="D145" s="26"/>
      <c r="E145" s="133" t="s">
        <v>15</v>
      </c>
      <c r="F145" s="133"/>
      <c r="G145" s="134"/>
      <c r="H145" s="50">
        <f>SUM(H135:H144)</f>
        <v>0</v>
      </c>
      <c r="I145" s="50">
        <f t="shared" ref="I145:J145" si="69">SUM(I135:I144)</f>
        <v>0</v>
      </c>
      <c r="J145" s="50">
        <f t="shared" si="69"/>
        <v>0</v>
      </c>
    </row>
    <row r="146" spans="1:10" ht="12" thickBot="1" x14ac:dyDescent="0.3">
      <c r="B146" s="21"/>
      <c r="C146" s="21"/>
      <c r="D146" s="21"/>
      <c r="E146" s="135" t="s">
        <v>14</v>
      </c>
      <c r="F146" s="135"/>
      <c r="G146" s="136"/>
      <c r="H146" s="137">
        <f>SUM(H145:J145)</f>
        <v>0</v>
      </c>
      <c r="I146" s="138"/>
      <c r="J146" s="139"/>
    </row>
    <row r="147" spans="1:10" x14ac:dyDescent="0.25">
      <c r="B147" s="21"/>
      <c r="C147" s="21"/>
      <c r="D147" s="21"/>
      <c r="E147" s="52"/>
      <c r="F147" s="52"/>
      <c r="G147" s="53"/>
      <c r="H147" s="140"/>
      <c r="I147" s="141"/>
      <c r="J147" s="141"/>
    </row>
    <row r="148" spans="1:10" x14ac:dyDescent="0.25">
      <c r="A148" s="54" t="s">
        <v>35</v>
      </c>
      <c r="B148" s="27" t="s">
        <v>19</v>
      </c>
      <c r="C148" s="27" t="s">
        <v>32</v>
      </c>
      <c r="D148" s="27" t="s">
        <v>21</v>
      </c>
      <c r="E148" s="55" t="s">
        <v>8</v>
      </c>
      <c r="F148" s="55" t="s">
        <v>9</v>
      </c>
      <c r="G148" s="55" t="s">
        <v>10</v>
      </c>
      <c r="H148" s="55" t="s">
        <v>12</v>
      </c>
      <c r="I148" s="55" t="s">
        <v>11</v>
      </c>
      <c r="J148" s="55" t="s">
        <v>13</v>
      </c>
    </row>
    <row r="149" spans="1:10" ht="12" x14ac:dyDescent="0.3">
      <c r="A149" s="72" t="s">
        <v>62</v>
      </c>
      <c r="B149" s="83">
        <v>5000</v>
      </c>
      <c r="C149" s="84">
        <v>5000</v>
      </c>
      <c r="D149" s="85">
        <v>5000</v>
      </c>
      <c r="E149" s="125"/>
      <c r="F149" s="125"/>
      <c r="G149" s="125"/>
      <c r="H149" s="56">
        <f t="shared" ref="H149:J155" si="70">B149*E149</f>
        <v>0</v>
      </c>
      <c r="I149" s="56">
        <f t="shared" si="70"/>
        <v>0</v>
      </c>
      <c r="J149" s="56">
        <f t="shared" si="70"/>
        <v>0</v>
      </c>
    </row>
    <row r="150" spans="1:10" ht="12" x14ac:dyDescent="0.3">
      <c r="A150" s="72" t="s">
        <v>49</v>
      </c>
      <c r="B150" s="83">
        <v>3000</v>
      </c>
      <c r="C150" s="84">
        <v>3000</v>
      </c>
      <c r="D150" s="85">
        <v>3000</v>
      </c>
      <c r="E150" s="125"/>
      <c r="F150" s="125"/>
      <c r="G150" s="125"/>
      <c r="H150" s="56">
        <f t="shared" si="70"/>
        <v>0</v>
      </c>
      <c r="I150" s="56">
        <f t="shared" si="70"/>
        <v>0</v>
      </c>
      <c r="J150" s="56">
        <f t="shared" si="70"/>
        <v>0</v>
      </c>
    </row>
    <row r="151" spans="1:10" ht="12" x14ac:dyDescent="0.3">
      <c r="A151" s="73" t="s">
        <v>60</v>
      </c>
      <c r="B151" s="83">
        <v>3000</v>
      </c>
      <c r="C151" s="84">
        <v>3000</v>
      </c>
      <c r="D151" s="85">
        <v>3000</v>
      </c>
      <c r="E151" s="57"/>
      <c r="F151" s="57"/>
      <c r="G151" s="124"/>
      <c r="H151" s="56">
        <f t="shared" si="70"/>
        <v>0</v>
      </c>
      <c r="I151" s="56">
        <f t="shared" si="70"/>
        <v>0</v>
      </c>
      <c r="J151" s="56">
        <f t="shared" si="70"/>
        <v>0</v>
      </c>
    </row>
    <row r="152" spans="1:10" ht="12" x14ac:dyDescent="0.3">
      <c r="A152" s="73" t="s">
        <v>36</v>
      </c>
      <c r="B152" s="83">
        <v>600</v>
      </c>
      <c r="C152" s="84">
        <v>600</v>
      </c>
      <c r="D152" s="85">
        <v>600</v>
      </c>
      <c r="E152" s="57"/>
      <c r="F152" s="57"/>
      <c r="G152" s="57"/>
      <c r="H152" s="56">
        <f t="shared" si="70"/>
        <v>0</v>
      </c>
      <c r="I152" s="56">
        <f t="shared" si="70"/>
        <v>0</v>
      </c>
      <c r="J152" s="56">
        <f t="shared" si="70"/>
        <v>0</v>
      </c>
    </row>
    <row r="153" spans="1:10" ht="12" x14ac:dyDescent="0.3">
      <c r="A153" s="73" t="s">
        <v>37</v>
      </c>
      <c r="B153" s="81">
        <v>1000</v>
      </c>
      <c r="C153" s="81">
        <v>1000</v>
      </c>
      <c r="D153" s="81">
        <v>1000</v>
      </c>
      <c r="E153" s="57"/>
      <c r="F153" s="57"/>
      <c r="G153" s="57"/>
      <c r="H153" s="56">
        <f t="shared" si="70"/>
        <v>0</v>
      </c>
      <c r="I153" s="56">
        <f t="shared" si="70"/>
        <v>0</v>
      </c>
      <c r="J153" s="56">
        <f t="shared" si="70"/>
        <v>0</v>
      </c>
    </row>
    <row r="154" spans="1:10" ht="12" x14ac:dyDescent="0.3">
      <c r="A154" s="73" t="s">
        <v>61</v>
      </c>
      <c r="B154" s="81">
        <v>1000</v>
      </c>
      <c r="C154" s="81">
        <v>1000</v>
      </c>
      <c r="D154" s="81">
        <v>1000</v>
      </c>
      <c r="E154" s="57"/>
      <c r="F154" s="57"/>
      <c r="G154" s="57"/>
      <c r="H154" s="56">
        <f t="shared" si="70"/>
        <v>0</v>
      </c>
      <c r="I154" s="56">
        <f t="shared" si="70"/>
        <v>0</v>
      </c>
      <c r="J154" s="56">
        <f t="shared" si="70"/>
        <v>0</v>
      </c>
    </row>
    <row r="155" spans="1:10" ht="12" x14ac:dyDescent="0.3">
      <c r="A155" s="73" t="s">
        <v>38</v>
      </c>
      <c r="B155" s="81">
        <v>600</v>
      </c>
      <c r="C155" s="81">
        <v>600</v>
      </c>
      <c r="D155" s="81">
        <v>600</v>
      </c>
      <c r="E155" s="57"/>
      <c r="F155" s="57"/>
      <c r="G155" s="57"/>
      <c r="H155" s="56">
        <f t="shared" si="70"/>
        <v>0</v>
      </c>
      <c r="I155" s="56">
        <f t="shared" si="70"/>
        <v>0</v>
      </c>
      <c r="J155" s="56">
        <f t="shared" si="70"/>
        <v>0</v>
      </c>
    </row>
    <row r="156" spans="1:10" x14ac:dyDescent="0.25">
      <c r="A156" s="49" t="s">
        <v>66</v>
      </c>
      <c r="B156" s="28">
        <v>52</v>
      </c>
      <c r="C156" s="28">
        <v>52</v>
      </c>
      <c r="D156" s="28">
        <v>52</v>
      </c>
      <c r="E156" s="57"/>
      <c r="F156" s="57"/>
      <c r="G156" s="57"/>
      <c r="H156" s="56">
        <f t="shared" ref="H156" si="71">B156*E156</f>
        <v>0</v>
      </c>
      <c r="I156" s="56">
        <f t="shared" ref="I156" si="72">C156*F156</f>
        <v>0</v>
      </c>
      <c r="J156" s="56">
        <f t="shared" ref="J156" si="73">D156*G156</f>
        <v>0</v>
      </c>
    </row>
    <row r="157" spans="1:10" x14ac:dyDescent="0.25">
      <c r="G157" s="35" t="s">
        <v>47</v>
      </c>
      <c r="H157" s="58">
        <f>SUM(H149:H156)</f>
        <v>0</v>
      </c>
      <c r="I157" s="58">
        <f t="shared" ref="I157:J157" si="74">SUM(I149:I156)</f>
        <v>0</v>
      </c>
      <c r="J157" s="58">
        <f t="shared" si="74"/>
        <v>0</v>
      </c>
    </row>
    <row r="161" spans="1:10" x14ac:dyDescent="0.25">
      <c r="A161" s="166" t="s">
        <v>74</v>
      </c>
      <c r="B161" s="166"/>
      <c r="C161" s="166"/>
      <c r="D161" s="166"/>
      <c r="E161" s="166"/>
      <c r="F161" s="166"/>
      <c r="G161" s="166"/>
    </row>
    <row r="163" spans="1:10" x14ac:dyDescent="0.25">
      <c r="A163" s="35" t="s">
        <v>34</v>
      </c>
      <c r="B163" s="154"/>
      <c r="C163" s="154"/>
      <c r="D163" s="154"/>
      <c r="E163" s="154"/>
    </row>
    <row r="165" spans="1:10" ht="12" thickBot="1" x14ac:dyDescent="0.3"/>
    <row r="166" spans="1:10" ht="12" thickBot="1" x14ac:dyDescent="0.3">
      <c r="A166" s="36" t="s">
        <v>33</v>
      </c>
      <c r="B166" s="142" t="str">
        <f>'Rate calculation'!A152</f>
        <v>UITSOEK</v>
      </c>
      <c r="C166" s="143"/>
      <c r="D166" s="144"/>
      <c r="E166" s="37" t="s">
        <v>8</v>
      </c>
      <c r="F166" s="37" t="s">
        <v>9</v>
      </c>
      <c r="G166" s="38" t="s">
        <v>10</v>
      </c>
      <c r="H166" s="39" t="s">
        <v>12</v>
      </c>
      <c r="I166" s="40" t="s">
        <v>11</v>
      </c>
      <c r="J166" s="41" t="s">
        <v>13</v>
      </c>
    </row>
    <row r="167" spans="1:10" x14ac:dyDescent="0.25">
      <c r="A167" s="42"/>
      <c r="B167" s="43" t="s">
        <v>19</v>
      </c>
      <c r="C167" s="44" t="s">
        <v>32</v>
      </c>
      <c r="D167" s="45" t="s">
        <v>21</v>
      </c>
      <c r="E167" s="164">
        <f>'Rate calculation'!D165</f>
        <v>0</v>
      </c>
      <c r="F167" s="164">
        <f>'Rate calculation'!E165</f>
        <v>0</v>
      </c>
      <c r="G167" s="165">
        <f>'Rate calculation'!F165</f>
        <v>0</v>
      </c>
      <c r="H167" s="46"/>
      <c r="I167" s="47"/>
      <c r="J167" s="48"/>
    </row>
    <row r="168" spans="1:10" x14ac:dyDescent="0.25">
      <c r="A168" s="42" t="s">
        <v>0</v>
      </c>
      <c r="B168" s="155" t="s">
        <v>30</v>
      </c>
      <c r="C168" s="156"/>
      <c r="D168" s="157"/>
      <c r="E168" s="145"/>
      <c r="F168" s="145"/>
      <c r="G168" s="149"/>
      <c r="H168" s="46"/>
      <c r="I168" s="47"/>
      <c r="J168" s="48"/>
    </row>
    <row r="169" spans="1:10" x14ac:dyDescent="0.25">
      <c r="A169" s="49" t="s">
        <v>1</v>
      </c>
      <c r="B169" s="25">
        <v>2000</v>
      </c>
      <c r="C169" s="25">
        <v>2200</v>
      </c>
      <c r="D169" s="25">
        <v>2400</v>
      </c>
      <c r="E169" s="145"/>
      <c r="F169" s="145"/>
      <c r="G169" s="149"/>
      <c r="H169" s="50">
        <f t="shared" ref="H169:H175" si="75">B169*$E$167</f>
        <v>0</v>
      </c>
      <c r="I169" s="50">
        <f t="shared" ref="I169:I175" si="76">C169*$F$167</f>
        <v>0</v>
      </c>
      <c r="J169" s="50">
        <f t="shared" ref="J169:J175" si="77">D169*$G$167</f>
        <v>0</v>
      </c>
    </row>
    <row r="170" spans="1:10" x14ac:dyDescent="0.25">
      <c r="A170" s="49" t="s">
        <v>2</v>
      </c>
      <c r="B170" s="25">
        <v>6300</v>
      </c>
      <c r="C170" s="25">
        <v>6300</v>
      </c>
      <c r="D170" s="25">
        <v>6300</v>
      </c>
      <c r="E170" s="145"/>
      <c r="F170" s="145"/>
      <c r="G170" s="149"/>
      <c r="H170" s="50">
        <f t="shared" si="75"/>
        <v>0</v>
      </c>
      <c r="I170" s="50">
        <f t="shared" si="76"/>
        <v>0</v>
      </c>
      <c r="J170" s="50">
        <f t="shared" si="77"/>
        <v>0</v>
      </c>
    </row>
    <row r="171" spans="1:10" x14ac:dyDescent="0.25">
      <c r="A171" s="49" t="s">
        <v>3</v>
      </c>
      <c r="B171" s="25">
        <v>5800</v>
      </c>
      <c r="C171" s="25">
        <v>5800</v>
      </c>
      <c r="D171" s="25">
        <v>5800</v>
      </c>
      <c r="E171" s="145"/>
      <c r="F171" s="145"/>
      <c r="G171" s="149"/>
      <c r="H171" s="50">
        <f t="shared" si="75"/>
        <v>0</v>
      </c>
      <c r="I171" s="50">
        <f t="shared" si="76"/>
        <v>0</v>
      </c>
      <c r="J171" s="50">
        <f t="shared" si="77"/>
        <v>0</v>
      </c>
    </row>
    <row r="172" spans="1:10" x14ac:dyDescent="0.25">
      <c r="A172" s="49" t="s">
        <v>4</v>
      </c>
      <c r="B172" s="25">
        <v>6300</v>
      </c>
      <c r="C172" s="25">
        <v>6300</v>
      </c>
      <c r="D172" s="25">
        <v>3500</v>
      </c>
      <c r="E172" s="145"/>
      <c r="F172" s="145"/>
      <c r="G172" s="149"/>
      <c r="H172" s="50">
        <f t="shared" si="75"/>
        <v>0</v>
      </c>
      <c r="I172" s="50">
        <f t="shared" si="76"/>
        <v>0</v>
      </c>
      <c r="J172" s="50">
        <f t="shared" si="77"/>
        <v>0</v>
      </c>
    </row>
    <row r="173" spans="1:10" x14ac:dyDescent="0.25">
      <c r="A173" s="49" t="s">
        <v>5</v>
      </c>
      <c r="B173" s="25">
        <v>2300</v>
      </c>
      <c r="C173" s="25">
        <v>2300</v>
      </c>
      <c r="D173" s="25">
        <v>2300</v>
      </c>
      <c r="E173" s="145"/>
      <c r="F173" s="145"/>
      <c r="G173" s="149"/>
      <c r="H173" s="50">
        <f t="shared" si="75"/>
        <v>0</v>
      </c>
      <c r="I173" s="50">
        <f t="shared" si="76"/>
        <v>0</v>
      </c>
      <c r="J173" s="50">
        <f t="shared" si="77"/>
        <v>0</v>
      </c>
    </row>
    <row r="174" spans="1:10" x14ac:dyDescent="0.25">
      <c r="A174" s="49" t="s">
        <v>6</v>
      </c>
      <c r="B174" s="25">
        <v>4800</v>
      </c>
      <c r="C174" s="25">
        <v>4800</v>
      </c>
      <c r="D174" s="25">
        <v>4800</v>
      </c>
      <c r="E174" s="145"/>
      <c r="F174" s="145"/>
      <c r="G174" s="149"/>
      <c r="H174" s="50">
        <f t="shared" si="75"/>
        <v>0</v>
      </c>
      <c r="I174" s="50">
        <f t="shared" si="76"/>
        <v>0</v>
      </c>
      <c r="J174" s="50">
        <f t="shared" si="77"/>
        <v>0</v>
      </c>
    </row>
    <row r="175" spans="1:10" x14ac:dyDescent="0.25">
      <c r="A175" s="49" t="s">
        <v>7</v>
      </c>
      <c r="B175" s="25">
        <v>800</v>
      </c>
      <c r="C175" s="25">
        <v>800</v>
      </c>
      <c r="D175" s="25">
        <v>800</v>
      </c>
      <c r="E175" s="145"/>
      <c r="F175" s="145"/>
      <c r="G175" s="149"/>
      <c r="H175" s="50">
        <f t="shared" si="75"/>
        <v>0</v>
      </c>
      <c r="I175" s="50">
        <f t="shared" si="76"/>
        <v>0</v>
      </c>
      <c r="J175" s="50">
        <f t="shared" si="77"/>
        <v>0</v>
      </c>
    </row>
    <row r="176" spans="1:10" ht="23" x14ac:dyDescent="0.25">
      <c r="A176" s="99" t="s">
        <v>73</v>
      </c>
      <c r="B176" s="25"/>
      <c r="C176" s="25"/>
      <c r="D176" s="25"/>
      <c r="E176" s="145"/>
      <c r="F176" s="145"/>
      <c r="G176" s="149"/>
      <c r="H176" s="50">
        <f t="shared" ref="H176" si="78">B176*$E$167</f>
        <v>0</v>
      </c>
      <c r="I176" s="50">
        <f t="shared" ref="I176" si="79">C176*$F$167</f>
        <v>0</v>
      </c>
      <c r="J176" s="50">
        <f t="shared" ref="J176" si="80">D176*$G$167</f>
        <v>0</v>
      </c>
    </row>
    <row r="177" spans="1:10" ht="23" x14ac:dyDescent="0.25">
      <c r="A177" s="49" t="s">
        <v>58</v>
      </c>
      <c r="B177" s="25">
        <v>300</v>
      </c>
      <c r="C177" s="25">
        <v>300</v>
      </c>
      <c r="D177" s="25">
        <v>300</v>
      </c>
      <c r="E177" s="145"/>
      <c r="F177" s="145"/>
      <c r="G177" s="149"/>
      <c r="H177" s="50">
        <f t="shared" ref="H177" si="81">B177*$E$167</f>
        <v>0</v>
      </c>
      <c r="I177" s="50">
        <f t="shared" ref="I177:I178" si="82">C177*$F$167</f>
        <v>0</v>
      </c>
      <c r="J177" s="50">
        <f t="shared" ref="J177:J178" si="83">D177*$G$167</f>
        <v>0</v>
      </c>
    </row>
    <row r="178" spans="1:10" x14ac:dyDescent="0.25">
      <c r="A178" s="49" t="s">
        <v>63</v>
      </c>
      <c r="B178" s="25">
        <v>450</v>
      </c>
      <c r="C178" s="25">
        <v>450</v>
      </c>
      <c r="D178" s="25">
        <v>450</v>
      </c>
      <c r="E178" s="148"/>
      <c r="F178" s="148"/>
      <c r="G178" s="150"/>
      <c r="H178" s="50">
        <f>B178*$E$167</f>
        <v>0</v>
      </c>
      <c r="I178" s="50">
        <f t="shared" si="82"/>
        <v>0</v>
      </c>
      <c r="J178" s="50">
        <f t="shared" si="83"/>
        <v>0</v>
      </c>
    </row>
    <row r="179" spans="1:10" x14ac:dyDescent="0.25">
      <c r="B179" s="21"/>
      <c r="C179" s="21"/>
      <c r="D179" s="26"/>
      <c r="E179" s="133" t="s">
        <v>15</v>
      </c>
      <c r="F179" s="133"/>
      <c r="G179" s="134"/>
      <c r="H179" s="50">
        <f>SUM(H169:H178)</f>
        <v>0</v>
      </c>
      <c r="I179" s="50">
        <f t="shared" ref="I179:J179" si="84">SUM(I169:I178)</f>
        <v>0</v>
      </c>
      <c r="J179" s="50">
        <f t="shared" si="84"/>
        <v>0</v>
      </c>
    </row>
    <row r="180" spans="1:10" ht="12" thickBot="1" x14ac:dyDescent="0.3">
      <c r="B180" s="21"/>
      <c r="C180" s="21"/>
      <c r="D180" s="21"/>
      <c r="E180" s="135" t="s">
        <v>14</v>
      </c>
      <c r="F180" s="135"/>
      <c r="G180" s="136"/>
      <c r="H180" s="137">
        <f>SUM(H179:J179)</f>
        <v>0</v>
      </c>
      <c r="I180" s="138"/>
      <c r="J180" s="139"/>
    </row>
    <row r="181" spans="1:10" x14ac:dyDescent="0.25">
      <c r="B181" s="21"/>
      <c r="C181" s="21"/>
      <c r="D181" s="21"/>
      <c r="E181" s="52"/>
      <c r="F181" s="52"/>
      <c r="G181" s="53"/>
      <c r="H181" s="140"/>
      <c r="I181" s="141"/>
      <c r="J181" s="141"/>
    </row>
    <row r="182" spans="1:10" x14ac:dyDescent="0.25">
      <c r="A182" s="54" t="s">
        <v>35</v>
      </c>
      <c r="B182" s="27" t="s">
        <v>19</v>
      </c>
      <c r="C182" s="27" t="s">
        <v>32</v>
      </c>
      <c r="D182" s="27" t="s">
        <v>21</v>
      </c>
      <c r="E182" s="55" t="s">
        <v>8</v>
      </c>
      <c r="F182" s="55" t="s">
        <v>9</v>
      </c>
      <c r="G182" s="55" t="s">
        <v>10</v>
      </c>
      <c r="H182" s="55" t="s">
        <v>12</v>
      </c>
      <c r="I182" s="55" t="s">
        <v>11</v>
      </c>
      <c r="J182" s="55" t="s">
        <v>13</v>
      </c>
    </row>
    <row r="183" spans="1:10" ht="12" x14ac:dyDescent="0.25">
      <c r="A183" s="72" t="s">
        <v>62</v>
      </c>
      <c r="B183" s="25">
        <v>10080</v>
      </c>
      <c r="C183" s="25">
        <v>10080</v>
      </c>
      <c r="D183" s="25">
        <v>10080</v>
      </c>
      <c r="E183" s="125"/>
      <c r="F183" s="125"/>
      <c r="G183" s="125"/>
      <c r="H183" s="56">
        <f t="shared" ref="H183:J189" si="85">B183*E183</f>
        <v>0</v>
      </c>
      <c r="I183" s="56">
        <f t="shared" si="85"/>
        <v>0</v>
      </c>
      <c r="J183" s="56">
        <f t="shared" si="85"/>
        <v>0</v>
      </c>
    </row>
    <row r="184" spans="1:10" ht="12" x14ac:dyDescent="0.25">
      <c r="A184" s="72" t="s">
        <v>49</v>
      </c>
      <c r="B184" s="25">
        <v>5000</v>
      </c>
      <c r="C184" s="25">
        <v>5000</v>
      </c>
      <c r="D184" s="25">
        <v>5000</v>
      </c>
      <c r="E184" s="125"/>
      <c r="F184" s="125"/>
      <c r="G184" s="125"/>
      <c r="H184" s="56">
        <f t="shared" si="85"/>
        <v>0</v>
      </c>
      <c r="I184" s="56">
        <f t="shared" si="85"/>
        <v>0</v>
      </c>
      <c r="J184" s="56">
        <f t="shared" si="85"/>
        <v>0</v>
      </c>
    </row>
    <row r="185" spans="1:10" ht="12" x14ac:dyDescent="0.25">
      <c r="A185" s="73" t="s">
        <v>60</v>
      </c>
      <c r="B185" s="25">
        <v>2160</v>
      </c>
      <c r="C185" s="25">
        <v>2161</v>
      </c>
      <c r="D185" s="25">
        <v>2162</v>
      </c>
      <c r="E185" s="57"/>
      <c r="F185" s="57"/>
      <c r="G185" s="57"/>
      <c r="H185" s="56">
        <f t="shared" si="85"/>
        <v>0</v>
      </c>
      <c r="I185" s="56">
        <f t="shared" si="85"/>
        <v>0</v>
      </c>
      <c r="J185" s="56">
        <f t="shared" si="85"/>
        <v>0</v>
      </c>
    </row>
    <row r="186" spans="1:10" ht="12" x14ac:dyDescent="0.25">
      <c r="A186" s="73" t="s">
        <v>36</v>
      </c>
      <c r="B186" s="25">
        <v>120</v>
      </c>
      <c r="C186" s="25">
        <v>120</v>
      </c>
      <c r="D186" s="25">
        <v>120</v>
      </c>
      <c r="E186" s="57"/>
      <c r="F186" s="57"/>
      <c r="G186" s="57"/>
      <c r="H186" s="56">
        <f t="shared" si="85"/>
        <v>0</v>
      </c>
      <c r="I186" s="56">
        <f t="shared" si="85"/>
        <v>0</v>
      </c>
      <c r="J186" s="56">
        <f t="shared" si="85"/>
        <v>0</v>
      </c>
    </row>
    <row r="187" spans="1:10" ht="12" x14ac:dyDescent="0.25">
      <c r="A187" s="73" t="s">
        <v>37</v>
      </c>
      <c r="B187" s="25"/>
      <c r="C187" s="25"/>
      <c r="D187" s="25"/>
      <c r="E187" s="57"/>
      <c r="F187" s="57"/>
      <c r="G187" s="57"/>
      <c r="H187" s="56">
        <f t="shared" si="85"/>
        <v>0</v>
      </c>
      <c r="I187" s="56">
        <f t="shared" si="85"/>
        <v>0</v>
      </c>
      <c r="J187" s="56">
        <f t="shared" si="85"/>
        <v>0</v>
      </c>
    </row>
    <row r="188" spans="1:10" ht="12" x14ac:dyDescent="0.25">
      <c r="A188" s="73" t="s">
        <v>61</v>
      </c>
      <c r="B188" s="25">
        <v>1512</v>
      </c>
      <c r="C188" s="25">
        <v>1512</v>
      </c>
      <c r="D188" s="25">
        <v>1512</v>
      </c>
      <c r="E188" s="57"/>
      <c r="F188" s="57"/>
      <c r="G188" s="57"/>
      <c r="H188" s="56">
        <f t="shared" si="85"/>
        <v>0</v>
      </c>
      <c r="I188" s="56">
        <f t="shared" si="85"/>
        <v>0</v>
      </c>
      <c r="J188" s="56">
        <f t="shared" si="85"/>
        <v>0</v>
      </c>
    </row>
    <row r="189" spans="1:10" ht="12" x14ac:dyDescent="0.25">
      <c r="A189" s="73" t="s">
        <v>38</v>
      </c>
      <c r="B189" s="28"/>
      <c r="C189" s="28"/>
      <c r="D189" s="28"/>
      <c r="E189" s="57"/>
      <c r="F189" s="57"/>
      <c r="G189" s="57"/>
      <c r="H189" s="56">
        <f t="shared" si="85"/>
        <v>0</v>
      </c>
      <c r="I189" s="56">
        <f t="shared" si="85"/>
        <v>0</v>
      </c>
      <c r="J189" s="56">
        <f t="shared" si="85"/>
        <v>0</v>
      </c>
    </row>
    <row r="190" spans="1:10" x14ac:dyDescent="0.25">
      <c r="A190" s="49" t="s">
        <v>66</v>
      </c>
      <c r="B190" s="28">
        <v>52</v>
      </c>
      <c r="C190" s="28">
        <v>52</v>
      </c>
      <c r="D190" s="28">
        <v>52</v>
      </c>
      <c r="E190" s="57"/>
      <c r="F190" s="57"/>
      <c r="G190" s="57"/>
      <c r="H190" s="56">
        <f t="shared" ref="H190" si="86">B190*E190</f>
        <v>0</v>
      </c>
      <c r="I190" s="56">
        <f t="shared" ref="I190" si="87">C190*F190</f>
        <v>0</v>
      </c>
      <c r="J190" s="56">
        <f t="shared" ref="J190" si="88">D190*G190</f>
        <v>0</v>
      </c>
    </row>
    <row r="191" spans="1:10" x14ac:dyDescent="0.25">
      <c r="G191" s="35" t="s">
        <v>47</v>
      </c>
      <c r="H191" s="58">
        <f>SUM(H183:H190)</f>
        <v>0</v>
      </c>
      <c r="I191" s="58">
        <f>SUM(I183:I190)</f>
        <v>0</v>
      </c>
      <c r="J191" s="58">
        <f t="shared" ref="J191" si="89">SUM(J183:J190)</f>
        <v>0</v>
      </c>
    </row>
    <row r="192" spans="1:10" x14ac:dyDescent="0.25">
      <c r="G192" s="35"/>
      <c r="H192" s="58"/>
      <c r="I192" s="58"/>
      <c r="J192" s="58"/>
    </row>
    <row r="193" spans="1:10" x14ac:dyDescent="0.25">
      <c r="G193" s="35"/>
      <c r="H193" s="58"/>
      <c r="I193" s="58"/>
      <c r="J193" s="58"/>
    </row>
    <row r="194" spans="1:10" x14ac:dyDescent="0.25">
      <c r="A194" s="166" t="s">
        <v>74</v>
      </c>
      <c r="B194" s="166"/>
      <c r="C194" s="166"/>
      <c r="D194" s="166"/>
      <c r="E194" s="166"/>
      <c r="F194" s="166"/>
      <c r="G194" s="166"/>
    </row>
    <row r="195" spans="1:10" x14ac:dyDescent="0.25">
      <c r="A195" s="35" t="s">
        <v>34</v>
      </c>
      <c r="B195" s="154"/>
      <c r="C195" s="154"/>
      <c r="D195" s="154"/>
      <c r="E195" s="154"/>
    </row>
    <row r="198" spans="1:10" ht="12" thickBot="1" x14ac:dyDescent="0.3"/>
    <row r="199" spans="1:10" ht="12" thickBot="1" x14ac:dyDescent="0.3">
      <c r="A199" s="36" t="s">
        <v>33</v>
      </c>
      <c r="B199" s="142" t="str">
        <f>'Rate calculation'!A182</f>
        <v>WILGEBOOM</v>
      </c>
      <c r="C199" s="143"/>
      <c r="D199" s="144"/>
      <c r="E199" s="37" t="s">
        <v>8</v>
      </c>
      <c r="F199" s="37" t="s">
        <v>9</v>
      </c>
      <c r="G199" s="38" t="s">
        <v>10</v>
      </c>
      <c r="H199" s="39" t="s">
        <v>12</v>
      </c>
      <c r="I199" s="40" t="s">
        <v>11</v>
      </c>
      <c r="J199" s="41" t="s">
        <v>13</v>
      </c>
    </row>
    <row r="200" spans="1:10" x14ac:dyDescent="0.25">
      <c r="A200" s="42"/>
      <c r="B200" s="22" t="s">
        <v>19</v>
      </c>
      <c r="C200" s="23" t="s">
        <v>32</v>
      </c>
      <c r="D200" s="24" t="s">
        <v>21</v>
      </c>
      <c r="E200" s="164">
        <f>'Rate calculation'!D195</f>
        <v>0</v>
      </c>
      <c r="F200" s="164">
        <f>'Rate calculation'!E195</f>
        <v>0</v>
      </c>
      <c r="G200" s="165">
        <f>'Rate calculation'!F195</f>
        <v>0</v>
      </c>
      <c r="H200" s="46"/>
      <c r="I200" s="47"/>
      <c r="J200" s="48"/>
    </row>
    <row r="201" spans="1:10" x14ac:dyDescent="0.25">
      <c r="A201" s="42" t="s">
        <v>0</v>
      </c>
      <c r="B201" s="151" t="s">
        <v>30</v>
      </c>
      <c r="C201" s="152"/>
      <c r="D201" s="153"/>
      <c r="E201" s="145"/>
      <c r="F201" s="145"/>
      <c r="G201" s="149"/>
      <c r="H201" s="46"/>
      <c r="I201" s="47"/>
      <c r="J201" s="48"/>
    </row>
    <row r="202" spans="1:10" ht="13" x14ac:dyDescent="0.3">
      <c r="A202" s="86" t="s">
        <v>1</v>
      </c>
      <c r="B202" s="121">
        <v>6657</v>
      </c>
      <c r="C202" s="121">
        <v>6001</v>
      </c>
      <c r="D202" s="121">
        <v>6001</v>
      </c>
      <c r="E202" s="146"/>
      <c r="F202" s="145"/>
      <c r="G202" s="149"/>
      <c r="H202" s="50">
        <f>B202*$E$200</f>
        <v>0</v>
      </c>
      <c r="I202" s="50">
        <f>C202*$F$200</f>
        <v>0</v>
      </c>
      <c r="J202" s="50">
        <f>D202*$G$200</f>
        <v>0</v>
      </c>
    </row>
    <row r="203" spans="1:10" ht="13" x14ac:dyDescent="0.3">
      <c r="A203" s="86" t="s">
        <v>2</v>
      </c>
      <c r="B203" s="121">
        <v>4000</v>
      </c>
      <c r="C203" s="121">
        <v>4000</v>
      </c>
      <c r="D203" s="121">
        <v>4000</v>
      </c>
      <c r="E203" s="146"/>
      <c r="F203" s="145"/>
      <c r="G203" s="149"/>
      <c r="H203" s="50">
        <f t="shared" ref="H203:H210" si="90">B203*$E$200</f>
        <v>0</v>
      </c>
      <c r="I203" s="50">
        <f t="shared" ref="I203:I210" si="91">C203*$F$200</f>
        <v>0</v>
      </c>
      <c r="J203" s="50">
        <f t="shared" ref="J203:J211" si="92">D203*$G$200</f>
        <v>0</v>
      </c>
    </row>
    <row r="204" spans="1:10" ht="13" x14ac:dyDescent="0.3">
      <c r="A204" s="86" t="s">
        <v>3</v>
      </c>
      <c r="B204" s="121">
        <v>6142</v>
      </c>
      <c r="C204" s="121">
        <v>6418</v>
      </c>
      <c r="D204" s="121">
        <v>6418</v>
      </c>
      <c r="E204" s="146"/>
      <c r="F204" s="145"/>
      <c r="G204" s="149"/>
      <c r="H204" s="50">
        <f t="shared" si="90"/>
        <v>0</v>
      </c>
      <c r="I204" s="50">
        <f t="shared" si="91"/>
        <v>0</v>
      </c>
      <c r="J204" s="50">
        <f t="shared" si="92"/>
        <v>0</v>
      </c>
    </row>
    <row r="205" spans="1:10" ht="13" x14ac:dyDescent="0.3">
      <c r="A205" s="86" t="s">
        <v>4</v>
      </c>
      <c r="B205" s="121">
        <v>5327</v>
      </c>
      <c r="C205" s="121">
        <v>5567</v>
      </c>
      <c r="D205" s="121">
        <v>5567</v>
      </c>
      <c r="E205" s="146"/>
      <c r="F205" s="145"/>
      <c r="G205" s="149"/>
      <c r="H205" s="50">
        <f t="shared" si="90"/>
        <v>0</v>
      </c>
      <c r="I205" s="50">
        <f t="shared" si="91"/>
        <v>0</v>
      </c>
      <c r="J205" s="50">
        <f t="shared" si="92"/>
        <v>0</v>
      </c>
    </row>
    <row r="206" spans="1:10" ht="13" x14ac:dyDescent="0.3">
      <c r="A206" s="86" t="s">
        <v>5</v>
      </c>
      <c r="B206" s="121">
        <v>2357</v>
      </c>
      <c r="C206" s="121">
        <v>2463</v>
      </c>
      <c r="D206" s="121">
        <v>2463</v>
      </c>
      <c r="E206" s="146"/>
      <c r="F206" s="145"/>
      <c r="G206" s="149"/>
      <c r="H206" s="50">
        <f t="shared" si="90"/>
        <v>0</v>
      </c>
      <c r="I206" s="50">
        <f t="shared" si="91"/>
        <v>0</v>
      </c>
      <c r="J206" s="50">
        <f t="shared" si="92"/>
        <v>0</v>
      </c>
    </row>
    <row r="207" spans="1:10" ht="13" x14ac:dyDescent="0.3">
      <c r="A207" s="86" t="s">
        <v>6</v>
      </c>
      <c r="B207" s="121">
        <v>2844</v>
      </c>
      <c r="C207" s="121">
        <v>2972</v>
      </c>
      <c r="D207" s="121">
        <v>2972</v>
      </c>
      <c r="E207" s="146"/>
      <c r="F207" s="145"/>
      <c r="G207" s="149"/>
      <c r="H207" s="50">
        <f t="shared" si="90"/>
        <v>0</v>
      </c>
      <c r="I207" s="50">
        <f t="shared" si="91"/>
        <v>0</v>
      </c>
      <c r="J207" s="50">
        <f t="shared" si="92"/>
        <v>0</v>
      </c>
    </row>
    <row r="208" spans="1:10" ht="13" x14ac:dyDescent="0.3">
      <c r="A208" s="86" t="s">
        <v>7</v>
      </c>
      <c r="B208" s="112">
        <v>220</v>
      </c>
      <c r="C208" s="112">
        <v>230</v>
      </c>
      <c r="D208" s="112">
        <v>230</v>
      </c>
      <c r="E208" s="146"/>
      <c r="F208" s="145"/>
      <c r="G208" s="149"/>
      <c r="H208" s="50">
        <f t="shared" si="90"/>
        <v>0</v>
      </c>
      <c r="I208" s="50">
        <f t="shared" si="91"/>
        <v>0</v>
      </c>
      <c r="J208" s="50">
        <f t="shared" si="92"/>
        <v>0</v>
      </c>
    </row>
    <row r="209" spans="1:10" ht="23" x14ac:dyDescent="0.3">
      <c r="A209" s="99" t="s">
        <v>73</v>
      </c>
      <c r="B209" s="112">
        <v>100</v>
      </c>
      <c r="C209" s="112">
        <v>100</v>
      </c>
      <c r="D209" s="112">
        <v>100</v>
      </c>
      <c r="E209" s="146"/>
      <c r="F209" s="145"/>
      <c r="G209" s="149"/>
      <c r="H209" s="50">
        <f>B209*$E$200</f>
        <v>0</v>
      </c>
      <c r="I209" s="50">
        <f>C209*$F$200</f>
        <v>0</v>
      </c>
      <c r="J209" s="50">
        <f t="shared" si="92"/>
        <v>0</v>
      </c>
    </row>
    <row r="210" spans="1:10" ht="23" x14ac:dyDescent="0.3">
      <c r="A210" s="86" t="s">
        <v>58</v>
      </c>
      <c r="B210" s="121">
        <v>2370</v>
      </c>
      <c r="C210" s="121">
        <v>2477</v>
      </c>
      <c r="D210" s="121">
        <v>2477</v>
      </c>
      <c r="E210" s="146"/>
      <c r="F210" s="145"/>
      <c r="G210" s="149"/>
      <c r="H210" s="50">
        <f t="shared" si="90"/>
        <v>0</v>
      </c>
      <c r="I210" s="50">
        <f t="shared" si="91"/>
        <v>0</v>
      </c>
      <c r="J210" s="50">
        <f t="shared" si="92"/>
        <v>0</v>
      </c>
    </row>
    <row r="211" spans="1:10" ht="13" x14ac:dyDescent="0.3">
      <c r="A211" s="86" t="s">
        <v>63</v>
      </c>
      <c r="B211" s="121">
        <v>300</v>
      </c>
      <c r="C211" s="121">
        <v>300</v>
      </c>
      <c r="D211" s="121">
        <v>300</v>
      </c>
      <c r="E211" s="147"/>
      <c r="F211" s="148"/>
      <c r="G211" s="150"/>
      <c r="H211" s="50">
        <f>B211*$E$200</f>
        <v>0</v>
      </c>
      <c r="I211" s="50">
        <f>C211*$F$200</f>
        <v>0</v>
      </c>
      <c r="J211" s="50">
        <f t="shared" si="92"/>
        <v>0</v>
      </c>
    </row>
    <row r="212" spans="1:10" x14ac:dyDescent="0.25">
      <c r="B212" s="21"/>
      <c r="C212" s="21"/>
      <c r="D212" s="26"/>
      <c r="E212" s="133" t="s">
        <v>15</v>
      </c>
      <c r="F212" s="133"/>
      <c r="G212" s="134"/>
      <c r="H212" s="50">
        <f>SUM(H202:H211)</f>
        <v>0</v>
      </c>
      <c r="I212" s="50">
        <f t="shared" ref="I212:J212" si="93">SUM(I202:I211)</f>
        <v>0</v>
      </c>
      <c r="J212" s="50">
        <f t="shared" si="93"/>
        <v>0</v>
      </c>
    </row>
    <row r="213" spans="1:10" ht="12" thickBot="1" x14ac:dyDescent="0.3">
      <c r="B213" s="21"/>
      <c r="C213" s="21"/>
      <c r="D213" s="21"/>
      <c r="E213" s="135" t="s">
        <v>14</v>
      </c>
      <c r="F213" s="135"/>
      <c r="G213" s="136"/>
      <c r="H213" s="137">
        <f>SUM(H212:J212)</f>
        <v>0</v>
      </c>
      <c r="I213" s="138"/>
      <c r="J213" s="139"/>
    </row>
    <row r="214" spans="1:10" x14ac:dyDescent="0.25">
      <c r="B214" s="21"/>
      <c r="C214" s="21"/>
      <c r="D214" s="21"/>
      <c r="E214" s="52"/>
      <c r="F214" s="52"/>
      <c r="G214" s="53"/>
      <c r="H214" s="140"/>
      <c r="I214" s="141"/>
      <c r="J214" s="141"/>
    </row>
    <row r="215" spans="1:10" x14ac:dyDescent="0.25">
      <c r="A215" s="54" t="s">
        <v>35</v>
      </c>
      <c r="B215" s="27" t="s">
        <v>19</v>
      </c>
      <c r="C215" s="27" t="s">
        <v>32</v>
      </c>
      <c r="D215" s="27" t="s">
        <v>21</v>
      </c>
      <c r="E215" s="55" t="s">
        <v>8</v>
      </c>
      <c r="F215" s="55" t="s">
        <v>9</v>
      </c>
      <c r="G215" s="55" t="s">
        <v>10</v>
      </c>
      <c r="H215" s="55" t="s">
        <v>12</v>
      </c>
      <c r="I215" s="55" t="s">
        <v>11</v>
      </c>
      <c r="J215" s="55" t="s">
        <v>13</v>
      </c>
    </row>
    <row r="216" spans="1:10" ht="12" x14ac:dyDescent="0.3">
      <c r="A216" s="114" t="s">
        <v>62</v>
      </c>
      <c r="B216" s="117">
        <v>3300</v>
      </c>
      <c r="C216" s="117">
        <v>3300</v>
      </c>
      <c r="D216" s="117">
        <v>3300</v>
      </c>
      <c r="E216" s="128"/>
      <c r="F216" s="125"/>
      <c r="G216" s="125"/>
      <c r="H216" s="56">
        <f>B216*E216</f>
        <v>0</v>
      </c>
      <c r="I216" s="56">
        <f>C216*F216</f>
        <v>0</v>
      </c>
      <c r="J216" s="56">
        <f>D216*G216</f>
        <v>0</v>
      </c>
    </row>
    <row r="217" spans="1:10" ht="12" x14ac:dyDescent="0.3">
      <c r="A217" s="114" t="s">
        <v>49</v>
      </c>
      <c r="B217" s="117">
        <v>400</v>
      </c>
      <c r="C217" s="117">
        <v>400</v>
      </c>
      <c r="D217" s="117">
        <v>400</v>
      </c>
      <c r="E217" s="128"/>
      <c r="F217" s="125"/>
      <c r="G217" s="125"/>
      <c r="H217" s="56">
        <f t="shared" ref="H216:H222" si="94">B217*E217</f>
        <v>0</v>
      </c>
      <c r="I217" s="56">
        <f t="shared" ref="I216:I222" si="95">C217*F217</f>
        <v>0</v>
      </c>
      <c r="J217" s="56">
        <f t="shared" ref="J216:J222" si="96">D217*G217</f>
        <v>0</v>
      </c>
    </row>
    <row r="218" spans="1:10" ht="12" x14ac:dyDescent="0.3">
      <c r="A218" s="115" t="s">
        <v>60</v>
      </c>
      <c r="B218" s="117">
        <v>500</v>
      </c>
      <c r="C218" s="117">
        <v>500</v>
      </c>
      <c r="D218" s="117">
        <v>500</v>
      </c>
      <c r="E218" s="57"/>
      <c r="F218" s="57"/>
      <c r="G218" s="124"/>
      <c r="H218" s="56">
        <f t="shared" si="94"/>
        <v>0</v>
      </c>
      <c r="I218" s="56">
        <f t="shared" si="95"/>
        <v>0</v>
      </c>
      <c r="J218" s="56">
        <f t="shared" si="96"/>
        <v>0</v>
      </c>
    </row>
    <row r="219" spans="1:10" ht="12" x14ac:dyDescent="0.3">
      <c r="A219" s="115" t="s">
        <v>36</v>
      </c>
      <c r="B219" s="117">
        <v>1422</v>
      </c>
      <c r="C219" s="117">
        <v>1422</v>
      </c>
      <c r="D219" s="117">
        <v>1422</v>
      </c>
      <c r="E219" s="57"/>
      <c r="F219" s="57"/>
      <c r="G219" s="57"/>
      <c r="H219" s="56">
        <f t="shared" si="94"/>
        <v>0</v>
      </c>
      <c r="I219" s="56">
        <f t="shared" si="95"/>
        <v>0</v>
      </c>
      <c r="J219" s="56">
        <f t="shared" si="96"/>
        <v>0</v>
      </c>
    </row>
    <row r="220" spans="1:10" ht="12" x14ac:dyDescent="0.3">
      <c r="A220" s="115" t="s">
        <v>37</v>
      </c>
      <c r="B220" s="117">
        <v>1422</v>
      </c>
      <c r="C220" s="117">
        <v>1422</v>
      </c>
      <c r="D220" s="117">
        <v>1422</v>
      </c>
      <c r="E220" s="57"/>
      <c r="F220" s="57"/>
      <c r="G220" s="57"/>
      <c r="H220" s="56">
        <f t="shared" si="94"/>
        <v>0</v>
      </c>
      <c r="I220" s="56">
        <f t="shared" si="95"/>
        <v>0</v>
      </c>
      <c r="J220" s="56">
        <f t="shared" si="96"/>
        <v>0</v>
      </c>
    </row>
    <row r="221" spans="1:10" ht="12" x14ac:dyDescent="0.3">
      <c r="A221" s="115" t="s">
        <v>61</v>
      </c>
      <c r="B221" s="117">
        <v>200</v>
      </c>
      <c r="C221" s="117">
        <v>200</v>
      </c>
      <c r="D221" s="117">
        <v>200</v>
      </c>
      <c r="E221" s="57"/>
      <c r="F221" s="57"/>
      <c r="G221" s="57"/>
      <c r="H221" s="56">
        <f t="shared" si="94"/>
        <v>0</v>
      </c>
      <c r="I221" s="56">
        <f t="shared" si="95"/>
        <v>0</v>
      </c>
      <c r="J221" s="56">
        <f t="shared" si="96"/>
        <v>0</v>
      </c>
    </row>
    <row r="222" spans="1:10" ht="12" x14ac:dyDescent="0.3">
      <c r="A222" s="115" t="s">
        <v>38</v>
      </c>
      <c r="B222" s="117">
        <v>474</v>
      </c>
      <c r="C222" s="117">
        <v>474</v>
      </c>
      <c r="D222" s="117">
        <v>474</v>
      </c>
      <c r="E222" s="57"/>
      <c r="F222" s="57"/>
      <c r="G222" s="57"/>
      <c r="H222" s="56">
        <f t="shared" si="94"/>
        <v>0</v>
      </c>
      <c r="I222" s="56">
        <f t="shared" si="95"/>
        <v>0</v>
      </c>
      <c r="J222" s="56">
        <f t="shared" si="96"/>
        <v>0</v>
      </c>
    </row>
    <row r="223" spans="1:10" x14ac:dyDescent="0.25">
      <c r="A223" s="86" t="s">
        <v>66</v>
      </c>
      <c r="B223" s="28">
        <v>52</v>
      </c>
      <c r="C223" s="28">
        <v>52</v>
      </c>
      <c r="D223" s="28">
        <v>52</v>
      </c>
      <c r="E223" s="57"/>
      <c r="F223" s="57"/>
      <c r="G223" s="57"/>
      <c r="H223" s="56">
        <f t="shared" ref="H223" si="97">B223*E223</f>
        <v>0</v>
      </c>
      <c r="I223" s="56">
        <f t="shared" ref="I223" si="98">C223*F223</f>
        <v>0</v>
      </c>
      <c r="J223" s="56">
        <f t="shared" ref="J223" si="99">D223*G223</f>
        <v>0</v>
      </c>
    </row>
    <row r="224" spans="1:10" x14ac:dyDescent="0.25">
      <c r="G224" s="35" t="s">
        <v>47</v>
      </c>
      <c r="H224" s="58">
        <f>SUM(H216:H223)</f>
        <v>0</v>
      </c>
      <c r="I224" s="58">
        <f t="shared" ref="I224:J224" si="100">SUM(I216:I223)</f>
        <v>0</v>
      </c>
      <c r="J224" s="58">
        <f t="shared" si="100"/>
        <v>0</v>
      </c>
    </row>
    <row r="230" spans="1:10" x14ac:dyDescent="0.25">
      <c r="A230" s="166" t="s">
        <v>74</v>
      </c>
      <c r="B230" s="166"/>
      <c r="C230" s="166"/>
      <c r="D230" s="166"/>
      <c r="E230" s="166"/>
      <c r="F230" s="166"/>
      <c r="G230" s="166"/>
    </row>
    <row r="232" spans="1:10" x14ac:dyDescent="0.25">
      <c r="A232" s="35" t="s">
        <v>34</v>
      </c>
      <c r="B232" s="154"/>
      <c r="C232" s="154"/>
      <c r="D232" s="154"/>
      <c r="E232" s="154"/>
    </row>
    <row r="234" spans="1:10" ht="12" thickBot="1" x14ac:dyDescent="0.3"/>
    <row r="235" spans="1:10" ht="12" thickBot="1" x14ac:dyDescent="0.3">
      <c r="A235" s="36" t="s">
        <v>33</v>
      </c>
      <c r="B235" s="142" t="str">
        <f>'Rate calculation'!A203</f>
        <v>WOODBUSH</v>
      </c>
      <c r="C235" s="143"/>
      <c r="D235" s="144"/>
      <c r="E235" s="37" t="s">
        <v>8</v>
      </c>
      <c r="F235" s="37" t="s">
        <v>9</v>
      </c>
      <c r="G235" s="38" t="s">
        <v>10</v>
      </c>
      <c r="H235" s="39" t="s">
        <v>12</v>
      </c>
      <c r="I235" s="40" t="s">
        <v>11</v>
      </c>
      <c r="J235" s="41" t="s">
        <v>13</v>
      </c>
    </row>
    <row r="236" spans="1:10" x14ac:dyDescent="0.25">
      <c r="A236" s="42"/>
      <c r="B236" s="22" t="s">
        <v>19</v>
      </c>
      <c r="C236" s="23" t="s">
        <v>32</v>
      </c>
      <c r="D236" s="24" t="s">
        <v>21</v>
      </c>
      <c r="E236" s="167">
        <f>'Rate calculation'!D216</f>
        <v>0</v>
      </c>
      <c r="F236" s="164">
        <f>'Rate calculation'!E216</f>
        <v>0</v>
      </c>
      <c r="G236" s="165">
        <f>'Rate calculation'!F216</f>
        <v>0</v>
      </c>
      <c r="H236" s="46"/>
      <c r="I236" s="47"/>
      <c r="J236" s="48"/>
    </row>
    <row r="237" spans="1:10" x14ac:dyDescent="0.25">
      <c r="A237" s="42" t="s">
        <v>0</v>
      </c>
      <c r="B237" s="151" t="s">
        <v>30</v>
      </c>
      <c r="C237" s="152"/>
      <c r="D237" s="153"/>
      <c r="E237" s="146"/>
      <c r="F237" s="145"/>
      <c r="G237" s="149"/>
      <c r="H237" s="46"/>
      <c r="I237" s="47"/>
      <c r="J237" s="48"/>
    </row>
    <row r="238" spans="1:10" ht="13" x14ac:dyDescent="0.25">
      <c r="A238" s="86" t="s">
        <v>1</v>
      </c>
      <c r="B238" s="119">
        <v>4001</v>
      </c>
      <c r="C238" s="119">
        <v>4001</v>
      </c>
      <c r="D238" s="119">
        <v>4001</v>
      </c>
      <c r="E238" s="146"/>
      <c r="F238" s="145"/>
      <c r="G238" s="149"/>
      <c r="H238" s="50">
        <f t="shared" ref="H238:H244" si="101">B238*$E$236</f>
        <v>0</v>
      </c>
      <c r="I238" s="50">
        <f t="shared" ref="I238:I244" si="102">C238*$F$236</f>
        <v>0</v>
      </c>
      <c r="J238" s="50">
        <f t="shared" ref="J238:J244" si="103">D238*$G$236</f>
        <v>0</v>
      </c>
    </row>
    <row r="239" spans="1:10" ht="13" x14ac:dyDescent="0.25">
      <c r="A239" s="86" t="s">
        <v>2</v>
      </c>
      <c r="B239" s="120">
        <v>3000</v>
      </c>
      <c r="C239" s="120">
        <v>3000</v>
      </c>
      <c r="D239" s="120">
        <v>3000</v>
      </c>
      <c r="E239" s="146"/>
      <c r="F239" s="145"/>
      <c r="G239" s="149"/>
      <c r="H239" s="50">
        <f t="shared" si="101"/>
        <v>0</v>
      </c>
      <c r="I239" s="50">
        <f t="shared" si="102"/>
        <v>0</v>
      </c>
      <c r="J239" s="50">
        <f t="shared" si="103"/>
        <v>0</v>
      </c>
    </row>
    <row r="240" spans="1:10" ht="13" x14ac:dyDescent="0.25">
      <c r="A240" s="86" t="s">
        <v>3</v>
      </c>
      <c r="B240" s="119">
        <v>6867</v>
      </c>
      <c r="C240" s="119">
        <v>6867</v>
      </c>
      <c r="D240" s="119">
        <v>6867</v>
      </c>
      <c r="E240" s="146"/>
      <c r="F240" s="145"/>
      <c r="G240" s="149"/>
      <c r="H240" s="50">
        <f t="shared" si="101"/>
        <v>0</v>
      </c>
      <c r="I240" s="50">
        <f t="shared" si="102"/>
        <v>0</v>
      </c>
      <c r="J240" s="50">
        <f t="shared" si="103"/>
        <v>0</v>
      </c>
    </row>
    <row r="241" spans="1:10" ht="13" x14ac:dyDescent="0.25">
      <c r="A241" s="86" t="s">
        <v>4</v>
      </c>
      <c r="B241" s="119">
        <v>3509</v>
      </c>
      <c r="C241" s="119">
        <v>3509</v>
      </c>
      <c r="D241" s="119">
        <v>3509</v>
      </c>
      <c r="E241" s="146"/>
      <c r="F241" s="145"/>
      <c r="G241" s="149"/>
      <c r="H241" s="50">
        <f t="shared" si="101"/>
        <v>0</v>
      </c>
      <c r="I241" s="50">
        <f t="shared" si="102"/>
        <v>0</v>
      </c>
      <c r="J241" s="50">
        <f t="shared" si="103"/>
        <v>0</v>
      </c>
    </row>
    <row r="242" spans="1:10" ht="13" x14ac:dyDescent="0.25">
      <c r="A242" s="86" t="s">
        <v>5</v>
      </c>
      <c r="B242" s="119">
        <v>2342</v>
      </c>
      <c r="C242" s="119">
        <v>2342</v>
      </c>
      <c r="D242" s="119">
        <v>2342</v>
      </c>
      <c r="E242" s="146"/>
      <c r="F242" s="145"/>
      <c r="G242" s="149"/>
      <c r="H242" s="50">
        <f t="shared" si="101"/>
        <v>0</v>
      </c>
      <c r="I242" s="50">
        <f t="shared" si="102"/>
        <v>0</v>
      </c>
      <c r="J242" s="50">
        <f t="shared" si="103"/>
        <v>0</v>
      </c>
    </row>
    <row r="243" spans="1:10" ht="13" x14ac:dyDescent="0.25">
      <c r="A243" s="86" t="s">
        <v>6</v>
      </c>
      <c r="B243" s="119">
        <v>1339</v>
      </c>
      <c r="C243" s="119">
        <v>1339</v>
      </c>
      <c r="D243" s="119">
        <v>1339</v>
      </c>
      <c r="E243" s="146"/>
      <c r="F243" s="145"/>
      <c r="G243" s="149"/>
      <c r="H243" s="50">
        <f t="shared" si="101"/>
        <v>0</v>
      </c>
      <c r="I243" s="50">
        <f t="shared" si="102"/>
        <v>0</v>
      </c>
      <c r="J243" s="50">
        <f t="shared" si="103"/>
        <v>0</v>
      </c>
    </row>
    <row r="244" spans="1:10" ht="13" x14ac:dyDescent="0.3">
      <c r="A244" s="86" t="s">
        <v>7</v>
      </c>
      <c r="B244" s="67">
        <v>1998</v>
      </c>
      <c r="C244" s="67">
        <v>1998</v>
      </c>
      <c r="D244" s="67">
        <v>1998</v>
      </c>
      <c r="E244" s="146"/>
      <c r="F244" s="145"/>
      <c r="G244" s="149"/>
      <c r="H244" s="50">
        <f t="shared" si="101"/>
        <v>0</v>
      </c>
      <c r="I244" s="50">
        <f t="shared" si="102"/>
        <v>0</v>
      </c>
      <c r="J244" s="50">
        <f t="shared" si="103"/>
        <v>0</v>
      </c>
    </row>
    <row r="245" spans="1:10" ht="23" x14ac:dyDescent="0.25">
      <c r="A245" s="99" t="s">
        <v>73</v>
      </c>
      <c r="B245" s="110">
        <v>300</v>
      </c>
      <c r="C245" s="110">
        <v>300</v>
      </c>
      <c r="D245" s="110">
        <v>300</v>
      </c>
      <c r="E245" s="146"/>
      <c r="F245" s="145"/>
      <c r="G245" s="149"/>
      <c r="H245" s="50">
        <f t="shared" ref="H245" si="104">B245*$E$236</f>
        <v>0</v>
      </c>
      <c r="I245" s="50">
        <f t="shared" ref="I245" si="105">C245*$F$236</f>
        <v>0</v>
      </c>
      <c r="J245" s="50">
        <f t="shared" ref="J245" si="106">D245*$G$236</f>
        <v>0</v>
      </c>
    </row>
    <row r="246" spans="1:10" ht="23" x14ac:dyDescent="0.3">
      <c r="A246" s="86" t="s">
        <v>58</v>
      </c>
      <c r="B246" s="67">
        <v>200</v>
      </c>
      <c r="C246" s="67">
        <v>200</v>
      </c>
      <c r="D246" s="67">
        <v>200</v>
      </c>
      <c r="E246" s="146"/>
      <c r="F246" s="145"/>
      <c r="G246" s="149"/>
      <c r="H246" s="50">
        <f t="shared" ref="H246:H247" si="107">B246*$E$236</f>
        <v>0</v>
      </c>
      <c r="I246" s="50">
        <f t="shared" ref="I246:I247" si="108">C246*$F$236</f>
        <v>0</v>
      </c>
      <c r="J246" s="50">
        <f t="shared" ref="J246:J247" si="109">D246*$G$236</f>
        <v>0</v>
      </c>
    </row>
    <row r="247" spans="1:10" ht="13" x14ac:dyDescent="0.3">
      <c r="A247" s="49" t="s">
        <v>63</v>
      </c>
      <c r="B247" s="111">
        <v>1200</v>
      </c>
      <c r="C247" s="112">
        <v>1200</v>
      </c>
      <c r="D247" s="113">
        <v>1200</v>
      </c>
      <c r="E247" s="147"/>
      <c r="F247" s="148"/>
      <c r="G247" s="150"/>
      <c r="H247" s="50">
        <f t="shared" si="107"/>
        <v>0</v>
      </c>
      <c r="I247" s="50">
        <f t="shared" si="108"/>
        <v>0</v>
      </c>
      <c r="J247" s="50">
        <f t="shared" si="109"/>
        <v>0</v>
      </c>
    </row>
    <row r="248" spans="1:10" x14ac:dyDescent="0.25">
      <c r="B248" s="21"/>
      <c r="C248" s="21"/>
      <c r="D248" s="26"/>
      <c r="E248" s="133" t="s">
        <v>15</v>
      </c>
      <c r="F248" s="133"/>
      <c r="G248" s="134"/>
      <c r="H248" s="50">
        <f>SUM(H238:H247)</f>
        <v>0</v>
      </c>
      <c r="I248" s="50">
        <f t="shared" ref="I248:J248" si="110">SUM(I238:I247)</f>
        <v>0</v>
      </c>
      <c r="J248" s="50">
        <f t="shared" si="110"/>
        <v>0</v>
      </c>
    </row>
    <row r="249" spans="1:10" ht="12" thickBot="1" x14ac:dyDescent="0.3">
      <c r="B249" s="21"/>
      <c r="C249" s="21"/>
      <c r="D249" s="21"/>
      <c r="E249" s="135" t="s">
        <v>14</v>
      </c>
      <c r="F249" s="135"/>
      <c r="G249" s="136"/>
      <c r="H249" s="137">
        <f>SUM(H248:J248)</f>
        <v>0</v>
      </c>
      <c r="I249" s="138"/>
      <c r="J249" s="139"/>
    </row>
    <row r="250" spans="1:10" x14ac:dyDescent="0.25">
      <c r="B250" s="21"/>
      <c r="C250" s="21"/>
      <c r="D250" s="21"/>
      <c r="E250" s="52"/>
      <c r="F250" s="52"/>
      <c r="G250" s="53"/>
      <c r="H250" s="140"/>
      <c r="I250" s="141"/>
      <c r="J250" s="141"/>
    </row>
    <row r="251" spans="1:10" x14ac:dyDescent="0.25">
      <c r="A251" s="54" t="s">
        <v>35</v>
      </c>
      <c r="B251" s="27" t="s">
        <v>19</v>
      </c>
      <c r="C251" s="27" t="s">
        <v>32</v>
      </c>
      <c r="D251" s="27" t="s">
        <v>21</v>
      </c>
      <c r="E251" s="55" t="s">
        <v>8</v>
      </c>
      <c r="F251" s="55" t="s">
        <v>9</v>
      </c>
      <c r="G251" s="55" t="s">
        <v>10</v>
      </c>
      <c r="H251" s="55" t="s">
        <v>12</v>
      </c>
      <c r="I251" s="55" t="s">
        <v>11</v>
      </c>
      <c r="J251" s="55" t="s">
        <v>13</v>
      </c>
    </row>
    <row r="252" spans="1:10" ht="13" x14ac:dyDescent="0.3">
      <c r="A252" s="114" t="s">
        <v>62</v>
      </c>
      <c r="B252" s="112">
        <v>3000</v>
      </c>
      <c r="C252" s="112">
        <v>3000</v>
      </c>
      <c r="D252" s="112">
        <v>3000</v>
      </c>
      <c r="E252" s="128"/>
      <c r="F252" s="125"/>
      <c r="G252" s="125"/>
      <c r="H252" s="56">
        <f t="shared" ref="H252:J258" si="111">B252*E252</f>
        <v>0</v>
      </c>
      <c r="I252" s="56">
        <f t="shared" si="111"/>
        <v>0</v>
      </c>
      <c r="J252" s="56">
        <f t="shared" si="111"/>
        <v>0</v>
      </c>
    </row>
    <row r="253" spans="1:10" ht="13" x14ac:dyDescent="0.3">
      <c r="A253" s="114" t="s">
        <v>49</v>
      </c>
      <c r="B253" s="112">
        <v>3000</v>
      </c>
      <c r="C253" s="112">
        <v>3000</v>
      </c>
      <c r="D253" s="112">
        <v>3000</v>
      </c>
      <c r="E253" s="128"/>
      <c r="F253" s="125"/>
      <c r="G253" s="125"/>
      <c r="H253" s="56">
        <f t="shared" si="111"/>
        <v>0</v>
      </c>
      <c r="I253" s="56">
        <f t="shared" si="111"/>
        <v>0</v>
      </c>
      <c r="J253" s="56">
        <f t="shared" si="111"/>
        <v>0</v>
      </c>
    </row>
    <row r="254" spans="1:10" ht="13" x14ac:dyDescent="0.3">
      <c r="A254" s="115" t="s">
        <v>60</v>
      </c>
      <c r="B254" s="112">
        <v>3000</v>
      </c>
      <c r="C254" s="112">
        <v>3000</v>
      </c>
      <c r="D254" s="112">
        <v>3000</v>
      </c>
      <c r="E254" s="116"/>
      <c r="F254" s="57"/>
      <c r="G254" s="57"/>
      <c r="H254" s="56">
        <f t="shared" si="111"/>
        <v>0</v>
      </c>
      <c r="I254" s="56">
        <f t="shared" si="111"/>
        <v>0</v>
      </c>
      <c r="J254" s="56">
        <f t="shared" si="111"/>
        <v>0</v>
      </c>
    </row>
    <row r="255" spans="1:10" ht="13" x14ac:dyDescent="0.3">
      <c r="A255" s="115" t="s">
        <v>36</v>
      </c>
      <c r="B255" s="112">
        <v>696</v>
      </c>
      <c r="C255" s="112">
        <v>696</v>
      </c>
      <c r="D255" s="112">
        <v>696</v>
      </c>
      <c r="E255" s="116"/>
      <c r="F255" s="57"/>
      <c r="G255" s="57"/>
      <c r="H255" s="56">
        <f t="shared" si="111"/>
        <v>0</v>
      </c>
      <c r="I255" s="56">
        <f t="shared" si="111"/>
        <v>0</v>
      </c>
      <c r="J255" s="56">
        <f t="shared" si="111"/>
        <v>0</v>
      </c>
    </row>
    <row r="256" spans="1:10" ht="13" x14ac:dyDescent="0.3">
      <c r="A256" s="115" t="s">
        <v>37</v>
      </c>
      <c r="B256" s="118"/>
      <c r="C256" s="118"/>
      <c r="D256" s="118"/>
      <c r="E256" s="116"/>
      <c r="F256" s="57"/>
      <c r="G256" s="57"/>
      <c r="H256" s="56">
        <f t="shared" si="111"/>
        <v>0</v>
      </c>
      <c r="I256" s="56">
        <f t="shared" si="111"/>
        <v>0</v>
      </c>
      <c r="J256" s="56">
        <f t="shared" si="111"/>
        <v>0</v>
      </c>
    </row>
    <row r="257" spans="1:10" ht="13" x14ac:dyDescent="0.3">
      <c r="A257" s="115" t="s">
        <v>61</v>
      </c>
      <c r="B257" s="112">
        <v>232</v>
      </c>
      <c r="C257" s="112">
        <v>232</v>
      </c>
      <c r="D257" s="112">
        <v>232</v>
      </c>
      <c r="E257" s="116"/>
      <c r="F257" s="57"/>
      <c r="G257" s="57"/>
      <c r="H257" s="56">
        <f t="shared" si="111"/>
        <v>0</v>
      </c>
      <c r="I257" s="56">
        <f t="shared" si="111"/>
        <v>0</v>
      </c>
      <c r="J257" s="56">
        <f t="shared" si="111"/>
        <v>0</v>
      </c>
    </row>
    <row r="258" spans="1:10" ht="13" x14ac:dyDescent="0.3">
      <c r="A258" s="115" t="s">
        <v>38</v>
      </c>
      <c r="B258" s="118"/>
      <c r="C258" s="118"/>
      <c r="D258" s="118"/>
      <c r="E258" s="116"/>
      <c r="F258" s="57"/>
      <c r="G258" s="57"/>
      <c r="H258" s="56">
        <f t="shared" si="111"/>
        <v>0</v>
      </c>
      <c r="I258" s="56">
        <f t="shared" si="111"/>
        <v>0</v>
      </c>
      <c r="J258" s="56">
        <f t="shared" si="111"/>
        <v>0</v>
      </c>
    </row>
    <row r="259" spans="1:10" x14ac:dyDescent="0.25">
      <c r="A259" s="49" t="s">
        <v>66</v>
      </c>
      <c r="B259" s="28">
        <v>52</v>
      </c>
      <c r="C259" s="28">
        <v>52</v>
      </c>
      <c r="D259" s="28">
        <v>52</v>
      </c>
      <c r="E259" s="57"/>
      <c r="F259" s="57"/>
      <c r="G259" s="57"/>
      <c r="H259" s="56">
        <f t="shared" ref="H259" si="112">B259*E259</f>
        <v>0</v>
      </c>
      <c r="I259" s="56">
        <f t="shared" ref="I259" si="113">C259*F259</f>
        <v>0</v>
      </c>
      <c r="J259" s="56">
        <f t="shared" ref="J259" si="114">D259*G259</f>
        <v>0</v>
      </c>
    </row>
    <row r="260" spans="1:10" x14ac:dyDescent="0.25">
      <c r="G260" s="35" t="s">
        <v>47</v>
      </c>
      <c r="H260" s="58">
        <f>SUM(H252:H259)</f>
        <v>0</v>
      </c>
      <c r="I260" s="58">
        <f t="shared" ref="I260:J260" si="115">SUM(I252:I259)</f>
        <v>0</v>
      </c>
      <c r="J260" s="58">
        <f t="shared" si="115"/>
        <v>0</v>
      </c>
    </row>
    <row r="263" spans="1:10" x14ac:dyDescent="0.25">
      <c r="A263" s="166" t="s">
        <v>74</v>
      </c>
      <c r="B263" s="166"/>
      <c r="C263" s="166"/>
      <c r="D263" s="166"/>
      <c r="E263" s="166"/>
      <c r="F263" s="166"/>
      <c r="G263" s="166"/>
    </row>
    <row r="265" spans="1:10" x14ac:dyDescent="0.25">
      <c r="A265" s="35" t="s">
        <v>34</v>
      </c>
      <c r="B265" s="154"/>
      <c r="C265" s="154"/>
      <c r="D265" s="154"/>
      <c r="E265" s="154"/>
    </row>
    <row r="268" spans="1:10" ht="12" thickBot="1" x14ac:dyDescent="0.3"/>
    <row r="269" spans="1:10" ht="12" thickBot="1" x14ac:dyDescent="0.3">
      <c r="A269" s="36" t="s">
        <v>33</v>
      </c>
      <c r="B269" s="142" t="str">
        <f>'Rate calculation'!A224</f>
        <v>NURSERY</v>
      </c>
      <c r="C269" s="143"/>
      <c r="D269" s="144"/>
      <c r="E269" s="37" t="s">
        <v>8</v>
      </c>
      <c r="F269" s="37" t="s">
        <v>9</v>
      </c>
      <c r="G269" s="38" t="s">
        <v>10</v>
      </c>
      <c r="H269" s="39" t="s">
        <v>12</v>
      </c>
      <c r="I269" s="40" t="s">
        <v>11</v>
      </c>
      <c r="J269" s="41" t="s">
        <v>13</v>
      </c>
    </row>
    <row r="270" spans="1:10" x14ac:dyDescent="0.25">
      <c r="A270" s="42"/>
      <c r="B270" s="22" t="s">
        <v>19</v>
      </c>
      <c r="C270" s="23" t="s">
        <v>32</v>
      </c>
      <c r="D270" s="24" t="s">
        <v>21</v>
      </c>
      <c r="E270" s="145">
        <f>'Rate calculation'!D237</f>
        <v>0</v>
      </c>
      <c r="F270" s="145">
        <f>'Rate calculation'!E237</f>
        <v>0</v>
      </c>
      <c r="G270" s="149">
        <f>'Rate calculation'!F237</f>
        <v>0</v>
      </c>
      <c r="H270" s="46"/>
      <c r="I270" s="47"/>
      <c r="J270" s="48"/>
    </row>
    <row r="271" spans="1:10" x14ac:dyDescent="0.25">
      <c r="A271" s="42" t="s">
        <v>0</v>
      </c>
      <c r="B271" s="151" t="s">
        <v>30</v>
      </c>
      <c r="C271" s="152"/>
      <c r="D271" s="153"/>
      <c r="E271" s="145"/>
      <c r="F271" s="145"/>
      <c r="G271" s="149"/>
      <c r="H271" s="46"/>
      <c r="I271" s="47"/>
      <c r="J271" s="48"/>
    </row>
    <row r="272" spans="1:10" ht="12" x14ac:dyDescent="0.3">
      <c r="A272" s="86" t="s">
        <v>1</v>
      </c>
      <c r="B272" s="98">
        <v>8000</v>
      </c>
      <c r="C272" s="98">
        <v>8000</v>
      </c>
      <c r="D272" s="98">
        <v>8000</v>
      </c>
      <c r="E272" s="146"/>
      <c r="F272" s="145"/>
      <c r="G272" s="149"/>
      <c r="H272" s="50">
        <f>B272*E270</f>
        <v>0</v>
      </c>
      <c r="I272" s="50">
        <f>C272*F270</f>
        <v>0</v>
      </c>
      <c r="J272" s="50">
        <f>D272*G270</f>
        <v>0</v>
      </c>
    </row>
    <row r="273" spans="1:10" ht="12" x14ac:dyDescent="0.3">
      <c r="A273" s="86" t="s">
        <v>2</v>
      </c>
      <c r="B273" s="98"/>
      <c r="C273" s="98"/>
      <c r="D273" s="98"/>
      <c r="E273" s="146"/>
      <c r="F273" s="145"/>
      <c r="G273" s="149"/>
      <c r="H273" s="50"/>
      <c r="I273" s="50"/>
      <c r="J273" s="50"/>
    </row>
    <row r="274" spans="1:10" ht="12" x14ac:dyDescent="0.3">
      <c r="A274" s="86" t="s">
        <v>3</v>
      </c>
      <c r="B274" s="98"/>
      <c r="C274" s="98"/>
      <c r="D274" s="98"/>
      <c r="E274" s="146"/>
      <c r="F274" s="145"/>
      <c r="G274" s="149"/>
      <c r="H274" s="50"/>
      <c r="I274" s="50"/>
      <c r="J274" s="50"/>
    </row>
    <row r="275" spans="1:10" ht="12" x14ac:dyDescent="0.3">
      <c r="A275" s="86" t="s">
        <v>4</v>
      </c>
      <c r="B275" s="98"/>
      <c r="C275" s="98"/>
      <c r="D275" s="98"/>
      <c r="E275" s="146"/>
      <c r="F275" s="145"/>
      <c r="G275" s="149"/>
      <c r="H275" s="50"/>
      <c r="I275" s="50"/>
      <c r="J275" s="50"/>
    </row>
    <row r="276" spans="1:10" ht="12" x14ac:dyDescent="0.3">
      <c r="A276" s="86" t="s">
        <v>5</v>
      </c>
      <c r="B276" s="98"/>
      <c r="C276" s="98"/>
      <c r="D276" s="98"/>
      <c r="E276" s="146"/>
      <c r="F276" s="145"/>
      <c r="G276" s="149"/>
      <c r="H276" s="50"/>
      <c r="I276" s="50"/>
      <c r="J276" s="50"/>
    </row>
    <row r="277" spans="1:10" ht="12" x14ac:dyDescent="0.3">
      <c r="A277" s="86" t="s">
        <v>6</v>
      </c>
      <c r="B277" s="98"/>
      <c r="C277" s="98"/>
      <c r="D277" s="98"/>
      <c r="E277" s="146"/>
      <c r="F277" s="145"/>
      <c r="G277" s="149"/>
      <c r="H277" s="50"/>
      <c r="I277" s="50"/>
      <c r="J277" s="50"/>
    </row>
    <row r="278" spans="1:10" ht="12" x14ac:dyDescent="0.3">
      <c r="A278" s="86" t="s">
        <v>7</v>
      </c>
      <c r="B278" s="87"/>
      <c r="C278" s="87"/>
      <c r="D278" s="87"/>
      <c r="E278" s="147"/>
      <c r="F278" s="148"/>
      <c r="G278" s="150"/>
      <c r="H278" s="50"/>
      <c r="I278" s="50"/>
      <c r="J278" s="50"/>
    </row>
    <row r="279" spans="1:10" ht="23" x14ac:dyDescent="0.3">
      <c r="A279" s="86" t="s">
        <v>58</v>
      </c>
      <c r="B279" s="98"/>
      <c r="C279" s="98"/>
      <c r="D279" s="98"/>
      <c r="E279" s="101"/>
      <c r="F279" s="88"/>
      <c r="G279" s="60"/>
      <c r="H279" s="50"/>
      <c r="I279" s="50"/>
      <c r="J279" s="50"/>
    </row>
    <row r="280" spans="1:10" ht="12" x14ac:dyDescent="0.3">
      <c r="A280" s="86" t="s">
        <v>63</v>
      </c>
      <c r="B280" s="98"/>
      <c r="C280" s="98"/>
      <c r="D280" s="98"/>
      <c r="E280" s="101"/>
      <c r="F280" s="88"/>
      <c r="G280" s="60"/>
      <c r="H280" s="50"/>
      <c r="I280" s="50"/>
      <c r="J280" s="50"/>
    </row>
    <row r="281" spans="1:10" x14ac:dyDescent="0.25">
      <c r="B281" s="21"/>
      <c r="C281" s="21"/>
      <c r="D281" s="26"/>
      <c r="E281" s="133" t="s">
        <v>15</v>
      </c>
      <c r="F281" s="133"/>
      <c r="G281" s="134"/>
      <c r="H281" s="50">
        <f>SUM(H272:H280)</f>
        <v>0</v>
      </c>
      <c r="I281" s="50">
        <f t="shared" ref="I281:J281" si="116">SUM(I272:I280)</f>
        <v>0</v>
      </c>
      <c r="J281" s="50">
        <f t="shared" si="116"/>
        <v>0</v>
      </c>
    </row>
    <row r="282" spans="1:10" ht="12" thickBot="1" x14ac:dyDescent="0.3">
      <c r="B282" s="21"/>
      <c r="C282" s="21"/>
      <c r="D282" s="21"/>
      <c r="E282" s="135" t="s">
        <v>14</v>
      </c>
      <c r="F282" s="135"/>
      <c r="G282" s="136"/>
      <c r="H282" s="137">
        <f>SUM(H281:J281)</f>
        <v>0</v>
      </c>
      <c r="I282" s="138"/>
      <c r="J282" s="139"/>
    </row>
    <row r="283" spans="1:10" x14ac:dyDescent="0.25">
      <c r="B283" s="21"/>
      <c r="C283" s="21"/>
      <c r="D283" s="21"/>
      <c r="E283" s="52"/>
      <c r="F283" s="52"/>
      <c r="G283" s="53"/>
      <c r="H283" s="140"/>
      <c r="I283" s="141"/>
      <c r="J283" s="141"/>
    </row>
    <row r="284" spans="1:10" x14ac:dyDescent="0.25">
      <c r="A284" s="54" t="s">
        <v>35</v>
      </c>
      <c r="B284" s="27" t="s">
        <v>19</v>
      </c>
      <c r="C284" s="27" t="s">
        <v>32</v>
      </c>
      <c r="D284" s="27" t="s">
        <v>21</v>
      </c>
      <c r="E284" s="55" t="s">
        <v>8</v>
      </c>
      <c r="F284" s="55" t="s">
        <v>9</v>
      </c>
      <c r="G284" s="55" t="s">
        <v>10</v>
      </c>
      <c r="H284" s="55" t="s">
        <v>12</v>
      </c>
      <c r="I284" s="55" t="s">
        <v>11</v>
      </c>
      <c r="J284" s="55" t="s">
        <v>13</v>
      </c>
    </row>
    <row r="285" spans="1:10" ht="12" x14ac:dyDescent="0.3">
      <c r="A285" s="114" t="s">
        <v>62</v>
      </c>
      <c r="B285" s="117"/>
      <c r="C285" s="117"/>
      <c r="D285" s="117"/>
      <c r="E285" s="128"/>
      <c r="F285" s="125"/>
      <c r="G285" s="125"/>
      <c r="H285" s="56">
        <f>B285*E285</f>
        <v>0</v>
      </c>
      <c r="I285" s="56">
        <f t="shared" ref="I285:I292" si="117">C285*F285</f>
        <v>0</v>
      </c>
      <c r="J285" s="56">
        <f t="shared" ref="J285:J292" si="118">D285*G285</f>
        <v>0</v>
      </c>
    </row>
    <row r="286" spans="1:10" ht="12" x14ac:dyDescent="0.3">
      <c r="A286" s="114" t="s">
        <v>49</v>
      </c>
      <c r="B286" s="117"/>
      <c r="C286" s="117"/>
      <c r="D286" s="117"/>
      <c r="E286" s="128"/>
      <c r="F286" s="125"/>
      <c r="G286" s="125"/>
      <c r="H286" s="56">
        <f t="shared" ref="H286:H292" si="119">B286*E286</f>
        <v>0</v>
      </c>
      <c r="I286" s="56">
        <f t="shared" si="117"/>
        <v>0</v>
      </c>
      <c r="J286" s="56">
        <f t="shared" si="118"/>
        <v>0</v>
      </c>
    </row>
    <row r="287" spans="1:10" ht="12" x14ac:dyDescent="0.3">
      <c r="A287" s="115" t="s">
        <v>60</v>
      </c>
      <c r="B287" s="117"/>
      <c r="C287" s="117"/>
      <c r="D287" s="117"/>
      <c r="E287" s="116"/>
      <c r="F287" s="57"/>
      <c r="G287" s="57"/>
      <c r="H287" s="56">
        <f t="shared" si="119"/>
        <v>0</v>
      </c>
      <c r="I287" s="56">
        <f t="shared" si="117"/>
        <v>0</v>
      </c>
      <c r="J287" s="56">
        <f t="shared" si="118"/>
        <v>0</v>
      </c>
    </row>
    <row r="288" spans="1:10" ht="12" x14ac:dyDescent="0.3">
      <c r="A288" s="115" t="s">
        <v>36</v>
      </c>
      <c r="B288" s="117"/>
      <c r="C288" s="117"/>
      <c r="D288" s="117"/>
      <c r="E288" s="116"/>
      <c r="F288" s="57"/>
      <c r="G288" s="57"/>
      <c r="H288" s="56">
        <f t="shared" si="119"/>
        <v>0</v>
      </c>
      <c r="I288" s="56">
        <f t="shared" si="117"/>
        <v>0</v>
      </c>
      <c r="J288" s="56">
        <f t="shared" si="118"/>
        <v>0</v>
      </c>
    </row>
    <row r="289" spans="1:10" ht="12" x14ac:dyDescent="0.3">
      <c r="A289" s="115" t="s">
        <v>37</v>
      </c>
      <c r="B289" s="117"/>
      <c r="C289" s="117"/>
      <c r="D289" s="117"/>
      <c r="E289" s="116"/>
      <c r="F289" s="57"/>
      <c r="G289" s="57"/>
      <c r="H289" s="56">
        <f t="shared" si="119"/>
        <v>0</v>
      </c>
      <c r="I289" s="56">
        <f t="shared" si="117"/>
        <v>0</v>
      </c>
      <c r="J289" s="56">
        <f t="shared" si="118"/>
        <v>0</v>
      </c>
    </row>
    <row r="290" spans="1:10" ht="12" x14ac:dyDescent="0.3">
      <c r="A290" s="115" t="s">
        <v>61</v>
      </c>
      <c r="B290" s="117"/>
      <c r="C290" s="117"/>
      <c r="D290" s="117"/>
      <c r="E290" s="116"/>
      <c r="F290" s="57"/>
      <c r="G290" s="57"/>
      <c r="H290" s="56">
        <f t="shared" si="119"/>
        <v>0</v>
      </c>
      <c r="I290" s="56">
        <f t="shared" si="117"/>
        <v>0</v>
      </c>
      <c r="J290" s="56">
        <f t="shared" si="118"/>
        <v>0</v>
      </c>
    </row>
    <row r="291" spans="1:10" ht="12" x14ac:dyDescent="0.3">
      <c r="A291" s="115" t="s">
        <v>38</v>
      </c>
      <c r="B291" s="117"/>
      <c r="C291" s="117"/>
      <c r="D291" s="117"/>
      <c r="E291" s="116"/>
      <c r="F291" s="57"/>
      <c r="G291" s="57"/>
      <c r="H291" s="56">
        <f t="shared" si="119"/>
        <v>0</v>
      </c>
      <c r="I291" s="56">
        <f t="shared" si="117"/>
        <v>0</v>
      </c>
      <c r="J291" s="56">
        <f t="shared" si="118"/>
        <v>0</v>
      </c>
    </row>
    <row r="292" spans="1:10" x14ac:dyDescent="0.25">
      <c r="A292" s="49" t="s">
        <v>66</v>
      </c>
      <c r="B292" s="28"/>
      <c r="C292" s="28"/>
      <c r="D292" s="28"/>
      <c r="E292" s="57"/>
      <c r="F292" s="57"/>
      <c r="G292" s="57"/>
      <c r="H292" s="56">
        <f t="shared" si="119"/>
        <v>0</v>
      </c>
      <c r="I292" s="56">
        <f t="shared" si="117"/>
        <v>0</v>
      </c>
      <c r="J292" s="56">
        <f t="shared" si="118"/>
        <v>0</v>
      </c>
    </row>
    <row r="293" spans="1:10" x14ac:dyDescent="0.25">
      <c r="G293" s="35" t="s">
        <v>47</v>
      </c>
      <c r="H293" s="58">
        <f>SUM(H285:H292)</f>
        <v>0</v>
      </c>
      <c r="I293" s="58">
        <f t="shared" ref="I293:J293" si="120">SUM(I285:I292)</f>
        <v>0</v>
      </c>
      <c r="J293" s="58">
        <f t="shared" si="120"/>
        <v>0</v>
      </c>
    </row>
    <row r="297" spans="1:10" x14ac:dyDescent="0.25">
      <c r="A297" s="166" t="s">
        <v>74</v>
      </c>
      <c r="B297" s="166"/>
      <c r="C297" s="166"/>
      <c r="D297" s="166"/>
      <c r="E297" s="166"/>
      <c r="F297" s="166"/>
      <c r="G297" s="166"/>
    </row>
    <row r="299" spans="1:10" x14ac:dyDescent="0.25">
      <c r="A299" s="35" t="s">
        <v>34</v>
      </c>
      <c r="B299" s="154"/>
      <c r="C299" s="154"/>
      <c r="D299" s="154"/>
      <c r="E299" s="154"/>
    </row>
    <row r="300" spans="1:10" ht="12" thickBot="1" x14ac:dyDescent="0.3"/>
    <row r="301" spans="1:10" ht="12" thickBot="1" x14ac:dyDescent="0.3">
      <c r="A301" s="36" t="s">
        <v>33</v>
      </c>
      <c r="B301" s="142" t="str">
        <f>'Rate calculation'!A246</f>
        <v>PALM RIDGE</v>
      </c>
      <c r="C301" s="143"/>
      <c r="D301" s="144"/>
      <c r="E301" s="37" t="s">
        <v>8</v>
      </c>
      <c r="F301" s="37" t="s">
        <v>9</v>
      </c>
      <c r="G301" s="38" t="s">
        <v>10</v>
      </c>
      <c r="H301" s="39" t="s">
        <v>12</v>
      </c>
      <c r="I301" s="40" t="s">
        <v>11</v>
      </c>
      <c r="J301" s="41" t="s">
        <v>13</v>
      </c>
    </row>
    <row r="302" spans="1:10" x14ac:dyDescent="0.25">
      <c r="A302" s="42"/>
      <c r="B302" s="22" t="s">
        <v>19</v>
      </c>
      <c r="C302" s="23" t="s">
        <v>32</v>
      </c>
      <c r="D302" s="24" t="s">
        <v>21</v>
      </c>
      <c r="E302" s="145">
        <f>'Rate calculation'!D259</f>
        <v>0</v>
      </c>
      <c r="F302" s="145">
        <f>'Rate calculation'!E259</f>
        <v>0</v>
      </c>
      <c r="G302" s="149">
        <f>'Rate calculation'!F259</f>
        <v>0</v>
      </c>
      <c r="H302" s="46"/>
      <c r="I302" s="47"/>
      <c r="J302" s="48"/>
    </row>
    <row r="303" spans="1:10" x14ac:dyDescent="0.25">
      <c r="A303" s="42" t="s">
        <v>0</v>
      </c>
      <c r="B303" s="151" t="s">
        <v>30</v>
      </c>
      <c r="C303" s="152"/>
      <c r="D303" s="153"/>
      <c r="E303" s="145"/>
      <c r="F303" s="145"/>
      <c r="G303" s="149"/>
      <c r="H303" s="46"/>
      <c r="I303" s="47"/>
      <c r="J303" s="48"/>
    </row>
    <row r="304" spans="1:10" ht="12" x14ac:dyDescent="0.3">
      <c r="A304" s="86" t="s">
        <v>1</v>
      </c>
      <c r="B304" s="98">
        <v>3000</v>
      </c>
      <c r="C304" s="98">
        <v>3000</v>
      </c>
      <c r="D304" s="98">
        <v>3000</v>
      </c>
      <c r="E304" s="146"/>
      <c r="F304" s="145"/>
      <c r="G304" s="149"/>
      <c r="H304" s="50">
        <f>B304*E302</f>
        <v>0</v>
      </c>
      <c r="I304" s="50">
        <f>C304*F302</f>
        <v>0</v>
      </c>
      <c r="J304" s="50">
        <f>D304*G302</f>
        <v>0</v>
      </c>
    </row>
    <row r="305" spans="1:10" ht="12" x14ac:dyDescent="0.3">
      <c r="A305" s="86" t="s">
        <v>2</v>
      </c>
      <c r="B305" s="98"/>
      <c r="C305" s="98"/>
      <c r="D305" s="98"/>
      <c r="E305" s="146"/>
      <c r="F305" s="145"/>
      <c r="G305" s="149"/>
      <c r="H305" s="50"/>
      <c r="I305" s="50"/>
      <c r="J305" s="50"/>
    </row>
    <row r="306" spans="1:10" ht="12" x14ac:dyDescent="0.3">
      <c r="A306" s="86" t="s">
        <v>3</v>
      </c>
      <c r="B306" s="98"/>
      <c r="C306" s="98"/>
      <c r="D306" s="98"/>
      <c r="E306" s="146"/>
      <c r="F306" s="145"/>
      <c r="G306" s="149"/>
      <c r="H306" s="50"/>
      <c r="I306" s="50"/>
      <c r="J306" s="50"/>
    </row>
    <row r="307" spans="1:10" ht="12" x14ac:dyDescent="0.3">
      <c r="A307" s="86" t="s">
        <v>4</v>
      </c>
      <c r="B307" s="98"/>
      <c r="C307" s="98"/>
      <c r="D307" s="98"/>
      <c r="E307" s="146"/>
      <c r="F307" s="145"/>
      <c r="G307" s="149"/>
      <c r="H307" s="50"/>
      <c r="I307" s="50"/>
      <c r="J307" s="50"/>
    </row>
    <row r="308" spans="1:10" ht="12" x14ac:dyDescent="0.3">
      <c r="A308" s="86" t="s">
        <v>5</v>
      </c>
      <c r="B308" s="98"/>
      <c r="C308" s="98"/>
      <c r="D308" s="98"/>
      <c r="E308" s="146"/>
      <c r="F308" s="145"/>
      <c r="G308" s="149"/>
      <c r="H308" s="50"/>
      <c r="I308" s="50"/>
      <c r="J308" s="50"/>
    </row>
    <row r="309" spans="1:10" ht="12" x14ac:dyDescent="0.3">
      <c r="A309" s="86" t="s">
        <v>6</v>
      </c>
      <c r="B309" s="98"/>
      <c r="C309" s="98"/>
      <c r="D309" s="98"/>
      <c r="E309" s="146"/>
      <c r="F309" s="145"/>
      <c r="G309" s="149"/>
      <c r="H309" s="50"/>
      <c r="I309" s="50"/>
      <c r="J309" s="50"/>
    </row>
    <row r="310" spans="1:10" ht="12" x14ac:dyDescent="0.3">
      <c r="A310" s="86" t="s">
        <v>7</v>
      </c>
      <c r="B310" s="87"/>
      <c r="C310" s="87"/>
      <c r="D310" s="87"/>
      <c r="E310" s="147"/>
      <c r="F310" s="148"/>
      <c r="G310" s="150"/>
      <c r="H310" s="50"/>
      <c r="I310" s="50"/>
      <c r="J310" s="50"/>
    </row>
    <row r="311" spans="1:10" ht="23" x14ac:dyDescent="0.3">
      <c r="A311" s="86" t="s">
        <v>58</v>
      </c>
      <c r="B311" s="98"/>
      <c r="C311" s="98"/>
      <c r="D311" s="98"/>
      <c r="E311" s="101"/>
      <c r="F311" s="88"/>
      <c r="G311" s="60"/>
      <c r="H311" s="50"/>
      <c r="I311" s="50"/>
      <c r="J311" s="50"/>
    </row>
    <row r="312" spans="1:10" ht="12" x14ac:dyDescent="0.3">
      <c r="A312" s="86" t="s">
        <v>63</v>
      </c>
      <c r="B312" s="98"/>
      <c r="C312" s="98"/>
      <c r="D312" s="98"/>
      <c r="E312" s="101"/>
      <c r="F312" s="88"/>
      <c r="G312" s="60"/>
      <c r="H312" s="50"/>
      <c r="I312" s="50"/>
      <c r="J312" s="50"/>
    </row>
    <row r="313" spans="1:10" x14ac:dyDescent="0.25">
      <c r="B313" s="21"/>
      <c r="C313" s="21"/>
      <c r="D313" s="26"/>
      <c r="E313" s="133" t="s">
        <v>15</v>
      </c>
      <c r="F313" s="133"/>
      <c r="G313" s="134"/>
      <c r="H313" s="50">
        <f>SUM(H304:H312)</f>
        <v>0</v>
      </c>
      <c r="I313" s="50">
        <f t="shared" ref="I313:J313" si="121">SUM(I304:I312)</f>
        <v>0</v>
      </c>
      <c r="J313" s="50">
        <f t="shared" si="121"/>
        <v>0</v>
      </c>
    </row>
    <row r="314" spans="1:10" ht="12" thickBot="1" x14ac:dyDescent="0.3">
      <c r="B314" s="21"/>
      <c r="C314" s="21"/>
      <c r="D314" s="21"/>
      <c r="E314" s="135" t="s">
        <v>14</v>
      </c>
      <c r="F314" s="135"/>
      <c r="G314" s="136"/>
      <c r="H314" s="137">
        <f>SUM(H313:J313)</f>
        <v>0</v>
      </c>
      <c r="I314" s="138"/>
      <c r="J314" s="139"/>
    </row>
    <row r="315" spans="1:10" x14ac:dyDescent="0.25">
      <c r="B315" s="21"/>
      <c r="C315" s="21"/>
      <c r="D315" s="21"/>
      <c r="E315" s="52"/>
      <c r="F315" s="52"/>
      <c r="G315" s="53"/>
      <c r="H315" s="140"/>
      <c r="I315" s="141"/>
      <c r="J315" s="141"/>
    </row>
    <row r="316" spans="1:10" x14ac:dyDescent="0.25">
      <c r="A316" s="54" t="s">
        <v>35</v>
      </c>
      <c r="B316" s="27" t="s">
        <v>19</v>
      </c>
      <c r="C316" s="27" t="s">
        <v>32</v>
      </c>
      <c r="D316" s="27" t="s">
        <v>21</v>
      </c>
      <c r="E316" s="55" t="s">
        <v>8</v>
      </c>
      <c r="F316" s="55" t="s">
        <v>9</v>
      </c>
      <c r="G316" s="55" t="s">
        <v>10</v>
      </c>
      <c r="H316" s="55" t="s">
        <v>12</v>
      </c>
      <c r="I316" s="55" t="s">
        <v>11</v>
      </c>
      <c r="J316" s="55" t="s">
        <v>13</v>
      </c>
    </row>
    <row r="317" spans="1:10" ht="12" x14ac:dyDescent="0.3">
      <c r="A317" s="114" t="s">
        <v>62</v>
      </c>
      <c r="B317" s="117"/>
      <c r="C317" s="117"/>
      <c r="D317" s="117"/>
      <c r="E317" s="128"/>
      <c r="F317" s="125"/>
      <c r="G317" s="125"/>
      <c r="H317" s="56">
        <f>B317*E317</f>
        <v>0</v>
      </c>
      <c r="I317" s="56">
        <f t="shared" ref="I317:I324" si="122">C317*F317</f>
        <v>0</v>
      </c>
      <c r="J317" s="56">
        <f t="shared" ref="J317:J324" si="123">D317*G317</f>
        <v>0</v>
      </c>
    </row>
    <row r="318" spans="1:10" ht="12" x14ac:dyDescent="0.3">
      <c r="A318" s="114" t="s">
        <v>49</v>
      </c>
      <c r="B318" s="117"/>
      <c r="C318" s="117"/>
      <c r="D318" s="117"/>
      <c r="E318" s="128"/>
      <c r="F318" s="125"/>
      <c r="G318" s="125"/>
      <c r="H318" s="56">
        <f t="shared" ref="H318:H324" si="124">B318*E318</f>
        <v>0</v>
      </c>
      <c r="I318" s="56">
        <f t="shared" si="122"/>
        <v>0</v>
      </c>
      <c r="J318" s="56">
        <f t="shared" si="123"/>
        <v>0</v>
      </c>
    </row>
    <row r="319" spans="1:10" ht="12" x14ac:dyDescent="0.3">
      <c r="A319" s="115" t="s">
        <v>60</v>
      </c>
      <c r="B319" s="117"/>
      <c r="C319" s="117"/>
      <c r="D319" s="117"/>
      <c r="E319" s="116"/>
      <c r="F319" s="57"/>
      <c r="G319" s="57"/>
      <c r="H319" s="56">
        <f t="shared" si="124"/>
        <v>0</v>
      </c>
      <c r="I319" s="56">
        <f t="shared" si="122"/>
        <v>0</v>
      </c>
      <c r="J319" s="56">
        <f t="shared" si="123"/>
        <v>0</v>
      </c>
    </row>
    <row r="320" spans="1:10" ht="12" x14ac:dyDescent="0.3">
      <c r="A320" s="115" t="s">
        <v>36</v>
      </c>
      <c r="B320" s="117"/>
      <c r="C320" s="117"/>
      <c r="D320" s="117"/>
      <c r="E320" s="116"/>
      <c r="F320" s="57"/>
      <c r="G320" s="57"/>
      <c r="H320" s="56">
        <f t="shared" si="124"/>
        <v>0</v>
      </c>
      <c r="I320" s="56">
        <f t="shared" si="122"/>
        <v>0</v>
      </c>
      <c r="J320" s="56">
        <f t="shared" si="123"/>
        <v>0</v>
      </c>
    </row>
    <row r="321" spans="1:10" ht="12" x14ac:dyDescent="0.3">
      <c r="A321" s="115" t="s">
        <v>37</v>
      </c>
      <c r="B321" s="117"/>
      <c r="C321" s="117"/>
      <c r="D321" s="117"/>
      <c r="E321" s="116"/>
      <c r="F321" s="57"/>
      <c r="G321" s="57"/>
      <c r="H321" s="56">
        <f t="shared" si="124"/>
        <v>0</v>
      </c>
      <c r="I321" s="56">
        <f t="shared" si="122"/>
        <v>0</v>
      </c>
      <c r="J321" s="56">
        <f t="shared" si="123"/>
        <v>0</v>
      </c>
    </row>
    <row r="322" spans="1:10" ht="12" x14ac:dyDescent="0.3">
      <c r="A322" s="115" t="s">
        <v>61</v>
      </c>
      <c r="B322" s="117"/>
      <c r="C322" s="117"/>
      <c r="D322" s="117"/>
      <c r="E322" s="116"/>
      <c r="F322" s="57"/>
      <c r="G322" s="57"/>
      <c r="H322" s="56">
        <f t="shared" si="124"/>
        <v>0</v>
      </c>
      <c r="I322" s="56">
        <f t="shared" si="122"/>
        <v>0</v>
      </c>
      <c r="J322" s="56">
        <f t="shared" si="123"/>
        <v>0</v>
      </c>
    </row>
    <row r="323" spans="1:10" ht="12" x14ac:dyDescent="0.3">
      <c r="A323" s="115" t="s">
        <v>38</v>
      </c>
      <c r="B323" s="117"/>
      <c r="C323" s="117"/>
      <c r="D323" s="117"/>
      <c r="E323" s="116"/>
      <c r="F323" s="57"/>
      <c r="G323" s="57"/>
      <c r="H323" s="56">
        <f t="shared" si="124"/>
        <v>0</v>
      </c>
      <c r="I323" s="56">
        <f t="shared" si="122"/>
        <v>0</v>
      </c>
      <c r="J323" s="56">
        <f t="shared" si="123"/>
        <v>0</v>
      </c>
    </row>
    <row r="324" spans="1:10" x14ac:dyDescent="0.25">
      <c r="A324" s="86" t="s">
        <v>66</v>
      </c>
      <c r="B324" s="28"/>
      <c r="C324" s="28"/>
      <c r="D324" s="28"/>
      <c r="E324" s="116"/>
      <c r="F324" s="57"/>
      <c r="G324" s="57"/>
      <c r="H324" s="56">
        <f t="shared" si="124"/>
        <v>0</v>
      </c>
      <c r="I324" s="56">
        <f t="shared" si="122"/>
        <v>0</v>
      </c>
      <c r="J324" s="56">
        <f t="shared" si="123"/>
        <v>0</v>
      </c>
    </row>
    <row r="325" spans="1:10" x14ac:dyDescent="0.25">
      <c r="G325" s="35" t="s">
        <v>47</v>
      </c>
      <c r="H325" s="58">
        <f>SUM(H317:H324)</f>
        <v>0</v>
      </c>
      <c r="I325" s="58">
        <f t="shared" ref="I325:J325" si="125">SUM(I317:I324)</f>
        <v>0</v>
      </c>
      <c r="J325" s="58">
        <f t="shared" si="125"/>
        <v>0</v>
      </c>
    </row>
  </sheetData>
  <mergeCells count="106">
    <mergeCell ref="A297:G297"/>
    <mergeCell ref="B299:E299"/>
    <mergeCell ref="A31:G31"/>
    <mergeCell ref="A63:G63"/>
    <mergeCell ref="A95:G95"/>
    <mergeCell ref="A127:G127"/>
    <mergeCell ref="A161:G161"/>
    <mergeCell ref="F37:F48"/>
    <mergeCell ref="E133:E144"/>
    <mergeCell ref="F133:F144"/>
    <mergeCell ref="G133:G144"/>
    <mergeCell ref="E167:E178"/>
    <mergeCell ref="F167:F178"/>
    <mergeCell ref="G167:G178"/>
    <mergeCell ref="E69:E80"/>
    <mergeCell ref="F69:F80"/>
    <mergeCell ref="G69:G80"/>
    <mergeCell ref="E101:E112"/>
    <mergeCell ref="F101:F112"/>
    <mergeCell ref="G101:G112"/>
    <mergeCell ref="B265:E265"/>
    <mergeCell ref="E270:E278"/>
    <mergeCell ref="F270:F278"/>
    <mergeCell ref="G270:G278"/>
    <mergeCell ref="B271:D271"/>
    <mergeCell ref="E281:G281"/>
    <mergeCell ref="E282:G282"/>
    <mergeCell ref="H282:J282"/>
    <mergeCell ref="H283:J283"/>
    <mergeCell ref="A194:G194"/>
    <mergeCell ref="A230:G230"/>
    <mergeCell ref="A263:G263"/>
    <mergeCell ref="H20:J20"/>
    <mergeCell ref="E50:G50"/>
    <mergeCell ref="H50:J50"/>
    <mergeCell ref="B36:D36"/>
    <mergeCell ref="B38:D38"/>
    <mergeCell ref="E82:G82"/>
    <mergeCell ref="H82:J82"/>
    <mergeCell ref="B68:D68"/>
    <mergeCell ref="B269:D269"/>
    <mergeCell ref="E236:E247"/>
    <mergeCell ref="F236:F247"/>
    <mergeCell ref="G236:G247"/>
    <mergeCell ref="E249:G249"/>
    <mergeCell ref="H249:J249"/>
    <mergeCell ref="H250:J250"/>
    <mergeCell ref="B235:D235"/>
    <mergeCell ref="A1:G1"/>
    <mergeCell ref="B3:E3"/>
    <mergeCell ref="B7:D7"/>
    <mergeCell ref="E18:G18"/>
    <mergeCell ref="H19:J19"/>
    <mergeCell ref="E19:G19"/>
    <mergeCell ref="E6:E17"/>
    <mergeCell ref="F6:F17"/>
    <mergeCell ref="G6:G17"/>
    <mergeCell ref="B5:D5"/>
    <mergeCell ref="B237:D237"/>
    <mergeCell ref="E248:G248"/>
    <mergeCell ref="H180:J180"/>
    <mergeCell ref="H181:J181"/>
    <mergeCell ref="B232:E232"/>
    <mergeCell ref="B163:E163"/>
    <mergeCell ref="B195:E195"/>
    <mergeCell ref="B199:D199"/>
    <mergeCell ref="B201:D201"/>
    <mergeCell ref="E212:G212"/>
    <mergeCell ref="E213:G213"/>
    <mergeCell ref="H213:J213"/>
    <mergeCell ref="H214:J214"/>
    <mergeCell ref="B166:D166"/>
    <mergeCell ref="B168:D168"/>
    <mergeCell ref="E179:G179"/>
    <mergeCell ref="E180:G180"/>
    <mergeCell ref="E200:E211"/>
    <mergeCell ref="F200:F211"/>
    <mergeCell ref="G200:G211"/>
    <mergeCell ref="H147:J147"/>
    <mergeCell ref="E113:G113"/>
    <mergeCell ref="E114:G114"/>
    <mergeCell ref="B65:D65"/>
    <mergeCell ref="B33:D33"/>
    <mergeCell ref="E145:G145"/>
    <mergeCell ref="E146:G146"/>
    <mergeCell ref="H146:J146"/>
    <mergeCell ref="B129:E129"/>
    <mergeCell ref="B132:D132"/>
    <mergeCell ref="B134:D134"/>
    <mergeCell ref="H115:J115"/>
    <mergeCell ref="B100:D100"/>
    <mergeCell ref="B102:D102"/>
    <mergeCell ref="B70:D70"/>
    <mergeCell ref="G37:G48"/>
    <mergeCell ref="H114:J114"/>
    <mergeCell ref="B97:D97"/>
    <mergeCell ref="E37:E48"/>
    <mergeCell ref="E313:G313"/>
    <mergeCell ref="E314:G314"/>
    <mergeCell ref="H314:J314"/>
    <mergeCell ref="H315:J315"/>
    <mergeCell ref="B301:D301"/>
    <mergeCell ref="E302:E310"/>
    <mergeCell ref="F302:F310"/>
    <mergeCell ref="G302:G310"/>
    <mergeCell ref="B303:D303"/>
  </mergeCells>
  <pageMargins left="0.7" right="0.7" top="0.75" bottom="0.75" header="0.3" footer="0.3"/>
  <pageSetup paperSize="9" scale="66" orientation="landscape" r:id="rId1"/>
  <rowBreaks count="9" manualBreakCount="9">
    <brk id="30" max="16383" man="1"/>
    <brk id="61" max="16383" man="1"/>
    <brk id="94" max="9" man="1"/>
    <brk id="126" max="16383" man="1"/>
    <brk id="159" max="9" man="1"/>
    <brk id="193" max="9" man="1"/>
    <brk id="227" max="9" man="1"/>
    <brk id="262" max="9" man="1"/>
    <brk id="295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04"/>
  <sheetViews>
    <sheetView view="pageBreakPreview" topLeftCell="A290" zoomScaleNormal="100" zoomScaleSheetLayoutView="100" workbookViewId="0">
      <selection activeCell="K303" sqref="K303"/>
    </sheetView>
  </sheetViews>
  <sheetFormatPr defaultRowHeight="14.5" x14ac:dyDescent="0.35"/>
  <sheetData>
    <row r="1" spans="1:10" x14ac:dyDescent="0.35">
      <c r="A1" s="34"/>
      <c r="B1" s="34"/>
      <c r="C1" s="34"/>
      <c r="D1" s="34"/>
      <c r="E1" s="34"/>
      <c r="F1" s="34"/>
      <c r="G1" s="34"/>
      <c r="H1" s="34"/>
      <c r="I1" s="34"/>
      <c r="J1" s="34"/>
    </row>
    <row r="2" spans="1:10" x14ac:dyDescent="0.35">
      <c r="A2" s="34"/>
      <c r="B2" s="34"/>
      <c r="C2" s="34"/>
      <c r="D2" s="34"/>
      <c r="E2" s="34"/>
      <c r="F2" s="34"/>
      <c r="G2" s="34"/>
      <c r="H2" s="34"/>
      <c r="I2" s="34"/>
      <c r="J2" s="34"/>
    </row>
    <row r="3" spans="1:10" x14ac:dyDescent="0.35">
      <c r="A3" s="34"/>
      <c r="B3" s="34"/>
      <c r="C3" s="34"/>
      <c r="D3" s="34"/>
      <c r="E3" s="34"/>
      <c r="F3" s="34"/>
      <c r="G3" s="34"/>
      <c r="H3" s="34"/>
      <c r="I3" s="34"/>
      <c r="J3" s="34"/>
    </row>
    <row r="4" spans="1:10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</row>
    <row r="5" spans="1:10" x14ac:dyDescent="0.35">
      <c r="A5" s="34"/>
      <c r="B5" s="34"/>
      <c r="C5" s="34"/>
      <c r="D5" s="34"/>
      <c r="E5" s="34"/>
      <c r="F5" s="34"/>
      <c r="G5" s="34"/>
      <c r="H5" s="34"/>
      <c r="I5" s="34"/>
      <c r="J5" s="34"/>
    </row>
    <row r="6" spans="1:10" x14ac:dyDescent="0.35">
      <c r="A6" s="35" t="s">
        <v>39</v>
      </c>
      <c r="B6" s="34"/>
      <c r="C6" s="154"/>
      <c r="D6" s="154"/>
      <c r="E6" s="154"/>
      <c r="F6" s="154"/>
      <c r="G6" s="154"/>
      <c r="H6" s="34"/>
      <c r="I6" s="34"/>
      <c r="J6" s="34"/>
    </row>
    <row r="7" spans="1:10" x14ac:dyDescent="0.35">
      <c r="A7" s="35"/>
      <c r="B7" s="34"/>
      <c r="C7" s="21"/>
      <c r="D7" s="21"/>
      <c r="E7" s="21"/>
      <c r="F7" s="21"/>
      <c r="G7" s="21"/>
      <c r="H7" s="34"/>
      <c r="I7" s="34"/>
      <c r="J7" s="34"/>
    </row>
    <row r="8" spans="1:10" x14ac:dyDescent="0.35">
      <c r="A8" s="35" t="s">
        <v>40</v>
      </c>
      <c r="B8" s="34"/>
      <c r="C8" s="175" t="str">
        <f>Qoutation!$B$5</f>
        <v>BERLIN</v>
      </c>
      <c r="D8" s="175"/>
      <c r="E8" s="175"/>
      <c r="F8" s="175"/>
      <c r="G8" s="175"/>
      <c r="H8" s="34"/>
      <c r="I8" s="34"/>
      <c r="J8" s="34"/>
    </row>
    <row r="9" spans="1:10" x14ac:dyDescent="0.35">
      <c r="A9" s="34"/>
      <c r="B9" s="34"/>
      <c r="C9" s="34"/>
      <c r="D9" s="34"/>
      <c r="E9" s="34"/>
      <c r="F9" s="34"/>
      <c r="G9" s="34"/>
      <c r="H9" s="34"/>
      <c r="I9" s="34"/>
      <c r="J9" s="34"/>
    </row>
    <row r="10" spans="1:10" x14ac:dyDescent="0.35">
      <c r="A10" s="34"/>
      <c r="B10" s="34"/>
      <c r="C10" s="34"/>
      <c r="D10" s="34"/>
      <c r="E10" s="34"/>
      <c r="F10" s="34"/>
      <c r="G10" s="34"/>
      <c r="H10" s="34"/>
      <c r="I10" s="34"/>
      <c r="J10" s="34"/>
    </row>
    <row r="11" spans="1:10" x14ac:dyDescent="0.35">
      <c r="A11" s="34"/>
      <c r="B11" s="34"/>
      <c r="C11" s="34"/>
      <c r="D11" s="34"/>
      <c r="E11" s="34"/>
      <c r="F11" s="34"/>
      <c r="G11" s="34"/>
      <c r="H11" s="34"/>
      <c r="I11" s="34"/>
      <c r="J11" s="34"/>
    </row>
    <row r="12" spans="1:10" x14ac:dyDescent="0.35">
      <c r="A12" s="34"/>
      <c r="B12" s="35" t="s">
        <v>41</v>
      </c>
      <c r="C12" s="35"/>
      <c r="D12" s="176">
        <f>Qoutation!H19</f>
        <v>0</v>
      </c>
      <c r="E12" s="177"/>
      <c r="F12" s="177"/>
      <c r="G12" s="177"/>
      <c r="H12" s="177"/>
      <c r="I12" s="34"/>
      <c r="J12" s="34"/>
    </row>
    <row r="13" spans="1:10" x14ac:dyDescent="0.35">
      <c r="A13" s="34"/>
      <c r="B13" s="35" t="s">
        <v>42</v>
      </c>
      <c r="C13" s="35"/>
      <c r="D13" s="178">
        <f>SUM(Qoutation!H30:J30)</f>
        <v>0</v>
      </c>
      <c r="E13" s="179"/>
      <c r="F13" s="179"/>
      <c r="G13" s="179"/>
      <c r="H13" s="179"/>
      <c r="I13" s="34"/>
      <c r="J13" s="34"/>
    </row>
    <row r="14" spans="1:10" x14ac:dyDescent="0.35">
      <c r="A14" s="34"/>
      <c r="B14" s="35"/>
      <c r="C14" s="35"/>
      <c r="D14" s="34"/>
      <c r="E14" s="34"/>
      <c r="F14" s="34"/>
      <c r="G14" s="34"/>
      <c r="H14" s="34"/>
      <c r="I14" s="34"/>
      <c r="J14" s="34"/>
    </row>
    <row r="15" spans="1:10" x14ac:dyDescent="0.35">
      <c r="A15" s="34"/>
      <c r="B15" s="35"/>
      <c r="C15" s="35" t="s">
        <v>43</v>
      </c>
      <c r="D15" s="176">
        <f>D12+D13</f>
        <v>0</v>
      </c>
      <c r="E15" s="177"/>
      <c r="F15" s="177"/>
      <c r="G15" s="177"/>
      <c r="H15" s="177"/>
      <c r="I15" s="34"/>
      <c r="J15" s="34"/>
    </row>
    <row r="16" spans="1:10" x14ac:dyDescent="0.35">
      <c r="A16" s="34"/>
      <c r="B16" s="35"/>
      <c r="C16" s="35" t="s">
        <v>44</v>
      </c>
      <c r="D16" s="174">
        <f>D15*0.15</f>
        <v>0</v>
      </c>
      <c r="E16" s="174"/>
      <c r="F16" s="174"/>
      <c r="G16" s="174"/>
      <c r="H16" s="174"/>
      <c r="I16" s="34"/>
      <c r="J16" s="34"/>
    </row>
    <row r="17" spans="1:10" x14ac:dyDescent="0.35">
      <c r="A17" s="34"/>
      <c r="B17" s="35"/>
      <c r="C17" s="35"/>
      <c r="D17" s="34"/>
      <c r="E17" s="34"/>
      <c r="F17" s="34"/>
      <c r="G17" s="34"/>
      <c r="H17" s="34"/>
      <c r="I17" s="34"/>
      <c r="J17" s="34"/>
    </row>
    <row r="18" spans="1:10" x14ac:dyDescent="0.35">
      <c r="A18" s="34"/>
      <c r="B18" s="35" t="s">
        <v>45</v>
      </c>
      <c r="C18" s="35"/>
      <c r="D18" s="180">
        <f>D15+D16</f>
        <v>0</v>
      </c>
      <c r="E18" s="181"/>
      <c r="F18" s="181"/>
      <c r="G18" s="181"/>
      <c r="H18" s="181"/>
      <c r="I18" s="34"/>
      <c r="J18" s="34"/>
    </row>
    <row r="19" spans="1:10" x14ac:dyDescent="0.35">
      <c r="A19" s="34"/>
      <c r="B19" s="34"/>
      <c r="C19" s="34"/>
      <c r="D19" s="34"/>
      <c r="E19" s="34"/>
      <c r="F19" s="34"/>
      <c r="G19" s="34"/>
      <c r="H19" s="34"/>
      <c r="I19" s="34"/>
      <c r="J19" s="34"/>
    </row>
    <row r="20" spans="1:10" x14ac:dyDescent="0.35">
      <c r="A20" s="34"/>
      <c r="B20" s="35" t="s">
        <v>46</v>
      </c>
      <c r="C20" s="34"/>
      <c r="D20" s="154"/>
      <c r="E20" s="154"/>
      <c r="F20" s="154"/>
      <c r="G20" s="154"/>
      <c r="H20" s="154"/>
      <c r="I20" s="34"/>
      <c r="J20" s="34"/>
    </row>
    <row r="21" spans="1:10" x14ac:dyDescent="0.35">
      <c r="A21" s="34"/>
      <c r="B21" s="34"/>
      <c r="C21" s="34"/>
      <c r="D21" s="154"/>
      <c r="E21" s="154"/>
      <c r="F21" s="154"/>
      <c r="G21" s="154"/>
      <c r="H21" s="154"/>
      <c r="I21" s="34"/>
      <c r="J21" s="34"/>
    </row>
    <row r="22" spans="1:10" x14ac:dyDescent="0.35">
      <c r="A22" s="34"/>
      <c r="B22" s="34"/>
      <c r="C22" s="34"/>
      <c r="D22" s="154"/>
      <c r="E22" s="154"/>
      <c r="F22" s="154"/>
      <c r="G22" s="154"/>
      <c r="H22" s="154"/>
      <c r="I22" s="34"/>
      <c r="J22" s="34"/>
    </row>
    <row r="23" spans="1:10" x14ac:dyDescent="0.35">
      <c r="A23" s="34"/>
      <c r="B23" s="34"/>
      <c r="C23" s="34"/>
      <c r="D23" s="154"/>
      <c r="E23" s="154"/>
      <c r="F23" s="154"/>
      <c r="G23" s="154"/>
      <c r="H23" s="154"/>
      <c r="I23" s="34"/>
      <c r="J23" s="34"/>
    </row>
    <row r="24" spans="1:10" x14ac:dyDescent="0.35">
      <c r="A24" s="34"/>
      <c r="B24" s="34"/>
      <c r="C24" s="34"/>
      <c r="D24" s="154"/>
      <c r="E24" s="154"/>
      <c r="F24" s="154"/>
      <c r="G24" s="154"/>
      <c r="H24" s="154"/>
      <c r="I24" s="34"/>
      <c r="J24" s="34"/>
    </row>
    <row r="25" spans="1:10" x14ac:dyDescent="0.35">
      <c r="A25" s="34"/>
      <c r="B25" s="34"/>
      <c r="C25" s="34"/>
      <c r="D25" s="34"/>
      <c r="E25" s="34"/>
      <c r="F25" s="34"/>
      <c r="G25" s="34"/>
      <c r="H25" s="34"/>
      <c r="I25" s="34"/>
      <c r="J25" s="34"/>
    </row>
    <row r="26" spans="1:10" x14ac:dyDescent="0.35">
      <c r="A26" s="34"/>
      <c r="B26" s="34"/>
      <c r="C26" s="34"/>
      <c r="D26" s="34"/>
      <c r="E26" s="34"/>
      <c r="F26" s="34"/>
      <c r="G26" s="34"/>
      <c r="H26" s="34"/>
      <c r="I26" s="34"/>
      <c r="J26" s="34"/>
    </row>
    <row r="27" spans="1:10" x14ac:dyDescent="0.35">
      <c r="A27" s="34"/>
      <c r="B27" s="34"/>
      <c r="C27" s="34"/>
      <c r="D27" s="34"/>
      <c r="E27" s="34"/>
      <c r="F27" s="34"/>
      <c r="G27" s="34"/>
      <c r="H27" s="34"/>
      <c r="I27" s="34"/>
      <c r="J27" s="34"/>
    </row>
    <row r="28" spans="1:10" x14ac:dyDescent="0.35">
      <c r="A28" s="34"/>
      <c r="B28" s="34"/>
      <c r="C28" s="34"/>
      <c r="D28" s="34"/>
      <c r="E28" s="34"/>
      <c r="F28" s="34"/>
      <c r="G28" s="34"/>
      <c r="H28" s="34"/>
      <c r="I28" s="34"/>
      <c r="J28" s="34"/>
    </row>
    <row r="29" spans="1:10" x14ac:dyDescent="0.35">
      <c r="A29" s="65" t="s">
        <v>68</v>
      </c>
      <c r="B29" s="34"/>
      <c r="C29" s="34"/>
      <c r="D29" s="34"/>
      <c r="E29" s="34"/>
      <c r="F29" s="34"/>
      <c r="G29" s="34"/>
      <c r="H29" s="34"/>
      <c r="I29" s="34"/>
      <c r="J29" s="34"/>
    </row>
    <row r="30" spans="1:10" x14ac:dyDescent="0.35">
      <c r="A30" s="65" t="s">
        <v>59</v>
      </c>
      <c r="B30" s="34"/>
      <c r="C30" s="34"/>
      <c r="D30" s="34"/>
      <c r="E30" s="34"/>
      <c r="F30" s="34"/>
      <c r="G30" s="34"/>
      <c r="H30" s="34"/>
      <c r="I30" s="34"/>
      <c r="J30" s="34"/>
    </row>
    <row r="31" spans="1:10" x14ac:dyDescent="0.35">
      <c r="A31" s="34"/>
      <c r="B31" s="34"/>
      <c r="C31" s="34"/>
      <c r="D31" s="34"/>
      <c r="E31" s="34"/>
      <c r="F31" s="34"/>
      <c r="G31" s="34"/>
      <c r="H31" s="34"/>
      <c r="I31" s="34"/>
      <c r="J31" s="34"/>
    </row>
    <row r="32" spans="1:10" x14ac:dyDescent="0.35">
      <c r="A32" s="34"/>
      <c r="B32" s="34"/>
      <c r="C32" s="34"/>
      <c r="D32" s="34"/>
      <c r="E32" s="34"/>
      <c r="F32" s="34"/>
      <c r="G32" s="34"/>
      <c r="H32" s="34"/>
      <c r="I32" s="34"/>
      <c r="J32" s="34"/>
    </row>
    <row r="33" spans="1:10" x14ac:dyDescent="0.35">
      <c r="A33" s="34"/>
      <c r="B33" s="34"/>
      <c r="C33" s="34"/>
      <c r="D33" s="34"/>
      <c r="E33" s="34"/>
      <c r="F33" s="34"/>
      <c r="G33" s="34"/>
      <c r="H33" s="34"/>
      <c r="I33" s="34"/>
      <c r="J33" s="34"/>
    </row>
    <row r="34" spans="1:10" x14ac:dyDescent="0.35">
      <c r="A34" s="34"/>
      <c r="B34" s="34"/>
      <c r="C34" s="34"/>
      <c r="D34" s="34"/>
      <c r="E34" s="34"/>
      <c r="F34" s="34"/>
      <c r="G34" s="34"/>
      <c r="H34" s="34"/>
      <c r="I34" s="34"/>
      <c r="J34" s="34"/>
    </row>
    <row r="35" spans="1:10" x14ac:dyDescent="0.35">
      <c r="A35" s="34"/>
      <c r="B35" s="34"/>
      <c r="C35" s="34"/>
      <c r="D35" s="34"/>
      <c r="E35" s="34"/>
      <c r="F35" s="34"/>
      <c r="G35" s="34"/>
      <c r="H35" s="34"/>
      <c r="I35" s="34"/>
      <c r="J35" s="34"/>
    </row>
    <row r="36" spans="1:10" x14ac:dyDescent="0.35">
      <c r="A36" s="34"/>
      <c r="B36" s="34"/>
      <c r="C36" s="34"/>
      <c r="D36" s="34"/>
      <c r="E36" s="34"/>
      <c r="F36" s="34"/>
      <c r="G36" s="34"/>
      <c r="H36" s="34"/>
      <c r="I36" s="34"/>
      <c r="J36" s="34"/>
    </row>
    <row r="37" spans="1:10" x14ac:dyDescent="0.35">
      <c r="A37" s="34"/>
      <c r="B37" s="34"/>
      <c r="C37" s="34"/>
      <c r="D37" s="34"/>
      <c r="E37" s="34"/>
      <c r="F37" s="34"/>
      <c r="G37" s="34"/>
      <c r="H37" s="34"/>
      <c r="I37" s="34"/>
      <c r="J37" s="34"/>
    </row>
    <row r="38" spans="1:10" x14ac:dyDescent="0.35">
      <c r="A38" s="34"/>
      <c r="B38" s="34"/>
      <c r="C38" s="34"/>
      <c r="D38" s="34"/>
      <c r="E38" s="34"/>
      <c r="F38" s="34"/>
      <c r="G38" s="34"/>
      <c r="H38" s="34"/>
      <c r="I38" s="34"/>
      <c r="J38" s="34"/>
    </row>
    <row r="39" spans="1:10" x14ac:dyDescent="0.35">
      <c r="A39" s="34"/>
      <c r="B39" s="34"/>
      <c r="C39" s="34"/>
      <c r="D39" s="34"/>
      <c r="E39" s="34"/>
      <c r="F39" s="34"/>
      <c r="G39" s="34"/>
      <c r="H39" s="34"/>
      <c r="I39" s="34"/>
      <c r="J39" s="34"/>
    </row>
    <row r="40" spans="1:10" x14ac:dyDescent="0.35">
      <c r="A40" s="35" t="s">
        <v>39</v>
      </c>
      <c r="B40" s="34"/>
      <c r="C40" s="154"/>
      <c r="D40" s="154"/>
      <c r="E40" s="154"/>
      <c r="F40" s="154"/>
      <c r="G40" s="154"/>
      <c r="H40" s="34"/>
      <c r="I40" s="34"/>
      <c r="J40" s="34"/>
    </row>
    <row r="41" spans="1:10" x14ac:dyDescent="0.35">
      <c r="A41" s="35"/>
      <c r="B41" s="34"/>
      <c r="C41" s="21"/>
      <c r="D41" s="21"/>
      <c r="E41" s="21"/>
      <c r="F41" s="21"/>
      <c r="G41" s="21"/>
      <c r="H41" s="34"/>
      <c r="I41" s="34"/>
      <c r="J41" s="34"/>
    </row>
    <row r="42" spans="1:10" x14ac:dyDescent="0.35">
      <c r="A42" s="35" t="s">
        <v>40</v>
      </c>
      <c r="B42" s="34"/>
      <c r="C42" s="32" t="str">
        <f>Qoutation!$B$36</f>
        <v>ENTABENI</v>
      </c>
      <c r="D42" s="31"/>
      <c r="E42" s="31"/>
      <c r="F42" s="31"/>
      <c r="G42" s="31"/>
      <c r="H42" s="34"/>
      <c r="I42" s="34"/>
      <c r="J42" s="34"/>
    </row>
    <row r="43" spans="1:10" x14ac:dyDescent="0.35">
      <c r="A43" s="34"/>
      <c r="B43" s="34"/>
      <c r="C43" s="34"/>
      <c r="D43" s="34"/>
      <c r="E43" s="34"/>
      <c r="F43" s="34"/>
      <c r="G43" s="34"/>
      <c r="H43" s="34"/>
      <c r="I43" s="34"/>
      <c r="J43" s="34"/>
    </row>
    <row r="44" spans="1:10" x14ac:dyDescent="0.35">
      <c r="A44" s="34"/>
      <c r="B44" s="34"/>
      <c r="C44" s="34"/>
      <c r="D44" s="34"/>
      <c r="E44" s="34"/>
      <c r="F44" s="34"/>
      <c r="G44" s="34"/>
      <c r="H44" s="34"/>
      <c r="I44" s="34"/>
      <c r="J44" s="34"/>
    </row>
    <row r="45" spans="1:10" x14ac:dyDescent="0.35">
      <c r="A45" s="34"/>
      <c r="B45" s="34"/>
      <c r="C45" s="34"/>
      <c r="D45" s="34"/>
      <c r="E45" s="34"/>
      <c r="F45" s="34"/>
      <c r="G45" s="34"/>
      <c r="H45" s="34"/>
      <c r="I45" s="34"/>
      <c r="J45" s="34"/>
    </row>
    <row r="46" spans="1:10" x14ac:dyDescent="0.35">
      <c r="A46" s="34"/>
      <c r="B46" s="35" t="s">
        <v>41</v>
      </c>
      <c r="C46" s="35"/>
      <c r="D46" s="176">
        <f>Qoutation!H50</f>
        <v>0</v>
      </c>
      <c r="E46" s="177"/>
      <c r="F46" s="177"/>
      <c r="G46" s="177"/>
      <c r="H46" s="177"/>
      <c r="I46" s="34"/>
      <c r="J46" s="34"/>
    </row>
    <row r="47" spans="1:10" x14ac:dyDescent="0.35">
      <c r="A47" s="34"/>
      <c r="B47" s="35" t="s">
        <v>42</v>
      </c>
      <c r="C47" s="35"/>
      <c r="D47" s="178">
        <f>SUM(Qoutation!H61:J61)</f>
        <v>0</v>
      </c>
      <c r="E47" s="179"/>
      <c r="F47" s="179"/>
      <c r="G47" s="179"/>
      <c r="H47" s="179"/>
      <c r="I47" s="34"/>
      <c r="J47" s="34"/>
    </row>
    <row r="48" spans="1:10" x14ac:dyDescent="0.35">
      <c r="A48" s="34"/>
      <c r="B48" s="35"/>
      <c r="C48" s="35"/>
      <c r="D48" s="34"/>
      <c r="E48" s="34"/>
      <c r="F48" s="34"/>
      <c r="G48" s="34"/>
      <c r="H48" s="34"/>
      <c r="I48" s="34"/>
      <c r="J48" s="34"/>
    </row>
    <row r="49" spans="1:10" x14ac:dyDescent="0.35">
      <c r="A49" s="34"/>
      <c r="B49" s="35"/>
      <c r="C49" s="35" t="s">
        <v>43</v>
      </c>
      <c r="D49" s="176">
        <f>D46+D47</f>
        <v>0</v>
      </c>
      <c r="E49" s="177"/>
      <c r="F49" s="177"/>
      <c r="G49" s="177"/>
      <c r="H49" s="177"/>
      <c r="I49" s="34"/>
      <c r="J49" s="34"/>
    </row>
    <row r="50" spans="1:10" x14ac:dyDescent="0.35">
      <c r="A50" s="34"/>
      <c r="B50" s="35"/>
      <c r="C50" s="35" t="s">
        <v>44</v>
      </c>
      <c r="D50" s="174">
        <f>D49*0.15</f>
        <v>0</v>
      </c>
      <c r="E50" s="182"/>
      <c r="F50" s="182"/>
      <c r="G50" s="182"/>
      <c r="H50" s="182"/>
      <c r="I50" s="34"/>
      <c r="J50" s="34"/>
    </row>
    <row r="51" spans="1:10" x14ac:dyDescent="0.35">
      <c r="A51" s="34"/>
      <c r="B51" s="35"/>
      <c r="C51" s="35"/>
      <c r="D51" s="34"/>
      <c r="E51" s="34"/>
      <c r="F51" s="34"/>
      <c r="G51" s="34"/>
      <c r="H51" s="34"/>
      <c r="I51" s="34"/>
      <c r="J51" s="34"/>
    </row>
    <row r="52" spans="1:10" x14ac:dyDescent="0.35">
      <c r="A52" s="34"/>
      <c r="B52" s="35" t="s">
        <v>45</v>
      </c>
      <c r="C52" s="35"/>
      <c r="D52" s="180">
        <f>D49+D50</f>
        <v>0</v>
      </c>
      <c r="E52" s="181"/>
      <c r="F52" s="181"/>
      <c r="G52" s="181"/>
      <c r="H52" s="181"/>
      <c r="I52" s="34"/>
      <c r="J52" s="34"/>
    </row>
    <row r="53" spans="1:10" x14ac:dyDescent="0.35">
      <c r="A53" s="34"/>
      <c r="B53" s="34"/>
      <c r="C53" s="34"/>
      <c r="D53" s="34"/>
      <c r="E53" s="34"/>
      <c r="F53" s="34"/>
      <c r="G53" s="34"/>
      <c r="H53" s="34"/>
      <c r="I53" s="34"/>
      <c r="J53" s="34"/>
    </row>
    <row r="54" spans="1:10" x14ac:dyDescent="0.35">
      <c r="A54" s="34"/>
      <c r="B54" s="35" t="s">
        <v>46</v>
      </c>
      <c r="C54" s="34"/>
      <c r="D54" s="34"/>
      <c r="E54" s="34"/>
      <c r="F54" s="34"/>
      <c r="G54" s="34"/>
      <c r="H54" s="34"/>
      <c r="I54" s="34"/>
      <c r="J54" s="34"/>
    </row>
    <row r="55" spans="1:10" x14ac:dyDescent="0.35">
      <c r="A55" s="34"/>
      <c r="B55" s="34"/>
      <c r="C55" s="34"/>
      <c r="D55" s="31"/>
      <c r="E55" s="31"/>
      <c r="F55" s="31"/>
      <c r="G55" s="31"/>
      <c r="H55" s="31"/>
      <c r="I55" s="34"/>
      <c r="J55" s="34"/>
    </row>
    <row r="56" spans="1:10" x14ac:dyDescent="0.35">
      <c r="A56" s="34"/>
      <c r="B56" s="34"/>
      <c r="C56" s="34"/>
      <c r="D56" s="33"/>
      <c r="E56" s="33"/>
      <c r="F56" s="33"/>
      <c r="G56" s="33"/>
      <c r="H56" s="33"/>
      <c r="I56" s="34"/>
      <c r="J56" s="34"/>
    </row>
    <row r="57" spans="1:10" x14ac:dyDescent="0.35">
      <c r="A57" s="34"/>
      <c r="B57" s="34"/>
      <c r="C57" s="34"/>
      <c r="D57" s="33"/>
      <c r="E57" s="33"/>
      <c r="F57" s="33"/>
      <c r="G57" s="33"/>
      <c r="H57" s="33"/>
      <c r="I57" s="34"/>
      <c r="J57" s="34"/>
    </row>
    <row r="58" spans="1:10" x14ac:dyDescent="0.35">
      <c r="A58" s="34"/>
      <c r="B58" s="34"/>
      <c r="C58" s="34"/>
      <c r="D58" s="33"/>
      <c r="E58" s="33"/>
      <c r="F58" s="33"/>
      <c r="G58" s="33"/>
      <c r="H58" s="33"/>
      <c r="I58" s="34"/>
      <c r="J58" s="34"/>
    </row>
    <row r="59" spans="1:10" x14ac:dyDescent="0.35">
      <c r="A59" s="34"/>
      <c r="B59" s="34"/>
      <c r="C59" s="34"/>
      <c r="D59" s="34"/>
      <c r="E59" s="34"/>
      <c r="F59" s="34"/>
      <c r="G59" s="34"/>
      <c r="H59" s="34"/>
      <c r="I59" s="34"/>
      <c r="J59" s="34"/>
    </row>
    <row r="60" spans="1:10" x14ac:dyDescent="0.35">
      <c r="A60" s="34"/>
      <c r="B60" s="34"/>
      <c r="C60" s="34"/>
      <c r="D60" s="34"/>
      <c r="E60" s="34"/>
      <c r="F60" s="34"/>
      <c r="G60" s="34"/>
      <c r="H60" s="34"/>
      <c r="I60" s="34"/>
      <c r="J60" s="34"/>
    </row>
    <row r="61" spans="1:10" x14ac:dyDescent="0.35">
      <c r="A61" s="34"/>
      <c r="B61" s="34"/>
      <c r="C61" s="34"/>
      <c r="D61" s="34"/>
      <c r="E61" s="34"/>
      <c r="F61" s="34"/>
      <c r="G61" s="34"/>
      <c r="H61" s="34"/>
      <c r="I61" s="34"/>
      <c r="J61" s="34"/>
    </row>
    <row r="62" spans="1:10" x14ac:dyDescent="0.35">
      <c r="A62" s="34"/>
      <c r="B62" s="34"/>
      <c r="C62" s="34"/>
      <c r="D62" s="34"/>
      <c r="E62" s="34"/>
      <c r="F62" s="34"/>
      <c r="G62" s="34"/>
      <c r="H62" s="34"/>
      <c r="I62" s="34"/>
      <c r="J62" s="34"/>
    </row>
    <row r="63" spans="1:10" x14ac:dyDescent="0.35">
      <c r="A63" s="65" t="s">
        <v>68</v>
      </c>
      <c r="B63" s="34"/>
      <c r="C63" s="34"/>
      <c r="D63" s="34"/>
      <c r="E63" s="34"/>
      <c r="F63" s="34"/>
      <c r="G63" s="34"/>
      <c r="H63" s="34"/>
      <c r="I63" s="34"/>
      <c r="J63" s="34"/>
    </row>
    <row r="64" spans="1:10" x14ac:dyDescent="0.35">
      <c r="A64" s="65" t="s">
        <v>59</v>
      </c>
      <c r="B64" s="34"/>
      <c r="C64" s="34"/>
      <c r="D64" s="34"/>
      <c r="E64" s="34"/>
      <c r="F64" s="34"/>
      <c r="G64" s="34"/>
      <c r="H64" s="34"/>
      <c r="I64" s="34"/>
      <c r="J64" s="34"/>
    </row>
    <row r="65" spans="1:10" x14ac:dyDescent="0.35">
      <c r="A65" s="34"/>
      <c r="B65" s="34"/>
      <c r="C65" s="34"/>
      <c r="D65" s="34"/>
      <c r="E65" s="34"/>
      <c r="F65" s="34"/>
      <c r="G65" s="34"/>
      <c r="H65" s="34"/>
      <c r="I65" s="34"/>
      <c r="J65" s="34"/>
    </row>
    <row r="66" spans="1:10" x14ac:dyDescent="0.35">
      <c r="A66" s="34"/>
      <c r="B66" s="34"/>
      <c r="C66" s="34"/>
      <c r="D66" s="34"/>
      <c r="E66" s="34"/>
      <c r="F66" s="34"/>
      <c r="G66" s="34"/>
      <c r="H66" s="34"/>
      <c r="I66" s="34"/>
      <c r="J66" s="34"/>
    </row>
    <row r="67" spans="1:10" x14ac:dyDescent="0.35">
      <c r="A67" s="34"/>
      <c r="B67" s="34"/>
      <c r="C67" s="34"/>
      <c r="D67" s="34"/>
      <c r="E67" s="34"/>
      <c r="F67" s="34"/>
      <c r="G67" s="34"/>
      <c r="H67" s="34"/>
      <c r="I67" s="34"/>
      <c r="J67" s="34"/>
    </row>
    <row r="68" spans="1:10" x14ac:dyDescent="0.35">
      <c r="A68" s="34"/>
      <c r="B68" s="34"/>
      <c r="C68" s="34"/>
      <c r="D68" s="34"/>
      <c r="E68" s="34"/>
      <c r="F68" s="34"/>
      <c r="G68" s="34"/>
      <c r="H68" s="34"/>
      <c r="I68" s="34"/>
      <c r="J68" s="34"/>
    </row>
    <row r="69" spans="1:10" x14ac:dyDescent="0.35">
      <c r="A69" s="34"/>
      <c r="B69" s="34"/>
      <c r="C69" s="34"/>
      <c r="D69" s="34"/>
      <c r="E69" s="34"/>
      <c r="F69" s="34"/>
      <c r="G69" s="34"/>
      <c r="H69" s="34"/>
      <c r="I69" s="34"/>
      <c r="J69" s="34"/>
    </row>
    <row r="70" spans="1:10" x14ac:dyDescent="0.35">
      <c r="A70" s="34"/>
      <c r="B70" s="34"/>
      <c r="C70" s="34"/>
      <c r="D70" s="34"/>
      <c r="E70" s="34"/>
      <c r="F70" s="34"/>
      <c r="G70" s="34"/>
      <c r="H70" s="34"/>
      <c r="I70" s="34"/>
      <c r="J70" s="34"/>
    </row>
    <row r="71" spans="1:10" x14ac:dyDescent="0.35">
      <c r="A71" s="34"/>
      <c r="B71" s="34"/>
      <c r="C71" s="34"/>
      <c r="D71" s="34"/>
      <c r="E71" s="34"/>
      <c r="F71" s="34"/>
      <c r="G71" s="34"/>
      <c r="H71" s="34"/>
      <c r="I71" s="34"/>
      <c r="J71" s="34"/>
    </row>
    <row r="72" spans="1:10" x14ac:dyDescent="0.35">
      <c r="A72" s="35" t="s">
        <v>39</v>
      </c>
      <c r="B72" s="34"/>
      <c r="C72" s="154"/>
      <c r="D72" s="154"/>
      <c r="E72" s="154"/>
      <c r="F72" s="154"/>
      <c r="G72" s="154"/>
      <c r="H72" s="34"/>
      <c r="I72" s="34"/>
      <c r="J72" s="34"/>
    </row>
    <row r="73" spans="1:10" x14ac:dyDescent="0.35">
      <c r="A73" s="35"/>
      <c r="B73" s="34"/>
      <c r="C73" s="21"/>
      <c r="D73" s="21"/>
      <c r="E73" s="21"/>
      <c r="F73" s="21"/>
      <c r="G73" s="21"/>
      <c r="H73" s="34"/>
      <c r="I73" s="34"/>
      <c r="J73" s="34"/>
    </row>
    <row r="74" spans="1:10" x14ac:dyDescent="0.35">
      <c r="A74" s="35" t="s">
        <v>40</v>
      </c>
      <c r="B74" s="34"/>
      <c r="C74" s="32" t="str">
        <f>Qoutation!$B$68</f>
        <v>NELSHOOGTE</v>
      </c>
      <c r="D74" s="31"/>
      <c r="E74" s="31"/>
      <c r="F74" s="31"/>
      <c r="G74" s="31"/>
      <c r="H74" s="34"/>
      <c r="I74" s="34"/>
      <c r="J74" s="34"/>
    </row>
    <row r="75" spans="1:10" x14ac:dyDescent="0.35">
      <c r="A75" s="34"/>
      <c r="B75" s="34"/>
      <c r="C75" s="34"/>
      <c r="D75" s="34"/>
      <c r="E75" s="34"/>
      <c r="F75" s="34"/>
      <c r="G75" s="34"/>
      <c r="H75" s="34"/>
      <c r="I75" s="34"/>
      <c r="J75" s="34"/>
    </row>
    <row r="76" spans="1:10" x14ac:dyDescent="0.35">
      <c r="A76" s="34"/>
      <c r="B76" s="34"/>
      <c r="C76" s="34"/>
      <c r="D76" s="34"/>
      <c r="E76" s="34"/>
      <c r="F76" s="34"/>
      <c r="G76" s="34"/>
      <c r="H76" s="34"/>
      <c r="I76" s="34"/>
      <c r="J76" s="34"/>
    </row>
    <row r="77" spans="1:10" x14ac:dyDescent="0.35">
      <c r="A77" s="34"/>
      <c r="B77" s="34"/>
      <c r="C77" s="34"/>
      <c r="D77" s="34"/>
      <c r="E77" s="34"/>
      <c r="F77" s="34"/>
      <c r="G77" s="34"/>
      <c r="H77" s="34"/>
      <c r="I77" s="34"/>
      <c r="J77" s="34"/>
    </row>
    <row r="78" spans="1:10" x14ac:dyDescent="0.35">
      <c r="A78" s="34"/>
      <c r="B78" s="35" t="s">
        <v>41</v>
      </c>
      <c r="C78" s="35"/>
      <c r="D78" s="176">
        <f>Qoutation!H82</f>
        <v>0</v>
      </c>
      <c r="E78" s="177"/>
      <c r="F78" s="177"/>
      <c r="G78" s="177"/>
      <c r="H78" s="177"/>
      <c r="I78" s="34"/>
      <c r="J78" s="34"/>
    </row>
    <row r="79" spans="1:10" x14ac:dyDescent="0.35">
      <c r="A79" s="34"/>
      <c r="B79" s="35" t="s">
        <v>42</v>
      </c>
      <c r="C79" s="35"/>
      <c r="D79" s="178">
        <f>SUM(Qoutation!H93:J93)</f>
        <v>0</v>
      </c>
      <c r="E79" s="179"/>
      <c r="F79" s="179"/>
      <c r="G79" s="179"/>
      <c r="H79" s="179"/>
      <c r="I79" s="34"/>
      <c r="J79" s="34"/>
    </row>
    <row r="80" spans="1:10" x14ac:dyDescent="0.35">
      <c r="A80" s="34"/>
      <c r="B80" s="35"/>
      <c r="C80" s="35"/>
      <c r="D80" s="34"/>
      <c r="E80" s="34"/>
      <c r="F80" s="34"/>
      <c r="G80" s="34"/>
      <c r="H80" s="34"/>
      <c r="I80" s="34"/>
      <c r="J80" s="34"/>
    </row>
    <row r="81" spans="1:10" x14ac:dyDescent="0.35">
      <c r="A81" s="34"/>
      <c r="B81" s="35"/>
      <c r="C81" s="35" t="s">
        <v>43</v>
      </c>
      <c r="D81" s="176">
        <f>D78+D79</f>
        <v>0</v>
      </c>
      <c r="E81" s="177"/>
      <c r="F81" s="177"/>
      <c r="G81" s="177"/>
      <c r="H81" s="177"/>
      <c r="I81" s="34"/>
      <c r="J81" s="34"/>
    </row>
    <row r="82" spans="1:10" x14ac:dyDescent="0.35">
      <c r="A82" s="34"/>
      <c r="B82" s="35"/>
      <c r="C82" s="35" t="s">
        <v>44</v>
      </c>
      <c r="D82" s="174">
        <f>D81*0.15</f>
        <v>0</v>
      </c>
      <c r="E82" s="182"/>
      <c r="F82" s="182"/>
      <c r="G82" s="182"/>
      <c r="H82" s="182"/>
      <c r="I82" s="34"/>
      <c r="J82" s="34"/>
    </row>
    <row r="83" spans="1:10" x14ac:dyDescent="0.35">
      <c r="A83" s="34"/>
      <c r="B83" s="35"/>
      <c r="C83" s="35"/>
      <c r="D83" s="34"/>
      <c r="E83" s="34"/>
      <c r="F83" s="34"/>
      <c r="G83" s="34"/>
      <c r="H83" s="34"/>
      <c r="I83" s="34"/>
      <c r="J83" s="34"/>
    </row>
    <row r="84" spans="1:10" x14ac:dyDescent="0.35">
      <c r="A84" s="34"/>
      <c r="B84" s="35" t="s">
        <v>45</v>
      </c>
      <c r="C84" s="35"/>
      <c r="D84" s="180">
        <f>D81+D82</f>
        <v>0</v>
      </c>
      <c r="E84" s="181"/>
      <c r="F84" s="181"/>
      <c r="G84" s="181"/>
      <c r="H84" s="181"/>
      <c r="I84" s="34"/>
      <c r="J84" s="34"/>
    </row>
    <row r="85" spans="1:10" x14ac:dyDescent="0.35">
      <c r="A85" s="34"/>
      <c r="B85" s="34"/>
      <c r="C85" s="34"/>
      <c r="D85" s="34"/>
      <c r="E85" s="34"/>
      <c r="F85" s="34"/>
      <c r="G85" s="34"/>
      <c r="H85" s="34"/>
      <c r="I85" s="34"/>
      <c r="J85" s="34"/>
    </row>
    <row r="86" spans="1:10" x14ac:dyDescent="0.35">
      <c r="A86" s="34"/>
      <c r="B86" s="35" t="s">
        <v>46</v>
      </c>
      <c r="C86" s="34"/>
      <c r="D86" s="34"/>
      <c r="E86" s="34"/>
      <c r="F86" s="34"/>
      <c r="G86" s="34"/>
      <c r="H86" s="34"/>
      <c r="I86" s="34"/>
      <c r="J86" s="34"/>
    </row>
    <row r="87" spans="1:10" x14ac:dyDescent="0.35">
      <c r="A87" s="34"/>
      <c r="B87" s="34"/>
      <c r="C87" s="34"/>
      <c r="D87" s="31"/>
      <c r="E87" s="31"/>
      <c r="F87" s="31"/>
      <c r="G87" s="31"/>
      <c r="H87" s="31"/>
      <c r="I87" s="34"/>
      <c r="J87" s="34"/>
    </row>
    <row r="88" spans="1:10" x14ac:dyDescent="0.35">
      <c r="A88" s="34"/>
      <c r="B88" s="34"/>
      <c r="C88" s="34"/>
      <c r="D88" s="33"/>
      <c r="E88" s="33"/>
      <c r="F88" s="33"/>
      <c r="G88" s="33"/>
      <c r="H88" s="33"/>
      <c r="I88" s="34"/>
      <c r="J88" s="34"/>
    </row>
    <row r="89" spans="1:10" x14ac:dyDescent="0.35">
      <c r="A89" s="34"/>
      <c r="B89" s="34"/>
      <c r="C89" s="34"/>
      <c r="D89" s="33"/>
      <c r="E89" s="33"/>
      <c r="F89" s="33"/>
      <c r="G89" s="33"/>
      <c r="H89" s="33"/>
      <c r="I89" s="34"/>
      <c r="J89" s="34"/>
    </row>
    <row r="90" spans="1:10" x14ac:dyDescent="0.35">
      <c r="A90" s="34"/>
      <c r="B90" s="34"/>
      <c r="C90" s="34"/>
      <c r="D90" s="33"/>
      <c r="E90" s="33"/>
      <c r="F90" s="33"/>
      <c r="G90" s="33"/>
      <c r="H90" s="33"/>
      <c r="I90" s="34"/>
      <c r="J90" s="34"/>
    </row>
    <row r="91" spans="1:10" x14ac:dyDescent="0.35">
      <c r="A91" s="34"/>
      <c r="B91" s="34"/>
      <c r="C91" s="34"/>
      <c r="D91" s="34"/>
      <c r="E91" s="34"/>
      <c r="F91" s="34"/>
      <c r="G91" s="34"/>
      <c r="H91" s="34"/>
      <c r="I91" s="34"/>
      <c r="J91" s="34"/>
    </row>
    <row r="92" spans="1:10" x14ac:dyDescent="0.35">
      <c r="A92" s="34"/>
      <c r="B92" s="34"/>
      <c r="C92" s="34"/>
      <c r="D92" s="34"/>
      <c r="E92" s="34"/>
      <c r="F92" s="34"/>
      <c r="G92" s="34"/>
      <c r="H92" s="34"/>
      <c r="I92" s="34"/>
      <c r="J92" s="34"/>
    </row>
    <row r="93" spans="1:10" x14ac:dyDescent="0.35">
      <c r="A93" s="34"/>
      <c r="B93" s="34"/>
      <c r="C93" s="34"/>
      <c r="D93" s="34"/>
      <c r="E93" s="34"/>
      <c r="F93" s="34"/>
      <c r="G93" s="34"/>
      <c r="H93" s="34"/>
      <c r="I93" s="34"/>
      <c r="J93" s="34"/>
    </row>
    <row r="94" spans="1:10" x14ac:dyDescent="0.35">
      <c r="A94" s="34"/>
      <c r="B94" s="34"/>
      <c r="C94" s="34"/>
      <c r="D94" s="34"/>
      <c r="E94" s="34"/>
      <c r="F94" s="34"/>
      <c r="G94" s="34"/>
      <c r="H94" s="34"/>
      <c r="I94" s="34"/>
      <c r="J94" s="34"/>
    </row>
    <row r="95" spans="1:10" x14ac:dyDescent="0.35">
      <c r="A95" s="65" t="s">
        <v>68</v>
      </c>
      <c r="B95" s="34"/>
      <c r="C95" s="34"/>
      <c r="D95" s="34"/>
      <c r="E95" s="34"/>
      <c r="F95" s="34"/>
      <c r="G95" s="34"/>
      <c r="H95" s="34"/>
      <c r="I95" s="34"/>
      <c r="J95" s="34"/>
    </row>
    <row r="96" spans="1:10" x14ac:dyDescent="0.35">
      <c r="A96" s="65" t="s">
        <v>59</v>
      </c>
      <c r="B96" s="34"/>
      <c r="C96" s="34"/>
      <c r="D96" s="34"/>
      <c r="E96" s="34"/>
      <c r="F96" s="34"/>
      <c r="G96" s="34"/>
      <c r="H96" s="34"/>
      <c r="I96" s="34"/>
      <c r="J96" s="34"/>
    </row>
    <row r="97" spans="1:10" x14ac:dyDescent="0.35">
      <c r="A97" s="34"/>
      <c r="B97" s="34"/>
      <c r="C97" s="34"/>
      <c r="D97" s="34"/>
      <c r="E97" s="34"/>
      <c r="F97" s="34"/>
      <c r="G97" s="34"/>
      <c r="H97" s="34"/>
      <c r="I97" s="34"/>
      <c r="J97" s="34"/>
    </row>
    <row r="98" spans="1:10" x14ac:dyDescent="0.35">
      <c r="A98" s="34"/>
      <c r="B98" s="34"/>
      <c r="C98" s="34"/>
      <c r="D98" s="34"/>
      <c r="E98" s="34"/>
      <c r="F98" s="34"/>
      <c r="G98" s="34"/>
      <c r="H98" s="34"/>
      <c r="I98" s="34"/>
      <c r="J98" s="34"/>
    </row>
    <row r="99" spans="1:10" x14ac:dyDescent="0.35">
      <c r="A99" s="34"/>
      <c r="B99" s="34"/>
      <c r="C99" s="34"/>
      <c r="D99" s="34"/>
      <c r="E99" s="34"/>
      <c r="F99" s="34"/>
      <c r="G99" s="34"/>
      <c r="H99" s="34"/>
      <c r="I99" s="34"/>
      <c r="J99" s="34"/>
    </row>
    <row r="100" spans="1:10" x14ac:dyDescent="0.35">
      <c r="A100" s="34"/>
      <c r="B100" s="34"/>
      <c r="C100" s="34"/>
      <c r="D100" s="34"/>
      <c r="E100" s="34"/>
      <c r="F100" s="34"/>
      <c r="G100" s="34"/>
      <c r="H100" s="34"/>
      <c r="I100" s="34"/>
      <c r="J100" s="34"/>
    </row>
    <row r="101" spans="1:10" x14ac:dyDescent="0.35">
      <c r="A101" s="34"/>
      <c r="B101" s="34"/>
      <c r="C101" s="34"/>
      <c r="D101" s="34"/>
      <c r="E101" s="34"/>
      <c r="F101" s="34"/>
      <c r="G101" s="34"/>
      <c r="H101" s="34"/>
      <c r="I101" s="34"/>
      <c r="J101" s="34"/>
    </row>
    <row r="102" spans="1:10" x14ac:dyDescent="0.35">
      <c r="A102" s="34"/>
      <c r="B102" s="34"/>
      <c r="C102" s="34"/>
      <c r="D102" s="34"/>
      <c r="E102" s="34"/>
      <c r="F102" s="34"/>
      <c r="G102" s="34"/>
      <c r="H102" s="34"/>
      <c r="I102" s="34"/>
      <c r="J102" s="34"/>
    </row>
    <row r="103" spans="1:10" x14ac:dyDescent="0.35">
      <c r="A103" s="34"/>
      <c r="B103" s="34"/>
      <c r="C103" s="34"/>
      <c r="D103" s="34"/>
      <c r="E103" s="34"/>
      <c r="F103" s="34"/>
      <c r="G103" s="34"/>
      <c r="H103" s="34"/>
      <c r="I103" s="34"/>
      <c r="J103" s="34"/>
    </row>
    <row r="104" spans="1:10" x14ac:dyDescent="0.35">
      <c r="A104" s="35" t="s">
        <v>39</v>
      </c>
      <c r="B104" s="34"/>
      <c r="C104" s="154"/>
      <c r="D104" s="154"/>
      <c r="E104" s="154"/>
      <c r="F104" s="154"/>
      <c r="G104" s="154"/>
      <c r="H104" s="34"/>
      <c r="I104" s="34"/>
      <c r="J104" s="34"/>
    </row>
    <row r="105" spans="1:10" x14ac:dyDescent="0.35">
      <c r="A105" s="35"/>
      <c r="B105" s="34"/>
      <c r="C105" s="21"/>
      <c r="D105" s="21"/>
      <c r="E105" s="21"/>
      <c r="F105" s="21"/>
      <c r="G105" s="21"/>
      <c r="H105" s="34"/>
      <c r="I105" s="34"/>
      <c r="J105" s="34"/>
    </row>
    <row r="106" spans="1:10" x14ac:dyDescent="0.35">
      <c r="A106" s="35" t="s">
        <v>40</v>
      </c>
      <c r="B106" s="34"/>
      <c r="C106" s="32" t="str">
        <f>Qoutation!$B$100</f>
        <v>NGOME</v>
      </c>
      <c r="D106" s="31"/>
      <c r="E106" s="31"/>
      <c r="F106" s="31"/>
      <c r="G106" s="31"/>
      <c r="H106" s="34"/>
      <c r="I106" s="34"/>
      <c r="J106" s="34"/>
    </row>
    <row r="107" spans="1:10" x14ac:dyDescent="0.35">
      <c r="A107" s="34"/>
      <c r="B107" s="34"/>
      <c r="C107" s="34"/>
      <c r="D107" s="34"/>
      <c r="E107" s="34"/>
      <c r="F107" s="34"/>
      <c r="G107" s="34"/>
      <c r="H107" s="34"/>
      <c r="I107" s="34"/>
      <c r="J107" s="34"/>
    </row>
    <row r="108" spans="1:10" x14ac:dyDescent="0.35">
      <c r="A108" s="34"/>
      <c r="B108" s="34"/>
      <c r="C108" s="34"/>
      <c r="D108" s="34"/>
      <c r="E108" s="34"/>
      <c r="F108" s="34"/>
      <c r="G108" s="34"/>
      <c r="H108" s="34"/>
      <c r="I108" s="34"/>
      <c r="J108" s="34"/>
    </row>
    <row r="109" spans="1:10" x14ac:dyDescent="0.35">
      <c r="A109" s="34"/>
      <c r="B109" s="34"/>
      <c r="C109" s="34"/>
      <c r="D109" s="34"/>
      <c r="E109" s="34"/>
      <c r="F109" s="34"/>
      <c r="G109" s="34"/>
      <c r="H109" s="34"/>
      <c r="I109" s="34"/>
      <c r="J109" s="34"/>
    </row>
    <row r="110" spans="1:10" x14ac:dyDescent="0.35">
      <c r="A110" s="34"/>
      <c r="B110" s="35" t="s">
        <v>41</v>
      </c>
      <c r="C110" s="35"/>
      <c r="D110" s="176">
        <f>Qoutation!H114</f>
        <v>0</v>
      </c>
      <c r="E110" s="177"/>
      <c r="F110" s="177"/>
      <c r="G110" s="177"/>
      <c r="H110" s="177"/>
      <c r="I110" s="34"/>
      <c r="J110" s="34"/>
    </row>
    <row r="111" spans="1:10" x14ac:dyDescent="0.35">
      <c r="A111" s="34"/>
      <c r="B111" s="35" t="s">
        <v>42</v>
      </c>
      <c r="C111" s="35"/>
      <c r="D111" s="178">
        <f>SUM(Qoutation!H125:J125)</f>
        <v>0</v>
      </c>
      <c r="E111" s="179"/>
      <c r="F111" s="179"/>
      <c r="G111" s="179"/>
      <c r="H111" s="179"/>
      <c r="I111" s="34"/>
      <c r="J111" s="34"/>
    </row>
    <row r="112" spans="1:10" x14ac:dyDescent="0.35">
      <c r="A112" s="34"/>
      <c r="B112" s="35"/>
      <c r="C112" s="35"/>
      <c r="D112" s="34"/>
      <c r="E112" s="34"/>
      <c r="F112" s="34"/>
      <c r="G112" s="34"/>
      <c r="H112" s="34"/>
      <c r="I112" s="34"/>
      <c r="J112" s="34"/>
    </row>
    <row r="113" spans="1:10" x14ac:dyDescent="0.35">
      <c r="A113" s="34"/>
      <c r="B113" s="35"/>
      <c r="C113" s="35" t="s">
        <v>43</v>
      </c>
      <c r="D113" s="176">
        <f>D110+D111</f>
        <v>0</v>
      </c>
      <c r="E113" s="177"/>
      <c r="F113" s="177"/>
      <c r="G113" s="177"/>
      <c r="H113" s="177"/>
      <c r="I113" s="34"/>
      <c r="J113" s="34"/>
    </row>
    <row r="114" spans="1:10" x14ac:dyDescent="0.35">
      <c r="A114" s="34"/>
      <c r="B114" s="35"/>
      <c r="C114" s="35" t="s">
        <v>44</v>
      </c>
      <c r="D114" s="174">
        <f>D113*0.15</f>
        <v>0</v>
      </c>
      <c r="E114" s="182"/>
      <c r="F114" s="182"/>
      <c r="G114" s="182"/>
      <c r="H114" s="182"/>
      <c r="I114" s="34"/>
      <c r="J114" s="34"/>
    </row>
    <row r="115" spans="1:10" x14ac:dyDescent="0.35">
      <c r="A115" s="34"/>
      <c r="B115" s="35"/>
      <c r="C115" s="35"/>
      <c r="D115" s="34"/>
      <c r="E115" s="34"/>
      <c r="F115" s="34"/>
      <c r="G115" s="34"/>
      <c r="H115" s="34"/>
      <c r="I115" s="34"/>
      <c r="J115" s="34"/>
    </row>
    <row r="116" spans="1:10" x14ac:dyDescent="0.35">
      <c r="A116" s="34"/>
      <c r="B116" s="35" t="s">
        <v>45</v>
      </c>
      <c r="C116" s="35"/>
      <c r="D116" s="180">
        <f>D113+D114</f>
        <v>0</v>
      </c>
      <c r="E116" s="181"/>
      <c r="F116" s="181"/>
      <c r="G116" s="181"/>
      <c r="H116" s="181"/>
      <c r="I116" s="34"/>
      <c r="J116" s="34"/>
    </row>
    <row r="117" spans="1:10" x14ac:dyDescent="0.35">
      <c r="A117" s="34"/>
      <c r="B117" s="34"/>
      <c r="C117" s="34"/>
      <c r="D117" s="34"/>
      <c r="E117" s="34"/>
      <c r="F117" s="34"/>
      <c r="G117" s="34"/>
      <c r="H117" s="34"/>
      <c r="I117" s="34"/>
      <c r="J117" s="34"/>
    </row>
    <row r="118" spans="1:10" x14ac:dyDescent="0.35">
      <c r="A118" s="34"/>
      <c r="B118" s="35" t="s">
        <v>46</v>
      </c>
      <c r="C118" s="34"/>
      <c r="D118" s="34"/>
      <c r="E118" s="34"/>
      <c r="F118" s="34"/>
      <c r="G118" s="34"/>
      <c r="H118" s="34"/>
      <c r="I118" s="34"/>
      <c r="J118" s="34"/>
    </row>
    <row r="119" spans="1:10" x14ac:dyDescent="0.35">
      <c r="A119" s="34"/>
      <c r="B119" s="34"/>
      <c r="C119" s="34"/>
      <c r="D119" s="31"/>
      <c r="E119" s="31"/>
      <c r="F119" s="31"/>
      <c r="G119" s="31"/>
      <c r="H119" s="31"/>
      <c r="I119" s="34"/>
      <c r="J119" s="34"/>
    </row>
    <row r="120" spans="1:10" x14ac:dyDescent="0.35">
      <c r="A120" s="34"/>
      <c r="B120" s="34"/>
      <c r="C120" s="34"/>
      <c r="D120" s="33"/>
      <c r="E120" s="33"/>
      <c r="F120" s="33"/>
      <c r="G120" s="33"/>
      <c r="H120" s="33"/>
      <c r="I120" s="34"/>
      <c r="J120" s="34"/>
    </row>
    <row r="121" spans="1:10" x14ac:dyDescent="0.35">
      <c r="A121" s="34"/>
      <c r="B121" s="34"/>
      <c r="C121" s="34"/>
      <c r="D121" s="33"/>
      <c r="E121" s="33"/>
      <c r="F121" s="33"/>
      <c r="G121" s="33"/>
      <c r="H121" s="33"/>
      <c r="I121" s="34"/>
      <c r="J121" s="34"/>
    </row>
    <row r="122" spans="1:10" x14ac:dyDescent="0.35">
      <c r="A122" s="34"/>
      <c r="B122" s="34"/>
      <c r="C122" s="34"/>
      <c r="D122" s="33"/>
      <c r="E122" s="33"/>
      <c r="F122" s="33"/>
      <c r="G122" s="33"/>
      <c r="H122" s="33"/>
      <c r="I122" s="34"/>
      <c r="J122" s="34"/>
    </row>
    <row r="123" spans="1:10" x14ac:dyDescent="0.35">
      <c r="A123" s="34"/>
      <c r="B123" s="34"/>
      <c r="C123" s="34"/>
      <c r="D123" s="34"/>
      <c r="E123" s="34"/>
      <c r="F123" s="34"/>
      <c r="G123" s="34"/>
      <c r="H123" s="34"/>
      <c r="I123" s="34"/>
      <c r="J123" s="34"/>
    </row>
    <row r="124" spans="1:10" x14ac:dyDescent="0.35">
      <c r="A124" s="34"/>
      <c r="B124" s="34"/>
      <c r="C124" s="34"/>
      <c r="D124" s="34"/>
      <c r="E124" s="34"/>
      <c r="F124" s="34"/>
      <c r="G124" s="34"/>
      <c r="H124" s="34"/>
      <c r="I124" s="34"/>
      <c r="J124" s="34"/>
    </row>
    <row r="125" spans="1:10" x14ac:dyDescent="0.35">
      <c r="A125" s="34"/>
      <c r="B125" s="34"/>
      <c r="C125" s="34"/>
      <c r="D125" s="34"/>
      <c r="E125" s="34"/>
      <c r="F125" s="34"/>
      <c r="G125" s="34"/>
      <c r="H125" s="34"/>
      <c r="I125" s="34"/>
      <c r="J125" s="34"/>
    </row>
    <row r="126" spans="1:10" x14ac:dyDescent="0.35">
      <c r="A126" s="34"/>
      <c r="B126" s="34"/>
      <c r="C126" s="34"/>
      <c r="D126" s="34"/>
      <c r="E126" s="34"/>
      <c r="F126" s="34"/>
      <c r="G126" s="34"/>
      <c r="H126" s="34"/>
      <c r="I126" s="34"/>
      <c r="J126" s="34"/>
    </row>
    <row r="127" spans="1:10" x14ac:dyDescent="0.35">
      <c r="A127" s="65" t="s">
        <v>68</v>
      </c>
      <c r="B127" s="34"/>
      <c r="C127" s="34"/>
      <c r="D127" s="34"/>
      <c r="E127" s="34"/>
      <c r="F127" s="34"/>
      <c r="G127" s="34"/>
      <c r="H127" s="34"/>
      <c r="I127" s="34"/>
      <c r="J127" s="34"/>
    </row>
    <row r="128" spans="1:10" x14ac:dyDescent="0.35">
      <c r="A128" s="65" t="s">
        <v>59</v>
      </c>
      <c r="B128" s="34"/>
      <c r="C128" s="34"/>
      <c r="D128" s="34"/>
      <c r="E128" s="34"/>
      <c r="F128" s="34"/>
      <c r="G128" s="34"/>
      <c r="H128" s="34"/>
      <c r="I128" s="34"/>
      <c r="J128" s="34"/>
    </row>
    <row r="129" spans="1:10" x14ac:dyDescent="0.35">
      <c r="A129" s="34"/>
      <c r="B129" s="34"/>
      <c r="C129" s="34"/>
      <c r="D129" s="34"/>
      <c r="E129" s="34"/>
      <c r="F129" s="34"/>
      <c r="G129" s="34"/>
      <c r="H129" s="34"/>
      <c r="I129" s="34"/>
      <c r="J129" s="34"/>
    </row>
    <row r="130" spans="1:10" x14ac:dyDescent="0.35">
      <c r="A130" s="34"/>
      <c r="B130" s="34"/>
      <c r="C130" s="34"/>
      <c r="D130" s="34"/>
      <c r="E130" s="34"/>
      <c r="F130" s="34"/>
      <c r="G130" s="34"/>
      <c r="H130" s="34"/>
      <c r="I130" s="34"/>
      <c r="J130" s="34"/>
    </row>
    <row r="131" spans="1:10" x14ac:dyDescent="0.35">
      <c r="A131" s="34"/>
      <c r="B131" s="34"/>
      <c r="C131" s="34"/>
      <c r="D131" s="34"/>
      <c r="E131" s="34"/>
      <c r="F131" s="34"/>
      <c r="G131" s="34"/>
      <c r="H131" s="34"/>
      <c r="I131" s="34"/>
      <c r="J131" s="34"/>
    </row>
    <row r="132" spans="1:10" x14ac:dyDescent="0.35">
      <c r="A132" s="34"/>
      <c r="B132" s="34"/>
      <c r="C132" s="34"/>
      <c r="D132" s="34"/>
      <c r="E132" s="34"/>
      <c r="F132" s="34"/>
      <c r="G132" s="34"/>
      <c r="H132" s="34"/>
      <c r="I132" s="34"/>
      <c r="J132" s="34"/>
    </row>
    <row r="133" spans="1:10" x14ac:dyDescent="0.35">
      <c r="A133" s="34"/>
      <c r="B133" s="34"/>
      <c r="C133" s="34"/>
      <c r="D133" s="34"/>
      <c r="E133" s="34"/>
      <c r="F133" s="34"/>
      <c r="G133" s="34"/>
      <c r="H133" s="34"/>
      <c r="I133" s="34"/>
      <c r="J133" s="34"/>
    </row>
    <row r="134" spans="1:10" x14ac:dyDescent="0.35">
      <c r="A134" s="34"/>
      <c r="B134" s="34"/>
      <c r="C134" s="34"/>
      <c r="D134" s="34"/>
      <c r="E134" s="34"/>
      <c r="F134" s="34"/>
      <c r="G134" s="34"/>
      <c r="H134" s="34"/>
      <c r="I134" s="34"/>
      <c r="J134" s="34"/>
    </row>
    <row r="135" spans="1:10" x14ac:dyDescent="0.35">
      <c r="A135" s="34"/>
      <c r="B135" s="34"/>
      <c r="C135" s="34"/>
      <c r="D135" s="34"/>
      <c r="E135" s="34"/>
      <c r="F135" s="34"/>
      <c r="G135" s="34"/>
      <c r="H135" s="34"/>
      <c r="I135" s="34"/>
      <c r="J135" s="34"/>
    </row>
    <row r="136" spans="1:10" x14ac:dyDescent="0.35">
      <c r="A136" s="35" t="s">
        <v>39</v>
      </c>
      <c r="B136" s="34"/>
      <c r="C136" s="183"/>
      <c r="D136" s="183"/>
      <c r="E136" s="183"/>
      <c r="F136" s="183"/>
      <c r="G136" s="183"/>
      <c r="H136" s="34"/>
      <c r="I136" s="34"/>
      <c r="J136" s="34"/>
    </row>
    <row r="137" spans="1:10" x14ac:dyDescent="0.35">
      <c r="A137" s="35"/>
      <c r="B137" s="34"/>
      <c r="C137" s="21"/>
      <c r="D137" s="21"/>
      <c r="E137" s="21"/>
      <c r="F137" s="21"/>
      <c r="G137" s="21"/>
      <c r="H137" s="34"/>
      <c r="I137" s="34"/>
      <c r="J137" s="34"/>
    </row>
    <row r="138" spans="1:10" x14ac:dyDescent="0.35">
      <c r="A138" s="35" t="s">
        <v>40</v>
      </c>
      <c r="B138" s="34"/>
      <c r="C138" s="32" t="str">
        <f>Qoutation!$B$132</f>
        <v>TWEEFONTEIN</v>
      </c>
      <c r="D138" s="31"/>
      <c r="E138" s="31"/>
      <c r="F138" s="31"/>
      <c r="G138" s="31"/>
      <c r="H138" s="34"/>
      <c r="I138" s="34"/>
      <c r="J138" s="34"/>
    </row>
    <row r="139" spans="1:10" x14ac:dyDescent="0.35">
      <c r="A139" s="34"/>
      <c r="B139" s="34"/>
      <c r="C139" s="34"/>
      <c r="D139" s="34"/>
      <c r="E139" s="34"/>
      <c r="F139" s="34"/>
      <c r="G139" s="34"/>
      <c r="H139" s="34"/>
      <c r="I139" s="34"/>
      <c r="J139" s="34"/>
    </row>
    <row r="140" spans="1:10" x14ac:dyDescent="0.35">
      <c r="A140" s="34"/>
      <c r="B140" s="34"/>
      <c r="C140" s="34"/>
      <c r="D140" s="34"/>
      <c r="E140" s="34"/>
      <c r="F140" s="34"/>
      <c r="G140" s="34"/>
      <c r="H140" s="34"/>
      <c r="I140" s="34"/>
      <c r="J140" s="34"/>
    </row>
    <row r="141" spans="1:10" x14ac:dyDescent="0.35">
      <c r="A141" s="34"/>
      <c r="B141" s="34"/>
      <c r="C141" s="34"/>
      <c r="D141" s="34"/>
      <c r="E141" s="34"/>
      <c r="F141" s="34"/>
      <c r="G141" s="34"/>
      <c r="H141" s="34"/>
      <c r="I141" s="34"/>
      <c r="J141" s="34"/>
    </row>
    <row r="142" spans="1:10" x14ac:dyDescent="0.35">
      <c r="A142" s="34"/>
      <c r="B142" s="35" t="s">
        <v>41</v>
      </c>
      <c r="C142" s="35"/>
      <c r="D142" s="176">
        <f>Qoutation!H146</f>
        <v>0</v>
      </c>
      <c r="E142" s="177"/>
      <c r="F142" s="177"/>
      <c r="G142" s="177"/>
      <c r="H142" s="177"/>
      <c r="I142" s="34"/>
      <c r="J142" s="34"/>
    </row>
    <row r="143" spans="1:10" x14ac:dyDescent="0.35">
      <c r="A143" s="34"/>
      <c r="B143" s="35" t="s">
        <v>42</v>
      </c>
      <c r="C143" s="35"/>
      <c r="D143" s="178">
        <f>SUM(Qoutation!H157:J157)</f>
        <v>0</v>
      </c>
      <c r="E143" s="179"/>
      <c r="F143" s="179"/>
      <c r="G143" s="179"/>
      <c r="H143" s="179"/>
      <c r="I143" s="34"/>
      <c r="J143" s="34"/>
    </row>
    <row r="144" spans="1:10" x14ac:dyDescent="0.35">
      <c r="A144" s="34"/>
      <c r="B144" s="35"/>
      <c r="C144" s="35"/>
      <c r="D144" s="34"/>
      <c r="E144" s="34"/>
      <c r="F144" s="34"/>
      <c r="G144" s="34"/>
      <c r="H144" s="34"/>
      <c r="I144" s="34"/>
      <c r="J144" s="34"/>
    </row>
    <row r="145" spans="1:10" x14ac:dyDescent="0.35">
      <c r="A145" s="34"/>
      <c r="B145" s="35"/>
      <c r="C145" s="35" t="s">
        <v>43</v>
      </c>
      <c r="D145" s="176">
        <f>D142+D143</f>
        <v>0</v>
      </c>
      <c r="E145" s="177"/>
      <c r="F145" s="177"/>
      <c r="G145" s="177"/>
      <c r="H145" s="177"/>
      <c r="I145" s="34"/>
      <c r="J145" s="34"/>
    </row>
    <row r="146" spans="1:10" x14ac:dyDescent="0.35">
      <c r="A146" s="34"/>
      <c r="B146" s="35"/>
      <c r="C146" s="35" t="s">
        <v>44</v>
      </c>
      <c r="D146" s="174">
        <f>D145*0.15</f>
        <v>0</v>
      </c>
      <c r="E146" s="182"/>
      <c r="F146" s="182"/>
      <c r="G146" s="182"/>
      <c r="H146" s="182"/>
      <c r="I146" s="34"/>
      <c r="J146" s="34"/>
    </row>
    <row r="147" spans="1:10" x14ac:dyDescent="0.35">
      <c r="A147" s="34"/>
      <c r="B147" s="35"/>
      <c r="C147" s="35"/>
      <c r="D147" s="34"/>
      <c r="E147" s="34"/>
      <c r="F147" s="34"/>
      <c r="G147" s="34"/>
      <c r="H147" s="34"/>
      <c r="I147" s="34"/>
      <c r="J147" s="34"/>
    </row>
    <row r="148" spans="1:10" x14ac:dyDescent="0.35">
      <c r="A148" s="34"/>
      <c r="B148" s="35" t="s">
        <v>45</v>
      </c>
      <c r="C148" s="35"/>
      <c r="D148" s="180">
        <f>D145+D146</f>
        <v>0</v>
      </c>
      <c r="E148" s="181"/>
      <c r="F148" s="181"/>
      <c r="G148" s="181"/>
      <c r="H148" s="181"/>
      <c r="I148" s="34"/>
      <c r="J148" s="34"/>
    </row>
    <row r="149" spans="1:10" x14ac:dyDescent="0.35">
      <c r="A149" s="34"/>
      <c r="B149" s="34"/>
      <c r="C149" s="34"/>
      <c r="D149" s="34"/>
      <c r="E149" s="34"/>
      <c r="F149" s="34"/>
      <c r="G149" s="34"/>
      <c r="H149" s="34"/>
      <c r="I149" s="34"/>
      <c r="J149" s="34"/>
    </row>
    <row r="150" spans="1:10" x14ac:dyDescent="0.35">
      <c r="A150" s="34"/>
      <c r="B150" s="35" t="s">
        <v>46</v>
      </c>
      <c r="C150" s="34"/>
      <c r="D150" s="34"/>
      <c r="E150" s="34"/>
      <c r="F150" s="34"/>
      <c r="G150" s="34"/>
      <c r="H150" s="34"/>
      <c r="I150" s="34"/>
      <c r="J150" s="34"/>
    </row>
    <row r="151" spans="1:10" x14ac:dyDescent="0.35">
      <c r="A151" s="34"/>
      <c r="B151" s="34"/>
      <c r="C151" s="34"/>
      <c r="D151" s="31"/>
      <c r="E151" s="31"/>
      <c r="F151" s="31"/>
      <c r="G151" s="31"/>
      <c r="H151" s="31"/>
      <c r="I151" s="34"/>
      <c r="J151" s="34"/>
    </row>
    <row r="152" spans="1:10" x14ac:dyDescent="0.35">
      <c r="A152" s="34"/>
      <c r="B152" s="34"/>
      <c r="C152" s="34"/>
      <c r="D152" s="33"/>
      <c r="E152" s="33"/>
      <c r="F152" s="33"/>
      <c r="G152" s="33"/>
      <c r="H152" s="33"/>
      <c r="I152" s="34"/>
      <c r="J152" s="34"/>
    </row>
    <row r="153" spans="1:10" x14ac:dyDescent="0.35">
      <c r="A153" s="34"/>
      <c r="B153" s="34"/>
      <c r="C153" s="34"/>
      <c r="D153" s="33"/>
      <c r="E153" s="33"/>
      <c r="F153" s="33"/>
      <c r="G153" s="33"/>
      <c r="H153" s="33"/>
      <c r="I153" s="34"/>
      <c r="J153" s="34"/>
    </row>
    <row r="154" spans="1:10" x14ac:dyDescent="0.35">
      <c r="A154" s="34"/>
      <c r="B154" s="34"/>
      <c r="C154" s="34"/>
      <c r="D154" s="33"/>
      <c r="E154" s="33"/>
      <c r="F154" s="33"/>
      <c r="G154" s="33"/>
      <c r="H154" s="33"/>
      <c r="I154" s="34"/>
      <c r="J154" s="34"/>
    </row>
    <row r="155" spans="1:10" x14ac:dyDescent="0.35">
      <c r="A155" s="34"/>
      <c r="B155" s="34"/>
      <c r="C155" s="34"/>
      <c r="D155" s="34"/>
      <c r="E155" s="34"/>
      <c r="F155" s="34"/>
      <c r="G155" s="34"/>
      <c r="H155" s="34"/>
      <c r="I155" s="34"/>
      <c r="J155" s="34"/>
    </row>
    <row r="156" spans="1:10" x14ac:dyDescent="0.35">
      <c r="A156" s="34"/>
      <c r="B156" s="34"/>
      <c r="C156" s="34"/>
      <c r="D156" s="34"/>
      <c r="E156" s="34"/>
      <c r="F156" s="34"/>
      <c r="G156" s="34"/>
      <c r="H156" s="34"/>
      <c r="I156" s="34"/>
      <c r="J156" s="34"/>
    </row>
    <row r="157" spans="1:10" x14ac:dyDescent="0.35">
      <c r="A157" s="34"/>
      <c r="B157" s="34"/>
      <c r="C157" s="34"/>
      <c r="D157" s="34"/>
      <c r="E157" s="34"/>
      <c r="F157" s="34"/>
      <c r="G157" s="34"/>
      <c r="H157" s="34"/>
      <c r="I157" s="34"/>
      <c r="J157" s="34"/>
    </row>
    <row r="158" spans="1:10" x14ac:dyDescent="0.35">
      <c r="A158" s="34"/>
      <c r="B158" s="34"/>
      <c r="C158" s="34"/>
      <c r="D158" s="34"/>
      <c r="E158" s="34"/>
      <c r="F158" s="34"/>
      <c r="G158" s="34"/>
      <c r="H158" s="34"/>
      <c r="I158" s="34"/>
      <c r="J158" s="34"/>
    </row>
    <row r="159" spans="1:10" x14ac:dyDescent="0.35">
      <c r="A159" s="65" t="s">
        <v>68</v>
      </c>
      <c r="B159" s="34"/>
      <c r="C159" s="34"/>
      <c r="D159" s="34"/>
      <c r="E159" s="34"/>
      <c r="F159" s="34"/>
      <c r="G159" s="34"/>
      <c r="H159" s="34"/>
      <c r="I159" s="34"/>
      <c r="J159" s="34"/>
    </row>
    <row r="160" spans="1:10" x14ac:dyDescent="0.35">
      <c r="A160" s="65" t="s">
        <v>59</v>
      </c>
      <c r="B160" s="34"/>
      <c r="C160" s="34"/>
      <c r="D160" s="34"/>
      <c r="E160" s="34"/>
      <c r="F160" s="34"/>
      <c r="G160" s="34"/>
      <c r="H160" s="34"/>
      <c r="I160" s="34"/>
      <c r="J160" s="34"/>
    </row>
    <row r="161" spans="1:10" x14ac:dyDescent="0.35">
      <c r="A161" s="34"/>
      <c r="B161" s="34"/>
      <c r="C161" s="34"/>
      <c r="D161" s="34"/>
      <c r="E161" s="34"/>
      <c r="F161" s="34"/>
      <c r="G161" s="34"/>
      <c r="H161" s="34"/>
      <c r="I161" s="34"/>
      <c r="J161" s="34"/>
    </row>
    <row r="162" spans="1:10" x14ac:dyDescent="0.35">
      <c r="A162" s="34"/>
      <c r="B162" s="34"/>
      <c r="C162" s="34"/>
      <c r="D162" s="34"/>
      <c r="E162" s="34"/>
      <c r="F162" s="34"/>
      <c r="G162" s="34"/>
      <c r="H162" s="34"/>
      <c r="I162" s="34"/>
      <c r="J162" s="34"/>
    </row>
    <row r="163" spans="1:10" x14ac:dyDescent="0.35">
      <c r="A163" s="34"/>
      <c r="B163" s="34"/>
      <c r="C163" s="34"/>
      <c r="D163" s="34"/>
      <c r="E163" s="34"/>
      <c r="F163" s="34"/>
      <c r="G163" s="34"/>
      <c r="H163" s="34"/>
      <c r="I163" s="34"/>
      <c r="J163" s="34"/>
    </row>
    <row r="164" spans="1:10" x14ac:dyDescent="0.35">
      <c r="A164" s="34"/>
      <c r="B164" s="34"/>
      <c r="C164" s="34"/>
      <c r="D164" s="34"/>
      <c r="E164" s="34"/>
      <c r="F164" s="34"/>
      <c r="G164" s="34"/>
      <c r="H164" s="34"/>
      <c r="I164" s="34"/>
      <c r="J164" s="34"/>
    </row>
    <row r="165" spans="1:10" x14ac:dyDescent="0.35">
      <c r="A165" s="34"/>
      <c r="B165" s="34"/>
      <c r="C165" s="34"/>
      <c r="D165" s="34"/>
      <c r="E165" s="34"/>
      <c r="F165" s="34"/>
      <c r="G165" s="34"/>
      <c r="H165" s="34"/>
      <c r="I165" s="34"/>
      <c r="J165" s="34"/>
    </row>
    <row r="166" spans="1:10" x14ac:dyDescent="0.35">
      <c r="A166" s="34"/>
      <c r="B166" s="34"/>
      <c r="C166" s="34"/>
      <c r="D166" s="34"/>
      <c r="E166" s="34"/>
      <c r="F166" s="34"/>
      <c r="G166" s="34"/>
      <c r="H166" s="34"/>
      <c r="I166" s="34"/>
      <c r="J166" s="34"/>
    </row>
    <row r="167" spans="1:10" x14ac:dyDescent="0.35">
      <c r="A167" s="34"/>
      <c r="B167" s="34"/>
      <c r="C167" s="34"/>
      <c r="D167" s="34"/>
      <c r="E167" s="34"/>
      <c r="F167" s="34"/>
      <c r="G167" s="34"/>
      <c r="H167" s="34"/>
      <c r="I167" s="34"/>
      <c r="J167" s="34"/>
    </row>
    <row r="168" spans="1:10" x14ac:dyDescent="0.35">
      <c r="A168" s="35" t="s">
        <v>39</v>
      </c>
      <c r="B168" s="34"/>
      <c r="C168" s="154"/>
      <c r="D168" s="154"/>
      <c r="E168" s="154"/>
      <c r="F168" s="154"/>
      <c r="G168" s="154"/>
      <c r="H168" s="34"/>
      <c r="I168" s="34"/>
      <c r="J168" s="34"/>
    </row>
    <row r="169" spans="1:10" x14ac:dyDescent="0.35">
      <c r="A169" s="35"/>
      <c r="B169" s="34"/>
      <c r="C169" s="21"/>
      <c r="D169" s="21"/>
      <c r="E169" s="21"/>
      <c r="F169" s="21"/>
      <c r="G169" s="21"/>
      <c r="H169" s="34"/>
      <c r="I169" s="34"/>
      <c r="J169" s="34"/>
    </row>
    <row r="170" spans="1:10" x14ac:dyDescent="0.35">
      <c r="A170" s="35" t="s">
        <v>40</v>
      </c>
      <c r="B170" s="34"/>
      <c r="C170" s="32" t="str">
        <f>Qoutation!$B$166</f>
        <v>UITSOEK</v>
      </c>
      <c r="D170" s="31"/>
      <c r="E170" s="31"/>
      <c r="F170" s="31"/>
      <c r="G170" s="31"/>
      <c r="H170" s="34"/>
      <c r="I170" s="34"/>
      <c r="J170" s="34"/>
    </row>
    <row r="171" spans="1:10" x14ac:dyDescent="0.35">
      <c r="A171" s="34"/>
      <c r="B171" s="34"/>
      <c r="C171" s="34"/>
      <c r="D171" s="34"/>
      <c r="E171" s="34"/>
      <c r="F171" s="34"/>
      <c r="G171" s="34"/>
      <c r="H171" s="34"/>
      <c r="I171" s="34"/>
      <c r="J171" s="34"/>
    </row>
    <row r="172" spans="1:10" x14ac:dyDescent="0.35">
      <c r="A172" s="34"/>
      <c r="B172" s="34"/>
      <c r="C172" s="34"/>
      <c r="D172" s="34"/>
      <c r="E172" s="34"/>
      <c r="F172" s="34"/>
      <c r="G172" s="34"/>
      <c r="H172" s="34"/>
      <c r="I172" s="34"/>
      <c r="J172" s="34"/>
    </row>
    <row r="173" spans="1:10" x14ac:dyDescent="0.35">
      <c r="A173" s="34"/>
      <c r="B173" s="34"/>
      <c r="C173" s="34"/>
      <c r="D173" s="34"/>
      <c r="E173" s="34"/>
      <c r="F173" s="34"/>
      <c r="G173" s="34"/>
      <c r="H173" s="34"/>
      <c r="I173" s="34"/>
      <c r="J173" s="34"/>
    </row>
    <row r="174" spans="1:10" x14ac:dyDescent="0.35">
      <c r="A174" s="34"/>
      <c r="B174" s="35" t="s">
        <v>41</v>
      </c>
      <c r="C174" s="35"/>
      <c r="D174" s="176">
        <f>Qoutation!H180</f>
        <v>0</v>
      </c>
      <c r="E174" s="177"/>
      <c r="F174" s="177"/>
      <c r="G174" s="177"/>
      <c r="H174" s="177"/>
      <c r="I174" s="34"/>
      <c r="J174" s="34"/>
    </row>
    <row r="175" spans="1:10" x14ac:dyDescent="0.35">
      <c r="A175" s="34"/>
      <c r="B175" s="35" t="s">
        <v>42</v>
      </c>
      <c r="C175" s="35"/>
      <c r="D175" s="178">
        <f>SUM(Qoutation!H191:J191)</f>
        <v>0</v>
      </c>
      <c r="E175" s="179"/>
      <c r="F175" s="179"/>
      <c r="G175" s="179"/>
      <c r="H175" s="179"/>
      <c r="I175" s="34"/>
      <c r="J175" s="34"/>
    </row>
    <row r="176" spans="1:10" x14ac:dyDescent="0.35">
      <c r="A176" s="34"/>
      <c r="B176" s="35"/>
      <c r="C176" s="35"/>
      <c r="D176" s="34"/>
      <c r="E176" s="34"/>
      <c r="F176" s="34"/>
      <c r="G176" s="34"/>
      <c r="H176" s="34"/>
      <c r="I176" s="34"/>
      <c r="J176" s="34"/>
    </row>
    <row r="177" spans="1:10" x14ac:dyDescent="0.35">
      <c r="A177" s="34"/>
      <c r="B177" s="35"/>
      <c r="C177" s="35" t="s">
        <v>43</v>
      </c>
      <c r="D177" s="176">
        <f>D174+D175</f>
        <v>0</v>
      </c>
      <c r="E177" s="177"/>
      <c r="F177" s="177"/>
      <c r="G177" s="177"/>
      <c r="H177" s="177"/>
      <c r="I177" s="34"/>
      <c r="J177" s="34"/>
    </row>
    <row r="178" spans="1:10" x14ac:dyDescent="0.35">
      <c r="A178" s="34"/>
      <c r="B178" s="35"/>
      <c r="C178" s="35" t="s">
        <v>44</v>
      </c>
      <c r="D178" s="174">
        <f>D177*0.15</f>
        <v>0</v>
      </c>
      <c r="E178" s="182"/>
      <c r="F178" s="182"/>
      <c r="G178" s="182"/>
      <c r="H178" s="182"/>
      <c r="I178" s="34"/>
      <c r="J178" s="34"/>
    </row>
    <row r="179" spans="1:10" x14ac:dyDescent="0.35">
      <c r="A179" s="34"/>
      <c r="B179" s="35"/>
      <c r="C179" s="35"/>
      <c r="D179" s="34"/>
      <c r="E179" s="34"/>
      <c r="F179" s="34"/>
      <c r="G179" s="34"/>
      <c r="H179" s="34"/>
      <c r="I179" s="34"/>
      <c r="J179" s="34"/>
    </row>
    <row r="180" spans="1:10" x14ac:dyDescent="0.35">
      <c r="A180" s="34"/>
      <c r="B180" s="35" t="s">
        <v>45</v>
      </c>
      <c r="C180" s="35"/>
      <c r="D180" s="180">
        <f>D177+D178</f>
        <v>0</v>
      </c>
      <c r="E180" s="181"/>
      <c r="F180" s="181"/>
      <c r="G180" s="181"/>
      <c r="H180" s="181"/>
      <c r="I180" s="34"/>
      <c r="J180" s="34"/>
    </row>
    <row r="181" spans="1:10" x14ac:dyDescent="0.35">
      <c r="A181" s="34"/>
      <c r="B181" s="34"/>
      <c r="C181" s="34"/>
      <c r="D181" s="34"/>
      <c r="E181" s="34"/>
      <c r="F181" s="34"/>
      <c r="G181" s="34"/>
      <c r="H181" s="34"/>
      <c r="I181" s="34"/>
      <c r="J181" s="34"/>
    </row>
    <row r="182" spans="1:10" x14ac:dyDescent="0.35">
      <c r="A182" s="34"/>
      <c r="B182" s="35" t="s">
        <v>46</v>
      </c>
      <c r="C182" s="34"/>
      <c r="D182" s="34"/>
      <c r="E182" s="34"/>
      <c r="F182" s="34"/>
      <c r="G182" s="34"/>
      <c r="H182" s="34"/>
      <c r="I182" s="34"/>
      <c r="J182" s="34"/>
    </row>
    <row r="183" spans="1:10" x14ac:dyDescent="0.35">
      <c r="A183" s="34"/>
      <c r="B183" s="34"/>
      <c r="C183" s="34"/>
      <c r="D183" s="154"/>
      <c r="E183" s="154"/>
      <c r="F183" s="154"/>
      <c r="G183" s="154"/>
      <c r="H183" s="154"/>
      <c r="I183" s="34"/>
      <c r="J183" s="34"/>
    </row>
    <row r="184" spans="1:10" x14ac:dyDescent="0.35">
      <c r="A184" s="34"/>
      <c r="B184" s="34"/>
      <c r="C184" s="34"/>
      <c r="D184" s="154"/>
      <c r="E184" s="154"/>
      <c r="F184" s="154"/>
      <c r="G184" s="154"/>
      <c r="H184" s="154"/>
      <c r="I184" s="34"/>
      <c r="J184" s="34"/>
    </row>
    <row r="185" spans="1:10" x14ac:dyDescent="0.35">
      <c r="A185" s="34"/>
      <c r="B185" s="34"/>
      <c r="C185" s="34"/>
      <c r="D185" s="154"/>
      <c r="E185" s="154"/>
      <c r="F185" s="154"/>
      <c r="G185" s="154"/>
      <c r="H185" s="154"/>
      <c r="I185" s="34"/>
      <c r="J185" s="34"/>
    </row>
    <row r="186" spans="1:10" x14ac:dyDescent="0.35">
      <c r="A186" s="34"/>
      <c r="B186" s="34"/>
      <c r="C186" s="34"/>
      <c r="D186" s="154"/>
      <c r="E186" s="154"/>
      <c r="F186" s="154"/>
      <c r="G186" s="154"/>
      <c r="H186" s="154"/>
      <c r="I186" s="34"/>
      <c r="J186" s="34"/>
    </row>
    <row r="187" spans="1:10" x14ac:dyDescent="0.35">
      <c r="A187" s="34"/>
      <c r="B187" s="34"/>
      <c r="C187" s="34"/>
      <c r="D187" s="34"/>
      <c r="E187" s="34"/>
      <c r="F187" s="34"/>
      <c r="G187" s="34"/>
      <c r="H187" s="34"/>
      <c r="I187" s="34"/>
      <c r="J187" s="34"/>
    </row>
    <row r="188" spans="1:10" x14ac:dyDescent="0.35">
      <c r="A188" s="34"/>
      <c r="B188" s="34"/>
      <c r="C188" s="34"/>
      <c r="D188" s="34"/>
      <c r="E188" s="34"/>
      <c r="F188" s="34"/>
      <c r="G188" s="34"/>
      <c r="H188" s="34"/>
      <c r="I188" s="34"/>
      <c r="J188" s="34"/>
    </row>
    <row r="189" spans="1:10" x14ac:dyDescent="0.35">
      <c r="A189" s="34"/>
      <c r="B189" s="34"/>
      <c r="C189" s="34"/>
      <c r="D189" s="34"/>
      <c r="E189" s="34"/>
      <c r="F189" s="34"/>
      <c r="G189" s="34"/>
      <c r="H189" s="34"/>
      <c r="I189" s="34"/>
      <c r="J189" s="34"/>
    </row>
    <row r="190" spans="1:10" x14ac:dyDescent="0.35">
      <c r="A190" s="34"/>
      <c r="B190" s="34"/>
      <c r="C190" s="34"/>
      <c r="D190" s="34"/>
      <c r="E190" s="34"/>
      <c r="F190" s="34"/>
      <c r="G190" s="34"/>
      <c r="H190" s="34"/>
      <c r="I190" s="34"/>
      <c r="J190" s="34"/>
    </row>
    <row r="191" spans="1:10" x14ac:dyDescent="0.35">
      <c r="A191" s="65" t="s">
        <v>68</v>
      </c>
      <c r="B191" s="34"/>
      <c r="C191" s="34"/>
      <c r="D191" s="34"/>
      <c r="E191" s="34"/>
      <c r="F191" s="34"/>
      <c r="G191" s="34"/>
      <c r="H191" s="34"/>
      <c r="I191" s="34"/>
      <c r="J191" s="34"/>
    </row>
    <row r="192" spans="1:10" x14ac:dyDescent="0.35">
      <c r="A192" s="65" t="s">
        <v>59</v>
      </c>
      <c r="B192" s="34"/>
      <c r="C192" s="34"/>
      <c r="D192" s="34"/>
      <c r="E192" s="34"/>
      <c r="F192" s="34"/>
      <c r="G192" s="34"/>
      <c r="H192" s="34"/>
      <c r="I192" s="34"/>
      <c r="J192" s="34"/>
    </row>
    <row r="193" spans="1:10" x14ac:dyDescent="0.35">
      <c r="A193" s="34"/>
      <c r="B193" s="34"/>
      <c r="C193" s="34"/>
      <c r="D193" s="34"/>
      <c r="E193" s="34"/>
      <c r="F193" s="34"/>
      <c r="G193" s="34"/>
      <c r="H193" s="34"/>
      <c r="I193" s="34"/>
      <c r="J193" s="34"/>
    </row>
    <row r="194" spans="1:10" x14ac:dyDescent="0.35">
      <c r="A194" s="34"/>
      <c r="B194" s="34"/>
      <c r="C194" s="34"/>
      <c r="D194" s="34"/>
      <c r="E194" s="34"/>
      <c r="F194" s="34"/>
      <c r="G194" s="34"/>
      <c r="H194" s="34"/>
      <c r="I194" s="34"/>
      <c r="J194" s="34"/>
    </row>
    <row r="195" spans="1:10" x14ac:dyDescent="0.35">
      <c r="A195" s="34"/>
      <c r="B195" s="34"/>
      <c r="C195" s="34"/>
      <c r="D195" s="34"/>
      <c r="E195" s="34"/>
      <c r="F195" s="34"/>
      <c r="G195" s="34"/>
      <c r="H195" s="34"/>
      <c r="I195" s="34"/>
      <c r="J195" s="34"/>
    </row>
    <row r="196" spans="1:10" x14ac:dyDescent="0.35">
      <c r="A196" s="34"/>
      <c r="B196" s="34"/>
      <c r="C196" s="34"/>
      <c r="D196" s="34"/>
      <c r="E196" s="34"/>
      <c r="F196" s="34"/>
      <c r="G196" s="34"/>
      <c r="H196" s="34"/>
      <c r="I196" s="34"/>
      <c r="J196" s="34"/>
    </row>
    <row r="197" spans="1:10" x14ac:dyDescent="0.35">
      <c r="A197" s="34"/>
      <c r="B197" s="34"/>
      <c r="C197" s="34"/>
      <c r="D197" s="34"/>
      <c r="E197" s="34"/>
      <c r="F197" s="34"/>
      <c r="G197" s="34"/>
      <c r="H197" s="34"/>
      <c r="I197" s="34"/>
      <c r="J197" s="34"/>
    </row>
    <row r="198" spans="1:10" x14ac:dyDescent="0.35">
      <c r="A198" s="34"/>
      <c r="B198" s="34"/>
      <c r="C198" s="34"/>
      <c r="D198" s="34"/>
      <c r="E198" s="34"/>
      <c r="F198" s="34"/>
      <c r="G198" s="34"/>
      <c r="H198" s="34"/>
      <c r="I198" s="34"/>
      <c r="J198" s="34"/>
    </row>
    <row r="199" spans="1:10" x14ac:dyDescent="0.35">
      <c r="A199" s="34"/>
      <c r="B199" s="34"/>
      <c r="C199" s="34"/>
      <c r="D199" s="34"/>
      <c r="E199" s="34"/>
      <c r="F199" s="34"/>
      <c r="G199" s="34"/>
      <c r="H199" s="34"/>
      <c r="I199" s="34"/>
      <c r="J199" s="34"/>
    </row>
    <row r="200" spans="1:10" x14ac:dyDescent="0.35">
      <c r="A200" s="35" t="s">
        <v>39</v>
      </c>
      <c r="B200" s="34"/>
      <c r="C200" s="154"/>
      <c r="D200" s="154"/>
      <c r="E200" s="154"/>
      <c r="F200" s="154"/>
      <c r="G200" s="154"/>
      <c r="H200" s="34"/>
      <c r="I200" s="34"/>
      <c r="J200" s="34"/>
    </row>
    <row r="201" spans="1:10" x14ac:dyDescent="0.35">
      <c r="A201" s="35"/>
      <c r="B201" s="34"/>
      <c r="C201" s="21"/>
      <c r="D201" s="21"/>
      <c r="E201" s="21"/>
      <c r="F201" s="21"/>
      <c r="G201" s="21"/>
      <c r="H201" s="34"/>
      <c r="I201" s="34"/>
      <c r="J201" s="34"/>
    </row>
    <row r="202" spans="1:10" x14ac:dyDescent="0.35">
      <c r="A202" s="35" t="s">
        <v>40</v>
      </c>
      <c r="B202" s="34"/>
      <c r="C202" s="184" t="str">
        <f>Qoutation!$B$199</f>
        <v>WILGEBOOM</v>
      </c>
      <c r="D202" s="184"/>
      <c r="E202" s="184"/>
      <c r="F202" s="184"/>
      <c r="G202" s="184"/>
      <c r="H202" s="34"/>
      <c r="I202" s="34"/>
      <c r="J202" s="34"/>
    </row>
    <row r="203" spans="1:10" x14ac:dyDescent="0.35">
      <c r="A203" s="34"/>
      <c r="B203" s="34"/>
      <c r="C203" s="34"/>
      <c r="D203" s="34"/>
      <c r="E203" s="34"/>
      <c r="F203" s="34"/>
      <c r="G203" s="34"/>
      <c r="H203" s="34"/>
      <c r="I203" s="34"/>
      <c r="J203" s="34"/>
    </row>
    <row r="204" spans="1:10" x14ac:dyDescent="0.35">
      <c r="A204" s="34"/>
      <c r="B204" s="34"/>
      <c r="C204" s="34"/>
      <c r="D204" s="34"/>
      <c r="E204" s="34"/>
      <c r="F204" s="34"/>
      <c r="G204" s="34"/>
      <c r="H204" s="34"/>
      <c r="I204" s="34"/>
      <c r="J204" s="34"/>
    </row>
    <row r="205" spans="1:10" x14ac:dyDescent="0.35">
      <c r="A205" s="34"/>
      <c r="B205" s="34"/>
      <c r="C205" s="34"/>
      <c r="D205" s="34"/>
      <c r="E205" s="34"/>
      <c r="F205" s="34"/>
      <c r="G205" s="34"/>
      <c r="H205" s="34"/>
      <c r="I205" s="34"/>
      <c r="J205" s="34"/>
    </row>
    <row r="206" spans="1:10" x14ac:dyDescent="0.35">
      <c r="A206" s="34"/>
      <c r="B206" s="35" t="s">
        <v>41</v>
      </c>
      <c r="C206" s="35"/>
      <c r="D206" s="176">
        <f>Qoutation!H213</f>
        <v>0</v>
      </c>
      <c r="E206" s="177"/>
      <c r="F206" s="177"/>
      <c r="G206" s="177"/>
      <c r="H206" s="177"/>
      <c r="I206" s="34"/>
      <c r="J206" s="34"/>
    </row>
    <row r="207" spans="1:10" x14ac:dyDescent="0.35">
      <c r="A207" s="34"/>
      <c r="B207" s="35" t="s">
        <v>42</v>
      </c>
      <c r="C207" s="35"/>
      <c r="D207" s="178">
        <f>SUM(Qoutation!H224:J224)</f>
        <v>0</v>
      </c>
      <c r="E207" s="179"/>
      <c r="F207" s="179"/>
      <c r="G207" s="179"/>
      <c r="H207" s="179"/>
      <c r="I207" s="34"/>
      <c r="J207" s="34"/>
    </row>
    <row r="208" spans="1:10" x14ac:dyDescent="0.35">
      <c r="A208" s="34"/>
      <c r="B208" s="35"/>
      <c r="C208" s="35"/>
      <c r="D208" s="34"/>
      <c r="E208" s="34"/>
      <c r="F208" s="34"/>
      <c r="G208" s="34"/>
      <c r="H208" s="34"/>
      <c r="I208" s="34"/>
      <c r="J208" s="34"/>
    </row>
    <row r="209" spans="1:10" x14ac:dyDescent="0.35">
      <c r="A209" s="34"/>
      <c r="B209" s="35"/>
      <c r="C209" s="35" t="s">
        <v>43</v>
      </c>
      <c r="D209" s="176">
        <f>D206+D207</f>
        <v>0</v>
      </c>
      <c r="E209" s="177"/>
      <c r="F209" s="177"/>
      <c r="G209" s="177"/>
      <c r="H209" s="177"/>
      <c r="I209" s="34"/>
      <c r="J209" s="34"/>
    </row>
    <row r="210" spans="1:10" x14ac:dyDescent="0.35">
      <c r="A210" s="34"/>
      <c r="B210" s="35"/>
      <c r="C210" s="35" t="s">
        <v>44</v>
      </c>
      <c r="D210" s="174">
        <f>D209*0.15</f>
        <v>0</v>
      </c>
      <c r="E210" s="182"/>
      <c r="F210" s="182"/>
      <c r="G210" s="182"/>
      <c r="H210" s="182"/>
      <c r="I210" s="34"/>
      <c r="J210" s="34"/>
    </row>
    <row r="211" spans="1:10" x14ac:dyDescent="0.35">
      <c r="A211" s="34"/>
      <c r="B211" s="35"/>
      <c r="C211" s="35"/>
      <c r="D211" s="34"/>
      <c r="E211" s="34"/>
      <c r="F211" s="34"/>
      <c r="G211" s="34"/>
      <c r="H211" s="34"/>
      <c r="I211" s="34"/>
      <c r="J211" s="34"/>
    </row>
    <row r="212" spans="1:10" x14ac:dyDescent="0.35">
      <c r="A212" s="34"/>
      <c r="B212" s="35" t="s">
        <v>45</v>
      </c>
      <c r="C212" s="35"/>
      <c r="D212" s="180">
        <f>D209+D210</f>
        <v>0</v>
      </c>
      <c r="E212" s="181"/>
      <c r="F212" s="181"/>
      <c r="G212" s="181"/>
      <c r="H212" s="181"/>
      <c r="I212" s="34"/>
      <c r="J212" s="34"/>
    </row>
    <row r="213" spans="1:10" x14ac:dyDescent="0.35">
      <c r="A213" s="34"/>
      <c r="B213" s="34"/>
      <c r="C213" s="34"/>
      <c r="D213" s="34"/>
      <c r="E213" s="34"/>
      <c r="F213" s="34"/>
      <c r="G213" s="34"/>
      <c r="H213" s="34"/>
      <c r="I213" s="34"/>
      <c r="J213" s="34"/>
    </row>
    <row r="214" spans="1:10" x14ac:dyDescent="0.35">
      <c r="A214" s="34"/>
      <c r="B214" s="35" t="s">
        <v>46</v>
      </c>
      <c r="C214" s="34"/>
      <c r="D214" s="34"/>
      <c r="E214" s="34"/>
      <c r="F214" s="34"/>
      <c r="G214" s="34"/>
      <c r="H214" s="34"/>
      <c r="I214" s="34"/>
      <c r="J214" s="34"/>
    </row>
    <row r="215" spans="1:10" x14ac:dyDescent="0.35">
      <c r="A215" s="34"/>
      <c r="B215" s="34"/>
      <c r="C215" s="34"/>
      <c r="D215" s="154"/>
      <c r="E215" s="154"/>
      <c r="F215" s="154"/>
      <c r="G215" s="154"/>
      <c r="H215" s="154"/>
      <c r="I215" s="34"/>
      <c r="J215" s="34"/>
    </row>
    <row r="216" spans="1:10" x14ac:dyDescent="0.35">
      <c r="A216" s="34"/>
      <c r="B216" s="34"/>
      <c r="C216" s="34"/>
      <c r="D216" s="154"/>
      <c r="E216" s="154"/>
      <c r="F216" s="154"/>
      <c r="G216" s="154"/>
      <c r="H216" s="154"/>
      <c r="I216" s="34"/>
      <c r="J216" s="34"/>
    </row>
    <row r="217" spans="1:10" x14ac:dyDescent="0.35">
      <c r="A217" s="34"/>
      <c r="B217" s="34"/>
      <c r="C217" s="34"/>
      <c r="D217" s="154"/>
      <c r="E217" s="154"/>
      <c r="F217" s="154"/>
      <c r="G217" s="154"/>
      <c r="H217" s="154"/>
      <c r="I217" s="34"/>
      <c r="J217" s="34"/>
    </row>
    <row r="218" spans="1:10" x14ac:dyDescent="0.35">
      <c r="A218" s="34"/>
      <c r="B218" s="34"/>
      <c r="C218" s="34"/>
      <c r="D218" s="154"/>
      <c r="E218" s="154"/>
      <c r="F218" s="154"/>
      <c r="G218" s="154"/>
      <c r="H218" s="154"/>
      <c r="I218" s="34"/>
      <c r="J218" s="34"/>
    </row>
    <row r="219" spans="1:10" x14ac:dyDescent="0.35">
      <c r="A219" s="34"/>
      <c r="B219" s="34"/>
      <c r="C219" s="34"/>
      <c r="D219" s="34"/>
      <c r="E219" s="34"/>
      <c r="F219" s="34"/>
      <c r="G219" s="34"/>
      <c r="H219" s="34"/>
      <c r="I219" s="34"/>
      <c r="J219" s="34"/>
    </row>
    <row r="220" spans="1:10" x14ac:dyDescent="0.35">
      <c r="A220" s="34"/>
      <c r="B220" s="34"/>
      <c r="C220" s="34"/>
      <c r="D220" s="34"/>
      <c r="E220" s="34"/>
      <c r="F220" s="34"/>
      <c r="G220" s="34"/>
      <c r="H220" s="34"/>
      <c r="I220" s="34"/>
      <c r="J220" s="34"/>
    </row>
    <row r="221" spans="1:10" x14ac:dyDescent="0.35">
      <c r="A221" s="34"/>
      <c r="B221" s="34"/>
      <c r="C221" s="34"/>
      <c r="D221" s="34"/>
      <c r="E221" s="34"/>
      <c r="F221" s="34"/>
      <c r="G221" s="34"/>
      <c r="H221" s="34"/>
      <c r="I221" s="34"/>
      <c r="J221" s="34"/>
    </row>
    <row r="222" spans="1:10" x14ac:dyDescent="0.35">
      <c r="A222" s="34"/>
      <c r="B222" s="34"/>
      <c r="C222" s="34"/>
      <c r="D222" s="34"/>
      <c r="E222" s="34"/>
      <c r="F222" s="34"/>
      <c r="G222" s="34"/>
      <c r="H222" s="34"/>
      <c r="I222" s="34"/>
      <c r="J222" s="34"/>
    </row>
    <row r="223" spans="1:10" x14ac:dyDescent="0.35">
      <c r="A223" s="65" t="s">
        <v>68</v>
      </c>
      <c r="B223" s="34"/>
      <c r="C223" s="34"/>
      <c r="D223" s="34"/>
      <c r="E223" s="34"/>
      <c r="F223" s="34"/>
      <c r="G223" s="34"/>
      <c r="H223" s="34"/>
      <c r="I223" s="34"/>
      <c r="J223" s="34"/>
    </row>
    <row r="224" spans="1:10" x14ac:dyDescent="0.35">
      <c r="A224" s="65" t="s">
        <v>59</v>
      </c>
      <c r="B224" s="34"/>
      <c r="C224" s="34"/>
      <c r="D224" s="34"/>
      <c r="E224" s="34"/>
      <c r="F224" s="34"/>
      <c r="G224" s="34"/>
      <c r="H224" s="34"/>
      <c r="I224" s="34"/>
      <c r="J224" s="34"/>
    </row>
    <row r="225" spans="1:10" x14ac:dyDescent="0.35">
      <c r="A225" s="34"/>
      <c r="B225" s="34"/>
      <c r="C225" s="34"/>
      <c r="D225" s="34"/>
      <c r="E225" s="34"/>
      <c r="F225" s="34"/>
      <c r="G225" s="34"/>
      <c r="H225" s="34"/>
      <c r="I225" s="34"/>
      <c r="J225" s="34"/>
    </row>
    <row r="226" spans="1:10" x14ac:dyDescent="0.35">
      <c r="A226" s="34"/>
      <c r="B226" s="34"/>
      <c r="C226" s="34"/>
      <c r="D226" s="34"/>
      <c r="E226" s="34"/>
      <c r="F226" s="34"/>
      <c r="G226" s="34"/>
      <c r="H226" s="34"/>
      <c r="I226" s="34"/>
      <c r="J226" s="34"/>
    </row>
    <row r="227" spans="1:10" x14ac:dyDescent="0.35">
      <c r="A227" s="34"/>
      <c r="B227" s="34"/>
      <c r="C227" s="34"/>
      <c r="D227" s="34"/>
      <c r="E227" s="34"/>
      <c r="F227" s="34"/>
      <c r="G227" s="34"/>
      <c r="H227" s="34"/>
      <c r="I227" s="34"/>
      <c r="J227" s="34"/>
    </row>
    <row r="228" spans="1:10" x14ac:dyDescent="0.35">
      <c r="A228" s="34"/>
      <c r="B228" s="34"/>
      <c r="C228" s="34"/>
      <c r="D228" s="34"/>
      <c r="E228" s="34"/>
      <c r="F228" s="34"/>
      <c r="G228" s="34"/>
      <c r="H228" s="34"/>
      <c r="I228" s="34"/>
      <c r="J228" s="34"/>
    </row>
    <row r="229" spans="1:10" x14ac:dyDescent="0.35">
      <c r="A229" s="34"/>
      <c r="B229" s="34"/>
      <c r="C229" s="34"/>
      <c r="D229" s="34"/>
      <c r="E229" s="34"/>
      <c r="F229" s="34"/>
      <c r="G229" s="34"/>
      <c r="H229" s="34"/>
      <c r="I229" s="34"/>
      <c r="J229" s="34"/>
    </row>
    <row r="230" spans="1:10" x14ac:dyDescent="0.35">
      <c r="A230" s="34"/>
      <c r="B230" s="34"/>
      <c r="C230" s="34"/>
      <c r="D230" s="34"/>
      <c r="E230" s="34"/>
      <c r="F230" s="34"/>
      <c r="G230" s="34"/>
      <c r="H230" s="34"/>
      <c r="I230" s="34"/>
      <c r="J230" s="34"/>
    </row>
    <row r="231" spans="1:10" x14ac:dyDescent="0.35">
      <c r="A231" s="34"/>
      <c r="B231" s="34"/>
      <c r="C231" s="34"/>
      <c r="D231" s="34"/>
      <c r="E231" s="34"/>
      <c r="F231" s="34"/>
      <c r="G231" s="34"/>
      <c r="H231" s="34"/>
      <c r="I231" s="34"/>
      <c r="J231" s="34"/>
    </row>
    <row r="232" spans="1:10" x14ac:dyDescent="0.35">
      <c r="A232" s="35" t="s">
        <v>39</v>
      </c>
      <c r="B232" s="34"/>
      <c r="C232" s="154"/>
      <c r="D232" s="154"/>
      <c r="E232" s="154"/>
      <c r="F232" s="154"/>
      <c r="G232" s="154"/>
      <c r="H232" s="34"/>
      <c r="I232" s="34"/>
      <c r="J232" s="34"/>
    </row>
    <row r="233" spans="1:10" x14ac:dyDescent="0.35">
      <c r="A233" s="35"/>
      <c r="B233" s="34"/>
      <c r="C233" s="21"/>
      <c r="D233" s="21"/>
      <c r="E233" s="21"/>
      <c r="F233" s="21"/>
      <c r="G233" s="21"/>
      <c r="H233" s="34"/>
      <c r="I233" s="34"/>
      <c r="J233" s="34"/>
    </row>
    <row r="234" spans="1:10" x14ac:dyDescent="0.35">
      <c r="A234" s="35" t="s">
        <v>40</v>
      </c>
      <c r="B234" s="34"/>
      <c r="C234" s="32" t="str">
        <f>Qoutation!$B$235</f>
        <v>WOODBUSH</v>
      </c>
      <c r="D234" s="31"/>
      <c r="E234" s="31"/>
      <c r="F234" s="31"/>
      <c r="G234" s="31"/>
      <c r="H234" s="34"/>
      <c r="I234" s="34"/>
      <c r="J234" s="34"/>
    </row>
    <row r="235" spans="1:10" x14ac:dyDescent="0.35">
      <c r="A235" s="34"/>
      <c r="B235" s="34"/>
      <c r="C235" s="34"/>
      <c r="D235" s="34"/>
      <c r="E235" s="34"/>
      <c r="F235" s="34"/>
      <c r="G235" s="34"/>
      <c r="H235" s="34"/>
      <c r="I235" s="34"/>
      <c r="J235" s="34"/>
    </row>
    <row r="236" spans="1:10" x14ac:dyDescent="0.35">
      <c r="A236" s="34"/>
      <c r="B236" s="34"/>
      <c r="C236" s="34"/>
      <c r="D236" s="34"/>
      <c r="E236" s="34"/>
      <c r="F236" s="34"/>
      <c r="G236" s="34"/>
      <c r="H236" s="34"/>
      <c r="I236" s="34"/>
      <c r="J236" s="34"/>
    </row>
    <row r="237" spans="1:10" x14ac:dyDescent="0.35">
      <c r="A237" s="34"/>
      <c r="B237" s="34"/>
      <c r="C237" s="34"/>
      <c r="D237" s="34"/>
      <c r="E237" s="34"/>
      <c r="F237" s="34"/>
      <c r="G237" s="34"/>
      <c r="H237" s="34"/>
      <c r="I237" s="34"/>
      <c r="J237" s="34"/>
    </row>
    <row r="238" spans="1:10" x14ac:dyDescent="0.35">
      <c r="A238" s="34"/>
      <c r="B238" s="35" t="s">
        <v>41</v>
      </c>
      <c r="C238" s="35"/>
      <c r="D238" s="176">
        <f>Qoutation!H249</f>
        <v>0</v>
      </c>
      <c r="E238" s="177"/>
      <c r="F238" s="177"/>
      <c r="G238" s="177"/>
      <c r="H238" s="177"/>
      <c r="I238" s="34"/>
      <c r="J238" s="34"/>
    </row>
    <row r="239" spans="1:10" x14ac:dyDescent="0.35">
      <c r="A239" s="34"/>
      <c r="B239" s="35" t="s">
        <v>42</v>
      </c>
      <c r="C239" s="35"/>
      <c r="D239" s="178">
        <f>SUM(Qoutation!H260:J260)</f>
        <v>0</v>
      </c>
      <c r="E239" s="179"/>
      <c r="F239" s="179"/>
      <c r="G239" s="179"/>
      <c r="H239" s="179"/>
      <c r="I239" s="34"/>
      <c r="J239" s="34"/>
    </row>
    <row r="240" spans="1:10" x14ac:dyDescent="0.35">
      <c r="A240" s="34"/>
      <c r="B240" s="35"/>
      <c r="C240" s="35"/>
      <c r="D240" s="34"/>
      <c r="E240" s="34"/>
      <c r="F240" s="34"/>
      <c r="G240" s="34"/>
      <c r="H240" s="34"/>
      <c r="I240" s="34"/>
      <c r="J240" s="34"/>
    </row>
    <row r="241" spans="1:10" x14ac:dyDescent="0.35">
      <c r="A241" s="34"/>
      <c r="B241" s="35"/>
      <c r="C241" s="35" t="s">
        <v>43</v>
      </c>
      <c r="D241" s="176">
        <f>D238+D239</f>
        <v>0</v>
      </c>
      <c r="E241" s="177"/>
      <c r="F241" s="177"/>
      <c r="G241" s="177"/>
      <c r="H241" s="177"/>
      <c r="I241" s="34"/>
      <c r="J241" s="34"/>
    </row>
    <row r="242" spans="1:10" x14ac:dyDescent="0.35">
      <c r="A242" s="34"/>
      <c r="B242" s="35"/>
      <c r="C242" s="35" t="s">
        <v>44</v>
      </c>
      <c r="D242" s="174">
        <f>D241*0.15</f>
        <v>0</v>
      </c>
      <c r="E242" s="182"/>
      <c r="F242" s="182"/>
      <c r="G242" s="182"/>
      <c r="H242" s="182"/>
      <c r="I242" s="34"/>
      <c r="J242" s="34"/>
    </row>
    <row r="243" spans="1:10" x14ac:dyDescent="0.35">
      <c r="A243" s="34"/>
      <c r="B243" s="35"/>
      <c r="C243" s="35"/>
      <c r="D243" s="34"/>
      <c r="E243" s="34"/>
      <c r="F243" s="34"/>
      <c r="G243" s="34"/>
      <c r="H243" s="34"/>
      <c r="I243" s="34"/>
      <c r="J243" s="34"/>
    </row>
    <row r="244" spans="1:10" x14ac:dyDescent="0.35">
      <c r="A244" s="34"/>
      <c r="B244" s="35" t="s">
        <v>45</v>
      </c>
      <c r="C244" s="35"/>
      <c r="D244" s="180">
        <f>D241+D242</f>
        <v>0</v>
      </c>
      <c r="E244" s="181"/>
      <c r="F244" s="181"/>
      <c r="G244" s="181"/>
      <c r="H244" s="181"/>
      <c r="I244" s="34"/>
      <c r="J244" s="34"/>
    </row>
    <row r="245" spans="1:10" x14ac:dyDescent="0.35">
      <c r="A245" s="34"/>
      <c r="B245" s="34"/>
      <c r="C245" s="34"/>
      <c r="D245" s="34"/>
      <c r="E245" s="34"/>
      <c r="F245" s="34"/>
      <c r="G245" s="34"/>
      <c r="H245" s="34"/>
      <c r="I245" s="34"/>
      <c r="J245" s="34"/>
    </row>
    <row r="246" spans="1:10" x14ac:dyDescent="0.35">
      <c r="A246" s="34"/>
      <c r="B246" s="35" t="s">
        <v>46</v>
      </c>
      <c r="C246" s="34"/>
      <c r="D246" s="34"/>
      <c r="E246" s="34"/>
      <c r="F246" s="34"/>
      <c r="G246" s="34"/>
      <c r="H246" s="34"/>
      <c r="I246" s="34"/>
      <c r="J246" s="34"/>
    </row>
    <row r="247" spans="1:10" x14ac:dyDescent="0.35">
      <c r="A247" s="34"/>
      <c r="B247" s="34"/>
      <c r="C247" s="34"/>
      <c r="D247" s="154"/>
      <c r="E247" s="154"/>
      <c r="F247" s="154"/>
      <c r="G247" s="154"/>
      <c r="H247" s="154"/>
      <c r="I247" s="34"/>
      <c r="J247" s="34"/>
    </row>
    <row r="248" spans="1:10" x14ac:dyDescent="0.35">
      <c r="A248" s="34"/>
      <c r="B248" s="34"/>
      <c r="C248" s="34"/>
      <c r="D248" s="154"/>
      <c r="E248" s="154"/>
      <c r="F248" s="154"/>
      <c r="G248" s="154"/>
      <c r="H248" s="154"/>
      <c r="I248" s="34"/>
      <c r="J248" s="34"/>
    </row>
    <row r="249" spans="1:10" x14ac:dyDescent="0.35">
      <c r="A249" s="34"/>
      <c r="B249" s="34"/>
      <c r="C249" s="34"/>
      <c r="D249" s="154"/>
      <c r="E249" s="154"/>
      <c r="F249" s="154"/>
      <c r="G249" s="154"/>
      <c r="H249" s="154"/>
      <c r="I249" s="34"/>
      <c r="J249" s="34"/>
    </row>
    <row r="250" spans="1:10" x14ac:dyDescent="0.35">
      <c r="A250" s="34"/>
      <c r="B250" s="34"/>
      <c r="C250" s="34"/>
      <c r="D250" s="154"/>
      <c r="E250" s="154"/>
      <c r="F250" s="154"/>
      <c r="G250" s="154"/>
      <c r="H250" s="154"/>
      <c r="I250" s="34"/>
      <c r="J250" s="34"/>
    </row>
    <row r="251" spans="1:10" x14ac:dyDescent="0.35">
      <c r="A251" s="34"/>
      <c r="B251" s="34"/>
      <c r="C251" s="34"/>
      <c r="D251" s="21"/>
      <c r="E251" s="21"/>
      <c r="F251" s="21"/>
      <c r="G251" s="21"/>
      <c r="H251" s="21"/>
      <c r="I251" s="34"/>
      <c r="J251" s="34"/>
    </row>
    <row r="252" spans="1:10" x14ac:dyDescent="0.35">
      <c r="A252" s="34"/>
      <c r="B252" s="34"/>
      <c r="C252" s="34"/>
      <c r="D252" s="34"/>
      <c r="E252" s="34"/>
      <c r="F252" s="34"/>
      <c r="G252" s="34"/>
      <c r="H252" s="34"/>
      <c r="I252" s="34"/>
      <c r="J252" s="34"/>
    </row>
    <row r="253" spans="1:10" x14ac:dyDescent="0.35">
      <c r="A253" s="34"/>
      <c r="B253" s="34"/>
      <c r="C253" s="34"/>
      <c r="D253" s="34"/>
      <c r="E253" s="34"/>
      <c r="F253" s="34"/>
      <c r="G253" s="34"/>
      <c r="H253" s="34"/>
      <c r="I253" s="34"/>
      <c r="J253" s="34"/>
    </row>
    <row r="254" spans="1:10" x14ac:dyDescent="0.35">
      <c r="A254" s="34"/>
      <c r="B254" s="34"/>
      <c r="C254" s="34"/>
      <c r="D254" s="34"/>
      <c r="E254" s="34"/>
      <c r="F254" s="34"/>
      <c r="G254" s="34"/>
      <c r="H254" s="34"/>
      <c r="I254" s="34"/>
      <c r="J254" s="34"/>
    </row>
    <row r="255" spans="1:10" x14ac:dyDescent="0.35">
      <c r="A255" s="65" t="s">
        <v>68</v>
      </c>
      <c r="B255" s="34"/>
      <c r="C255" s="34"/>
      <c r="D255" s="34"/>
      <c r="E255" s="34"/>
      <c r="F255" s="34"/>
      <c r="G255" s="34"/>
      <c r="H255" s="34"/>
      <c r="I255" s="34"/>
      <c r="J255" s="34"/>
    </row>
    <row r="256" spans="1:10" x14ac:dyDescent="0.35">
      <c r="A256" s="65" t="s">
        <v>59</v>
      </c>
      <c r="B256" s="34"/>
      <c r="C256" s="34"/>
      <c r="D256" s="34"/>
      <c r="E256" s="34"/>
      <c r="F256" s="34"/>
      <c r="G256" s="34"/>
      <c r="H256" s="34"/>
      <c r="I256" s="34"/>
      <c r="J256" s="34"/>
    </row>
    <row r="257" spans="1:10" x14ac:dyDescent="0.35">
      <c r="A257" s="34"/>
      <c r="B257" s="34"/>
      <c r="C257" s="34"/>
      <c r="D257" s="34"/>
      <c r="E257" s="34"/>
      <c r="F257" s="34"/>
      <c r="G257" s="34"/>
      <c r="H257" s="34"/>
      <c r="I257" s="34"/>
      <c r="J257" s="34"/>
    </row>
    <row r="258" spans="1:10" x14ac:dyDescent="0.35">
      <c r="A258" s="34"/>
      <c r="B258" s="34"/>
      <c r="C258" s="34"/>
      <c r="D258" s="34"/>
      <c r="E258" s="34"/>
      <c r="F258" s="34"/>
      <c r="G258" s="34"/>
      <c r="H258" s="34"/>
      <c r="I258" s="34"/>
      <c r="J258" s="34"/>
    </row>
    <row r="259" spans="1:10" x14ac:dyDescent="0.35">
      <c r="A259" s="34"/>
      <c r="B259" s="34"/>
      <c r="C259" s="34"/>
      <c r="D259" s="34"/>
      <c r="E259" s="34"/>
      <c r="F259" s="34"/>
      <c r="G259" s="34"/>
      <c r="H259" s="34"/>
      <c r="I259" s="34"/>
      <c r="J259" s="34"/>
    </row>
    <row r="260" spans="1:10" x14ac:dyDescent="0.35">
      <c r="A260" s="34"/>
      <c r="B260" s="34"/>
      <c r="C260" s="34"/>
      <c r="D260" s="34"/>
      <c r="E260" s="34"/>
      <c r="F260" s="34"/>
      <c r="G260" s="34"/>
      <c r="H260" s="34"/>
      <c r="I260" s="34"/>
      <c r="J260" s="34"/>
    </row>
    <row r="261" spans="1:10" x14ac:dyDescent="0.35">
      <c r="A261" s="34"/>
      <c r="B261" s="34"/>
      <c r="C261" s="34"/>
      <c r="D261" s="34"/>
      <c r="E261" s="34"/>
      <c r="F261" s="34"/>
      <c r="G261" s="34"/>
      <c r="H261" s="34"/>
      <c r="I261" s="34"/>
      <c r="J261" s="34"/>
    </row>
    <row r="262" spans="1:10" x14ac:dyDescent="0.35">
      <c r="A262" s="34"/>
      <c r="B262" s="34"/>
      <c r="C262" s="34"/>
      <c r="D262" s="34"/>
      <c r="E262" s="34"/>
      <c r="F262" s="34"/>
      <c r="G262" s="34"/>
      <c r="H262" s="34"/>
      <c r="I262" s="34"/>
      <c r="J262" s="34"/>
    </row>
    <row r="263" spans="1:10" x14ac:dyDescent="0.35">
      <c r="A263" s="34"/>
      <c r="B263" s="34"/>
      <c r="C263" s="34"/>
      <c r="D263" s="34"/>
      <c r="E263" s="34"/>
      <c r="F263" s="34"/>
      <c r="G263" s="34"/>
      <c r="H263" s="34"/>
      <c r="I263" s="34"/>
      <c r="J263" s="34"/>
    </row>
    <row r="264" spans="1:10" x14ac:dyDescent="0.35">
      <c r="A264" s="35" t="s">
        <v>39</v>
      </c>
      <c r="B264" s="34"/>
      <c r="C264" s="154"/>
      <c r="D264" s="154"/>
      <c r="E264" s="154"/>
      <c r="F264" s="154"/>
      <c r="G264" s="154"/>
      <c r="H264" s="34"/>
      <c r="I264" s="34"/>
      <c r="J264" s="34"/>
    </row>
    <row r="265" spans="1:10" x14ac:dyDescent="0.35">
      <c r="A265" s="35"/>
      <c r="B265" s="34"/>
      <c r="C265" s="21"/>
      <c r="D265" s="21"/>
      <c r="E265" s="21"/>
      <c r="F265" s="21"/>
      <c r="G265" s="21"/>
      <c r="H265" s="34"/>
      <c r="I265" s="34"/>
      <c r="J265" s="34"/>
    </row>
    <row r="266" spans="1:10" x14ac:dyDescent="0.35">
      <c r="A266" s="35" t="s">
        <v>40</v>
      </c>
      <c r="B266" s="34"/>
      <c r="C266" s="184" t="str">
        <f>Qoutation!$B$269</f>
        <v>NURSERY</v>
      </c>
      <c r="D266" s="184"/>
      <c r="E266" s="184"/>
      <c r="F266" s="184"/>
      <c r="G266" s="184"/>
      <c r="H266" s="34"/>
      <c r="I266" s="34"/>
      <c r="J266" s="34"/>
    </row>
    <row r="267" spans="1:10" x14ac:dyDescent="0.35">
      <c r="A267" s="34"/>
      <c r="B267" s="34"/>
      <c r="C267" s="34"/>
      <c r="D267" s="34"/>
      <c r="E267" s="34"/>
      <c r="F267" s="34"/>
      <c r="G267" s="34"/>
      <c r="H267" s="34"/>
      <c r="I267" s="34"/>
      <c r="J267" s="34"/>
    </row>
    <row r="268" spans="1:10" x14ac:dyDescent="0.35">
      <c r="A268" s="34"/>
      <c r="B268" s="34"/>
      <c r="C268" s="34"/>
      <c r="D268" s="34"/>
      <c r="E268" s="34"/>
      <c r="F268" s="34"/>
      <c r="G268" s="34"/>
      <c r="H268" s="34"/>
      <c r="I268" s="34"/>
      <c r="J268" s="34"/>
    </row>
    <row r="269" spans="1:10" x14ac:dyDescent="0.35">
      <c r="A269" s="34"/>
      <c r="B269" s="34"/>
      <c r="C269" s="34"/>
      <c r="D269" s="34"/>
      <c r="E269" s="34"/>
      <c r="F269" s="34"/>
      <c r="G269" s="34"/>
      <c r="H269" s="34"/>
      <c r="I269" s="34"/>
      <c r="J269" s="34"/>
    </row>
    <row r="270" spans="1:10" x14ac:dyDescent="0.35">
      <c r="A270" s="34"/>
      <c r="B270" s="35" t="s">
        <v>41</v>
      </c>
      <c r="C270" s="35"/>
      <c r="D270" s="176">
        <f>Qoutation!H282</f>
        <v>0</v>
      </c>
      <c r="E270" s="177"/>
      <c r="F270" s="177"/>
      <c r="G270" s="177"/>
      <c r="H270" s="177"/>
      <c r="I270" s="34"/>
      <c r="J270" s="34"/>
    </row>
    <row r="271" spans="1:10" x14ac:dyDescent="0.35">
      <c r="A271" s="34"/>
      <c r="B271" s="35" t="s">
        <v>42</v>
      </c>
      <c r="C271" s="35"/>
      <c r="D271" s="178">
        <f>SUM(Qoutation!H293:J293)</f>
        <v>0</v>
      </c>
      <c r="E271" s="179"/>
      <c r="F271" s="179"/>
      <c r="G271" s="179"/>
      <c r="H271" s="179"/>
      <c r="I271" s="34"/>
      <c r="J271" s="34"/>
    </row>
    <row r="272" spans="1:10" x14ac:dyDescent="0.35">
      <c r="A272" s="34"/>
      <c r="B272" s="35"/>
      <c r="C272" s="35"/>
      <c r="D272" s="34"/>
      <c r="E272" s="34"/>
      <c r="F272" s="34"/>
      <c r="G272" s="34"/>
      <c r="H272" s="34"/>
      <c r="I272" s="34"/>
      <c r="J272" s="34"/>
    </row>
    <row r="273" spans="1:10" x14ac:dyDescent="0.35">
      <c r="A273" s="34"/>
      <c r="B273" s="35"/>
      <c r="C273" s="35" t="s">
        <v>43</v>
      </c>
      <c r="D273" s="176">
        <f>D270+D271</f>
        <v>0</v>
      </c>
      <c r="E273" s="177"/>
      <c r="F273" s="177"/>
      <c r="G273" s="177"/>
      <c r="H273" s="177"/>
      <c r="I273" s="34"/>
      <c r="J273" s="34"/>
    </row>
    <row r="274" spans="1:10" x14ac:dyDescent="0.35">
      <c r="A274" s="34"/>
      <c r="B274" s="35"/>
      <c r="C274" s="35" t="s">
        <v>44</v>
      </c>
      <c r="D274" s="174">
        <f>D273*0.15</f>
        <v>0</v>
      </c>
      <c r="E274" s="182"/>
      <c r="F274" s="182"/>
      <c r="G274" s="182"/>
      <c r="H274" s="182"/>
      <c r="I274" s="34"/>
      <c r="J274" s="34"/>
    </row>
    <row r="275" spans="1:10" x14ac:dyDescent="0.35">
      <c r="A275" s="34"/>
      <c r="B275" s="35"/>
      <c r="C275" s="35"/>
      <c r="D275" s="34"/>
      <c r="E275" s="34"/>
      <c r="F275" s="34"/>
      <c r="G275" s="34"/>
      <c r="H275" s="34"/>
      <c r="I275" s="34"/>
      <c r="J275" s="34"/>
    </row>
    <row r="276" spans="1:10" x14ac:dyDescent="0.35">
      <c r="A276" s="34"/>
      <c r="B276" s="35" t="s">
        <v>45</v>
      </c>
      <c r="C276" s="35"/>
      <c r="D276" s="180">
        <f>D273+D274</f>
        <v>0</v>
      </c>
      <c r="E276" s="181"/>
      <c r="F276" s="181"/>
      <c r="G276" s="181"/>
      <c r="H276" s="181"/>
      <c r="I276" s="34"/>
      <c r="J276" s="34"/>
    </row>
    <row r="277" spans="1:10" x14ac:dyDescent="0.35">
      <c r="A277" s="34"/>
      <c r="B277" s="34"/>
      <c r="C277" s="34"/>
      <c r="D277" s="34"/>
      <c r="E277" s="34"/>
      <c r="F277" s="34"/>
      <c r="G277" s="34"/>
      <c r="H277" s="34"/>
      <c r="I277" s="34"/>
      <c r="J277" s="34"/>
    </row>
    <row r="278" spans="1:10" x14ac:dyDescent="0.35">
      <c r="A278" s="34"/>
      <c r="B278" s="35" t="s">
        <v>46</v>
      </c>
      <c r="C278" s="34"/>
      <c r="D278" s="34"/>
      <c r="E278" s="34"/>
      <c r="F278" s="34"/>
      <c r="G278" s="34"/>
      <c r="H278" s="34"/>
      <c r="I278" s="34"/>
      <c r="J278" s="34"/>
    </row>
    <row r="279" spans="1:10" x14ac:dyDescent="0.35">
      <c r="A279" s="34"/>
      <c r="B279" s="34"/>
      <c r="C279" s="34"/>
      <c r="D279" s="154"/>
      <c r="E279" s="154"/>
      <c r="F279" s="154"/>
      <c r="G279" s="154"/>
      <c r="H279" s="154"/>
      <c r="I279" s="34"/>
      <c r="J279" s="34"/>
    </row>
    <row r="280" spans="1:10" x14ac:dyDescent="0.35">
      <c r="A280" s="34"/>
      <c r="B280" s="34"/>
      <c r="C280" s="34"/>
      <c r="D280" s="154"/>
      <c r="E280" s="154"/>
      <c r="F280" s="154"/>
      <c r="G280" s="154"/>
      <c r="H280" s="154"/>
      <c r="I280" s="34"/>
      <c r="J280" s="34"/>
    </row>
    <row r="281" spans="1:10" x14ac:dyDescent="0.35">
      <c r="A281" s="34"/>
      <c r="B281" s="34"/>
      <c r="C281" s="34"/>
      <c r="D281" s="154"/>
      <c r="E281" s="154"/>
      <c r="F281" s="154"/>
      <c r="G281" s="154"/>
      <c r="H281" s="154"/>
      <c r="I281" s="34"/>
      <c r="J281" s="34"/>
    </row>
    <row r="282" spans="1:10" x14ac:dyDescent="0.35">
      <c r="A282" s="34"/>
      <c r="B282" s="34"/>
      <c r="C282" s="34"/>
      <c r="D282" s="154"/>
      <c r="E282" s="154"/>
      <c r="F282" s="154"/>
      <c r="G282" s="154"/>
      <c r="H282" s="154"/>
      <c r="I282" s="34"/>
      <c r="J282" s="34"/>
    </row>
    <row r="283" spans="1:10" x14ac:dyDescent="0.35">
      <c r="A283" s="34"/>
      <c r="B283" s="34"/>
      <c r="C283" s="34"/>
      <c r="D283" s="34"/>
      <c r="E283" s="34"/>
      <c r="F283" s="34"/>
      <c r="G283" s="34"/>
      <c r="H283" s="34"/>
      <c r="I283" s="34"/>
      <c r="J283" s="34"/>
    </row>
    <row r="284" spans="1:10" x14ac:dyDescent="0.35">
      <c r="A284" s="34"/>
      <c r="B284" s="34"/>
      <c r="C284" s="34"/>
      <c r="D284" s="34"/>
      <c r="E284" s="34"/>
      <c r="F284" s="34"/>
      <c r="G284" s="34"/>
      <c r="H284" s="34"/>
      <c r="I284" s="34"/>
      <c r="J284" s="34"/>
    </row>
    <row r="285" spans="1:10" x14ac:dyDescent="0.35">
      <c r="A285" s="34"/>
      <c r="B285" s="34"/>
      <c r="C285" s="34"/>
      <c r="D285" s="34"/>
      <c r="E285" s="34"/>
      <c r="F285" s="34"/>
      <c r="G285" s="34"/>
      <c r="H285" s="34"/>
      <c r="I285" s="34"/>
      <c r="J285" s="34"/>
    </row>
    <row r="286" spans="1:10" x14ac:dyDescent="0.35">
      <c r="A286" s="34"/>
      <c r="B286" s="34"/>
      <c r="C286" s="34"/>
      <c r="D286" s="34"/>
      <c r="E286" s="34"/>
      <c r="F286" s="34"/>
      <c r="G286" s="34"/>
      <c r="H286" s="34"/>
      <c r="I286" s="34"/>
      <c r="J286" s="34"/>
    </row>
    <row r="287" spans="1:10" x14ac:dyDescent="0.35">
      <c r="A287" s="65" t="s">
        <v>68</v>
      </c>
      <c r="B287" s="34"/>
      <c r="C287" s="34"/>
      <c r="D287" s="34"/>
      <c r="E287" s="34"/>
      <c r="F287" s="34"/>
      <c r="G287" s="34"/>
      <c r="H287" s="34"/>
      <c r="I287" s="34"/>
      <c r="J287" s="34"/>
    </row>
    <row r="288" spans="1:10" x14ac:dyDescent="0.35">
      <c r="A288" s="65" t="s">
        <v>59</v>
      </c>
      <c r="B288" s="34"/>
      <c r="C288" s="34"/>
      <c r="D288" s="34"/>
      <c r="E288" s="34"/>
      <c r="F288" s="34"/>
      <c r="G288" s="34"/>
      <c r="H288" s="34"/>
      <c r="I288" s="34"/>
      <c r="J288" s="34"/>
    </row>
    <row r="289" spans="1:10" x14ac:dyDescent="0.35">
      <c r="A289" s="34"/>
      <c r="B289" s="34"/>
      <c r="C289" s="34"/>
      <c r="D289" s="34"/>
      <c r="E289" s="34"/>
      <c r="F289" s="34"/>
      <c r="G289" s="34"/>
      <c r="H289" s="34"/>
      <c r="I289" s="34"/>
      <c r="J289" s="34"/>
    </row>
    <row r="290" spans="1:10" x14ac:dyDescent="0.35">
      <c r="A290" s="34"/>
      <c r="B290" s="34"/>
      <c r="C290" s="34"/>
      <c r="D290" s="34"/>
      <c r="E290" s="34"/>
      <c r="F290" s="34"/>
      <c r="G290" s="34"/>
      <c r="H290" s="34"/>
      <c r="I290" s="34"/>
      <c r="J290" s="34"/>
    </row>
    <row r="291" spans="1:10" x14ac:dyDescent="0.35">
      <c r="A291" s="34"/>
      <c r="B291" s="34"/>
      <c r="C291" s="34"/>
      <c r="D291" s="34"/>
      <c r="E291" s="34"/>
      <c r="F291" s="34"/>
      <c r="G291" s="34"/>
      <c r="H291" s="34"/>
      <c r="I291" s="34"/>
      <c r="J291" s="34"/>
    </row>
    <row r="292" spans="1:10" x14ac:dyDescent="0.35">
      <c r="A292" s="34"/>
      <c r="B292" s="34"/>
      <c r="C292" s="34"/>
      <c r="D292" s="34"/>
      <c r="E292" s="34"/>
      <c r="F292" s="34"/>
      <c r="G292" s="34"/>
      <c r="H292" s="34"/>
      <c r="I292" s="34"/>
      <c r="J292" s="34"/>
    </row>
    <row r="293" spans="1:10" x14ac:dyDescent="0.35">
      <c r="A293" s="34"/>
      <c r="B293" s="34"/>
      <c r="C293" s="34"/>
      <c r="D293" s="34"/>
      <c r="E293" s="34"/>
      <c r="F293" s="34"/>
      <c r="G293" s="34"/>
      <c r="H293" s="34"/>
      <c r="I293" s="34"/>
      <c r="J293" s="34"/>
    </row>
    <row r="294" spans="1:10" x14ac:dyDescent="0.35">
      <c r="A294" s="34"/>
      <c r="B294" s="34"/>
      <c r="C294" s="34"/>
      <c r="D294" s="34"/>
      <c r="E294" s="34"/>
      <c r="F294" s="34"/>
      <c r="G294" s="34"/>
      <c r="H294" s="34"/>
      <c r="I294" s="34"/>
      <c r="J294" s="34"/>
    </row>
    <row r="295" spans="1:10" x14ac:dyDescent="0.35">
      <c r="A295" s="34"/>
      <c r="B295" s="34"/>
      <c r="C295" s="34"/>
      <c r="D295" s="34"/>
      <c r="E295" s="34"/>
      <c r="F295" s="34"/>
      <c r="G295" s="34"/>
      <c r="H295" s="34"/>
      <c r="I295" s="34"/>
      <c r="J295" s="34"/>
    </row>
    <row r="296" spans="1:10" x14ac:dyDescent="0.35">
      <c r="A296" s="35" t="s">
        <v>39</v>
      </c>
      <c r="B296" s="34"/>
      <c r="C296" s="154"/>
      <c r="D296" s="154"/>
      <c r="E296" s="154"/>
      <c r="F296" s="154"/>
      <c r="G296" s="154"/>
      <c r="H296" s="34"/>
      <c r="I296" s="34"/>
      <c r="J296" s="34"/>
    </row>
    <row r="297" spans="1:10" x14ac:dyDescent="0.35">
      <c r="A297" s="35"/>
      <c r="B297" s="34"/>
      <c r="C297" s="21"/>
      <c r="D297" s="21"/>
      <c r="E297" s="21"/>
      <c r="F297" s="21"/>
      <c r="G297" s="21"/>
      <c r="H297" s="34"/>
      <c r="I297" s="34"/>
      <c r="J297" s="34"/>
    </row>
    <row r="298" spans="1:10" x14ac:dyDescent="0.35">
      <c r="A298" s="35" t="s">
        <v>40</v>
      </c>
      <c r="B298" s="34"/>
      <c r="C298" s="32" t="str">
        <f>Qoutation!B301</f>
        <v>PALM RIDGE</v>
      </c>
      <c r="D298" s="31"/>
      <c r="E298" s="31"/>
      <c r="F298" s="31"/>
      <c r="G298" s="31"/>
      <c r="H298" s="34"/>
      <c r="I298" s="34"/>
      <c r="J298" s="34"/>
    </row>
    <row r="299" spans="1:10" x14ac:dyDescent="0.35">
      <c r="A299" s="34"/>
      <c r="B299" s="34"/>
      <c r="C299" s="34"/>
      <c r="D299" s="34"/>
      <c r="E299" s="34"/>
      <c r="F299" s="34"/>
      <c r="G299" s="34"/>
      <c r="H299" s="34"/>
      <c r="I299" s="34"/>
      <c r="J299" s="34"/>
    </row>
    <row r="300" spans="1:10" x14ac:dyDescent="0.35">
      <c r="A300" s="34"/>
      <c r="B300" s="34"/>
      <c r="C300" s="34"/>
      <c r="D300" s="34"/>
      <c r="E300" s="34"/>
      <c r="F300" s="34"/>
      <c r="G300" s="34"/>
      <c r="H300" s="34"/>
      <c r="I300" s="34"/>
      <c r="J300" s="34"/>
    </row>
    <row r="301" spans="1:10" x14ac:dyDescent="0.35">
      <c r="A301" s="34"/>
      <c r="B301" s="34"/>
      <c r="C301" s="34"/>
      <c r="D301" s="34"/>
      <c r="E301" s="34"/>
      <c r="F301" s="34"/>
      <c r="G301" s="34"/>
      <c r="H301" s="34"/>
      <c r="I301" s="34"/>
      <c r="J301" s="34"/>
    </row>
    <row r="302" spans="1:10" x14ac:dyDescent="0.35">
      <c r="A302" s="34"/>
      <c r="B302" s="35" t="s">
        <v>41</v>
      </c>
      <c r="C302" s="35"/>
      <c r="D302" s="176">
        <f>Qoutation!H314</f>
        <v>0</v>
      </c>
      <c r="E302" s="177"/>
      <c r="F302" s="177"/>
      <c r="G302" s="177"/>
      <c r="H302" s="177"/>
      <c r="I302" s="34"/>
      <c r="J302" s="34"/>
    </row>
    <row r="303" spans="1:10" x14ac:dyDescent="0.35">
      <c r="A303" s="34"/>
      <c r="B303" s="35" t="s">
        <v>42</v>
      </c>
      <c r="C303" s="35"/>
      <c r="D303" s="178">
        <f>Qoutation!H325+Qoutation!I325+Qoutation!J325</f>
        <v>0</v>
      </c>
      <c r="E303" s="179"/>
      <c r="F303" s="179"/>
      <c r="G303" s="179"/>
      <c r="H303" s="179"/>
      <c r="I303" s="34"/>
      <c r="J303" s="34"/>
    </row>
    <row r="304" spans="1:10" x14ac:dyDescent="0.35">
      <c r="A304" s="34"/>
      <c r="B304" s="35"/>
      <c r="C304" s="35"/>
      <c r="D304" s="34"/>
      <c r="E304" s="34"/>
      <c r="F304" s="34"/>
      <c r="G304" s="34"/>
      <c r="H304" s="34"/>
      <c r="I304" s="34"/>
      <c r="J304" s="34"/>
    </row>
    <row r="305" spans="1:10" x14ac:dyDescent="0.35">
      <c r="A305" s="34"/>
      <c r="B305" s="35"/>
      <c r="C305" s="35" t="s">
        <v>43</v>
      </c>
      <c r="D305" s="176">
        <f>D302+D303</f>
        <v>0</v>
      </c>
      <c r="E305" s="177"/>
      <c r="F305" s="177"/>
      <c r="G305" s="177"/>
      <c r="H305" s="177"/>
      <c r="I305" s="34"/>
      <c r="J305" s="34"/>
    </row>
    <row r="306" spans="1:10" x14ac:dyDescent="0.35">
      <c r="A306" s="34"/>
      <c r="B306" s="35"/>
      <c r="C306" s="35" t="s">
        <v>44</v>
      </c>
      <c r="D306" s="174">
        <f>D305*0.15</f>
        <v>0</v>
      </c>
      <c r="E306" s="182"/>
      <c r="F306" s="182"/>
      <c r="G306" s="182"/>
      <c r="H306" s="182"/>
      <c r="I306" s="34"/>
      <c r="J306" s="34"/>
    </row>
    <row r="307" spans="1:10" x14ac:dyDescent="0.35">
      <c r="A307" s="34"/>
      <c r="B307" s="35"/>
      <c r="C307" s="35"/>
      <c r="D307" s="34"/>
      <c r="E307" s="34"/>
      <c r="F307" s="34"/>
      <c r="G307" s="34"/>
      <c r="H307" s="34"/>
      <c r="I307" s="34"/>
      <c r="J307" s="34"/>
    </row>
    <row r="308" spans="1:10" x14ac:dyDescent="0.35">
      <c r="A308" s="34"/>
      <c r="B308" s="35" t="s">
        <v>45</v>
      </c>
      <c r="C308" s="35"/>
      <c r="D308" s="180">
        <f>D305+D306</f>
        <v>0</v>
      </c>
      <c r="E308" s="181"/>
      <c r="F308" s="181"/>
      <c r="G308" s="181"/>
      <c r="H308" s="181"/>
      <c r="I308" s="34"/>
      <c r="J308" s="34"/>
    </row>
    <row r="309" spans="1:10" x14ac:dyDescent="0.35">
      <c r="A309" s="34"/>
      <c r="B309" s="34"/>
      <c r="C309" s="34"/>
      <c r="D309" s="34"/>
      <c r="E309" s="34"/>
      <c r="F309" s="34"/>
      <c r="G309" s="34"/>
      <c r="H309" s="34"/>
      <c r="I309" s="34"/>
      <c r="J309" s="34"/>
    </row>
    <row r="310" spans="1:10" x14ac:dyDescent="0.35">
      <c r="A310" s="34"/>
      <c r="B310" s="35" t="s">
        <v>46</v>
      </c>
      <c r="C310" s="34"/>
      <c r="D310" s="34"/>
      <c r="E310" s="34"/>
      <c r="F310" s="34"/>
      <c r="G310" s="34"/>
      <c r="H310" s="34"/>
      <c r="I310" s="34"/>
      <c r="J310" s="34"/>
    </row>
    <row r="311" spans="1:10" x14ac:dyDescent="0.35">
      <c r="A311" s="34"/>
      <c r="B311" s="34"/>
      <c r="C311" s="34"/>
      <c r="D311" s="154"/>
      <c r="E311" s="154"/>
      <c r="F311" s="154"/>
      <c r="G311" s="154"/>
      <c r="H311" s="154"/>
      <c r="I311" s="34"/>
      <c r="J311" s="34"/>
    </row>
    <row r="312" spans="1:10" x14ac:dyDescent="0.35">
      <c r="A312" s="34"/>
      <c r="B312" s="34"/>
      <c r="C312" s="34"/>
      <c r="D312" s="154"/>
      <c r="E312" s="154"/>
      <c r="F312" s="154"/>
      <c r="G312" s="154"/>
      <c r="H312" s="154"/>
      <c r="I312" s="34"/>
      <c r="J312" s="34"/>
    </row>
    <row r="313" spans="1:10" x14ac:dyDescent="0.35">
      <c r="A313" s="34"/>
      <c r="B313" s="34"/>
      <c r="C313" s="34"/>
      <c r="D313" s="154"/>
      <c r="E313" s="154"/>
      <c r="F313" s="154"/>
      <c r="G313" s="154"/>
      <c r="H313" s="154"/>
      <c r="I313" s="34"/>
      <c r="J313" s="34"/>
    </row>
    <row r="314" spans="1:10" x14ac:dyDescent="0.35">
      <c r="A314" s="34"/>
      <c r="B314" s="34"/>
      <c r="C314" s="34"/>
      <c r="D314" s="154"/>
      <c r="E314" s="154"/>
      <c r="F314" s="154"/>
      <c r="G314" s="154"/>
      <c r="H314" s="154"/>
      <c r="I314" s="34"/>
      <c r="J314" s="34"/>
    </row>
    <row r="315" spans="1:10" x14ac:dyDescent="0.35">
      <c r="A315" s="34"/>
      <c r="B315" s="34"/>
      <c r="C315" s="34"/>
      <c r="D315" s="21"/>
      <c r="E315" s="21"/>
      <c r="F315" s="21"/>
      <c r="G315" s="21"/>
      <c r="H315" s="21"/>
      <c r="I315" s="34"/>
      <c r="J315" s="34"/>
    </row>
    <row r="316" spans="1:10" x14ac:dyDescent="0.35">
      <c r="A316" s="34"/>
      <c r="B316" s="34"/>
      <c r="C316" s="34"/>
      <c r="D316" s="34"/>
      <c r="E316" s="34"/>
      <c r="F316" s="34"/>
      <c r="G316" s="34"/>
      <c r="H316" s="34"/>
      <c r="I316" s="34"/>
      <c r="J316" s="34"/>
    </row>
    <row r="317" spans="1:10" x14ac:dyDescent="0.35">
      <c r="A317" s="34"/>
      <c r="B317" s="34"/>
      <c r="C317" s="34"/>
      <c r="D317" s="34"/>
      <c r="E317" s="34"/>
      <c r="F317" s="34"/>
      <c r="G317" s="34"/>
      <c r="H317" s="34"/>
      <c r="I317" s="34"/>
      <c r="J317" s="34"/>
    </row>
    <row r="318" spans="1:10" x14ac:dyDescent="0.35">
      <c r="A318" s="34"/>
      <c r="B318" s="34"/>
      <c r="C318" s="34"/>
      <c r="D318" s="34"/>
      <c r="E318" s="34"/>
      <c r="F318" s="34"/>
      <c r="G318" s="34"/>
      <c r="H318" s="34"/>
      <c r="I318" s="34"/>
      <c r="J318" s="34"/>
    </row>
    <row r="319" spans="1:10" x14ac:dyDescent="0.35">
      <c r="A319" s="65" t="s">
        <v>68</v>
      </c>
      <c r="B319" s="34"/>
      <c r="C319" s="34"/>
      <c r="D319" s="34"/>
      <c r="E319" s="34"/>
      <c r="F319" s="34"/>
      <c r="G319" s="34"/>
      <c r="H319" s="34"/>
      <c r="I319" s="34"/>
      <c r="J319" s="34"/>
    </row>
    <row r="320" spans="1:10" x14ac:dyDescent="0.35">
      <c r="A320" s="65" t="s">
        <v>59</v>
      </c>
      <c r="B320" s="34"/>
      <c r="C320" s="34"/>
      <c r="D320" s="34"/>
      <c r="E320" s="34"/>
      <c r="F320" s="34"/>
      <c r="G320" s="34"/>
      <c r="H320" s="34"/>
      <c r="I320" s="34"/>
      <c r="J320" s="34"/>
    </row>
    <row r="321" spans="1:10" x14ac:dyDescent="0.35">
      <c r="A321" s="34"/>
      <c r="B321" s="34"/>
      <c r="C321" s="34"/>
      <c r="D321" s="34"/>
      <c r="E321" s="34"/>
      <c r="F321" s="34"/>
      <c r="G321" s="34"/>
      <c r="H321" s="34"/>
      <c r="I321" s="34"/>
      <c r="J321" s="34"/>
    </row>
    <row r="322" spans="1:10" x14ac:dyDescent="0.35">
      <c r="A322" s="34"/>
      <c r="B322" s="34"/>
      <c r="C322" s="34"/>
      <c r="D322" s="34"/>
      <c r="E322" s="34"/>
      <c r="F322" s="34"/>
      <c r="G322" s="34"/>
      <c r="H322" s="34"/>
      <c r="I322" s="34"/>
      <c r="J322" s="34"/>
    </row>
    <row r="323" spans="1:10" x14ac:dyDescent="0.35">
      <c r="A323" s="34"/>
      <c r="B323" s="34"/>
      <c r="C323" s="34"/>
      <c r="D323" s="34"/>
      <c r="E323" s="34"/>
      <c r="F323" s="34"/>
      <c r="G323" s="34"/>
      <c r="H323" s="34"/>
      <c r="I323" s="34"/>
      <c r="J323" s="34"/>
    </row>
    <row r="324" spans="1:10" x14ac:dyDescent="0.35">
      <c r="A324" s="34"/>
      <c r="B324" s="34"/>
      <c r="C324" s="34"/>
      <c r="D324" s="34"/>
      <c r="E324" s="34"/>
      <c r="F324" s="34"/>
      <c r="G324" s="34"/>
      <c r="H324" s="34"/>
      <c r="I324" s="34"/>
      <c r="J324" s="34"/>
    </row>
    <row r="325" spans="1:10" x14ac:dyDescent="0.35">
      <c r="A325" s="34"/>
      <c r="B325" s="34"/>
      <c r="C325" s="34"/>
      <c r="D325" s="34"/>
      <c r="E325" s="34"/>
      <c r="F325" s="34"/>
      <c r="G325" s="34"/>
      <c r="H325" s="34"/>
      <c r="I325" s="34"/>
      <c r="J325" s="34"/>
    </row>
    <row r="326" spans="1:10" x14ac:dyDescent="0.35">
      <c r="A326" s="34"/>
      <c r="B326" s="34"/>
      <c r="C326" s="34"/>
      <c r="D326" s="34"/>
      <c r="E326" s="34"/>
      <c r="F326" s="34"/>
      <c r="G326" s="34"/>
      <c r="H326" s="34"/>
      <c r="I326" s="34"/>
      <c r="J326" s="34"/>
    </row>
    <row r="327" spans="1:10" x14ac:dyDescent="0.35">
      <c r="A327" s="34"/>
      <c r="B327" s="34"/>
      <c r="C327" s="34"/>
      <c r="D327" s="34"/>
      <c r="E327" s="34"/>
      <c r="F327" s="34"/>
      <c r="G327" s="34"/>
      <c r="H327" s="34"/>
      <c r="I327" s="34"/>
      <c r="J327" s="34"/>
    </row>
    <row r="328" spans="1:10" x14ac:dyDescent="0.35">
      <c r="A328" s="34"/>
      <c r="B328" s="34"/>
      <c r="C328" s="34"/>
      <c r="D328" s="34"/>
      <c r="E328" s="34"/>
      <c r="F328" s="34"/>
      <c r="G328" s="34"/>
      <c r="H328" s="34"/>
      <c r="I328" s="34"/>
      <c r="J328" s="34"/>
    </row>
    <row r="329" spans="1:10" x14ac:dyDescent="0.35">
      <c r="A329" s="34"/>
      <c r="B329" s="34"/>
      <c r="C329" s="34"/>
      <c r="D329" s="34"/>
      <c r="E329" s="34"/>
      <c r="F329" s="34"/>
      <c r="G329" s="34"/>
      <c r="H329" s="34"/>
      <c r="I329" s="34"/>
      <c r="J329" s="34"/>
    </row>
    <row r="330" spans="1:10" x14ac:dyDescent="0.35">
      <c r="A330" s="34"/>
      <c r="B330" s="34"/>
      <c r="C330" s="34"/>
      <c r="D330" s="34"/>
      <c r="E330" s="34"/>
      <c r="F330" s="34"/>
      <c r="G330" s="34"/>
      <c r="H330" s="34"/>
      <c r="I330" s="34"/>
      <c r="J330" s="34"/>
    </row>
    <row r="331" spans="1:10" x14ac:dyDescent="0.35">
      <c r="A331" s="34"/>
      <c r="B331" s="34"/>
      <c r="C331" s="34"/>
      <c r="D331" s="34"/>
      <c r="E331" s="34"/>
      <c r="F331" s="34"/>
      <c r="G331" s="34"/>
      <c r="H331" s="34"/>
      <c r="I331" s="34"/>
      <c r="J331" s="34"/>
    </row>
    <row r="332" spans="1:10" x14ac:dyDescent="0.35">
      <c r="A332" s="34"/>
      <c r="B332" s="34"/>
      <c r="C332" s="34"/>
      <c r="D332" s="34"/>
      <c r="E332" s="34"/>
      <c r="F332" s="34"/>
      <c r="G332" s="34"/>
      <c r="H332" s="34"/>
      <c r="I332" s="34"/>
      <c r="J332" s="34"/>
    </row>
    <row r="333" spans="1:10" x14ac:dyDescent="0.35">
      <c r="A333" s="34"/>
      <c r="B333" s="34"/>
      <c r="C333" s="34"/>
      <c r="D333" s="34"/>
      <c r="E333" s="34"/>
      <c r="F333" s="34"/>
      <c r="G333" s="34"/>
      <c r="H333" s="34"/>
      <c r="I333" s="34"/>
      <c r="J333" s="34"/>
    </row>
    <row r="334" spans="1:10" x14ac:dyDescent="0.35">
      <c r="A334" s="34"/>
      <c r="B334" s="34"/>
      <c r="C334" s="34"/>
      <c r="D334" s="34"/>
      <c r="E334" s="34"/>
      <c r="F334" s="34"/>
      <c r="G334" s="34"/>
      <c r="H334" s="34"/>
      <c r="I334" s="34"/>
      <c r="J334" s="34"/>
    </row>
    <row r="335" spans="1:10" x14ac:dyDescent="0.35">
      <c r="A335" s="34"/>
      <c r="B335" s="34"/>
      <c r="C335" s="34"/>
      <c r="D335" s="34"/>
      <c r="E335" s="34"/>
      <c r="F335" s="34"/>
      <c r="G335" s="34"/>
      <c r="H335" s="34"/>
      <c r="I335" s="34"/>
      <c r="J335" s="34"/>
    </row>
    <row r="336" spans="1:10" x14ac:dyDescent="0.35">
      <c r="A336" s="34"/>
      <c r="B336" s="34"/>
      <c r="C336" s="34"/>
      <c r="D336" s="34"/>
      <c r="E336" s="34"/>
      <c r="F336" s="34"/>
      <c r="G336" s="34"/>
      <c r="H336" s="34"/>
      <c r="I336" s="34"/>
      <c r="J336" s="34"/>
    </row>
    <row r="337" spans="1:10" x14ac:dyDescent="0.35">
      <c r="A337" s="34"/>
      <c r="B337" s="34"/>
      <c r="C337" s="34"/>
      <c r="D337" s="34"/>
      <c r="E337" s="34"/>
      <c r="F337" s="34"/>
      <c r="G337" s="34"/>
      <c r="H337" s="34"/>
      <c r="I337" s="34"/>
      <c r="J337" s="34"/>
    </row>
    <row r="338" spans="1:10" x14ac:dyDescent="0.35">
      <c r="A338" s="34"/>
      <c r="B338" s="34"/>
      <c r="C338" s="34"/>
      <c r="D338" s="34"/>
      <c r="E338" s="34"/>
      <c r="F338" s="34"/>
      <c r="G338" s="34"/>
      <c r="H338" s="34"/>
      <c r="I338" s="34"/>
      <c r="J338" s="34"/>
    </row>
    <row r="339" spans="1:10" x14ac:dyDescent="0.35">
      <c r="A339" s="34"/>
      <c r="B339" s="34"/>
      <c r="C339" s="34"/>
      <c r="D339" s="34"/>
      <c r="E339" s="34"/>
      <c r="F339" s="34"/>
      <c r="G339" s="34"/>
      <c r="H339" s="34"/>
      <c r="I339" s="34"/>
      <c r="J339" s="34"/>
    </row>
    <row r="340" spans="1:10" x14ac:dyDescent="0.35">
      <c r="A340" s="34"/>
      <c r="B340" s="34"/>
      <c r="C340" s="34"/>
      <c r="D340" s="34"/>
      <c r="E340" s="34"/>
      <c r="F340" s="34"/>
      <c r="G340" s="34"/>
      <c r="H340" s="34"/>
      <c r="I340" s="34"/>
      <c r="J340" s="34"/>
    </row>
    <row r="341" spans="1:10" x14ac:dyDescent="0.35">
      <c r="A341" s="34"/>
      <c r="B341" s="34"/>
      <c r="C341" s="34"/>
      <c r="D341" s="34"/>
      <c r="E341" s="34"/>
      <c r="F341" s="34"/>
      <c r="G341" s="34"/>
      <c r="H341" s="34"/>
      <c r="I341" s="34"/>
      <c r="J341" s="34"/>
    </row>
    <row r="342" spans="1:10" x14ac:dyDescent="0.35">
      <c r="A342" s="34"/>
      <c r="B342" s="34"/>
      <c r="C342" s="34"/>
      <c r="D342" s="34"/>
      <c r="E342" s="34"/>
      <c r="F342" s="34"/>
      <c r="G342" s="34"/>
      <c r="H342" s="34"/>
      <c r="I342" s="34"/>
      <c r="J342" s="34"/>
    </row>
    <row r="343" spans="1:10" x14ac:dyDescent="0.35">
      <c r="A343" s="34"/>
      <c r="B343" s="34"/>
      <c r="C343" s="34"/>
      <c r="D343" s="34"/>
      <c r="E343" s="34"/>
      <c r="F343" s="34"/>
      <c r="G343" s="34"/>
      <c r="H343" s="34"/>
      <c r="I343" s="34"/>
      <c r="J343" s="34"/>
    </row>
    <row r="344" spans="1:10" x14ac:dyDescent="0.35">
      <c r="A344" s="34"/>
      <c r="B344" s="34"/>
      <c r="C344" s="34"/>
      <c r="D344" s="34"/>
      <c r="E344" s="34"/>
      <c r="F344" s="34"/>
      <c r="G344" s="34"/>
      <c r="H344" s="34"/>
      <c r="I344" s="34"/>
      <c r="J344" s="34"/>
    </row>
    <row r="345" spans="1:10" x14ac:dyDescent="0.35">
      <c r="A345" s="34"/>
      <c r="B345" s="34"/>
      <c r="C345" s="34"/>
      <c r="D345" s="34"/>
      <c r="E345" s="34"/>
      <c r="F345" s="34"/>
      <c r="G345" s="34"/>
      <c r="H345" s="34"/>
      <c r="I345" s="34"/>
      <c r="J345" s="34"/>
    </row>
    <row r="346" spans="1:10" x14ac:dyDescent="0.35">
      <c r="A346" s="34"/>
      <c r="B346" s="34"/>
      <c r="C346" s="34"/>
      <c r="D346" s="34"/>
      <c r="E346" s="34"/>
      <c r="F346" s="34"/>
      <c r="G346" s="34"/>
      <c r="H346" s="34"/>
      <c r="I346" s="34"/>
      <c r="J346" s="34"/>
    </row>
    <row r="347" spans="1:10" x14ac:dyDescent="0.35">
      <c r="A347" s="34"/>
      <c r="B347" s="34"/>
      <c r="C347" s="34"/>
      <c r="D347" s="34"/>
      <c r="E347" s="34"/>
      <c r="F347" s="34"/>
      <c r="G347" s="34"/>
      <c r="H347" s="34"/>
      <c r="I347" s="34"/>
      <c r="J347" s="34"/>
    </row>
    <row r="348" spans="1:10" x14ac:dyDescent="0.35">
      <c r="A348" s="34"/>
      <c r="B348" s="34"/>
      <c r="C348" s="34"/>
      <c r="D348" s="34"/>
      <c r="E348" s="34"/>
      <c r="F348" s="34"/>
      <c r="G348" s="34"/>
      <c r="H348" s="34"/>
      <c r="I348" s="34"/>
      <c r="J348" s="34"/>
    </row>
    <row r="349" spans="1:10" x14ac:dyDescent="0.35">
      <c r="A349" s="34"/>
      <c r="B349" s="34"/>
      <c r="C349" s="34"/>
      <c r="D349" s="34"/>
      <c r="E349" s="34"/>
      <c r="F349" s="34"/>
      <c r="G349" s="34"/>
      <c r="H349" s="34"/>
      <c r="I349" s="34"/>
      <c r="J349" s="34"/>
    </row>
    <row r="350" spans="1:10" x14ac:dyDescent="0.35">
      <c r="A350" s="34"/>
      <c r="B350" s="34"/>
      <c r="C350" s="34"/>
      <c r="D350" s="34"/>
      <c r="E350" s="34"/>
      <c r="F350" s="34"/>
      <c r="G350" s="34"/>
      <c r="H350" s="34"/>
      <c r="I350" s="34"/>
      <c r="J350" s="34"/>
    </row>
    <row r="351" spans="1:10" x14ac:dyDescent="0.35">
      <c r="A351" s="34"/>
      <c r="B351" s="34"/>
      <c r="C351" s="34"/>
      <c r="D351" s="34"/>
      <c r="E351" s="34"/>
      <c r="F351" s="34"/>
      <c r="G351" s="34"/>
      <c r="H351" s="34"/>
      <c r="I351" s="34"/>
      <c r="J351" s="34"/>
    </row>
    <row r="352" spans="1:10" x14ac:dyDescent="0.35">
      <c r="A352" s="34"/>
      <c r="B352" s="34"/>
      <c r="C352" s="34"/>
      <c r="D352" s="34"/>
      <c r="E352" s="34"/>
      <c r="F352" s="34"/>
      <c r="G352" s="34"/>
      <c r="H352" s="34"/>
      <c r="I352" s="34"/>
      <c r="J352" s="34"/>
    </row>
    <row r="353" spans="1:10" x14ac:dyDescent="0.35">
      <c r="A353" s="34"/>
      <c r="B353" s="34"/>
      <c r="C353" s="34"/>
      <c r="D353" s="34"/>
      <c r="E353" s="34"/>
      <c r="F353" s="34"/>
      <c r="G353" s="34"/>
      <c r="H353" s="34"/>
      <c r="I353" s="34"/>
      <c r="J353" s="34"/>
    </row>
    <row r="354" spans="1:10" x14ac:dyDescent="0.35">
      <c r="A354" s="34"/>
      <c r="B354" s="34"/>
      <c r="C354" s="34"/>
      <c r="D354" s="34"/>
      <c r="E354" s="34"/>
      <c r="F354" s="34"/>
      <c r="G354" s="34"/>
      <c r="H354" s="34"/>
      <c r="I354" s="34"/>
      <c r="J354" s="34"/>
    </row>
    <row r="355" spans="1:10" x14ac:dyDescent="0.35">
      <c r="A355" s="34"/>
      <c r="B355" s="34"/>
      <c r="C355" s="34"/>
      <c r="D355" s="34"/>
      <c r="E355" s="34"/>
      <c r="F355" s="34"/>
      <c r="G355" s="34"/>
      <c r="H355" s="34"/>
      <c r="I355" s="34"/>
      <c r="J355" s="34"/>
    </row>
    <row r="356" spans="1:10" x14ac:dyDescent="0.35">
      <c r="A356" s="34"/>
      <c r="B356" s="34"/>
      <c r="C356" s="34"/>
      <c r="D356" s="34"/>
      <c r="E356" s="34"/>
      <c r="F356" s="34"/>
      <c r="G356" s="34"/>
      <c r="H356" s="34"/>
      <c r="I356" s="34"/>
      <c r="J356" s="34"/>
    </row>
    <row r="357" spans="1:10" x14ac:dyDescent="0.35">
      <c r="A357" s="34"/>
      <c r="B357" s="34"/>
      <c r="C357" s="34"/>
      <c r="D357" s="34"/>
      <c r="E357" s="34"/>
      <c r="F357" s="34"/>
      <c r="G357" s="34"/>
      <c r="H357" s="34"/>
      <c r="I357" s="34"/>
      <c r="J357" s="34"/>
    </row>
    <row r="358" spans="1:10" x14ac:dyDescent="0.35">
      <c r="A358" s="34"/>
      <c r="B358" s="34"/>
      <c r="C358" s="34"/>
      <c r="D358" s="34"/>
      <c r="E358" s="34"/>
      <c r="F358" s="34"/>
      <c r="G358" s="34"/>
      <c r="H358" s="34"/>
      <c r="I358" s="34"/>
      <c r="J358" s="34"/>
    </row>
    <row r="359" spans="1:10" x14ac:dyDescent="0.35">
      <c r="A359" s="34"/>
      <c r="B359" s="34"/>
      <c r="C359" s="34"/>
      <c r="D359" s="34"/>
      <c r="E359" s="34"/>
      <c r="F359" s="34"/>
      <c r="G359" s="34"/>
      <c r="H359" s="34"/>
      <c r="I359" s="34"/>
      <c r="J359" s="34"/>
    </row>
    <row r="360" spans="1:10" x14ac:dyDescent="0.35">
      <c r="A360" s="34"/>
      <c r="B360" s="34"/>
      <c r="C360" s="34"/>
      <c r="D360" s="34"/>
      <c r="E360" s="34"/>
      <c r="F360" s="34"/>
      <c r="G360" s="34"/>
      <c r="H360" s="34"/>
      <c r="I360" s="34"/>
      <c r="J360" s="34"/>
    </row>
    <row r="361" spans="1:10" x14ac:dyDescent="0.35">
      <c r="A361" s="34"/>
      <c r="B361" s="34"/>
      <c r="C361" s="34"/>
      <c r="D361" s="34"/>
      <c r="E361" s="34"/>
      <c r="F361" s="34"/>
      <c r="G361" s="34"/>
      <c r="H361" s="34"/>
      <c r="I361" s="34"/>
      <c r="J361" s="34"/>
    </row>
    <row r="362" spans="1:10" x14ac:dyDescent="0.35">
      <c r="A362" s="34"/>
      <c r="B362" s="34"/>
      <c r="C362" s="34"/>
      <c r="D362" s="34"/>
      <c r="E362" s="34"/>
      <c r="F362" s="34"/>
      <c r="G362" s="34"/>
      <c r="H362" s="34"/>
      <c r="I362" s="34"/>
      <c r="J362" s="34"/>
    </row>
    <row r="363" spans="1:10" x14ac:dyDescent="0.35">
      <c r="A363" s="34"/>
      <c r="B363" s="34"/>
      <c r="C363" s="34"/>
      <c r="D363" s="34"/>
      <c r="E363" s="34"/>
      <c r="F363" s="34"/>
      <c r="G363" s="34"/>
      <c r="H363" s="34"/>
      <c r="I363" s="34"/>
      <c r="J363" s="34"/>
    </row>
    <row r="364" spans="1:10" x14ac:dyDescent="0.35">
      <c r="A364" s="34"/>
      <c r="B364" s="34"/>
      <c r="C364" s="34"/>
      <c r="D364" s="34"/>
      <c r="E364" s="34"/>
      <c r="F364" s="34"/>
      <c r="G364" s="34"/>
      <c r="H364" s="34"/>
      <c r="I364" s="34"/>
      <c r="J364" s="34"/>
    </row>
    <row r="365" spans="1:10" x14ac:dyDescent="0.35">
      <c r="A365" s="34"/>
      <c r="B365" s="34"/>
      <c r="C365" s="34"/>
      <c r="D365" s="34"/>
      <c r="E365" s="34"/>
      <c r="F365" s="34"/>
      <c r="G365" s="34"/>
      <c r="H365" s="34"/>
      <c r="I365" s="34"/>
      <c r="J365" s="34"/>
    </row>
    <row r="366" spans="1:10" x14ac:dyDescent="0.35">
      <c r="A366" s="34"/>
      <c r="B366" s="34"/>
      <c r="C366" s="34"/>
      <c r="D366" s="34"/>
      <c r="E366" s="34"/>
      <c r="F366" s="34"/>
      <c r="G366" s="34"/>
      <c r="H366" s="34"/>
      <c r="I366" s="34"/>
      <c r="J366" s="34"/>
    </row>
    <row r="367" spans="1:10" x14ac:dyDescent="0.35">
      <c r="A367" s="34"/>
      <c r="B367" s="34"/>
      <c r="C367" s="34"/>
      <c r="D367" s="34"/>
      <c r="E367" s="34"/>
      <c r="F367" s="34"/>
      <c r="G367" s="34"/>
      <c r="H367" s="34"/>
      <c r="I367" s="34"/>
      <c r="J367" s="34"/>
    </row>
    <row r="368" spans="1:10" x14ac:dyDescent="0.35">
      <c r="A368" s="34"/>
      <c r="B368" s="34"/>
      <c r="C368" s="34"/>
      <c r="D368" s="34"/>
      <c r="E368" s="34"/>
      <c r="F368" s="34"/>
      <c r="G368" s="34"/>
      <c r="H368" s="34"/>
      <c r="I368" s="34"/>
      <c r="J368" s="34"/>
    </row>
    <row r="369" spans="1:10" x14ac:dyDescent="0.35">
      <c r="A369" s="34"/>
      <c r="B369" s="34"/>
      <c r="C369" s="34"/>
      <c r="D369" s="34"/>
      <c r="E369" s="34"/>
      <c r="F369" s="34"/>
      <c r="G369" s="34"/>
      <c r="H369" s="34"/>
      <c r="I369" s="34"/>
      <c r="J369" s="34"/>
    </row>
    <row r="370" spans="1:10" x14ac:dyDescent="0.35">
      <c r="A370" s="34"/>
      <c r="B370" s="34"/>
      <c r="C370" s="34"/>
      <c r="D370" s="34"/>
      <c r="E370" s="34"/>
      <c r="F370" s="34"/>
      <c r="G370" s="34"/>
      <c r="H370" s="34"/>
      <c r="I370" s="34"/>
      <c r="J370" s="34"/>
    </row>
    <row r="371" spans="1:10" x14ac:dyDescent="0.35">
      <c r="A371" s="34"/>
      <c r="B371" s="34"/>
      <c r="C371" s="34"/>
      <c r="D371" s="34"/>
      <c r="E371" s="34"/>
      <c r="F371" s="34"/>
      <c r="G371" s="34"/>
      <c r="H371" s="34"/>
      <c r="I371" s="34"/>
      <c r="J371" s="34"/>
    </row>
    <row r="372" spans="1:10" x14ac:dyDescent="0.35">
      <c r="A372" s="34"/>
      <c r="B372" s="34"/>
      <c r="C372" s="34"/>
      <c r="D372" s="34"/>
      <c r="E372" s="34"/>
      <c r="F372" s="34"/>
      <c r="G372" s="34"/>
      <c r="H372" s="34"/>
      <c r="I372" s="34"/>
      <c r="J372" s="34"/>
    </row>
    <row r="373" spans="1:10" x14ac:dyDescent="0.35">
      <c r="A373" s="34"/>
      <c r="B373" s="34"/>
      <c r="C373" s="34"/>
      <c r="D373" s="34"/>
      <c r="E373" s="34"/>
      <c r="F373" s="34"/>
      <c r="G373" s="34"/>
      <c r="H373" s="34"/>
      <c r="I373" s="34"/>
      <c r="J373" s="34"/>
    </row>
    <row r="374" spans="1:10" x14ac:dyDescent="0.35">
      <c r="A374" s="34"/>
      <c r="B374" s="34"/>
      <c r="C374" s="34"/>
      <c r="D374" s="34"/>
      <c r="E374" s="34"/>
      <c r="F374" s="34"/>
      <c r="G374" s="34"/>
      <c r="H374" s="34"/>
      <c r="I374" s="34"/>
      <c r="J374" s="34"/>
    </row>
    <row r="375" spans="1:10" x14ac:dyDescent="0.35">
      <c r="A375" s="34"/>
      <c r="B375" s="34"/>
      <c r="C375" s="34"/>
      <c r="D375" s="34"/>
      <c r="E375" s="34"/>
      <c r="F375" s="34"/>
      <c r="G375" s="34"/>
      <c r="H375" s="34"/>
      <c r="I375" s="34"/>
      <c r="J375" s="34"/>
    </row>
    <row r="376" spans="1:10" x14ac:dyDescent="0.35">
      <c r="A376" s="34"/>
      <c r="B376" s="34"/>
      <c r="C376" s="34"/>
      <c r="D376" s="34"/>
      <c r="E376" s="34"/>
      <c r="F376" s="34"/>
      <c r="G376" s="34"/>
      <c r="H376" s="34"/>
      <c r="I376" s="34"/>
      <c r="J376" s="34"/>
    </row>
    <row r="377" spans="1:10" x14ac:dyDescent="0.35">
      <c r="A377" s="34"/>
      <c r="B377" s="34"/>
      <c r="C377" s="34"/>
      <c r="D377" s="34"/>
      <c r="E377" s="34"/>
      <c r="F377" s="34"/>
      <c r="G377" s="34"/>
      <c r="H377" s="34"/>
      <c r="I377" s="34"/>
      <c r="J377" s="34"/>
    </row>
    <row r="378" spans="1:10" x14ac:dyDescent="0.35">
      <c r="A378" s="34"/>
      <c r="B378" s="34"/>
      <c r="C378" s="34"/>
      <c r="D378" s="34"/>
      <c r="E378" s="34"/>
      <c r="F378" s="34"/>
      <c r="G378" s="34"/>
      <c r="H378" s="34"/>
      <c r="I378" s="34"/>
      <c r="J378" s="34"/>
    </row>
    <row r="379" spans="1:10" x14ac:dyDescent="0.35">
      <c r="A379" s="34"/>
      <c r="B379" s="34"/>
      <c r="C379" s="34"/>
      <c r="D379" s="34"/>
      <c r="E379" s="34"/>
      <c r="F379" s="34"/>
      <c r="G379" s="34"/>
      <c r="H379" s="34"/>
      <c r="I379" s="34"/>
      <c r="J379" s="34"/>
    </row>
    <row r="380" spans="1:10" x14ac:dyDescent="0.35">
      <c r="A380" s="34"/>
      <c r="B380" s="34"/>
      <c r="C380" s="34"/>
      <c r="D380" s="34"/>
      <c r="E380" s="34"/>
      <c r="F380" s="34"/>
      <c r="G380" s="34"/>
      <c r="H380" s="34"/>
      <c r="I380" s="34"/>
      <c r="J380" s="34"/>
    </row>
    <row r="381" spans="1:10" x14ac:dyDescent="0.35">
      <c r="A381" s="34"/>
      <c r="B381" s="34"/>
      <c r="C381" s="34"/>
      <c r="D381" s="34"/>
      <c r="E381" s="34"/>
      <c r="F381" s="34"/>
      <c r="G381" s="34"/>
      <c r="H381" s="34"/>
      <c r="I381" s="34"/>
      <c r="J381" s="34"/>
    </row>
    <row r="382" spans="1:10" x14ac:dyDescent="0.35">
      <c r="A382" s="34"/>
      <c r="B382" s="34"/>
      <c r="C382" s="34"/>
      <c r="D382" s="34"/>
      <c r="E382" s="34"/>
      <c r="F382" s="34"/>
      <c r="G382" s="34"/>
      <c r="H382" s="34"/>
      <c r="I382" s="34"/>
      <c r="J382" s="34"/>
    </row>
    <row r="383" spans="1:10" x14ac:dyDescent="0.35">
      <c r="A383" s="34"/>
      <c r="B383" s="34"/>
      <c r="C383" s="34"/>
      <c r="D383" s="34"/>
      <c r="E383" s="34"/>
      <c r="F383" s="34"/>
      <c r="G383" s="34"/>
      <c r="H383" s="34"/>
      <c r="I383" s="34"/>
      <c r="J383" s="34"/>
    </row>
    <row r="384" spans="1:10" x14ac:dyDescent="0.35">
      <c r="A384" s="34"/>
      <c r="B384" s="34"/>
      <c r="C384" s="34"/>
      <c r="D384" s="34"/>
      <c r="E384" s="34"/>
      <c r="F384" s="34"/>
      <c r="G384" s="34"/>
      <c r="H384" s="34"/>
      <c r="I384" s="34"/>
      <c r="J384" s="34"/>
    </row>
    <row r="385" spans="1:10" x14ac:dyDescent="0.35">
      <c r="A385" s="34"/>
      <c r="B385" s="34"/>
      <c r="C385" s="34"/>
      <c r="D385" s="34"/>
      <c r="E385" s="34"/>
      <c r="F385" s="34"/>
      <c r="G385" s="34"/>
      <c r="H385" s="34"/>
      <c r="I385" s="34"/>
      <c r="J385" s="34"/>
    </row>
    <row r="386" spans="1:10" x14ac:dyDescent="0.35">
      <c r="A386" s="34"/>
      <c r="B386" s="34"/>
      <c r="C386" s="34"/>
      <c r="D386" s="34"/>
      <c r="E386" s="34"/>
      <c r="F386" s="34"/>
      <c r="G386" s="34"/>
      <c r="H386" s="34"/>
      <c r="I386" s="34"/>
      <c r="J386" s="34"/>
    </row>
    <row r="387" spans="1:10" x14ac:dyDescent="0.35">
      <c r="A387" s="34"/>
      <c r="B387" s="34"/>
      <c r="C387" s="34"/>
      <c r="D387" s="34"/>
      <c r="E387" s="34"/>
      <c r="F387" s="34"/>
      <c r="G387" s="34"/>
      <c r="H387" s="34"/>
      <c r="I387" s="34"/>
      <c r="J387" s="34"/>
    </row>
    <row r="388" spans="1:10" x14ac:dyDescent="0.35">
      <c r="A388" s="34"/>
      <c r="B388" s="34"/>
      <c r="C388" s="34"/>
      <c r="D388" s="34"/>
      <c r="E388" s="34"/>
      <c r="F388" s="34"/>
      <c r="G388" s="34"/>
      <c r="H388" s="34"/>
      <c r="I388" s="34"/>
      <c r="J388" s="34"/>
    </row>
    <row r="389" spans="1:10" x14ac:dyDescent="0.35">
      <c r="A389" s="34"/>
      <c r="B389" s="34"/>
      <c r="C389" s="34"/>
      <c r="D389" s="34"/>
      <c r="E389" s="34"/>
      <c r="F389" s="34"/>
      <c r="G389" s="34"/>
      <c r="H389" s="34"/>
      <c r="I389" s="34"/>
      <c r="J389" s="34"/>
    </row>
    <row r="390" spans="1:10" x14ac:dyDescent="0.35">
      <c r="A390" s="34"/>
      <c r="B390" s="34"/>
      <c r="C390" s="34"/>
      <c r="D390" s="34"/>
      <c r="E390" s="34"/>
      <c r="F390" s="34"/>
      <c r="G390" s="34"/>
      <c r="H390" s="34"/>
      <c r="I390" s="34"/>
      <c r="J390" s="34"/>
    </row>
    <row r="391" spans="1:10" x14ac:dyDescent="0.35">
      <c r="A391" s="34"/>
      <c r="B391" s="34"/>
      <c r="C391" s="34"/>
      <c r="D391" s="34"/>
      <c r="E391" s="34"/>
      <c r="F391" s="34"/>
      <c r="G391" s="34"/>
      <c r="H391" s="34"/>
      <c r="I391" s="34"/>
      <c r="J391" s="34"/>
    </row>
    <row r="392" spans="1:10" x14ac:dyDescent="0.35">
      <c r="A392" s="34"/>
      <c r="B392" s="34"/>
      <c r="C392" s="34"/>
      <c r="D392" s="34"/>
      <c r="E392" s="34"/>
      <c r="F392" s="34"/>
      <c r="G392" s="34"/>
      <c r="H392" s="34"/>
      <c r="I392" s="34"/>
      <c r="J392" s="34"/>
    </row>
    <row r="393" spans="1:10" x14ac:dyDescent="0.35">
      <c r="A393" s="34"/>
      <c r="B393" s="34"/>
      <c r="C393" s="34"/>
      <c r="D393" s="34"/>
      <c r="E393" s="34"/>
      <c r="F393" s="34"/>
      <c r="G393" s="34"/>
      <c r="H393" s="34"/>
      <c r="I393" s="34"/>
      <c r="J393" s="34"/>
    </row>
    <row r="394" spans="1:10" x14ac:dyDescent="0.35">
      <c r="A394" s="34"/>
      <c r="B394" s="34"/>
      <c r="C394" s="34"/>
      <c r="D394" s="34"/>
      <c r="E394" s="34"/>
      <c r="F394" s="34"/>
      <c r="G394" s="34"/>
      <c r="H394" s="34"/>
      <c r="I394" s="34"/>
      <c r="J394" s="34"/>
    </row>
    <row r="395" spans="1:10" x14ac:dyDescent="0.35">
      <c r="A395" s="34"/>
      <c r="B395" s="34"/>
      <c r="C395" s="34"/>
      <c r="D395" s="34"/>
      <c r="E395" s="34"/>
      <c r="F395" s="34"/>
      <c r="G395" s="34"/>
      <c r="H395" s="34"/>
      <c r="I395" s="34"/>
      <c r="J395" s="34"/>
    </row>
    <row r="396" spans="1:10" x14ac:dyDescent="0.35">
      <c r="A396" s="34"/>
      <c r="B396" s="34"/>
      <c r="C396" s="34"/>
      <c r="D396" s="34"/>
      <c r="E396" s="34"/>
      <c r="F396" s="34"/>
      <c r="G396" s="34"/>
      <c r="H396" s="34"/>
      <c r="I396" s="34"/>
      <c r="J396" s="34"/>
    </row>
    <row r="397" spans="1:10" x14ac:dyDescent="0.35">
      <c r="A397" s="34"/>
      <c r="B397" s="34"/>
      <c r="C397" s="34"/>
      <c r="D397" s="34"/>
      <c r="E397" s="34"/>
      <c r="F397" s="34"/>
      <c r="G397" s="34"/>
      <c r="H397" s="34"/>
      <c r="I397" s="34"/>
      <c r="J397" s="34"/>
    </row>
    <row r="398" spans="1:10" x14ac:dyDescent="0.35">
      <c r="A398" s="34"/>
      <c r="B398" s="34"/>
      <c r="C398" s="34"/>
      <c r="D398" s="34"/>
      <c r="E398" s="34"/>
      <c r="F398" s="34"/>
      <c r="G398" s="34"/>
      <c r="H398" s="34"/>
      <c r="I398" s="34"/>
      <c r="J398" s="34"/>
    </row>
    <row r="399" spans="1:10" x14ac:dyDescent="0.35">
      <c r="A399" s="34"/>
      <c r="B399" s="34"/>
      <c r="C399" s="34"/>
      <c r="D399" s="34"/>
      <c r="E399" s="34"/>
      <c r="F399" s="34"/>
      <c r="G399" s="34"/>
      <c r="H399" s="34"/>
      <c r="I399" s="34"/>
      <c r="J399" s="34"/>
    </row>
    <row r="400" spans="1:10" x14ac:dyDescent="0.35">
      <c r="A400" s="34"/>
      <c r="B400" s="34"/>
      <c r="C400" s="34"/>
      <c r="D400" s="34"/>
      <c r="E400" s="34"/>
      <c r="F400" s="34"/>
      <c r="G400" s="34"/>
      <c r="H400" s="34"/>
      <c r="I400" s="34"/>
      <c r="J400" s="34"/>
    </row>
    <row r="401" spans="1:10" x14ac:dyDescent="0.35">
      <c r="A401" s="34"/>
      <c r="B401" s="34"/>
      <c r="C401" s="34"/>
      <c r="D401" s="34"/>
      <c r="E401" s="34"/>
      <c r="F401" s="34"/>
      <c r="G401" s="34"/>
      <c r="H401" s="34"/>
      <c r="I401" s="34"/>
      <c r="J401" s="34"/>
    </row>
    <row r="402" spans="1:10" x14ac:dyDescent="0.35">
      <c r="A402" s="34"/>
      <c r="B402" s="34"/>
      <c r="C402" s="34"/>
      <c r="D402" s="34"/>
      <c r="E402" s="34"/>
      <c r="F402" s="34"/>
      <c r="G402" s="34"/>
      <c r="H402" s="34"/>
      <c r="I402" s="34"/>
      <c r="J402" s="34"/>
    </row>
    <row r="403" spans="1:10" x14ac:dyDescent="0.35">
      <c r="A403" s="34"/>
      <c r="B403" s="34"/>
      <c r="C403" s="34"/>
      <c r="D403" s="34"/>
      <c r="E403" s="34"/>
      <c r="F403" s="34"/>
      <c r="G403" s="34"/>
      <c r="H403" s="34"/>
      <c r="I403" s="34"/>
      <c r="J403" s="34"/>
    </row>
    <row r="404" spans="1:10" x14ac:dyDescent="0.35">
      <c r="A404" s="34"/>
      <c r="B404" s="34"/>
      <c r="C404" s="34"/>
      <c r="D404" s="34"/>
      <c r="E404" s="34"/>
      <c r="F404" s="34"/>
      <c r="G404" s="34"/>
      <c r="H404" s="34"/>
      <c r="I404" s="34"/>
      <c r="J404" s="34"/>
    </row>
  </sheetData>
  <mergeCells count="88">
    <mergeCell ref="D311:H311"/>
    <mergeCell ref="D312:H312"/>
    <mergeCell ref="D313:H313"/>
    <mergeCell ref="D314:H314"/>
    <mergeCell ref="C296:G296"/>
    <mergeCell ref="D302:H302"/>
    <mergeCell ref="D303:H303"/>
    <mergeCell ref="D305:H305"/>
    <mergeCell ref="D306:H306"/>
    <mergeCell ref="D308:H308"/>
    <mergeCell ref="D282:H282"/>
    <mergeCell ref="D250:H250"/>
    <mergeCell ref="C264:G264"/>
    <mergeCell ref="C266:G266"/>
    <mergeCell ref="D270:H270"/>
    <mergeCell ref="D271:H271"/>
    <mergeCell ref="D273:H273"/>
    <mergeCell ref="D274:H274"/>
    <mergeCell ref="D276:H276"/>
    <mergeCell ref="D279:H279"/>
    <mergeCell ref="D280:H280"/>
    <mergeCell ref="D281:H281"/>
    <mergeCell ref="D249:H249"/>
    <mergeCell ref="D216:H216"/>
    <mergeCell ref="D217:H217"/>
    <mergeCell ref="D218:H218"/>
    <mergeCell ref="C232:G232"/>
    <mergeCell ref="D238:H238"/>
    <mergeCell ref="D239:H239"/>
    <mergeCell ref="D241:H241"/>
    <mergeCell ref="D242:H242"/>
    <mergeCell ref="D244:H244"/>
    <mergeCell ref="D247:H247"/>
    <mergeCell ref="D248:H248"/>
    <mergeCell ref="D215:H215"/>
    <mergeCell ref="D183:H183"/>
    <mergeCell ref="D184:H184"/>
    <mergeCell ref="D185:H185"/>
    <mergeCell ref="D186:H186"/>
    <mergeCell ref="C200:G200"/>
    <mergeCell ref="C202:G202"/>
    <mergeCell ref="D206:H206"/>
    <mergeCell ref="D207:H207"/>
    <mergeCell ref="D209:H209"/>
    <mergeCell ref="D210:H210"/>
    <mergeCell ref="D212:H212"/>
    <mergeCell ref="D180:H180"/>
    <mergeCell ref="C136:G136"/>
    <mergeCell ref="D142:H142"/>
    <mergeCell ref="D143:H143"/>
    <mergeCell ref="D145:H145"/>
    <mergeCell ref="D146:H146"/>
    <mergeCell ref="D148:H148"/>
    <mergeCell ref="C168:G168"/>
    <mergeCell ref="D174:H174"/>
    <mergeCell ref="D175:H175"/>
    <mergeCell ref="D177:H177"/>
    <mergeCell ref="D178:H178"/>
    <mergeCell ref="D116:H116"/>
    <mergeCell ref="C72:G72"/>
    <mergeCell ref="D78:H78"/>
    <mergeCell ref="D79:H79"/>
    <mergeCell ref="D81:H81"/>
    <mergeCell ref="D82:H82"/>
    <mergeCell ref="D84:H84"/>
    <mergeCell ref="C104:G104"/>
    <mergeCell ref="D110:H110"/>
    <mergeCell ref="D111:H111"/>
    <mergeCell ref="D113:H113"/>
    <mergeCell ref="D114:H114"/>
    <mergeCell ref="D52:H52"/>
    <mergeCell ref="D18:H18"/>
    <mergeCell ref="D20:H20"/>
    <mergeCell ref="D21:H21"/>
    <mergeCell ref="D22:H22"/>
    <mergeCell ref="D23:H23"/>
    <mergeCell ref="D24:H24"/>
    <mergeCell ref="C40:G40"/>
    <mergeCell ref="D46:H46"/>
    <mergeCell ref="D47:H47"/>
    <mergeCell ref="D49:H49"/>
    <mergeCell ref="D50:H50"/>
    <mergeCell ref="D16:H16"/>
    <mergeCell ref="C6:G6"/>
    <mergeCell ref="C8:G8"/>
    <mergeCell ref="D12:H12"/>
    <mergeCell ref="D13:H13"/>
    <mergeCell ref="D15:H15"/>
  </mergeCells>
  <pageMargins left="0.7" right="0.7" top="0.75" bottom="0.75" header="0.3" footer="0.3"/>
  <pageSetup paperSize="9" scale="75" orientation="portrait" r:id="rId1"/>
  <rowBreaks count="9" manualBreakCount="9">
    <brk id="34" max="16383" man="1"/>
    <brk id="66" max="16383" man="1"/>
    <brk id="99" max="16383" man="1"/>
    <brk id="131" max="16383" man="1"/>
    <brk id="162" max="16383" man="1"/>
    <brk id="194" max="16383" man="1"/>
    <brk id="227" max="16383" man="1"/>
    <brk id="259" max="11" man="1"/>
    <brk id="290" max="11" man="1"/>
  </rowBreaks>
  <colBreaks count="1" manualBreakCount="1">
    <brk id="12" max="32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Rate calculation</vt:lpstr>
      <vt:lpstr>Qoutation</vt:lpstr>
      <vt:lpstr>Contract Value</vt:lpstr>
      <vt:lpstr>'Contract Value'!Print_Area</vt:lpstr>
      <vt:lpstr>Qoutation!Print_Area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 Hongwane</dc:creator>
  <cp:lastModifiedBy>Phillip Hongwane</cp:lastModifiedBy>
  <cp:lastPrinted>2021-04-20T20:09:20Z</cp:lastPrinted>
  <dcterms:created xsi:type="dcterms:W3CDTF">2021-03-29T12:18:28Z</dcterms:created>
  <dcterms:modified xsi:type="dcterms:W3CDTF">2023-06-26T08:15:34Z</dcterms:modified>
</cp:coreProperties>
</file>