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csircoza.sharepoint.com/sites/ICT-IOP-20-05/Shared Documents/RFP Document/PSC pack/"/>
    </mc:Choice>
  </mc:AlternateContent>
  <xr:revisionPtr revIDLastSave="192" documentId="13_ncr:1_{01D964CD-D914-4374-ACCE-9E24F3EFAA14}" xr6:coauthVersionLast="47" xr6:coauthVersionMax="47" xr10:uidLastSave="{4C73DC2C-7B99-4F66-879C-65B77815B891}"/>
  <bookViews>
    <workbookView xWindow="-108" yWindow="-108" windowWidth="23256" windowHeight="12576" xr2:uid="{0DB28A97-A219-4820-AA05-E3F58A2E8547}"/>
  </bookViews>
  <sheets>
    <sheet name="Cover page Annexure D" sheetId="4" r:id="rId1"/>
    <sheet name="PART 2  PRICING PROPOSAL" sheetId="1" r:id="rId2"/>
    <sheet name="Table 3 Network HW population" sheetId="2" r:id="rId3"/>
    <sheet name="Validation" sheetId="3" state="hidden" r:id="rId4"/>
  </sheets>
  <definedNames>
    <definedName name="_Toc107839702" localSheetId="1">'PART 2  PRICING PROPOSAL'!#REF!</definedName>
    <definedName name="_Toc107839703" localSheetId="1">'PART 2  PRICING PROPOSAL'!#REF!</definedName>
    <definedName name="_Toc107839704" localSheetId="1">'PART 2  PRICING PROPOSAL'!#REF!</definedName>
    <definedName name="_Toc107839705" localSheetId="1">'PART 2  PRICING PROPOSAL'!#REF!</definedName>
    <definedName name="_Toc107839706" localSheetId="1">'PART 2  PRICING PROPOSAL'!#REF!</definedName>
    <definedName name="_Toc107839707" localSheetId="1">'PART 2  PRICING PROPOSAL'!#REF!</definedName>
    <definedName name="_Toc107839708" localSheetId="1">'PART 2  PRICING PROPOSAL'!#REF!</definedName>
    <definedName name="_xlnm.Print_Area" localSheetId="1">'PART 2  PRICING PROPOSAL'!$A$1:$N$202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1" l="1"/>
  <c r="N28" i="1"/>
  <c r="N22" i="1"/>
  <c r="H24" i="1"/>
  <c r="H20" i="1"/>
  <c r="D38" i="1"/>
  <c r="C38" i="1"/>
  <c r="J66" i="2"/>
  <c r="J67" i="2"/>
  <c r="J68" i="2"/>
  <c r="J69" i="2"/>
  <c r="J36" i="2"/>
  <c r="J37" i="2"/>
  <c r="J38" i="2"/>
  <c r="J39" i="2"/>
  <c r="C20" i="2"/>
  <c r="J19" i="2"/>
  <c r="J16" i="2"/>
  <c r="J17" i="2"/>
  <c r="J18" i="2"/>
  <c r="H30" i="1"/>
  <c r="H36" i="1"/>
  <c r="G44" i="1"/>
  <c r="H44" i="1"/>
  <c r="I44" i="1"/>
  <c r="J44" i="1"/>
  <c r="G45" i="1"/>
  <c r="H45" i="1"/>
  <c r="I45" i="1"/>
  <c r="J45" i="1"/>
  <c r="G46" i="1"/>
  <c r="H46" i="1"/>
  <c r="I46" i="1"/>
  <c r="J46" i="1"/>
  <c r="G47" i="1"/>
  <c r="H47" i="1"/>
  <c r="I47" i="1"/>
  <c r="J47" i="1"/>
  <c r="F47" i="1"/>
  <c r="F46" i="1"/>
  <c r="F45" i="1"/>
  <c r="F44" i="1"/>
  <c r="N38" i="1" l="1"/>
  <c r="K47" i="1"/>
  <c r="K46" i="1"/>
  <c r="K45" i="1"/>
  <c r="K44" i="1"/>
  <c r="J53" i="2"/>
  <c r="C70" i="2" l="1"/>
  <c r="C40" i="2"/>
  <c r="J42" i="2"/>
  <c r="J43" i="2"/>
  <c r="J44" i="2"/>
  <c r="J45" i="2"/>
  <c r="J46" i="2"/>
  <c r="J47" i="2"/>
  <c r="J48" i="2"/>
  <c r="J49" i="2"/>
  <c r="J50" i="2"/>
  <c r="J51" i="2"/>
  <c r="J52" i="2"/>
  <c r="J54" i="2"/>
  <c r="J55" i="2"/>
  <c r="J56" i="2"/>
  <c r="J57" i="2"/>
  <c r="J58" i="2"/>
  <c r="J59" i="2"/>
  <c r="J60" i="2"/>
  <c r="J61" i="2"/>
  <c r="J62" i="2"/>
  <c r="J63" i="2"/>
  <c r="J64" i="2"/>
  <c r="J65" i="2"/>
  <c r="J22" i="2"/>
  <c r="J23" i="2"/>
  <c r="J24" i="2"/>
  <c r="J25" i="2"/>
  <c r="J26" i="2"/>
  <c r="J27" i="2"/>
  <c r="J28" i="2"/>
  <c r="J29" i="2"/>
  <c r="J30" i="2"/>
  <c r="J31" i="2"/>
  <c r="J32" i="2"/>
  <c r="J33" i="2"/>
  <c r="J34" i="2"/>
  <c r="J35" i="2"/>
  <c r="J10" i="2"/>
  <c r="J11" i="2"/>
  <c r="J12" i="2"/>
  <c r="J13" i="2"/>
  <c r="J14" i="2"/>
  <c r="J15" i="2"/>
  <c r="J9" i="2"/>
  <c r="J20" i="2" s="1"/>
  <c r="F38" i="1"/>
  <c r="G38" i="1"/>
  <c r="I38" i="1"/>
  <c r="J38" i="1"/>
  <c r="K38" i="1"/>
  <c r="L38" i="1"/>
  <c r="M38" i="1"/>
  <c r="J40" i="2" l="1"/>
  <c r="E28" i="1" s="1"/>
  <c r="H28" i="1" s="1"/>
  <c r="E22" i="1"/>
  <c r="H22" i="1" s="1"/>
  <c r="C71" i="2"/>
  <c r="N40" i="1"/>
  <c r="E38" i="1"/>
  <c r="J70" i="2"/>
  <c r="E34" i="1"/>
  <c r="H34" i="1"/>
  <c r="H38" i="1"/>
  <c r="N39" i="1"/>
</calcChain>
</file>

<file path=xl/sharedStrings.xml><?xml version="1.0" encoding="utf-8"?>
<sst xmlns="http://schemas.openxmlformats.org/spreadsheetml/2006/main" count="332" uniqueCount="153">
  <si>
    <t>Instructions to complete:</t>
  </si>
  <si>
    <t>1. Please complete only the yellow cells</t>
  </si>
  <si>
    <t>2. Costs must be inclusive of VAT</t>
  </si>
  <si>
    <t xml:space="preserve">     3. The bidder must indicate the yearly escalation percentage (%) where applicable. However, the cost must be inclusive of the escalation %.</t>
  </si>
  <si>
    <t>Once off costs</t>
  </si>
  <si>
    <t xml:space="preserve">3. Training: Please provide the associated costs to train three staff members on planning, deployment, management, maintenance,  integration, and support of all aspects of the networking features deployed. Certification training is staggered over the 3 phases </t>
  </si>
  <si>
    <t>4. Design: Please record the costs associated with the Low-level design, depicting the configuration of all infrastructure hardware and software</t>
  </si>
  <si>
    <r>
      <t>5. Hardware: Please record all the hardware costs, across the respective phases, according to the distribution and quantities articulated in "</t>
    </r>
    <r>
      <rPr>
        <b/>
        <sz val="11"/>
        <color rgb="FFFF0000"/>
        <rFont val="Arial"/>
        <family val="2"/>
      </rPr>
      <t>Table 3: Network hardware population"</t>
    </r>
  </si>
  <si>
    <t>6. Software licensing: Please record all the software licensing costs, across the respective phases</t>
  </si>
  <si>
    <r>
      <t>7. Phase 1 - 3 costs associated with network hardware, must be completed in "</t>
    </r>
    <r>
      <rPr>
        <b/>
        <sz val="11"/>
        <color rgb="FFFF0000"/>
        <rFont val="Arial"/>
        <family val="2"/>
      </rPr>
      <t xml:space="preserve">Table 3 Network HW population", </t>
    </r>
    <r>
      <rPr>
        <sz val="11"/>
        <color rgb="FFFF0000"/>
        <rFont val="Arial"/>
        <family val="2"/>
      </rPr>
      <t>of which the sub-totals will be
    transferred into the Hardware column cells marked in blue.</t>
    </r>
  </si>
  <si>
    <t>Annual costs</t>
  </si>
  <si>
    <t xml:space="preserve">     8. Annual costs shall cover all associated costs to support and maintain the new network. The following components shall be included: Labor cost,
         3rd party cost, Licensing cost, all associated support cost, hardware cost. These costs are calculated over a five year period.</t>
  </si>
  <si>
    <r>
      <rPr>
        <b/>
        <sz val="11"/>
        <color rgb="FFFF0000"/>
        <rFont val="Arial"/>
        <family val="2"/>
      </rPr>
      <t xml:space="preserve">  Support tokens</t>
    </r>
    <r>
      <rPr>
        <sz val="11"/>
        <color rgb="FFFF0000"/>
        <rFont val="Arial"/>
        <family val="2"/>
      </rPr>
      <t xml:space="preserve">
     9. The bidder must provide a five (5) year support and maintenance service to ensure availability, security, and operability of the equipment,  
         configuration, and services. The scope covers all equipment deployed as part of this project. In addition, the Bidder must also provide support
         credits to the CSIR, which will be used on an ad-hoc basis, in the event of small projects, advisory, design services, which will add or change
         potential network services. These credits must be supplied in bundles of, 1 – 250 hours, 251 – 500 hours, 501 – 1000 hours and &gt;1000 hours</t>
    </r>
  </si>
  <si>
    <t>Annual costs (Including VAT)</t>
  </si>
  <si>
    <t>Phases and deliverables</t>
  </si>
  <si>
    <t>Year</t>
  </si>
  <si>
    <t xml:space="preserve">Certification training </t>
  </si>
  <si>
    <t>Design</t>
  </si>
  <si>
    <t>Hardware</t>
  </si>
  <si>
    <t>Licensing</t>
  </si>
  <si>
    <t>Implementation (all associated cost)</t>
  </si>
  <si>
    <t>Total once off cost</t>
  </si>
  <si>
    <t>Year 1
2024/2025</t>
  </si>
  <si>
    <t>Year 2
2025/2026</t>
  </si>
  <si>
    <t>Year 3
2026/2027</t>
  </si>
  <si>
    <t>Year 4
2027/2028</t>
  </si>
  <si>
    <t>Year 5
2028/2029</t>
  </si>
  <si>
    <t>Total cost over 5 years</t>
  </si>
  <si>
    <t>Phase 1 Pricing (VAT Inclusive)</t>
  </si>
  <si>
    <t>Low-level design, depicting the configuration of all infrastructure hardware and software</t>
  </si>
  <si>
    <t>2023/2024</t>
  </si>
  <si>
    <t>Q3-Q4</t>
  </si>
  <si>
    <t>Core, Internet and Data centre</t>
  </si>
  <si>
    <t>Certification training (Basic), covering design, configuration, implementation, support, and troubleshooting (based on 5 Network Engineers).</t>
  </si>
  <si>
    <t>Phase 2 Pricing (VAT Inclusive)</t>
  </si>
  <si>
    <t>Yearly Escalation % included in pricing</t>
  </si>
  <si>
    <t>2024/2025</t>
  </si>
  <si>
    <t>Regional core switches and distribution/aggregation layer and core switches at all regional sites. (Preliminary)</t>
  </si>
  <si>
    <t>Q1-Q4</t>
  </si>
  <si>
    <t>Certification training (Intermediate), covering design, configuration, implementation, support and troubleshooting (based on 5 Network Engineers).</t>
  </si>
  <si>
    <t>Phase 3 Pricing (VAT Inclusive)</t>
  </si>
  <si>
    <t>Access layer and Wireless</t>
  </si>
  <si>
    <t>2025/2026</t>
  </si>
  <si>
    <t>Certification training (Advanced), covering design, configuration, implementation, support and troubleshooting (based on 5 Network Engineers).</t>
  </si>
  <si>
    <t>Sub total per section</t>
  </si>
  <si>
    <r>
      <t>Total bid price inclusive of VAT (Phase 1</t>
    </r>
    <r>
      <rPr>
        <sz val="11"/>
        <color theme="1"/>
        <rFont val="Arial"/>
        <family val="2"/>
      </rPr>
      <t xml:space="preserve"> </t>
    </r>
    <r>
      <rPr>
        <b/>
        <sz val="11"/>
        <color theme="1"/>
        <rFont val="Arial"/>
        <family val="2"/>
      </rPr>
      <t>+ Phase 2 + Phase 3)</t>
    </r>
  </si>
  <si>
    <t>Ad-hoc support (Including VAT)</t>
  </si>
  <si>
    <t>Selected options (Select one row only)</t>
  </si>
  <si>
    <t>Price per hour</t>
  </si>
  <si>
    <t>Hours over 5 years</t>
  </si>
  <si>
    <t>Year 1</t>
  </si>
  <si>
    <t>Year 2</t>
  </si>
  <si>
    <t>Year 3</t>
  </si>
  <si>
    <t>Year 4</t>
  </si>
  <si>
    <t>Year 5</t>
  </si>
  <si>
    <t>Support Tokens
Indicate price per hour 
per bundle size i.e.
1-500 hours = R150/hour
501-2000 hours = R130/hour</t>
  </si>
  <si>
    <t>1 – 250 hours</t>
  </si>
  <si>
    <t>251 – 500 hours</t>
  </si>
  <si>
    <t>501 – 1000 hours</t>
  </si>
  <si>
    <t>&gt;1000 hours</t>
  </si>
  <si>
    <t>*Settlement Discount %</t>
  </si>
  <si>
    <t xml:space="preserve"> </t>
  </si>
  <si>
    <t>*Trade Discount %</t>
  </si>
  <si>
    <t xml:space="preserve">Definition of discounts </t>
  </si>
  <si>
    <r>
      <t>•</t>
    </r>
    <r>
      <rPr>
        <sz val="7"/>
        <color rgb="FF000000"/>
        <rFont val="Arial"/>
        <family val="2"/>
      </rPr>
      <t xml:space="preserve">      </t>
    </r>
    <r>
      <rPr>
        <sz val="11"/>
        <color rgb="FF000000"/>
        <rFont val="Arial"/>
        <family val="2"/>
      </rPr>
      <t>A settlement discount is where a business offers the CSIR a discount when an invoice is paid on time or within 45 days from receipt of statement.</t>
    </r>
  </si>
  <si>
    <r>
      <t>•</t>
    </r>
    <r>
      <rPr>
        <sz val="7"/>
        <color rgb="FF000000"/>
        <rFont val="Arial"/>
        <family val="2"/>
      </rPr>
      <t xml:space="preserve">      </t>
    </r>
    <r>
      <rPr>
        <sz val="11"/>
        <color rgb="FF000000"/>
        <rFont val="Arial"/>
        <family val="2"/>
      </rPr>
      <t>A trade discount is defined as a type of discount that is cut off the retail or proposal price of an item. The discount is immediately deducted from the proposal price.</t>
    </r>
  </si>
  <si>
    <r>
      <t>3. Phase 1 - 3 costs will automatically be transferred to "</t>
    </r>
    <r>
      <rPr>
        <b/>
        <sz val="11"/>
        <color rgb="FFFF0000"/>
        <rFont val="Arial"/>
        <family val="2"/>
      </rPr>
      <t>PART 2 PRICING PROPOSAL"</t>
    </r>
  </si>
  <si>
    <r>
      <t>4. "</t>
    </r>
    <r>
      <rPr>
        <b/>
        <sz val="11"/>
        <color rgb="FFFF0000"/>
        <rFont val="Arial"/>
        <family val="2"/>
      </rPr>
      <t>Other</t>
    </r>
    <r>
      <rPr>
        <sz val="11"/>
        <color rgb="FFFF0000"/>
        <rFont val="Arial"/>
        <family val="2"/>
      </rPr>
      <t>" indicates other components that the bidder deem necessary</t>
    </r>
  </si>
  <si>
    <t>Bidder response</t>
  </si>
  <si>
    <t>#</t>
  </si>
  <si>
    <t>Core and Data center switches</t>
  </si>
  <si>
    <r>
      <t>Network infrastructure models</t>
    </r>
    <r>
      <rPr>
        <sz val="11"/>
        <color theme="1"/>
        <rFont val="Arial"/>
        <family val="2"/>
      </rPr>
      <t xml:space="preserve"> </t>
    </r>
  </si>
  <si>
    <r>
      <t>QTY</t>
    </r>
    <r>
      <rPr>
        <sz val="11"/>
        <color theme="1"/>
        <rFont val="Arial"/>
        <family val="2"/>
      </rPr>
      <t xml:space="preserve"> </t>
    </r>
  </si>
  <si>
    <r>
      <t>Model numbers</t>
    </r>
    <r>
      <rPr>
        <sz val="11"/>
        <color theme="1"/>
        <rFont val="Arial"/>
        <family val="2"/>
      </rPr>
      <t xml:space="preserve"> </t>
    </r>
  </si>
  <si>
    <r>
      <t>To be replaced in Phase 1,2 or 3</t>
    </r>
    <r>
      <rPr>
        <sz val="11"/>
        <color theme="1"/>
        <rFont val="Arial"/>
        <family val="2"/>
      </rPr>
      <t xml:space="preserve"> </t>
    </r>
  </si>
  <si>
    <r>
      <t>Location</t>
    </r>
    <r>
      <rPr>
        <sz val="11"/>
        <color theme="1"/>
        <rFont val="Arial"/>
        <family val="2"/>
      </rPr>
      <t xml:space="preserve"> </t>
    </r>
  </si>
  <si>
    <t>Replacement model</t>
  </si>
  <si>
    <t>Replacement model quantity</t>
  </si>
  <si>
    <t>Unit cost (Including VAT)</t>
  </si>
  <si>
    <t>Total cost</t>
  </si>
  <si>
    <t xml:space="preserve">Core switch (DC) </t>
  </si>
  <si>
    <t xml:space="preserve">VSP 8284XSQ </t>
  </si>
  <si>
    <t>Phase 1</t>
  </si>
  <si>
    <t xml:space="preserve">Pretoria </t>
  </si>
  <si>
    <t xml:space="preserve">Core switch (DR) </t>
  </si>
  <si>
    <t xml:space="preserve">Internet switch (DC) </t>
  </si>
  <si>
    <t xml:space="preserve">VSP 7254XSQ </t>
  </si>
  <si>
    <t xml:space="preserve">Internet switch (DR) </t>
  </si>
  <si>
    <t xml:space="preserve">Data Center </t>
  </si>
  <si>
    <t xml:space="preserve">ERS 4826GTS-PWR </t>
  </si>
  <si>
    <t xml:space="preserve">VSP 7024XLS </t>
  </si>
  <si>
    <t>Other</t>
  </si>
  <si>
    <t>Sub-total for Phase 1</t>
  </si>
  <si>
    <t>Transferred to PART 2: Phase 1</t>
  </si>
  <si>
    <t>Aggregation/Distribution Switch</t>
  </si>
  <si>
    <t xml:space="preserve">Core switch (region) </t>
  </si>
  <si>
    <t xml:space="preserve">ERS 5530-24TFD </t>
  </si>
  <si>
    <t>Phase 2</t>
  </si>
  <si>
    <t xml:space="preserve">Durban </t>
  </si>
  <si>
    <t xml:space="preserve">Cape Town </t>
  </si>
  <si>
    <t xml:space="preserve">ERS 5632-FD </t>
  </si>
  <si>
    <t xml:space="preserve">Stellenbosch </t>
  </si>
  <si>
    <t xml:space="preserve">ERS 4524GT-PWR </t>
  </si>
  <si>
    <t xml:space="preserve">Carlow Road </t>
  </si>
  <si>
    <t xml:space="preserve">ERS 4850GTS-PWR </t>
  </si>
  <si>
    <t xml:space="preserve">Cottesloe </t>
  </si>
  <si>
    <t xml:space="preserve">Building 9 </t>
  </si>
  <si>
    <t xml:space="preserve">Building 14 </t>
  </si>
  <si>
    <t xml:space="preserve">ERS 5632FD </t>
  </si>
  <si>
    <t xml:space="preserve">Building 16 </t>
  </si>
  <si>
    <t xml:space="preserve">Building 20 </t>
  </si>
  <si>
    <t xml:space="preserve">Building 35 </t>
  </si>
  <si>
    <t xml:space="preserve">Building 38 </t>
  </si>
  <si>
    <t xml:space="preserve">Building 43 </t>
  </si>
  <si>
    <t xml:space="preserve">Building 44 </t>
  </si>
  <si>
    <t xml:space="preserve">Entabeni </t>
  </si>
  <si>
    <t xml:space="preserve">VSP 4450GSP-PWR </t>
  </si>
  <si>
    <t>Sub-total for Phase 2</t>
  </si>
  <si>
    <t>Transferred to PART 2: Phase 2</t>
  </si>
  <si>
    <t>Access switches and Wireless</t>
  </si>
  <si>
    <t xml:space="preserve">All buildings </t>
  </si>
  <si>
    <t xml:space="preserve">ERS 3510GT-PWR </t>
  </si>
  <si>
    <t>Phase 3</t>
  </si>
  <si>
    <t xml:space="preserve">Pretoria, Johannesburg, Durban, Cape Town </t>
  </si>
  <si>
    <t xml:space="preserve">ERS 3549GTS-PWR </t>
  </si>
  <si>
    <t xml:space="preserve">Pretoria, Johannesburg, Durban, Cape Town, Stellenbosch </t>
  </si>
  <si>
    <t xml:space="preserve">ERS 4526GT-PWR </t>
  </si>
  <si>
    <t xml:space="preserve">ERS 4548GT-PWR </t>
  </si>
  <si>
    <t xml:space="preserve">ERS 4926GTS-PWR </t>
  </si>
  <si>
    <t xml:space="preserve">ERS 4950GTS-PWR </t>
  </si>
  <si>
    <t xml:space="preserve">MSM760 </t>
  </si>
  <si>
    <t xml:space="preserve">Aruba7010 </t>
  </si>
  <si>
    <t xml:space="preserve">Building 37 </t>
  </si>
  <si>
    <t xml:space="preserve">MSM430 </t>
  </si>
  <si>
    <t xml:space="preserve">Building 2 - 46 </t>
  </si>
  <si>
    <t xml:space="preserve">MSM460 </t>
  </si>
  <si>
    <t xml:space="preserve">Building 50, Stellenbosch, ICC </t>
  </si>
  <si>
    <t xml:space="preserve">MSM466-R </t>
  </si>
  <si>
    <t xml:space="preserve">Pretoria, Stellenbosch </t>
  </si>
  <si>
    <t xml:space="preserve">HP560 </t>
  </si>
  <si>
    <t xml:space="preserve">Building 1 </t>
  </si>
  <si>
    <t xml:space="preserve">Aruba IAP-325 </t>
  </si>
  <si>
    <t xml:space="preserve">Building 3 </t>
  </si>
  <si>
    <t xml:space="preserve">Building 39 </t>
  </si>
  <si>
    <t xml:space="preserve">Johannesburg </t>
  </si>
  <si>
    <t xml:space="preserve">Paardefontein </t>
  </si>
  <si>
    <t xml:space="preserve">Kloppersbos </t>
  </si>
  <si>
    <t>Pretoria</t>
  </si>
  <si>
    <t>Sub-total</t>
  </si>
  <si>
    <t>Sub-total for Phase 3</t>
  </si>
  <si>
    <t>Transferred to PART 2: Phase 3</t>
  </si>
  <si>
    <t>Grand total</t>
  </si>
  <si>
    <t>Support token selection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</si>
</sst>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0.00_-;\-&quot;R&quot;* #,##0.00_-;_-&quot;R&quot;* &quot;-&quot;??_-;_-@_-"/>
    <numFmt numFmtId="164" formatCode="_-[$R-1C09]* #,##0.00_-;\-[$R-1C09]* #,##0.00_-;_-[$R-1C09]* &quot;-&quot;??_-;_-@_-"/>
  </numFmts>
  <fonts count="12" x14ac:knownFonts="1">
    <font>
      <sz val="11"/>
      <color theme="1"/>
      <name val="Calibri"/>
      <family val="2"/>
      <scheme val="minor"/>
    </font>
    <font>
      <sz val="11"/>
      <color theme="1"/>
      <name val="Arial"/>
      <family val="2"/>
    </font>
    <font>
      <sz val="8"/>
      <name val="Calibri"/>
      <family val="2"/>
      <scheme val="minor"/>
    </font>
    <font>
      <b/>
      <sz val="11"/>
      <color theme="1"/>
      <name val="Arial"/>
      <family val="2"/>
    </font>
    <font>
      <sz val="11"/>
      <color rgb="FF000000"/>
      <name val="Arial"/>
      <family val="2"/>
    </font>
    <font>
      <b/>
      <sz val="11"/>
      <color rgb="FF000000"/>
      <name val="Arial"/>
      <family val="2"/>
    </font>
    <font>
      <sz val="11"/>
      <color theme="1"/>
      <name val="Calibri"/>
      <family val="2"/>
      <scheme val="minor"/>
    </font>
    <font>
      <b/>
      <sz val="11"/>
      <color rgb="FFFF0000"/>
      <name val="Arial"/>
      <family val="2"/>
    </font>
    <font>
      <sz val="11"/>
      <color rgb="FFFF0000"/>
      <name val="Arial"/>
      <family val="2"/>
    </font>
    <font>
      <sz val="10"/>
      <color rgb="FF000000"/>
      <name val="Arial"/>
      <family val="2"/>
    </font>
    <font>
      <b/>
      <sz val="10"/>
      <color rgb="FF000000"/>
      <name val="Arial"/>
      <family val="2"/>
    </font>
    <font>
      <sz val="7"/>
      <color rgb="FF000000"/>
      <name val="Arial"/>
      <family val="2"/>
    </font>
  </fonts>
  <fills count="10">
    <fill>
      <patternFill patternType="none"/>
    </fill>
    <fill>
      <patternFill patternType="gray125"/>
    </fill>
    <fill>
      <patternFill patternType="solid">
        <fgColor rgb="FFFFFF00"/>
        <bgColor indexed="64"/>
      </patternFill>
    </fill>
    <fill>
      <patternFill patternType="solid">
        <fgColor rgb="FFD9D9D9"/>
        <bgColor indexed="64"/>
      </patternFill>
    </fill>
    <fill>
      <patternFill patternType="solid">
        <fgColor rgb="FFB4C6E7"/>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249977111117893"/>
        <bgColor indexed="64"/>
      </patternFill>
    </fill>
    <fill>
      <patternFill patternType="solid">
        <fgColor theme="9"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ck">
        <color rgb="FFFFFFFF"/>
      </top>
      <bottom style="thick">
        <color rgb="FFFFFFFF"/>
      </bottom>
      <diagonal/>
    </border>
    <border>
      <left/>
      <right/>
      <top style="thick">
        <color rgb="FFFFFFFF"/>
      </top>
      <bottom style="medium">
        <color rgb="FFFFFFFF"/>
      </bottom>
      <diagonal/>
    </border>
    <border>
      <left style="thin">
        <color indexed="64"/>
      </left>
      <right style="thin">
        <color indexed="64"/>
      </right>
      <top/>
      <bottom style="thin">
        <color indexed="64"/>
      </bottom>
      <diagonal/>
    </border>
  </borders>
  <cellStyleXfs count="3">
    <xf numFmtId="0" fontId="0" fillId="0" borderId="0"/>
    <xf numFmtId="44" fontId="6" fillId="0" borderId="0" applyFont="0" applyFill="0" applyBorder="0" applyAlignment="0" applyProtection="0"/>
    <xf numFmtId="9" fontId="6" fillId="0" borderId="0" applyFont="0" applyFill="0" applyBorder="0" applyAlignment="0" applyProtection="0"/>
  </cellStyleXfs>
  <cellXfs count="127">
    <xf numFmtId="0" fontId="0" fillId="0" borderId="0" xfId="0"/>
    <xf numFmtId="0" fontId="1" fillId="0" borderId="0" xfId="0" applyFont="1" applyAlignment="1" applyProtection="1">
      <alignment horizontal="center" vertical="center"/>
      <protection hidden="1"/>
    </xf>
    <xf numFmtId="0" fontId="1" fillId="0" borderId="0" xfId="0" applyFont="1" applyProtection="1">
      <protection hidden="1"/>
    </xf>
    <xf numFmtId="0" fontId="7" fillId="0" borderId="0" xfId="0" applyFont="1" applyProtection="1">
      <protection hidden="1"/>
    </xf>
    <xf numFmtId="0" fontId="1" fillId="0" borderId="0" xfId="0" applyFont="1" applyAlignment="1" applyProtection="1">
      <alignment horizontal="left" indent="2"/>
      <protection hidden="1"/>
    </xf>
    <xf numFmtId="0" fontId="1" fillId="0" borderId="12" xfId="0"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 fillId="0" borderId="1" xfId="0" applyFont="1" applyBorder="1" applyAlignment="1" applyProtection="1">
      <alignment horizontal="justify" vertical="center" wrapText="1"/>
      <protection hidden="1"/>
    </xf>
    <xf numFmtId="0" fontId="3" fillId="0" borderId="3" xfId="0" applyFont="1" applyBorder="1" applyAlignment="1" applyProtection="1">
      <alignment horizontal="center" vertical="center" wrapText="1"/>
      <protection hidden="1"/>
    </xf>
    <xf numFmtId="0" fontId="1" fillId="0" borderId="1" xfId="0" applyFont="1" applyBorder="1" applyAlignment="1" applyProtection="1">
      <alignment horizontal="justify" vertical="center" wrapText="1"/>
      <protection hidden="1"/>
    </xf>
    <xf numFmtId="164" fontId="1" fillId="0" borderId="3" xfId="0" applyNumberFormat="1" applyFont="1" applyBorder="1" applyAlignment="1" applyProtection="1">
      <alignment horizontal="center" vertical="center"/>
      <protection hidden="1"/>
    </xf>
    <xf numFmtId="0" fontId="4" fillId="0" borderId="1" xfId="0" applyFont="1" applyBorder="1" applyAlignment="1" applyProtection="1">
      <alignment horizontal="justify" vertical="center" wrapText="1"/>
      <protection hidden="1"/>
    </xf>
    <xf numFmtId="0" fontId="3" fillId="0" borderId="1" xfId="0" applyFont="1" applyBorder="1" applyAlignment="1" applyProtection="1">
      <alignment horizontal="center" vertical="center" wrapText="1"/>
      <protection hidden="1"/>
    </xf>
    <xf numFmtId="0" fontId="1" fillId="0" borderId="1" xfId="0" applyFont="1" applyBorder="1" applyProtection="1">
      <protection hidden="1"/>
    </xf>
    <xf numFmtId="164" fontId="3" fillId="0" borderId="1" xfId="0" applyNumberFormat="1" applyFont="1" applyBorder="1" applyProtection="1">
      <protection hidden="1"/>
    </xf>
    <xf numFmtId="164" fontId="3" fillId="0" borderId="3" xfId="0" applyNumberFormat="1" applyFont="1" applyBorder="1" applyAlignment="1" applyProtection="1">
      <alignment horizontal="center" vertical="center"/>
      <protection hidden="1"/>
    </xf>
    <xf numFmtId="0" fontId="3" fillId="0" borderId="0" xfId="0" applyFont="1" applyProtection="1">
      <protection hidden="1"/>
    </xf>
    <xf numFmtId="0" fontId="1" fillId="0" borderId="6" xfId="0" applyFont="1" applyBorder="1" applyAlignment="1" applyProtection="1">
      <alignment horizontal="center" vertical="center"/>
      <protection hidden="1"/>
    </xf>
    <xf numFmtId="0" fontId="1" fillId="0" borderId="7" xfId="0" applyFont="1" applyBorder="1" applyAlignment="1" applyProtection="1">
      <alignment horizontal="justify" vertical="center" wrapText="1"/>
      <protection hidden="1"/>
    </xf>
    <xf numFmtId="0" fontId="1" fillId="0" borderId="7" xfId="0" applyFont="1" applyBorder="1" applyProtection="1">
      <protection hidden="1"/>
    </xf>
    <xf numFmtId="164" fontId="3" fillId="0" borderId="7" xfId="0" applyNumberFormat="1" applyFont="1" applyBorder="1" applyProtection="1">
      <protection hidden="1"/>
    </xf>
    <xf numFmtId="164" fontId="3" fillId="0" borderId="8" xfId="0" applyNumberFormat="1" applyFont="1" applyBorder="1" applyAlignment="1" applyProtection="1">
      <alignment horizontal="center" vertical="center"/>
      <protection hidden="1"/>
    </xf>
    <xf numFmtId="0" fontId="1" fillId="0" borderId="15" xfId="0" applyFont="1" applyBorder="1" applyAlignment="1" applyProtection="1">
      <alignment horizontal="justify" vertical="center" wrapText="1"/>
      <protection hidden="1"/>
    </xf>
    <xf numFmtId="0" fontId="1" fillId="0" borderId="16" xfId="0" applyFont="1" applyBorder="1" applyProtection="1">
      <protection hidden="1"/>
    </xf>
    <xf numFmtId="0" fontId="7" fillId="0" borderId="17" xfId="0" applyFont="1" applyBorder="1" applyAlignment="1" applyProtection="1">
      <alignment vertical="center"/>
      <protection hidden="1"/>
    </xf>
    <xf numFmtId="0" fontId="7" fillId="0" borderId="18" xfId="0" applyFont="1" applyBorder="1" applyAlignment="1" applyProtection="1">
      <alignment vertical="center"/>
      <protection hidden="1"/>
    </xf>
    <xf numFmtId="0" fontId="8" fillId="0" borderId="18" xfId="0" applyFont="1" applyBorder="1" applyAlignment="1" applyProtection="1">
      <alignment vertical="center"/>
      <protection hidden="1"/>
    </xf>
    <xf numFmtId="0" fontId="8" fillId="0" borderId="19" xfId="0" applyFont="1" applyBorder="1" applyAlignment="1" applyProtection="1">
      <alignment vertical="center"/>
      <protection hidden="1"/>
    </xf>
    <xf numFmtId="0" fontId="1" fillId="0" borderId="0" xfId="0" applyFont="1" applyAlignment="1" applyProtection="1">
      <alignment vertical="center"/>
      <protection hidden="1"/>
    </xf>
    <xf numFmtId="0" fontId="8" fillId="0" borderId="20" xfId="0" applyFont="1" applyBorder="1" applyAlignment="1" applyProtection="1">
      <alignment horizontal="left" vertical="center" indent="2"/>
      <protection hidden="1"/>
    </xf>
    <xf numFmtId="0" fontId="7" fillId="0" borderId="0" xfId="0" applyFont="1" applyAlignment="1" applyProtection="1">
      <alignment vertical="center"/>
      <protection hidden="1"/>
    </xf>
    <xf numFmtId="0" fontId="8" fillId="0" borderId="0" xfId="0" applyFont="1" applyAlignment="1" applyProtection="1">
      <alignment vertical="center"/>
      <protection hidden="1"/>
    </xf>
    <xf numFmtId="0" fontId="8" fillId="0" borderId="21" xfId="0" applyFont="1" applyBorder="1" applyAlignment="1" applyProtection="1">
      <alignment vertical="center"/>
      <protection hidden="1"/>
    </xf>
    <xf numFmtId="0" fontId="7" fillId="0" borderId="20" xfId="0" applyFont="1" applyBorder="1" applyAlignment="1" applyProtection="1">
      <alignment horizontal="left" vertical="center" indent="1"/>
      <protection hidden="1"/>
    </xf>
    <xf numFmtId="0" fontId="8" fillId="0" borderId="22" xfId="0" applyFont="1" applyBorder="1" applyAlignment="1" applyProtection="1">
      <alignment horizontal="left" vertical="center" indent="2"/>
      <protection hidden="1"/>
    </xf>
    <xf numFmtId="0" fontId="8" fillId="0" borderId="4" xfId="0" applyFont="1" applyBorder="1" applyProtection="1">
      <protection hidden="1"/>
    </xf>
    <xf numFmtId="0" fontId="8" fillId="0" borderId="5" xfId="0" applyFont="1" applyBorder="1" applyProtection="1">
      <protection hidden="1"/>
    </xf>
    <xf numFmtId="0" fontId="1" fillId="0" borderId="12" xfId="0" applyFont="1" applyBorder="1" applyProtection="1">
      <protection hidden="1"/>
    </xf>
    <xf numFmtId="0" fontId="1" fillId="0" borderId="13" xfId="0" applyFont="1" applyBorder="1" applyProtection="1">
      <protection hidden="1"/>
    </xf>
    <xf numFmtId="0" fontId="3" fillId="0" borderId="2" xfId="0" applyFont="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3" fillId="6" borderId="1" xfId="0" applyFont="1" applyFill="1" applyBorder="1" applyAlignment="1" applyProtection="1">
      <alignment horizontal="center" vertical="center" wrapText="1"/>
      <protection hidden="1"/>
    </xf>
    <xf numFmtId="0" fontId="3" fillId="6" borderId="3" xfId="0" applyFont="1" applyFill="1" applyBorder="1" applyAlignment="1" applyProtection="1">
      <alignment horizontal="center" vertical="center" wrapText="1"/>
      <protection hidden="1"/>
    </xf>
    <xf numFmtId="0" fontId="3" fillId="0" borderId="0" xfId="0" applyFont="1" applyAlignment="1" applyProtection="1">
      <alignment horizontal="center"/>
      <protection hidden="1"/>
    </xf>
    <xf numFmtId="0" fontId="5" fillId="3" borderId="2" xfId="0" applyFont="1" applyFill="1" applyBorder="1" applyAlignment="1" applyProtection="1">
      <alignment vertical="center" wrapText="1"/>
      <protection hidden="1"/>
    </xf>
    <xf numFmtId="0" fontId="5" fillId="3" borderId="1" xfId="0" applyFont="1" applyFill="1" applyBorder="1" applyAlignment="1" applyProtection="1">
      <alignment vertical="center" wrapText="1"/>
      <protection hidden="1"/>
    </xf>
    <xf numFmtId="0" fontId="5" fillId="3" borderId="3" xfId="0" applyFont="1" applyFill="1" applyBorder="1" applyAlignment="1" applyProtection="1">
      <alignment vertical="center" wrapText="1"/>
      <protection hidden="1"/>
    </xf>
    <xf numFmtId="164" fontId="5" fillId="3" borderId="1" xfId="1" applyNumberFormat="1" applyFont="1" applyFill="1" applyBorder="1" applyAlignment="1" applyProtection="1">
      <alignment vertical="center" wrapText="1"/>
      <protection hidden="1"/>
    </xf>
    <xf numFmtId="164" fontId="5" fillId="0" borderId="1" xfId="1" applyNumberFormat="1" applyFont="1" applyFill="1" applyBorder="1" applyAlignment="1" applyProtection="1">
      <alignment vertical="center" wrapText="1"/>
      <protection hidden="1"/>
    </xf>
    <xf numFmtId="164" fontId="5" fillId="3" borderId="3" xfId="1" applyNumberFormat="1" applyFont="1" applyFill="1" applyBorder="1" applyAlignment="1" applyProtection="1">
      <alignment vertical="center" wrapText="1"/>
      <protection hidden="1"/>
    </xf>
    <xf numFmtId="0" fontId="1" fillId="0" borderId="1" xfId="0" applyFont="1" applyBorder="1" applyAlignment="1" applyProtection="1">
      <alignment horizontal="center" vertical="center" wrapText="1"/>
      <protection hidden="1"/>
    </xf>
    <xf numFmtId="0" fontId="3" fillId="0" borderId="2" xfId="0" applyFont="1" applyBorder="1" applyAlignment="1" applyProtection="1">
      <alignment vertical="center" wrapText="1"/>
      <protection hidden="1"/>
    </xf>
    <xf numFmtId="0" fontId="1" fillId="0" borderId="1" xfId="0" applyFont="1" applyBorder="1" applyAlignment="1" applyProtection="1">
      <alignment vertical="center" wrapText="1"/>
      <protection hidden="1"/>
    </xf>
    <xf numFmtId="164" fontId="1" fillId="0" borderId="1" xfId="0" applyNumberFormat="1" applyFont="1" applyBorder="1" applyAlignment="1" applyProtection="1">
      <alignment horizontal="center" vertical="center" wrapText="1"/>
      <protection hidden="1"/>
    </xf>
    <xf numFmtId="164" fontId="1" fillId="0" borderId="0" xfId="0" applyNumberFormat="1" applyFont="1" applyProtection="1">
      <protection hidden="1"/>
    </xf>
    <xf numFmtId="0" fontId="1" fillId="2" borderId="1" xfId="0" applyFont="1" applyFill="1" applyBorder="1" applyProtection="1">
      <protection locked="0"/>
    </xf>
    <xf numFmtId="164" fontId="1" fillId="2" borderId="1" xfId="0" applyNumberFormat="1" applyFont="1" applyFill="1" applyBorder="1" applyProtection="1">
      <protection locked="0"/>
    </xf>
    <xf numFmtId="164" fontId="1" fillId="2" borderId="1" xfId="1" applyNumberFormat="1" applyFont="1" applyFill="1" applyBorder="1" applyAlignment="1" applyProtection="1">
      <alignment vertical="center" wrapText="1"/>
      <protection locked="0"/>
    </xf>
    <xf numFmtId="0" fontId="3" fillId="0" borderId="1" xfId="0" applyFont="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3" fontId="1" fillId="0" borderId="1" xfId="0" applyNumberFormat="1" applyFont="1" applyBorder="1" applyAlignment="1" applyProtection="1">
      <alignment horizontal="center" vertical="center"/>
      <protection hidden="1"/>
    </xf>
    <xf numFmtId="164" fontId="1" fillId="0" borderId="1" xfId="0" applyNumberFormat="1" applyFont="1" applyBorder="1" applyAlignment="1" applyProtection="1">
      <alignment vertical="center"/>
      <protection hidden="1"/>
    </xf>
    <xf numFmtId="0" fontId="1" fillId="2" borderId="26" xfId="0" applyFont="1" applyFill="1" applyBorder="1" applyProtection="1">
      <protection locked="0"/>
    </xf>
    <xf numFmtId="164" fontId="1" fillId="2" borderId="26" xfId="0" applyNumberFormat="1" applyFont="1" applyFill="1" applyBorder="1" applyProtection="1">
      <protection locked="0"/>
    </xf>
    <xf numFmtId="0" fontId="1" fillId="2" borderId="1" xfId="0" applyFont="1" applyFill="1" applyBorder="1" applyAlignment="1" applyProtection="1">
      <alignment horizontal="justify" vertical="center" wrapText="1"/>
      <protection locked="0"/>
    </xf>
    <xf numFmtId="0" fontId="4" fillId="0" borderId="1"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protection hidden="1"/>
    </xf>
    <xf numFmtId="0" fontId="4" fillId="0" borderId="0" xfId="0" applyFont="1"/>
    <xf numFmtId="0" fontId="9" fillId="0" borderId="0" xfId="0" applyFont="1"/>
    <xf numFmtId="0" fontId="5" fillId="0" borderId="0" xfId="0" applyFont="1"/>
    <xf numFmtId="0" fontId="9" fillId="0" borderId="27" xfId="0" applyFont="1" applyBorder="1"/>
    <xf numFmtId="0" fontId="9" fillId="0" borderId="28" xfId="0" applyFont="1" applyBorder="1"/>
    <xf numFmtId="0" fontId="10" fillId="0" borderId="1" xfId="0" applyFont="1" applyBorder="1"/>
    <xf numFmtId="0" fontId="10" fillId="2" borderId="1" xfId="0" applyFont="1" applyFill="1" applyBorder="1"/>
    <xf numFmtId="0" fontId="1" fillId="0" borderId="0" xfId="0" applyFont="1"/>
    <xf numFmtId="164" fontId="1" fillId="9" borderId="3" xfId="0" applyNumberFormat="1" applyFont="1" applyFill="1" applyBorder="1" applyAlignment="1" applyProtection="1">
      <alignment horizontal="center" vertical="center" wrapText="1"/>
      <protection hidden="1"/>
    </xf>
    <xf numFmtId="164" fontId="1" fillId="9" borderId="1" xfId="0" applyNumberFormat="1" applyFont="1" applyFill="1" applyBorder="1" applyAlignment="1" applyProtection="1">
      <alignment horizontal="center" vertical="center" wrapText="1"/>
      <protection hidden="1"/>
    </xf>
    <xf numFmtId="0" fontId="3" fillId="5" borderId="13" xfId="0" applyFont="1" applyFill="1" applyBorder="1" applyProtection="1">
      <protection hidden="1"/>
    </xf>
    <xf numFmtId="164" fontId="1" fillId="8" borderId="8" xfId="0" applyNumberFormat="1" applyFont="1" applyFill="1" applyBorder="1" applyAlignment="1" applyProtection="1">
      <alignment horizontal="center" vertical="center" wrapText="1"/>
      <protection hidden="1"/>
    </xf>
    <xf numFmtId="0" fontId="1" fillId="0" borderId="0" xfId="0" applyFont="1" applyAlignment="1" applyProtection="1">
      <alignment horizontal="center"/>
      <protection hidden="1"/>
    </xf>
    <xf numFmtId="0" fontId="5" fillId="0" borderId="2" xfId="0" applyFont="1" applyBorder="1" applyAlignment="1" applyProtection="1">
      <alignment vertical="center" wrapText="1"/>
      <protection hidden="1"/>
    </xf>
    <xf numFmtId="0" fontId="5" fillId="0" borderId="1" xfId="0" applyFont="1" applyBorder="1" applyAlignment="1" applyProtection="1">
      <alignment vertical="center" wrapText="1"/>
      <protection hidden="1"/>
    </xf>
    <xf numFmtId="0" fontId="5" fillId="0" borderId="3" xfId="0" applyFont="1" applyBorder="1" applyAlignment="1" applyProtection="1">
      <alignment vertical="center" wrapText="1"/>
      <protection hidden="1"/>
    </xf>
    <xf numFmtId="9" fontId="5" fillId="2" borderId="1" xfId="2" applyFont="1" applyFill="1" applyBorder="1" applyAlignment="1" applyProtection="1">
      <alignment vertical="center" wrapText="1"/>
      <protection hidden="1"/>
    </xf>
    <xf numFmtId="9" fontId="5" fillId="0" borderId="1" xfId="2" applyFont="1" applyFill="1" applyBorder="1" applyAlignment="1" applyProtection="1">
      <alignment vertical="center" wrapText="1"/>
      <protection hidden="1"/>
    </xf>
    <xf numFmtId="0" fontId="8" fillId="0" borderId="20" xfId="0" applyFont="1" applyBorder="1" applyAlignment="1" applyProtection="1">
      <alignment horizontal="left" vertical="center" wrapText="1" indent="2"/>
      <protection hidden="1"/>
    </xf>
    <xf numFmtId="0" fontId="8" fillId="0" borderId="20"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8" fillId="0" borderId="21" xfId="0" applyFont="1" applyBorder="1" applyAlignment="1" applyProtection="1">
      <alignment horizontal="left" vertical="center" wrapText="1"/>
      <protection hidden="1"/>
    </xf>
    <xf numFmtId="0" fontId="8" fillId="0" borderId="20" xfId="0" applyFont="1" applyBorder="1" applyAlignment="1" applyProtection="1">
      <alignment horizontal="left" vertical="center" wrapText="1" indent="2"/>
      <protection hidden="1"/>
    </xf>
    <xf numFmtId="0" fontId="8" fillId="0" borderId="0" xfId="0" applyFont="1" applyAlignment="1" applyProtection="1">
      <alignment horizontal="left" vertical="center" wrapText="1" indent="2"/>
      <protection hidden="1"/>
    </xf>
    <xf numFmtId="0" fontId="8" fillId="0" borderId="21" xfId="0" applyFont="1" applyBorder="1" applyAlignment="1" applyProtection="1">
      <alignment horizontal="left" vertical="center" wrapText="1" indent="2"/>
      <protection hidden="1"/>
    </xf>
    <xf numFmtId="164" fontId="1" fillId="0" borderId="7" xfId="0" applyNumberFormat="1" applyFont="1" applyBorder="1" applyAlignment="1" applyProtection="1">
      <alignment horizontal="center" vertical="center" wrapText="1"/>
      <protection hidden="1"/>
    </xf>
    <xf numFmtId="164" fontId="1" fillId="0" borderId="1" xfId="1" applyNumberFormat="1" applyFont="1" applyBorder="1" applyAlignment="1" applyProtection="1">
      <alignment vertical="center" wrapText="1"/>
      <protection hidden="1"/>
    </xf>
    <xf numFmtId="164" fontId="1" fillId="2" borderId="1" xfId="1" applyNumberFormat="1" applyFont="1" applyFill="1" applyBorder="1" applyAlignment="1" applyProtection="1">
      <alignment vertical="center" wrapText="1"/>
      <protection locked="0"/>
    </xf>
    <xf numFmtId="164" fontId="1" fillId="0" borderId="1" xfId="1" applyNumberFormat="1" applyFont="1" applyFill="1" applyBorder="1" applyAlignment="1" applyProtection="1">
      <alignment horizontal="center" vertical="center" wrapText="1"/>
      <protection hidden="1"/>
    </xf>
    <xf numFmtId="0" fontId="1" fillId="0" borderId="2" xfId="0" applyFont="1" applyBorder="1" applyAlignment="1" applyProtection="1">
      <alignment vertical="center" wrapText="1"/>
      <protection hidden="1"/>
    </xf>
    <xf numFmtId="0" fontId="3" fillId="0" borderId="6" xfId="0" applyFont="1" applyBorder="1" applyAlignment="1" applyProtection="1">
      <alignment vertical="center" wrapText="1"/>
      <protection hidden="1"/>
    </xf>
    <xf numFmtId="0" fontId="3" fillId="0" borderId="7" xfId="0" applyFont="1" applyBorder="1" applyAlignment="1" applyProtection="1">
      <alignment vertical="center" wrapText="1"/>
      <protection hidden="1"/>
    </xf>
    <xf numFmtId="164" fontId="1" fillId="7" borderId="1" xfId="1" applyNumberFormat="1" applyFont="1" applyFill="1" applyBorder="1" applyAlignment="1" applyProtection="1">
      <alignment vertical="center" wrapText="1"/>
      <protection hidden="1"/>
    </xf>
    <xf numFmtId="0" fontId="1" fillId="0" borderId="23" xfId="0" applyFont="1" applyBorder="1" applyAlignment="1" applyProtection="1">
      <alignment vertical="center" wrapText="1"/>
      <protection hidden="1"/>
    </xf>
    <xf numFmtId="0" fontId="1" fillId="0" borderId="25" xfId="0" applyFont="1" applyBorder="1" applyAlignment="1" applyProtection="1">
      <alignment vertical="center" wrapText="1"/>
      <protection hidden="1"/>
    </xf>
    <xf numFmtId="0" fontId="1" fillId="0" borderId="26" xfId="0" applyFont="1" applyBorder="1" applyAlignment="1" applyProtection="1">
      <alignment horizontal="center" vertical="center" wrapText="1"/>
      <protection hidden="1"/>
    </xf>
    <xf numFmtId="0" fontId="1" fillId="0" borderId="29" xfId="0" applyFont="1" applyBorder="1" applyAlignment="1" applyProtection="1">
      <alignment horizontal="center" vertical="center" wrapText="1"/>
      <protection hidden="1"/>
    </xf>
    <xf numFmtId="164" fontId="1" fillId="0" borderId="3" xfId="1" applyNumberFormat="1" applyFont="1" applyFill="1" applyBorder="1" applyAlignment="1" applyProtection="1">
      <alignment horizontal="center" vertical="center" wrapText="1"/>
      <protection hidden="1"/>
    </xf>
    <xf numFmtId="0" fontId="3" fillId="6" borderId="1" xfId="0" applyFont="1" applyFill="1" applyBorder="1" applyAlignment="1" applyProtection="1">
      <alignment horizontal="center"/>
      <protection hidden="1"/>
    </xf>
    <xf numFmtId="0" fontId="1" fillId="0" borderId="23" xfId="0" applyFont="1" applyBorder="1" applyAlignment="1" applyProtection="1">
      <alignment horizontal="center" vertical="center" wrapText="1"/>
      <protection hidden="1"/>
    </xf>
    <xf numFmtId="0" fontId="1" fillId="0" borderId="24" xfId="0" applyFont="1" applyBorder="1" applyAlignment="1" applyProtection="1">
      <alignment horizontal="center" vertical="center" wrapText="1"/>
      <protection hidden="1"/>
    </xf>
    <xf numFmtId="0" fontId="1" fillId="0" borderId="25" xfId="0" applyFont="1" applyBorder="1" applyAlignment="1" applyProtection="1">
      <alignment horizontal="center" vertical="center" wrapText="1"/>
      <protection hidden="1"/>
    </xf>
    <xf numFmtId="0" fontId="3" fillId="6" borderId="13" xfId="0" applyFont="1" applyFill="1" applyBorder="1" applyAlignment="1" applyProtection="1">
      <alignment horizontal="center"/>
      <protection hidden="1"/>
    </xf>
    <xf numFmtId="0" fontId="3" fillId="6" borderId="14" xfId="0" applyFont="1" applyFill="1" applyBorder="1" applyAlignment="1" applyProtection="1">
      <alignment horizontal="center"/>
      <protection hidden="1"/>
    </xf>
    <xf numFmtId="0" fontId="7" fillId="0" borderId="12" xfId="0" applyFont="1" applyBorder="1" applyAlignment="1" applyProtection="1">
      <alignment horizontal="left"/>
      <protection hidden="1"/>
    </xf>
    <xf numFmtId="0" fontId="7" fillId="0" borderId="13" xfId="0" applyFont="1" applyBorder="1" applyAlignment="1" applyProtection="1">
      <alignment horizontal="left"/>
      <protection hidden="1"/>
    </xf>
    <xf numFmtId="0" fontId="7" fillId="0" borderId="14" xfId="0" applyFont="1" applyBorder="1" applyAlignment="1" applyProtection="1">
      <alignment horizontal="left"/>
      <protection hidden="1"/>
    </xf>
    <xf numFmtId="0" fontId="8" fillId="0" borderId="2" xfId="0" applyFont="1" applyBorder="1" applyAlignment="1" applyProtection="1">
      <alignment horizontal="left"/>
      <protection hidden="1"/>
    </xf>
    <xf numFmtId="0" fontId="8" fillId="0" borderId="1" xfId="0" applyFont="1" applyBorder="1" applyAlignment="1" applyProtection="1">
      <alignment horizontal="left"/>
      <protection hidden="1"/>
    </xf>
    <xf numFmtId="0" fontId="8" fillId="0" borderId="3" xfId="0" applyFont="1" applyBorder="1" applyAlignment="1" applyProtection="1">
      <alignment horizontal="left"/>
      <protection hidden="1"/>
    </xf>
    <xf numFmtId="0" fontId="8" fillId="0" borderId="6" xfId="0" applyFont="1" applyBorder="1" applyAlignment="1" applyProtection="1">
      <alignment horizontal="left"/>
      <protection hidden="1"/>
    </xf>
    <xf numFmtId="0" fontId="8" fillId="0" borderId="7" xfId="0" applyFont="1" applyBorder="1" applyAlignment="1" applyProtection="1">
      <alignment horizontal="left"/>
      <protection hidden="1"/>
    </xf>
    <xf numFmtId="0" fontId="8" fillId="0" borderId="8" xfId="0" applyFont="1" applyBorder="1" applyAlignment="1" applyProtection="1">
      <alignment horizontal="left"/>
      <protection hidden="1"/>
    </xf>
    <xf numFmtId="0" fontId="5" fillId="4" borderId="1" xfId="0" applyFont="1" applyFill="1" applyBorder="1" applyAlignment="1" applyProtection="1">
      <alignment horizontal="left" vertical="center" wrapText="1"/>
      <protection hidden="1"/>
    </xf>
    <xf numFmtId="0" fontId="5" fillId="4" borderId="3" xfId="0" applyFont="1" applyFill="1" applyBorder="1" applyAlignment="1" applyProtection="1">
      <alignment horizontal="left" vertical="center" wrapText="1"/>
      <protection hidden="1"/>
    </xf>
    <xf numFmtId="0" fontId="5" fillId="4" borderId="13" xfId="0" applyFont="1" applyFill="1" applyBorder="1" applyAlignment="1" applyProtection="1">
      <alignment horizontal="left" vertical="center" wrapText="1"/>
      <protection hidden="1"/>
    </xf>
    <xf numFmtId="0" fontId="5" fillId="4" borderId="14" xfId="0" applyFont="1" applyFill="1" applyBorder="1" applyAlignment="1" applyProtection="1">
      <alignment horizontal="left" vertical="center" wrapText="1"/>
      <protection hidden="1"/>
    </xf>
    <xf numFmtId="0" fontId="3" fillId="0" borderId="9" xfId="0" applyFont="1" applyBorder="1" applyAlignment="1" applyProtection="1">
      <alignment horizontal="center"/>
      <protection hidden="1"/>
    </xf>
    <xf numFmtId="0" fontId="3" fillId="0" borderId="10" xfId="0" applyFont="1" applyBorder="1" applyAlignment="1" applyProtection="1">
      <alignment horizontal="center"/>
      <protection hidden="1"/>
    </xf>
    <xf numFmtId="0" fontId="3" fillId="0" borderId="11" xfId="0" applyFont="1" applyBorder="1" applyAlignment="1" applyProtection="1">
      <alignment horizontal="center"/>
      <protection hidden="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123825</xdr:colOff>
      <xdr:row>1</xdr:row>
      <xdr:rowOff>28574</xdr:rowOff>
    </xdr:from>
    <xdr:to>
      <xdr:col>15</xdr:col>
      <xdr:colOff>225425</xdr:colOff>
      <xdr:row>21</xdr:row>
      <xdr:rowOff>146049</xdr:rowOff>
    </xdr:to>
    <xdr:sp macro="" textlink="">
      <xdr:nvSpPr>
        <xdr:cNvPr id="3" name="TextBox 2">
          <a:extLst>
            <a:ext uri="{FF2B5EF4-FFF2-40B4-BE49-F238E27FC236}">
              <a16:creationId xmlns:a16="http://schemas.microsoft.com/office/drawing/2014/main" id="{B95C4031-49DE-280F-8AD4-60D361631D98}"/>
            </a:ext>
          </a:extLst>
        </xdr:cNvPr>
        <xdr:cNvSpPr txBox="1"/>
      </xdr:nvSpPr>
      <xdr:spPr>
        <a:xfrm>
          <a:off x="733425" y="219074"/>
          <a:ext cx="8636000" cy="3927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chemeClr val="dk1"/>
              </a:solidFill>
              <a:effectLst/>
              <a:latin typeface="Arial" panose="020B0604020202020204" pitchFamily="34" charset="0"/>
              <a:ea typeface="+mn-ea"/>
              <a:cs typeface="Arial" panose="020B0604020202020204" pitchFamily="34" charset="0"/>
            </a:rPr>
            <a:t>Annexure D  </a:t>
          </a:r>
          <a:endParaRPr lang="en-US" sz="1600" b="1">
            <a:solidFill>
              <a:schemeClr val="dk1"/>
            </a:solidFill>
            <a:effectLst/>
            <a:latin typeface="Arial" panose="020B0604020202020204" pitchFamily="34" charset="0"/>
            <a:ea typeface="+mn-ea"/>
            <a:cs typeface="Arial" panose="020B0604020202020204" pitchFamily="34" charset="0"/>
          </a:endParaRPr>
        </a:p>
        <a:p>
          <a:r>
            <a:rPr lang="en-GB" sz="1600">
              <a:solidFill>
                <a:schemeClr val="dk1"/>
              </a:solidFill>
              <a:effectLst/>
              <a:latin typeface="Arial" panose="020B0604020202020204" pitchFamily="34" charset="0"/>
              <a:ea typeface="+mn-ea"/>
              <a:cs typeface="Arial" panose="020B0604020202020204" pitchFamily="34" charset="0"/>
            </a:rPr>
            <a:t> </a:t>
          </a:r>
          <a:endParaRPr lang="en-US" sz="1600">
            <a:solidFill>
              <a:schemeClr val="dk1"/>
            </a:solidFill>
            <a:effectLst/>
            <a:latin typeface="Arial" panose="020B0604020202020204" pitchFamily="34" charset="0"/>
            <a:ea typeface="+mn-ea"/>
            <a:cs typeface="Arial" panose="020B0604020202020204" pitchFamily="34" charset="0"/>
          </a:endParaRPr>
        </a:p>
        <a:p>
          <a:r>
            <a:rPr lang="en-GB" sz="1600" b="1">
              <a:solidFill>
                <a:schemeClr val="dk1"/>
              </a:solidFill>
              <a:effectLst/>
              <a:latin typeface="Arial" panose="020B0604020202020204" pitchFamily="34" charset="0"/>
              <a:ea typeface="+mn-ea"/>
              <a:cs typeface="Arial" panose="020B0604020202020204" pitchFamily="34" charset="0"/>
            </a:rPr>
            <a:t>Pricing Schedule</a:t>
          </a:r>
          <a:endParaRPr lang="en-US" sz="1600" b="1">
            <a:solidFill>
              <a:schemeClr val="dk1"/>
            </a:solidFill>
            <a:effectLst/>
            <a:latin typeface="Arial" panose="020B0604020202020204" pitchFamily="34" charset="0"/>
            <a:ea typeface="+mn-ea"/>
            <a:cs typeface="Arial" panose="020B0604020202020204" pitchFamily="34" charset="0"/>
          </a:endParaRPr>
        </a:p>
        <a:p>
          <a:r>
            <a:rPr lang="en-GB" sz="1600">
              <a:solidFill>
                <a:schemeClr val="dk1"/>
              </a:solidFill>
              <a:effectLst/>
              <a:latin typeface="Arial" panose="020B0604020202020204" pitchFamily="34" charset="0"/>
              <a:ea typeface="+mn-ea"/>
              <a:cs typeface="Arial" panose="020B0604020202020204" pitchFamily="34" charset="0"/>
            </a:rPr>
            <a:t> </a:t>
          </a:r>
          <a:endParaRPr lang="en-US" sz="1600">
            <a:solidFill>
              <a:schemeClr val="dk1"/>
            </a:solidFill>
            <a:effectLst/>
            <a:latin typeface="Arial" panose="020B0604020202020204" pitchFamily="34" charset="0"/>
            <a:ea typeface="+mn-ea"/>
            <a:cs typeface="Arial" panose="020B0604020202020204" pitchFamily="34" charset="0"/>
          </a:endParaRPr>
        </a:p>
        <a:p>
          <a:pPr marL="0" indent="0" fontAlgn="base"/>
          <a:r>
            <a:rPr lang="en-ZA" sz="1600" b="1">
              <a:solidFill>
                <a:schemeClr val="dk1"/>
              </a:solidFill>
              <a:effectLst/>
              <a:latin typeface="Arial" panose="020B0604020202020204" pitchFamily="34" charset="0"/>
              <a:ea typeface="+mn-ea"/>
              <a:cs typeface="Arial" panose="020B0604020202020204" pitchFamily="34" charset="0"/>
            </a:rPr>
            <a:t>CSIR Network upgrade (design, provisioning, implementation, maintenance and support) for Five (5) Years</a:t>
          </a:r>
          <a:endParaRPr lang="en-US" sz="1600" b="1">
            <a:solidFill>
              <a:schemeClr val="dk1"/>
            </a:solidFill>
            <a:effectLst/>
            <a:latin typeface="Arial" panose="020B0604020202020204" pitchFamily="34" charset="0"/>
            <a:ea typeface="+mn-ea"/>
            <a:cs typeface="Arial" panose="020B0604020202020204" pitchFamily="34" charset="0"/>
          </a:endParaRPr>
        </a:p>
        <a:p>
          <a:pPr fontAlgn="base"/>
          <a:r>
            <a:rPr lang="en-ZA" sz="1600" b="1">
              <a:solidFill>
                <a:schemeClr val="dk1"/>
              </a:solidFill>
              <a:effectLst/>
              <a:latin typeface="Arial" panose="020B0604020202020204" pitchFamily="34" charset="0"/>
              <a:ea typeface="+mn-ea"/>
              <a:cs typeface="Arial" panose="020B0604020202020204" pitchFamily="34" charset="0"/>
            </a:rPr>
            <a:t> </a:t>
          </a:r>
          <a:endParaRPr lang="en-US" sz="1600">
            <a:solidFill>
              <a:schemeClr val="dk1"/>
            </a:solidFill>
            <a:effectLst/>
            <a:latin typeface="Arial" panose="020B0604020202020204" pitchFamily="34" charset="0"/>
            <a:ea typeface="+mn-ea"/>
            <a:cs typeface="Arial" panose="020B0604020202020204" pitchFamily="34" charset="0"/>
          </a:endParaRPr>
        </a:p>
        <a:p>
          <a:pPr fontAlgn="base"/>
          <a:r>
            <a:rPr lang="en-ZA" sz="1600" b="1">
              <a:solidFill>
                <a:sysClr val="windowText" lastClr="000000"/>
              </a:solidFill>
              <a:effectLst/>
              <a:latin typeface="Arial" panose="020B0604020202020204" pitchFamily="34" charset="0"/>
              <a:ea typeface="+mn-ea"/>
              <a:cs typeface="Arial" panose="020B0604020202020204" pitchFamily="34" charset="0"/>
            </a:rPr>
            <a:t>RFP No. 3551.1/27/09/2023 </a:t>
          </a:r>
          <a:r>
            <a:rPr lang="en-GB" sz="1600" b="1">
              <a:solidFill>
                <a:schemeClr val="dk1"/>
              </a:solidFill>
              <a:effectLst/>
              <a:latin typeface="Arial" panose="020B0604020202020204" pitchFamily="34" charset="0"/>
              <a:ea typeface="+mn-ea"/>
              <a:cs typeface="Arial" panose="020B0604020202020204" pitchFamily="34" charset="0"/>
            </a:rPr>
            <a:t> </a:t>
          </a:r>
          <a:endParaRPr lang="en-US" sz="1600">
            <a:solidFill>
              <a:schemeClr val="dk1"/>
            </a:solidFill>
            <a:effectLst/>
            <a:latin typeface="Arial" panose="020B0604020202020204" pitchFamily="34" charset="0"/>
            <a:ea typeface="+mn-ea"/>
            <a:cs typeface="Arial" panose="020B0604020202020204" pitchFamily="34" charset="0"/>
          </a:endParaRPr>
        </a:p>
        <a:p>
          <a:r>
            <a:rPr lang="en-GB" sz="1600" b="1">
              <a:solidFill>
                <a:schemeClr val="dk1"/>
              </a:solidFill>
              <a:effectLst/>
              <a:latin typeface="Arial" panose="020B0604020202020204" pitchFamily="34" charset="0"/>
              <a:ea typeface="+mn-ea"/>
              <a:cs typeface="Arial" panose="020B0604020202020204" pitchFamily="34" charset="0"/>
            </a:rPr>
            <a:t> </a:t>
          </a:r>
          <a:endParaRPr lang="en-US" sz="1600">
            <a:solidFill>
              <a:schemeClr val="dk1"/>
            </a:solidFill>
            <a:effectLst/>
            <a:latin typeface="Arial" panose="020B0604020202020204" pitchFamily="34" charset="0"/>
            <a:ea typeface="+mn-ea"/>
            <a:cs typeface="Arial" panose="020B0604020202020204" pitchFamily="34" charset="0"/>
          </a:endParaRPr>
        </a:p>
        <a:p>
          <a:r>
            <a:rPr lang="en-GB" sz="1600">
              <a:solidFill>
                <a:schemeClr val="dk1"/>
              </a:solidFill>
              <a:effectLst/>
              <a:latin typeface="Arial" panose="020B0604020202020204" pitchFamily="34" charset="0"/>
              <a:ea typeface="+mn-ea"/>
              <a:cs typeface="Arial" panose="020B0604020202020204" pitchFamily="34" charset="0"/>
            </a:rPr>
            <a:t>Please see the following Excel Annexure for details Pricing Schedule:</a:t>
          </a:r>
          <a:endParaRPr lang="en-US" sz="1600">
            <a:solidFill>
              <a:schemeClr val="dk1"/>
            </a:solidFill>
            <a:effectLst/>
            <a:latin typeface="Arial" panose="020B0604020202020204" pitchFamily="34" charset="0"/>
            <a:ea typeface="+mn-ea"/>
            <a:cs typeface="Arial" panose="020B0604020202020204" pitchFamily="34" charset="0"/>
          </a:endParaRPr>
        </a:p>
        <a:p>
          <a:r>
            <a:rPr lang="en-GB" sz="1600">
              <a:solidFill>
                <a:schemeClr val="dk1"/>
              </a:solidFill>
              <a:effectLst/>
              <a:latin typeface="Arial" panose="020B0604020202020204" pitchFamily="34" charset="0"/>
              <a:ea typeface="+mn-ea"/>
              <a:cs typeface="Arial" panose="020B0604020202020204" pitchFamily="34" charset="0"/>
            </a:rPr>
            <a:t> </a:t>
          </a:r>
          <a:endParaRPr lang="en-US" sz="1600">
            <a:solidFill>
              <a:schemeClr val="dk1"/>
            </a:solidFill>
            <a:effectLst/>
            <a:latin typeface="Arial" panose="020B0604020202020204" pitchFamily="34" charset="0"/>
            <a:ea typeface="+mn-ea"/>
            <a:cs typeface="Arial" panose="020B0604020202020204" pitchFamily="34" charset="0"/>
          </a:endParaRPr>
        </a:p>
        <a:p>
          <a:pPr lvl="0"/>
          <a:r>
            <a:rPr lang="en-GB" sz="1600" b="1">
              <a:solidFill>
                <a:schemeClr val="dk1"/>
              </a:solidFill>
              <a:effectLst/>
              <a:latin typeface="Arial" panose="020B0604020202020204" pitchFamily="34" charset="0"/>
              <a:ea typeface="+mn-ea"/>
              <a:cs typeface="Arial" panose="020B0604020202020204" pitchFamily="34" charset="0"/>
            </a:rPr>
            <a:t>Annexure D</a:t>
          </a:r>
          <a:r>
            <a:rPr lang="en-GB" sz="1600">
              <a:solidFill>
                <a:schemeClr val="dk1"/>
              </a:solidFill>
              <a:effectLst/>
              <a:latin typeface="Arial" panose="020B0604020202020204" pitchFamily="34" charset="0"/>
              <a:ea typeface="+mn-ea"/>
              <a:cs typeface="Arial" panose="020B0604020202020204" pitchFamily="34" charset="0"/>
            </a:rPr>
            <a:t>: Pricing Schedule</a:t>
          </a:r>
          <a:endParaRPr lang="en-US" sz="1600">
            <a:solidFill>
              <a:schemeClr val="dk1"/>
            </a:solidFill>
            <a:effectLst/>
            <a:latin typeface="Arial" panose="020B0604020202020204" pitchFamily="34" charset="0"/>
            <a:ea typeface="+mn-ea"/>
            <a:cs typeface="Arial" panose="020B0604020202020204" pitchFamily="34" charset="0"/>
          </a:endParaRPr>
        </a:p>
        <a:p>
          <a:endParaRPr lang="en-US" sz="16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46BE5-F610-444D-AB12-28A2803FDDCB}">
  <dimension ref="A1"/>
  <sheetViews>
    <sheetView showGridLines="0" tabSelected="1" workbookViewId="0">
      <selection activeCell="J28" sqref="J28"/>
    </sheetView>
  </sheetViews>
  <sheetFormatPr defaultRowHeight="14.4" x14ac:dyDescent="0.3"/>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8D028-5EA2-412A-AA9F-C8747F07B0ED}">
  <sheetPr>
    <tabColor rgb="FFFFFF00"/>
  </sheetPr>
  <dimension ref="A1:R340"/>
  <sheetViews>
    <sheetView showGridLines="0" topLeftCell="A47" zoomScale="80" zoomScaleNormal="80" zoomScaleSheetLayoutView="102" workbookViewId="0">
      <selection activeCell="A5" sqref="A5:XFD5"/>
    </sheetView>
  </sheetViews>
  <sheetFormatPr defaultColWidth="9.109375" defaultRowHeight="13.8" x14ac:dyDescent="0.25"/>
  <cols>
    <col min="1" max="1" width="36.44140625" style="2" customWidth="1"/>
    <col min="2" max="2" width="22.44140625" style="2" customWidth="1"/>
    <col min="3" max="6" width="18" style="2" customWidth="1"/>
    <col min="7" max="7" width="18.33203125" style="2" customWidth="1"/>
    <col min="8" max="13" width="18" style="2" customWidth="1"/>
    <col min="14" max="14" width="21.88671875" style="2" customWidth="1"/>
    <col min="15" max="15" width="17.44140625" style="2" customWidth="1"/>
    <col min="16" max="16" width="16.33203125" style="2" customWidth="1"/>
    <col min="17" max="16384" width="9.109375" style="2"/>
  </cols>
  <sheetData>
    <row r="1" spans="1:7" s="28" customFormat="1" x14ac:dyDescent="0.3">
      <c r="A1" s="24" t="s">
        <v>0</v>
      </c>
      <c r="B1" s="25"/>
      <c r="C1" s="26"/>
      <c r="D1" s="26"/>
      <c r="E1" s="26"/>
      <c r="F1" s="26"/>
      <c r="G1" s="27"/>
    </row>
    <row r="2" spans="1:7" s="28" customFormat="1" x14ac:dyDescent="0.3">
      <c r="A2" s="29" t="s">
        <v>1</v>
      </c>
      <c r="B2" s="30"/>
      <c r="C2" s="31"/>
      <c r="D2" s="31"/>
      <c r="E2" s="31"/>
      <c r="F2" s="31"/>
      <c r="G2" s="32"/>
    </row>
    <row r="3" spans="1:7" s="28" customFormat="1" x14ac:dyDescent="0.3">
      <c r="A3" s="85" t="s">
        <v>2</v>
      </c>
      <c r="B3" s="30"/>
      <c r="C3" s="31"/>
      <c r="D3" s="31"/>
      <c r="E3" s="31"/>
      <c r="F3" s="31"/>
      <c r="G3" s="32"/>
    </row>
    <row r="4" spans="1:7" s="28" customFormat="1" ht="24" customHeight="1" x14ac:dyDescent="0.3">
      <c r="A4" s="86" t="s">
        <v>3</v>
      </c>
      <c r="B4" s="87"/>
      <c r="C4" s="87"/>
      <c r="D4" s="87"/>
      <c r="E4" s="87"/>
      <c r="F4" s="87"/>
      <c r="G4" s="32"/>
    </row>
    <row r="5" spans="1:7" s="28" customFormat="1" ht="17.25" customHeight="1" x14ac:dyDescent="0.3">
      <c r="A5" s="33" t="s">
        <v>4</v>
      </c>
      <c r="B5" s="31"/>
      <c r="C5" s="31"/>
      <c r="D5" s="31"/>
      <c r="E5" s="31"/>
      <c r="F5" s="31"/>
      <c r="G5" s="32"/>
    </row>
    <row r="6" spans="1:7" s="28" customFormat="1" ht="42" customHeight="1" x14ac:dyDescent="0.3">
      <c r="A6" s="89" t="s">
        <v>5</v>
      </c>
      <c r="B6" s="90"/>
      <c r="C6" s="90"/>
      <c r="D6" s="90"/>
      <c r="E6" s="90"/>
      <c r="F6" s="90"/>
      <c r="G6" s="91"/>
    </row>
    <row r="7" spans="1:7" s="28" customFormat="1" x14ac:dyDescent="0.3">
      <c r="A7" s="89" t="s">
        <v>6</v>
      </c>
      <c r="B7" s="90"/>
      <c r="C7" s="90"/>
      <c r="D7" s="90"/>
      <c r="E7" s="90"/>
      <c r="F7" s="90"/>
      <c r="G7" s="91"/>
    </row>
    <row r="8" spans="1:7" s="28" customFormat="1" ht="37.5" customHeight="1" x14ac:dyDescent="0.3">
      <c r="A8" s="89" t="s">
        <v>7</v>
      </c>
      <c r="B8" s="90"/>
      <c r="C8" s="90"/>
      <c r="D8" s="90"/>
      <c r="E8" s="90"/>
      <c r="F8" s="90"/>
      <c r="G8" s="91"/>
    </row>
    <row r="9" spans="1:7" s="28" customFormat="1" ht="22.5" customHeight="1" x14ac:dyDescent="0.3">
      <c r="A9" s="29" t="s">
        <v>8</v>
      </c>
      <c r="B9" s="31"/>
      <c r="C9" s="31"/>
      <c r="D9" s="31"/>
      <c r="E9" s="31"/>
      <c r="F9" s="31"/>
      <c r="G9" s="32"/>
    </row>
    <row r="10" spans="1:7" s="28" customFormat="1" ht="31.5" customHeight="1" x14ac:dyDescent="0.3">
      <c r="A10" s="89" t="s">
        <v>9</v>
      </c>
      <c r="B10" s="90"/>
      <c r="C10" s="90"/>
      <c r="D10" s="90"/>
      <c r="E10" s="90"/>
      <c r="F10" s="90"/>
      <c r="G10" s="91"/>
    </row>
    <row r="11" spans="1:7" s="28" customFormat="1" ht="18.75" customHeight="1" x14ac:dyDescent="0.3">
      <c r="A11" s="33" t="s">
        <v>10</v>
      </c>
      <c r="B11" s="31"/>
      <c r="C11" s="31"/>
      <c r="D11" s="31"/>
      <c r="E11" s="31"/>
      <c r="F11" s="31"/>
      <c r="G11" s="32"/>
    </row>
    <row r="12" spans="1:7" s="28" customFormat="1" ht="36" customHeight="1" x14ac:dyDescent="0.3">
      <c r="A12" s="86" t="s">
        <v>11</v>
      </c>
      <c r="B12" s="87"/>
      <c r="C12" s="87"/>
      <c r="D12" s="87"/>
      <c r="E12" s="87"/>
      <c r="F12" s="87"/>
      <c r="G12" s="88"/>
    </row>
    <row r="13" spans="1:7" s="28" customFormat="1" ht="86.25" customHeight="1" x14ac:dyDescent="0.3">
      <c r="A13" s="86" t="s">
        <v>12</v>
      </c>
      <c r="B13" s="87"/>
      <c r="C13" s="87"/>
      <c r="D13" s="87"/>
      <c r="E13" s="87"/>
      <c r="F13" s="87"/>
      <c r="G13" s="88"/>
    </row>
    <row r="14" spans="1:7" ht="14.4" thickBot="1" x14ac:dyDescent="0.3">
      <c r="A14" s="34"/>
      <c r="B14" s="35"/>
      <c r="C14" s="35"/>
      <c r="D14" s="35"/>
      <c r="E14" s="35"/>
      <c r="F14" s="35"/>
      <c r="G14" s="36"/>
    </row>
    <row r="15" spans="1:7" ht="20.25" customHeight="1" x14ac:dyDescent="0.25"/>
    <row r="16" spans="1:7" ht="14.4" thickBot="1" x14ac:dyDescent="0.3">
      <c r="A16" s="16"/>
    </row>
    <row r="17" spans="1:18" x14ac:dyDescent="0.25">
      <c r="A17" s="37"/>
      <c r="B17" s="38"/>
      <c r="C17" s="77" t="s">
        <v>4</v>
      </c>
      <c r="D17" s="77"/>
      <c r="E17" s="77"/>
      <c r="F17" s="77"/>
      <c r="G17" s="77"/>
      <c r="H17" s="77"/>
      <c r="I17" s="109" t="s">
        <v>13</v>
      </c>
      <c r="J17" s="109"/>
      <c r="K17" s="109"/>
      <c r="L17" s="109"/>
      <c r="M17" s="109"/>
      <c r="N17" s="110"/>
    </row>
    <row r="18" spans="1:18" s="43" customFormat="1" ht="41.4" x14ac:dyDescent="0.25">
      <c r="A18" s="39" t="s">
        <v>14</v>
      </c>
      <c r="B18" s="12" t="s">
        <v>15</v>
      </c>
      <c r="C18" s="40" t="s">
        <v>16</v>
      </c>
      <c r="D18" s="40" t="s">
        <v>17</v>
      </c>
      <c r="E18" s="40" t="s">
        <v>18</v>
      </c>
      <c r="F18" s="40" t="s">
        <v>19</v>
      </c>
      <c r="G18" s="40" t="s">
        <v>20</v>
      </c>
      <c r="H18" s="40" t="s">
        <v>21</v>
      </c>
      <c r="I18" s="41" t="s">
        <v>22</v>
      </c>
      <c r="J18" s="41" t="s">
        <v>23</v>
      </c>
      <c r="K18" s="41" t="s">
        <v>24</v>
      </c>
      <c r="L18" s="41" t="s">
        <v>25</v>
      </c>
      <c r="M18" s="41" t="s">
        <v>26</v>
      </c>
      <c r="N18" s="42" t="s">
        <v>27</v>
      </c>
    </row>
    <row r="19" spans="1:18" s="16" customFormat="1" x14ac:dyDescent="0.25">
      <c r="A19" s="44" t="s">
        <v>28</v>
      </c>
      <c r="B19" s="45"/>
      <c r="C19" s="45"/>
      <c r="D19" s="45"/>
      <c r="E19" s="45"/>
      <c r="F19" s="45"/>
      <c r="G19" s="45"/>
      <c r="H19" s="45"/>
      <c r="I19" s="45"/>
      <c r="J19" s="45"/>
      <c r="K19" s="45"/>
      <c r="L19" s="45"/>
      <c r="M19" s="45"/>
      <c r="N19" s="46"/>
      <c r="O19" s="43"/>
      <c r="R19" s="43"/>
    </row>
    <row r="20" spans="1:18" ht="24" customHeight="1" x14ac:dyDescent="0.25">
      <c r="A20" s="96" t="s">
        <v>29</v>
      </c>
      <c r="B20" s="65" t="s">
        <v>30</v>
      </c>
      <c r="C20" s="93"/>
      <c r="D20" s="94"/>
      <c r="E20" s="93"/>
      <c r="F20" s="93"/>
      <c r="G20" s="93"/>
      <c r="H20" s="95">
        <f>SUM(C20:G21)</f>
        <v>0</v>
      </c>
      <c r="I20" s="93"/>
      <c r="J20" s="93"/>
      <c r="K20" s="93"/>
      <c r="L20" s="93"/>
      <c r="M20" s="93"/>
      <c r="N20" s="104"/>
      <c r="O20" s="43"/>
      <c r="R20" s="79"/>
    </row>
    <row r="21" spans="1:18" ht="24" customHeight="1" x14ac:dyDescent="0.25">
      <c r="A21" s="96"/>
      <c r="B21" s="65" t="s">
        <v>31</v>
      </c>
      <c r="C21" s="93"/>
      <c r="D21" s="94"/>
      <c r="E21" s="93"/>
      <c r="F21" s="93"/>
      <c r="G21" s="93"/>
      <c r="H21" s="95"/>
      <c r="I21" s="93"/>
      <c r="J21" s="93"/>
      <c r="K21" s="93"/>
      <c r="L21" s="93"/>
      <c r="M21" s="93"/>
      <c r="N21" s="104"/>
      <c r="O21" s="43"/>
      <c r="R21" s="79"/>
    </row>
    <row r="22" spans="1:18" x14ac:dyDescent="0.25">
      <c r="A22" s="100" t="s">
        <v>32</v>
      </c>
      <c r="B22" s="102" t="s">
        <v>30</v>
      </c>
      <c r="C22" s="93"/>
      <c r="D22" s="93"/>
      <c r="E22" s="99">
        <f>'Table 3 Network HW population'!J20</f>
        <v>0</v>
      </c>
      <c r="F22" s="94"/>
      <c r="G22" s="94"/>
      <c r="H22" s="95">
        <f>SUM(C22:G23)</f>
        <v>0</v>
      </c>
      <c r="I22" s="94"/>
      <c r="J22" s="94"/>
      <c r="K22" s="94"/>
      <c r="L22" s="94"/>
      <c r="M22" s="94"/>
      <c r="N22" s="104">
        <f>SUM(I22:M23)</f>
        <v>0</v>
      </c>
      <c r="O22" s="43"/>
    </row>
    <row r="23" spans="1:18" ht="15.75" customHeight="1" x14ac:dyDescent="0.25">
      <c r="A23" s="101"/>
      <c r="B23" s="103"/>
      <c r="C23" s="93"/>
      <c r="D23" s="93"/>
      <c r="E23" s="99"/>
      <c r="F23" s="94"/>
      <c r="G23" s="94"/>
      <c r="H23" s="95"/>
      <c r="I23" s="94"/>
      <c r="J23" s="94"/>
      <c r="K23" s="94"/>
      <c r="L23" s="94"/>
      <c r="M23" s="94"/>
      <c r="N23" s="104"/>
      <c r="O23" s="43"/>
    </row>
    <row r="24" spans="1:18" ht="36.75" customHeight="1" x14ac:dyDescent="0.25">
      <c r="A24" s="96" t="s">
        <v>33</v>
      </c>
      <c r="B24" s="66" t="s">
        <v>30</v>
      </c>
      <c r="C24" s="94"/>
      <c r="D24" s="93"/>
      <c r="E24" s="93"/>
      <c r="F24" s="93"/>
      <c r="G24" s="93"/>
      <c r="H24" s="95">
        <f>SUM(C24:G25)</f>
        <v>0</v>
      </c>
      <c r="I24" s="93"/>
      <c r="J24" s="93"/>
      <c r="K24" s="93"/>
      <c r="L24" s="93"/>
      <c r="M24" s="93"/>
      <c r="N24" s="104"/>
      <c r="O24" s="43"/>
    </row>
    <row r="25" spans="1:18" ht="36.75" customHeight="1" x14ac:dyDescent="0.25">
      <c r="A25" s="96"/>
      <c r="B25" s="65" t="s">
        <v>31</v>
      </c>
      <c r="C25" s="94"/>
      <c r="D25" s="93"/>
      <c r="E25" s="93"/>
      <c r="F25" s="93"/>
      <c r="G25" s="93"/>
      <c r="H25" s="95"/>
      <c r="I25" s="93"/>
      <c r="J25" s="93"/>
      <c r="K25" s="93"/>
      <c r="L25" s="93"/>
      <c r="M25" s="93"/>
      <c r="N25" s="104"/>
    </row>
    <row r="26" spans="1:18" x14ac:dyDescent="0.25">
      <c r="A26" s="44" t="s">
        <v>34</v>
      </c>
      <c r="B26" s="45"/>
      <c r="C26" s="47"/>
      <c r="D26" s="47"/>
      <c r="E26" s="47"/>
      <c r="F26" s="47"/>
      <c r="G26" s="47"/>
      <c r="H26" s="48"/>
      <c r="I26" s="47"/>
      <c r="J26" s="47"/>
      <c r="K26" s="47"/>
      <c r="L26" s="47"/>
      <c r="M26" s="47"/>
      <c r="N26" s="49"/>
    </row>
    <row r="27" spans="1:18" s="16" customFormat="1" ht="27.6" x14ac:dyDescent="0.25">
      <c r="A27" s="80" t="s">
        <v>35</v>
      </c>
      <c r="B27" s="50" t="s">
        <v>36</v>
      </c>
      <c r="C27" s="83"/>
      <c r="D27" s="84"/>
      <c r="E27" s="83"/>
      <c r="F27" s="83"/>
      <c r="G27" s="83"/>
      <c r="H27" s="81"/>
      <c r="I27" s="84"/>
      <c r="J27" s="84"/>
      <c r="K27" s="84"/>
      <c r="L27" s="84"/>
      <c r="M27" s="84"/>
      <c r="N27" s="82"/>
      <c r="O27" s="43"/>
      <c r="R27" s="43"/>
    </row>
    <row r="28" spans="1:18" ht="27" customHeight="1" x14ac:dyDescent="0.25">
      <c r="A28" s="96" t="s">
        <v>37</v>
      </c>
      <c r="B28" s="50" t="s">
        <v>36</v>
      </c>
      <c r="C28" s="93"/>
      <c r="D28" s="93"/>
      <c r="E28" s="99">
        <f>'Table 3 Network HW population'!J40</f>
        <v>0</v>
      </c>
      <c r="F28" s="94"/>
      <c r="G28" s="94"/>
      <c r="H28" s="95">
        <f>SUM(C28:G29)</f>
        <v>0</v>
      </c>
      <c r="I28" s="93"/>
      <c r="J28" s="94"/>
      <c r="K28" s="94"/>
      <c r="L28" s="94"/>
      <c r="M28" s="94"/>
      <c r="N28" s="104">
        <f>SUM(J28:M29)</f>
        <v>0</v>
      </c>
    </row>
    <row r="29" spans="1:18" ht="46.5" customHeight="1" x14ac:dyDescent="0.25">
      <c r="A29" s="96"/>
      <c r="B29" s="50" t="s">
        <v>38</v>
      </c>
      <c r="C29" s="93"/>
      <c r="D29" s="93"/>
      <c r="E29" s="99"/>
      <c r="F29" s="94"/>
      <c r="G29" s="94"/>
      <c r="H29" s="95"/>
      <c r="I29" s="93"/>
      <c r="J29" s="94"/>
      <c r="K29" s="94"/>
      <c r="L29" s="94"/>
      <c r="M29" s="94"/>
      <c r="N29" s="104"/>
    </row>
    <row r="30" spans="1:18" ht="41.25" customHeight="1" x14ac:dyDescent="0.25">
      <c r="A30" s="96" t="s">
        <v>39</v>
      </c>
      <c r="B30" s="50" t="s">
        <v>36</v>
      </c>
      <c r="C30" s="94">
        <v>0</v>
      </c>
      <c r="D30" s="93"/>
      <c r="E30" s="93"/>
      <c r="F30" s="93"/>
      <c r="G30" s="93"/>
      <c r="H30" s="95">
        <f>SUM(C30:G31)</f>
        <v>0</v>
      </c>
      <c r="I30" s="93"/>
      <c r="J30" s="93"/>
      <c r="K30" s="93"/>
      <c r="L30" s="93"/>
      <c r="M30" s="93"/>
      <c r="N30" s="104"/>
    </row>
    <row r="31" spans="1:18" ht="41.25" customHeight="1" x14ac:dyDescent="0.25">
      <c r="A31" s="96"/>
      <c r="B31" s="50" t="s">
        <v>38</v>
      </c>
      <c r="C31" s="94"/>
      <c r="D31" s="93"/>
      <c r="E31" s="93"/>
      <c r="F31" s="93"/>
      <c r="G31" s="93"/>
      <c r="H31" s="95"/>
      <c r="I31" s="93"/>
      <c r="J31" s="93"/>
      <c r="K31" s="93"/>
      <c r="L31" s="93"/>
      <c r="M31" s="93"/>
      <c r="N31" s="104"/>
    </row>
    <row r="32" spans="1:18" x14ac:dyDescent="0.25">
      <c r="A32" s="44" t="s">
        <v>40</v>
      </c>
      <c r="B32" s="45"/>
      <c r="C32" s="47"/>
      <c r="D32" s="47"/>
      <c r="E32" s="47"/>
      <c r="F32" s="47"/>
      <c r="G32" s="47"/>
      <c r="H32" s="48"/>
      <c r="I32" s="47"/>
      <c r="J32" s="47"/>
      <c r="K32" s="47"/>
      <c r="L32" s="47"/>
      <c r="M32" s="47"/>
      <c r="N32" s="49"/>
    </row>
    <row r="33" spans="1:18" s="16" customFormat="1" ht="27.6" x14ac:dyDescent="0.25">
      <c r="A33" s="80" t="s">
        <v>35</v>
      </c>
      <c r="B33" s="50" t="s">
        <v>36</v>
      </c>
      <c r="C33" s="83"/>
      <c r="D33" s="84"/>
      <c r="E33" s="83"/>
      <c r="F33" s="83"/>
      <c r="G33" s="83"/>
      <c r="H33" s="81"/>
      <c r="I33" s="84"/>
      <c r="J33" s="84"/>
      <c r="K33" s="84"/>
      <c r="L33" s="84"/>
      <c r="M33" s="84"/>
      <c r="N33" s="82"/>
      <c r="O33" s="43"/>
      <c r="R33" s="43"/>
    </row>
    <row r="34" spans="1:18" ht="26.4" customHeight="1" x14ac:dyDescent="0.25">
      <c r="A34" s="96" t="s">
        <v>41</v>
      </c>
      <c r="B34" s="50" t="s">
        <v>42</v>
      </c>
      <c r="C34" s="93"/>
      <c r="D34" s="93"/>
      <c r="E34" s="99">
        <f ca="1">'Table 3 Network HW population'!J70</f>
        <v>0</v>
      </c>
      <c r="F34" s="94"/>
      <c r="G34" s="94"/>
      <c r="H34" s="95">
        <f ca="1">SUM(C34:G35)</f>
        <v>0</v>
      </c>
      <c r="I34" s="93"/>
      <c r="J34" s="93"/>
      <c r="K34" s="94"/>
      <c r="L34" s="94"/>
      <c r="M34" s="94"/>
      <c r="N34" s="104">
        <f>SUM(K34:M35)</f>
        <v>0</v>
      </c>
    </row>
    <row r="35" spans="1:18" ht="24" customHeight="1" x14ac:dyDescent="0.25">
      <c r="A35" s="96"/>
      <c r="B35" s="50" t="s">
        <v>38</v>
      </c>
      <c r="C35" s="93"/>
      <c r="D35" s="93"/>
      <c r="E35" s="99"/>
      <c r="F35" s="94"/>
      <c r="G35" s="94"/>
      <c r="H35" s="95"/>
      <c r="I35" s="93"/>
      <c r="J35" s="93"/>
      <c r="K35" s="94"/>
      <c r="L35" s="94"/>
      <c r="M35" s="94"/>
      <c r="N35" s="104"/>
    </row>
    <row r="36" spans="1:18" ht="35.25" customHeight="1" x14ac:dyDescent="0.25">
      <c r="A36" s="96" t="s">
        <v>43</v>
      </c>
      <c r="B36" s="50" t="s">
        <v>42</v>
      </c>
      <c r="C36" s="94"/>
      <c r="D36" s="93"/>
      <c r="E36" s="93"/>
      <c r="F36" s="93"/>
      <c r="G36" s="93"/>
      <c r="H36" s="95">
        <f>SUM(C36:G37)</f>
        <v>0</v>
      </c>
      <c r="I36" s="93"/>
      <c r="J36" s="93"/>
      <c r="K36" s="93"/>
      <c r="L36" s="93"/>
      <c r="M36" s="93"/>
      <c r="N36" s="104"/>
    </row>
    <row r="37" spans="1:18" ht="35.25" customHeight="1" x14ac:dyDescent="0.25">
      <c r="A37" s="96"/>
      <c r="B37" s="50" t="s">
        <v>38</v>
      </c>
      <c r="C37" s="94"/>
      <c r="D37" s="93"/>
      <c r="E37" s="93"/>
      <c r="F37" s="93"/>
      <c r="G37" s="93"/>
      <c r="H37" s="95"/>
      <c r="I37" s="93"/>
      <c r="J37" s="93"/>
      <c r="K37" s="93"/>
      <c r="L37" s="93"/>
      <c r="M37" s="93"/>
      <c r="N37" s="104"/>
    </row>
    <row r="38" spans="1:18" x14ac:dyDescent="0.25">
      <c r="A38" s="51" t="s">
        <v>44</v>
      </c>
      <c r="B38" s="52"/>
      <c r="C38" s="53">
        <f>SUM(C20:C37)</f>
        <v>0</v>
      </c>
      <c r="D38" s="53">
        <f>SUM(D20:D37)</f>
        <v>0</v>
      </c>
      <c r="E38" s="53">
        <f t="shared" ref="E38:M38" ca="1" si="0">SUM(E20:E37)</f>
        <v>0</v>
      </c>
      <c r="F38" s="53">
        <f t="shared" si="0"/>
        <v>0</v>
      </c>
      <c r="G38" s="53">
        <f t="shared" si="0"/>
        <v>0</v>
      </c>
      <c r="H38" s="76">
        <f ca="1">SUM(H20:H37)</f>
        <v>0</v>
      </c>
      <c r="I38" s="53">
        <f t="shared" si="0"/>
        <v>0</v>
      </c>
      <c r="J38" s="53">
        <f t="shared" si="0"/>
        <v>0</v>
      </c>
      <c r="K38" s="53">
        <f t="shared" si="0"/>
        <v>0</v>
      </c>
      <c r="L38" s="53">
        <f t="shared" si="0"/>
        <v>0</v>
      </c>
      <c r="M38" s="53">
        <f t="shared" si="0"/>
        <v>0</v>
      </c>
      <c r="N38" s="75">
        <f>N22+N28+N34</f>
        <v>0</v>
      </c>
    </row>
    <row r="39" spans="1:18" ht="27" customHeight="1" thickBot="1" x14ac:dyDescent="0.3">
      <c r="A39" s="97" t="s">
        <v>45</v>
      </c>
      <c r="B39" s="98"/>
      <c r="C39" s="92"/>
      <c r="D39" s="92"/>
      <c r="E39" s="92"/>
      <c r="F39" s="92"/>
      <c r="G39" s="92"/>
      <c r="H39" s="92"/>
      <c r="I39" s="92"/>
      <c r="J39" s="92"/>
      <c r="K39" s="92"/>
      <c r="L39" s="92"/>
      <c r="M39" s="19"/>
      <c r="N39" s="78">
        <f ca="1">N38+H38</f>
        <v>0</v>
      </c>
    </row>
    <row r="40" spans="1:18" x14ac:dyDescent="0.25">
      <c r="N40" s="54">
        <f ca="1">SUM(C38:G38,I38:M38)</f>
        <v>0</v>
      </c>
    </row>
    <row r="41" spans="1:18" x14ac:dyDescent="0.25">
      <c r="M41" s="54"/>
    </row>
    <row r="42" spans="1:18" x14ac:dyDescent="0.25">
      <c r="C42" s="105" t="s">
        <v>46</v>
      </c>
      <c r="D42" s="105"/>
      <c r="E42" s="105"/>
      <c r="F42" s="105"/>
      <c r="G42" s="105"/>
      <c r="H42" s="105"/>
      <c r="I42" s="105"/>
      <c r="J42" s="105"/>
      <c r="K42" s="105"/>
    </row>
    <row r="43" spans="1:18" ht="41.4" x14ac:dyDescent="0.25">
      <c r="C43" s="12" t="s">
        <v>47</v>
      </c>
      <c r="D43" s="58" t="s">
        <v>48</v>
      </c>
      <c r="E43" s="12" t="s">
        <v>49</v>
      </c>
      <c r="F43" s="41" t="s">
        <v>50</v>
      </c>
      <c r="G43" s="41" t="s">
        <v>51</v>
      </c>
      <c r="H43" s="41" t="s">
        <v>52</v>
      </c>
      <c r="I43" s="41" t="s">
        <v>53</v>
      </c>
      <c r="J43" s="41" t="s">
        <v>54</v>
      </c>
      <c r="K43" s="41" t="s">
        <v>27</v>
      </c>
    </row>
    <row r="44" spans="1:18" ht="26.25" customHeight="1" x14ac:dyDescent="0.25">
      <c r="A44" s="106" t="s">
        <v>55</v>
      </c>
      <c r="B44" s="50" t="s">
        <v>56</v>
      </c>
      <c r="C44" s="59">
        <v>1</v>
      </c>
      <c r="D44" s="57"/>
      <c r="E44" s="60">
        <v>500</v>
      </c>
      <c r="F44" s="61">
        <f>$D44*($E44/5)*$C44</f>
        <v>0</v>
      </c>
      <c r="G44" s="61">
        <f t="shared" ref="G44:J44" si="1">$D44*($E44/5)*$C44</f>
        <v>0</v>
      </c>
      <c r="H44" s="61">
        <f t="shared" si="1"/>
        <v>0</v>
      </c>
      <c r="I44" s="61">
        <f t="shared" si="1"/>
        <v>0</v>
      </c>
      <c r="J44" s="61">
        <f t="shared" si="1"/>
        <v>0</v>
      </c>
      <c r="K44" s="61">
        <f>SUM(F44:J44)*C44</f>
        <v>0</v>
      </c>
    </row>
    <row r="45" spans="1:18" ht="26.25" customHeight="1" x14ac:dyDescent="0.25">
      <c r="A45" s="107"/>
      <c r="B45" s="50" t="s">
        <v>57</v>
      </c>
      <c r="C45" s="59">
        <v>1</v>
      </c>
      <c r="D45" s="57"/>
      <c r="E45" s="60">
        <v>1000</v>
      </c>
      <c r="F45" s="61">
        <f>$D45*($E45/5)*$C45</f>
        <v>0</v>
      </c>
      <c r="G45" s="61">
        <f t="shared" ref="G45:J47" si="2">$D45*($E45/5)*$C45</f>
        <v>0</v>
      </c>
      <c r="H45" s="61">
        <f t="shared" si="2"/>
        <v>0</v>
      </c>
      <c r="I45" s="61">
        <f t="shared" si="2"/>
        <v>0</v>
      </c>
      <c r="J45" s="61">
        <f t="shared" si="2"/>
        <v>0</v>
      </c>
      <c r="K45" s="61">
        <f>SUM(F45:J45)*C45</f>
        <v>0</v>
      </c>
    </row>
    <row r="46" spans="1:18" ht="26.25" customHeight="1" x14ac:dyDescent="0.25">
      <c r="A46" s="107"/>
      <c r="B46" s="50" t="s">
        <v>58</v>
      </c>
      <c r="C46" s="59">
        <v>1</v>
      </c>
      <c r="D46" s="57"/>
      <c r="E46" s="60">
        <v>1500</v>
      </c>
      <c r="F46" s="61">
        <f>$D46*($E46/5)*$C46</f>
        <v>0</v>
      </c>
      <c r="G46" s="61">
        <f t="shared" si="2"/>
        <v>0</v>
      </c>
      <c r="H46" s="61">
        <f t="shared" si="2"/>
        <v>0</v>
      </c>
      <c r="I46" s="61">
        <f t="shared" si="2"/>
        <v>0</v>
      </c>
      <c r="J46" s="61">
        <f t="shared" si="2"/>
        <v>0</v>
      </c>
      <c r="K46" s="61">
        <f>SUM(F46:J46)*C46</f>
        <v>0</v>
      </c>
    </row>
    <row r="47" spans="1:18" ht="26.25" customHeight="1" x14ac:dyDescent="0.25">
      <c r="A47" s="108"/>
      <c r="B47" s="50" t="s">
        <v>59</v>
      </c>
      <c r="C47" s="59">
        <v>1</v>
      </c>
      <c r="D47" s="57"/>
      <c r="E47" s="60">
        <v>2000</v>
      </c>
      <c r="F47" s="61">
        <f>$D47*($E47/5)*$C47</f>
        <v>0</v>
      </c>
      <c r="G47" s="61">
        <f t="shared" si="2"/>
        <v>0</v>
      </c>
      <c r="H47" s="61">
        <f t="shared" si="2"/>
        <v>0</v>
      </c>
      <c r="I47" s="61">
        <f t="shared" si="2"/>
        <v>0</v>
      </c>
      <c r="J47" s="61">
        <f t="shared" si="2"/>
        <v>0</v>
      </c>
      <c r="K47" s="61">
        <f>SUM(F47:J47)*C47</f>
        <v>0</v>
      </c>
    </row>
    <row r="48" spans="1:18" x14ac:dyDescent="0.25">
      <c r="K48" s="54"/>
    </row>
    <row r="49" spans="1:6" ht="14.4" thickBot="1" x14ac:dyDescent="0.3"/>
    <row r="50" spans="1:6" ht="25.5" customHeight="1" thickTop="1" thickBot="1" x14ac:dyDescent="0.3">
      <c r="A50" s="72" t="s">
        <v>60</v>
      </c>
      <c r="B50" s="73" t="s">
        <v>61</v>
      </c>
      <c r="C50" s="70" t="s">
        <v>61</v>
      </c>
      <c r="D50" s="74"/>
      <c r="E50" s="74"/>
      <c r="F50" s="74"/>
    </row>
    <row r="51" spans="1:6" ht="27" customHeight="1" thickTop="1" thickBot="1" x14ac:dyDescent="0.3">
      <c r="A51" s="72" t="s">
        <v>62</v>
      </c>
      <c r="B51" s="73" t="s">
        <v>61</v>
      </c>
      <c r="C51" s="71" t="s">
        <v>61</v>
      </c>
      <c r="D51" s="74"/>
      <c r="E51" s="74"/>
      <c r="F51" s="74"/>
    </row>
    <row r="52" spans="1:6" x14ac:dyDescent="0.25">
      <c r="A52" s="68" t="s">
        <v>61</v>
      </c>
      <c r="B52" s="68" t="s">
        <v>61</v>
      </c>
      <c r="C52" s="68" t="s">
        <v>61</v>
      </c>
      <c r="D52" s="68" t="s">
        <v>61</v>
      </c>
      <c r="E52" s="68" t="s">
        <v>61</v>
      </c>
      <c r="F52" s="68" t="s">
        <v>61</v>
      </c>
    </row>
    <row r="53" spans="1:6" x14ac:dyDescent="0.25">
      <c r="A53" s="69" t="s">
        <v>63</v>
      </c>
      <c r="B53" s="74"/>
      <c r="C53" s="74"/>
      <c r="D53" s="74"/>
      <c r="E53" s="74"/>
      <c r="F53" s="74"/>
    </row>
    <row r="54" spans="1:6" x14ac:dyDescent="0.25">
      <c r="A54" s="67" t="s">
        <v>64</v>
      </c>
      <c r="B54" s="74"/>
      <c r="C54" s="74"/>
      <c r="D54" s="74"/>
      <c r="E54" s="74"/>
      <c r="F54" s="74"/>
    </row>
    <row r="55" spans="1:6" x14ac:dyDescent="0.25">
      <c r="A55" s="67" t="s">
        <v>65</v>
      </c>
      <c r="B55" s="74"/>
      <c r="C55" s="74"/>
      <c r="D55" s="74"/>
      <c r="E55" s="74"/>
      <c r="F55" s="74"/>
    </row>
    <row r="340" spans="1:1" x14ac:dyDescent="0.25">
      <c r="A340" s="2">
        <v>10</v>
      </c>
    </row>
  </sheetData>
  <sheetProtection selectLockedCells="1"/>
  <mergeCells count="104">
    <mergeCell ref="A4:F4"/>
    <mergeCell ref="C42:K42"/>
    <mergeCell ref="A44:A47"/>
    <mergeCell ref="I17:N17"/>
    <mergeCell ref="H34:H35"/>
    <mergeCell ref="G28:G29"/>
    <mergeCell ref="H28:H29"/>
    <mergeCell ref="C30:C31"/>
    <mergeCell ref="D30:D31"/>
    <mergeCell ref="E30:E31"/>
    <mergeCell ref="F30:F31"/>
    <mergeCell ref="F34:F35"/>
    <mergeCell ref="I30:I31"/>
    <mergeCell ref="H30:H31"/>
    <mergeCell ref="G30:G31"/>
    <mergeCell ref="F28:F29"/>
    <mergeCell ref="N28:N29"/>
    <mergeCell ref="N30:N31"/>
    <mergeCell ref="N34:N35"/>
    <mergeCell ref="N36:N37"/>
    <mergeCell ref="M28:M29"/>
    <mergeCell ref="M36:M37"/>
    <mergeCell ref="M30:M31"/>
    <mergeCell ref="I28:I29"/>
    <mergeCell ref="K34:K35"/>
    <mergeCell ref="L34:L35"/>
    <mergeCell ref="M34:M35"/>
    <mergeCell ref="K30:K31"/>
    <mergeCell ref="L30:L31"/>
    <mergeCell ref="I20:I21"/>
    <mergeCell ref="I22:I23"/>
    <mergeCell ref="I24:I25"/>
    <mergeCell ref="J30:J31"/>
    <mergeCell ref="J34:J35"/>
    <mergeCell ref="G24:G25"/>
    <mergeCell ref="G20:G21"/>
    <mergeCell ref="G22:G23"/>
    <mergeCell ref="N20:N21"/>
    <mergeCell ref="N22:N23"/>
    <mergeCell ref="J24:J25"/>
    <mergeCell ref="K24:K25"/>
    <mergeCell ref="L24:L25"/>
    <mergeCell ref="M24:M25"/>
    <mergeCell ref="N24:N25"/>
    <mergeCell ref="M22:M23"/>
    <mergeCell ref="K20:K21"/>
    <mergeCell ref="L20:L21"/>
    <mergeCell ref="M20:M21"/>
    <mergeCell ref="K22:K23"/>
    <mergeCell ref="L22:L23"/>
    <mergeCell ref="H20:H21"/>
    <mergeCell ref="H22:H23"/>
    <mergeCell ref="H24:H25"/>
    <mergeCell ref="J20:J21"/>
    <mergeCell ref="J22:J23"/>
    <mergeCell ref="A36:A37"/>
    <mergeCell ref="C36:C37"/>
    <mergeCell ref="D36:D37"/>
    <mergeCell ref="E36:E37"/>
    <mergeCell ref="F36:F37"/>
    <mergeCell ref="I36:I37"/>
    <mergeCell ref="A34:A35"/>
    <mergeCell ref="C34:C35"/>
    <mergeCell ref="D34:D35"/>
    <mergeCell ref="E34:E35"/>
    <mergeCell ref="C20:C21"/>
    <mergeCell ref="D20:D21"/>
    <mergeCell ref="E20:E21"/>
    <mergeCell ref="F20:F21"/>
    <mergeCell ref="A24:A25"/>
    <mergeCell ref="C24:C25"/>
    <mergeCell ref="D24:D25"/>
    <mergeCell ref="E24:E25"/>
    <mergeCell ref="F24:F25"/>
    <mergeCell ref="A22:A23"/>
    <mergeCell ref="C22:C23"/>
    <mergeCell ref="D22:D23"/>
    <mergeCell ref="E22:E23"/>
    <mergeCell ref="F22:F23"/>
    <mergeCell ref="B22:B23"/>
    <mergeCell ref="A12:G12"/>
    <mergeCell ref="A13:G13"/>
    <mergeCell ref="A6:G6"/>
    <mergeCell ref="A7:G7"/>
    <mergeCell ref="A8:G8"/>
    <mergeCell ref="A10:G10"/>
    <mergeCell ref="C39:L39"/>
    <mergeCell ref="J36:J37"/>
    <mergeCell ref="K36:K37"/>
    <mergeCell ref="L36:L37"/>
    <mergeCell ref="J28:J29"/>
    <mergeCell ref="K28:K29"/>
    <mergeCell ref="L28:L29"/>
    <mergeCell ref="G36:G37"/>
    <mergeCell ref="H36:H37"/>
    <mergeCell ref="I34:I35"/>
    <mergeCell ref="G34:G35"/>
    <mergeCell ref="A30:A31"/>
    <mergeCell ref="A39:B39"/>
    <mergeCell ref="A28:A29"/>
    <mergeCell ref="C28:C29"/>
    <mergeCell ref="D28:D29"/>
    <mergeCell ref="E28:E29"/>
    <mergeCell ref="A20:A21"/>
  </mergeCells>
  <phoneticPr fontId="2" type="noConversion"/>
  <pageMargins left="0.7" right="0.7" top="0.75" bottom="0.75" header="0.3" footer="0.3"/>
  <pageSetup paperSize="9" scale="4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73C0D2E-2414-4CC9-8DFE-5DF35AE0E951}">
          <x14:formula1>
            <xm:f>Validation!$B$3:$B$4</xm:f>
          </x14:formula1>
          <xm:sqref>C44:C47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9A97-68E7-47B9-BB62-0C7D1FED0C27}">
  <sheetPr>
    <tabColor rgb="FFFFFF00"/>
  </sheetPr>
  <dimension ref="A1:L71"/>
  <sheetViews>
    <sheetView showGridLines="0" topLeftCell="A46" workbookViewId="0">
      <selection activeCell="F6" sqref="F6"/>
    </sheetView>
  </sheetViews>
  <sheetFormatPr defaultColWidth="9.109375" defaultRowHeight="13.8" x14ac:dyDescent="0.25"/>
  <cols>
    <col min="1" max="1" width="3.33203125" style="1" bestFit="1" customWidth="1"/>
    <col min="2" max="2" width="41.44140625" style="2" customWidth="1"/>
    <col min="3" max="3" width="5.6640625" style="2" bestFit="1" customWidth="1"/>
    <col min="4" max="4" width="22.109375" style="2" customWidth="1"/>
    <col min="5" max="5" width="12.5546875" style="2" customWidth="1"/>
    <col min="6" max="6" width="36.33203125" style="2" customWidth="1"/>
    <col min="7" max="7" width="18.6640625" style="2" customWidth="1"/>
    <col min="8" max="8" width="17.5546875" style="2" customWidth="1"/>
    <col min="9" max="9" width="23.109375" style="2" customWidth="1"/>
    <col min="10" max="10" width="17.6640625" style="1" customWidth="1"/>
    <col min="11" max="16384" width="9.109375" style="2"/>
  </cols>
  <sheetData>
    <row r="1" spans="1:12" x14ac:dyDescent="0.25">
      <c r="B1" s="111" t="s">
        <v>0</v>
      </c>
      <c r="C1" s="112"/>
      <c r="D1" s="112"/>
      <c r="E1" s="112"/>
      <c r="F1" s="113"/>
    </row>
    <row r="2" spans="1:12" x14ac:dyDescent="0.25">
      <c r="B2" s="114" t="s">
        <v>1</v>
      </c>
      <c r="C2" s="115"/>
      <c r="D2" s="115"/>
      <c r="E2" s="115"/>
      <c r="F2" s="116"/>
      <c r="G2" s="3"/>
    </row>
    <row r="3" spans="1:12" x14ac:dyDescent="0.25">
      <c r="B3" s="114" t="s">
        <v>2</v>
      </c>
      <c r="C3" s="115"/>
      <c r="D3" s="115"/>
      <c r="E3" s="115"/>
      <c r="F3" s="116"/>
      <c r="G3" s="3"/>
      <c r="H3" s="3"/>
      <c r="I3" s="3"/>
    </row>
    <row r="4" spans="1:12" ht="14.4" thickBot="1" x14ac:dyDescent="0.3">
      <c r="B4" s="117" t="s">
        <v>66</v>
      </c>
      <c r="C4" s="118"/>
      <c r="D4" s="118"/>
      <c r="E4" s="118"/>
      <c r="F4" s="119"/>
      <c r="G4" s="3"/>
      <c r="H4" s="3"/>
      <c r="I4" s="3"/>
    </row>
    <row r="5" spans="1:12" ht="14.4" thickBot="1" x14ac:dyDescent="0.3">
      <c r="B5" s="117" t="s">
        <v>67</v>
      </c>
      <c r="C5" s="118"/>
      <c r="D5" s="118"/>
      <c r="E5" s="118"/>
      <c r="F5" s="119"/>
      <c r="J5" s="2"/>
    </row>
    <row r="6" spans="1:12" ht="14.4" thickBot="1" x14ac:dyDescent="0.3">
      <c r="B6" s="4"/>
      <c r="G6" s="124" t="s">
        <v>68</v>
      </c>
      <c r="H6" s="125"/>
      <c r="I6" s="125"/>
      <c r="J6" s="126"/>
    </row>
    <row r="7" spans="1:12" x14ac:dyDescent="0.25">
      <c r="A7" s="5" t="s">
        <v>69</v>
      </c>
      <c r="B7" s="122" t="s">
        <v>70</v>
      </c>
      <c r="C7" s="122"/>
      <c r="D7" s="122"/>
      <c r="E7" s="122"/>
      <c r="F7" s="122"/>
      <c r="G7" s="122"/>
      <c r="H7" s="122"/>
      <c r="I7" s="122"/>
      <c r="J7" s="123"/>
    </row>
    <row r="8" spans="1:12" ht="55.2" x14ac:dyDescent="0.25">
      <c r="A8" s="6"/>
      <c r="B8" s="7" t="s">
        <v>71</v>
      </c>
      <c r="C8" s="7" t="s">
        <v>72</v>
      </c>
      <c r="D8" s="7" t="s">
        <v>73</v>
      </c>
      <c r="E8" s="7" t="s">
        <v>74</v>
      </c>
      <c r="F8" s="7" t="s">
        <v>75</v>
      </c>
      <c r="G8" s="7" t="s">
        <v>76</v>
      </c>
      <c r="H8" s="7" t="s">
        <v>77</v>
      </c>
      <c r="I8" s="7" t="s">
        <v>78</v>
      </c>
      <c r="J8" s="8" t="s">
        <v>79</v>
      </c>
      <c r="L8" s="3"/>
    </row>
    <row r="9" spans="1:12" x14ac:dyDescent="0.25">
      <c r="A9" s="6">
        <v>1</v>
      </c>
      <c r="B9" s="9" t="s">
        <v>80</v>
      </c>
      <c r="C9" s="9">
        <v>1</v>
      </c>
      <c r="D9" s="9" t="s">
        <v>81</v>
      </c>
      <c r="E9" s="9" t="s">
        <v>82</v>
      </c>
      <c r="F9" s="9" t="s">
        <v>83</v>
      </c>
      <c r="G9" s="55"/>
      <c r="H9" s="55"/>
      <c r="I9" s="56"/>
      <c r="J9" s="10">
        <f t="shared" ref="J9:J19" si="0">I9*H9</f>
        <v>0</v>
      </c>
    </row>
    <row r="10" spans="1:12" x14ac:dyDescent="0.25">
      <c r="A10" s="6">
        <v>2</v>
      </c>
      <c r="B10" s="9" t="s">
        <v>84</v>
      </c>
      <c r="C10" s="9">
        <v>1</v>
      </c>
      <c r="D10" s="9" t="s">
        <v>81</v>
      </c>
      <c r="E10" s="9" t="s">
        <v>82</v>
      </c>
      <c r="F10" s="9" t="s">
        <v>83</v>
      </c>
      <c r="G10" s="55"/>
      <c r="H10" s="55"/>
      <c r="I10" s="56"/>
      <c r="J10" s="10">
        <f t="shared" si="0"/>
        <v>0</v>
      </c>
    </row>
    <row r="11" spans="1:12" x14ac:dyDescent="0.25">
      <c r="A11" s="6">
        <v>3</v>
      </c>
      <c r="B11" s="9" t="s">
        <v>85</v>
      </c>
      <c r="C11" s="9">
        <v>1</v>
      </c>
      <c r="D11" s="9" t="s">
        <v>86</v>
      </c>
      <c r="E11" s="9" t="s">
        <v>82</v>
      </c>
      <c r="F11" s="9" t="s">
        <v>83</v>
      </c>
      <c r="G11" s="55"/>
      <c r="H11" s="55"/>
      <c r="I11" s="56"/>
      <c r="J11" s="10">
        <f t="shared" si="0"/>
        <v>0</v>
      </c>
    </row>
    <row r="12" spans="1:12" x14ac:dyDescent="0.25">
      <c r="A12" s="6">
        <v>4</v>
      </c>
      <c r="B12" s="9" t="s">
        <v>87</v>
      </c>
      <c r="C12" s="9">
        <v>1</v>
      </c>
      <c r="D12" s="9" t="s">
        <v>86</v>
      </c>
      <c r="E12" s="9" t="s">
        <v>82</v>
      </c>
      <c r="F12" s="9" t="s">
        <v>83</v>
      </c>
      <c r="G12" s="55"/>
      <c r="H12" s="55"/>
      <c r="I12" s="56"/>
      <c r="J12" s="10">
        <f t="shared" si="0"/>
        <v>0</v>
      </c>
    </row>
    <row r="13" spans="1:12" x14ac:dyDescent="0.25">
      <c r="A13" s="6">
        <v>5</v>
      </c>
      <c r="B13" s="9" t="s">
        <v>88</v>
      </c>
      <c r="C13" s="9">
        <v>12</v>
      </c>
      <c r="D13" s="11" t="s">
        <v>89</v>
      </c>
      <c r="E13" s="9" t="s">
        <v>82</v>
      </c>
      <c r="F13" s="9" t="s">
        <v>83</v>
      </c>
      <c r="G13" s="55"/>
      <c r="H13" s="55"/>
      <c r="I13" s="56"/>
      <c r="J13" s="10">
        <f t="shared" si="0"/>
        <v>0</v>
      </c>
    </row>
    <row r="14" spans="1:12" x14ac:dyDescent="0.25">
      <c r="A14" s="6">
        <v>6</v>
      </c>
      <c r="B14" s="9" t="s">
        <v>88</v>
      </c>
      <c r="C14" s="9">
        <v>31</v>
      </c>
      <c r="D14" s="9" t="s">
        <v>90</v>
      </c>
      <c r="E14" s="9" t="s">
        <v>82</v>
      </c>
      <c r="F14" s="9" t="s">
        <v>83</v>
      </c>
      <c r="G14" s="55"/>
      <c r="H14" s="55"/>
      <c r="I14" s="56"/>
      <c r="J14" s="10">
        <f t="shared" si="0"/>
        <v>0</v>
      </c>
    </row>
    <row r="15" spans="1:12" x14ac:dyDescent="0.25">
      <c r="A15" s="6">
        <v>7</v>
      </c>
      <c r="B15" s="9" t="s">
        <v>88</v>
      </c>
      <c r="C15" s="9">
        <v>2</v>
      </c>
      <c r="D15" s="9" t="s">
        <v>86</v>
      </c>
      <c r="E15" s="9" t="s">
        <v>82</v>
      </c>
      <c r="F15" s="9" t="s">
        <v>83</v>
      </c>
      <c r="G15" s="55"/>
      <c r="H15" s="55"/>
      <c r="I15" s="56"/>
      <c r="J15" s="10">
        <f t="shared" si="0"/>
        <v>0</v>
      </c>
    </row>
    <row r="16" spans="1:12" x14ac:dyDescent="0.25">
      <c r="A16" s="6">
        <v>8</v>
      </c>
      <c r="B16" s="9" t="s">
        <v>91</v>
      </c>
      <c r="C16" s="64"/>
      <c r="D16" s="64"/>
      <c r="E16" s="9" t="s">
        <v>82</v>
      </c>
      <c r="F16" s="9" t="s">
        <v>83</v>
      </c>
      <c r="G16" s="55"/>
      <c r="H16" s="55"/>
      <c r="I16" s="56"/>
      <c r="J16" s="10">
        <f t="shared" si="0"/>
        <v>0</v>
      </c>
    </row>
    <row r="17" spans="1:11" x14ac:dyDescent="0.25">
      <c r="A17" s="6">
        <v>9</v>
      </c>
      <c r="B17" s="9" t="s">
        <v>91</v>
      </c>
      <c r="C17" s="64"/>
      <c r="D17" s="64"/>
      <c r="E17" s="9" t="s">
        <v>82</v>
      </c>
      <c r="F17" s="9" t="s">
        <v>83</v>
      </c>
      <c r="G17" s="55"/>
      <c r="H17" s="55"/>
      <c r="I17" s="56"/>
      <c r="J17" s="10">
        <f t="shared" si="0"/>
        <v>0</v>
      </c>
    </row>
    <row r="18" spans="1:11" x14ac:dyDescent="0.25">
      <c r="A18" s="6">
        <v>10</v>
      </c>
      <c r="B18" s="9" t="s">
        <v>91</v>
      </c>
      <c r="C18" s="64"/>
      <c r="D18" s="64"/>
      <c r="E18" s="9" t="s">
        <v>82</v>
      </c>
      <c r="F18" s="9" t="s">
        <v>83</v>
      </c>
      <c r="G18" s="55"/>
      <c r="H18" s="55"/>
      <c r="I18" s="56"/>
      <c r="J18" s="10">
        <f t="shared" si="0"/>
        <v>0</v>
      </c>
    </row>
    <row r="19" spans="1:11" x14ac:dyDescent="0.25">
      <c r="A19" s="6">
        <v>11</v>
      </c>
      <c r="B19" s="9" t="s">
        <v>91</v>
      </c>
      <c r="C19" s="64"/>
      <c r="D19" s="64"/>
      <c r="E19" s="9" t="s">
        <v>82</v>
      </c>
      <c r="F19" s="9" t="s">
        <v>83</v>
      </c>
      <c r="G19" s="55"/>
      <c r="H19" s="55"/>
      <c r="I19" s="56"/>
      <c r="J19" s="10">
        <f t="shared" si="0"/>
        <v>0</v>
      </c>
    </row>
    <row r="20" spans="1:11" x14ac:dyDescent="0.25">
      <c r="A20" s="6"/>
      <c r="B20" s="9"/>
      <c r="C20" s="12">
        <f>SUM(C9:C19)</f>
        <v>49</v>
      </c>
      <c r="D20" s="9"/>
      <c r="E20" s="9"/>
      <c r="F20" s="9"/>
      <c r="G20" s="13"/>
      <c r="H20" s="13"/>
      <c r="I20" s="14" t="s">
        <v>92</v>
      </c>
      <c r="J20" s="15">
        <f>SUM(J9:J19)</f>
        <v>0</v>
      </c>
      <c r="K20" s="16" t="s">
        <v>93</v>
      </c>
    </row>
    <row r="21" spans="1:11" x14ac:dyDescent="0.25">
      <c r="A21" s="6"/>
      <c r="B21" s="120" t="s">
        <v>94</v>
      </c>
      <c r="C21" s="120"/>
      <c r="D21" s="120"/>
      <c r="E21" s="120"/>
      <c r="F21" s="120"/>
      <c r="G21" s="120"/>
      <c r="H21" s="120"/>
      <c r="I21" s="120"/>
      <c r="J21" s="121"/>
    </row>
    <row r="22" spans="1:11" x14ac:dyDescent="0.25">
      <c r="A22" s="6">
        <v>8</v>
      </c>
      <c r="B22" s="9" t="s">
        <v>95</v>
      </c>
      <c r="C22" s="9">
        <v>1</v>
      </c>
      <c r="D22" s="9" t="s">
        <v>96</v>
      </c>
      <c r="E22" s="9" t="s">
        <v>97</v>
      </c>
      <c r="F22" s="9" t="s">
        <v>98</v>
      </c>
      <c r="G22" s="55"/>
      <c r="H22" s="55"/>
      <c r="I22" s="56"/>
      <c r="J22" s="10">
        <f t="shared" ref="J22:J39" si="1">I22*H22</f>
        <v>0</v>
      </c>
    </row>
    <row r="23" spans="1:11" x14ac:dyDescent="0.25">
      <c r="A23" s="6">
        <v>9</v>
      </c>
      <c r="B23" s="9" t="s">
        <v>95</v>
      </c>
      <c r="C23" s="9">
        <v>2</v>
      </c>
      <c r="D23" s="9" t="s">
        <v>96</v>
      </c>
      <c r="E23" s="9" t="s">
        <v>97</v>
      </c>
      <c r="F23" s="9" t="s">
        <v>99</v>
      </c>
      <c r="G23" s="55"/>
      <c r="H23" s="55"/>
      <c r="I23" s="56"/>
      <c r="J23" s="10">
        <f t="shared" si="1"/>
        <v>0</v>
      </c>
    </row>
    <row r="24" spans="1:11" x14ac:dyDescent="0.25">
      <c r="A24" s="6">
        <v>10</v>
      </c>
      <c r="B24" s="9" t="s">
        <v>95</v>
      </c>
      <c r="C24" s="9">
        <v>1</v>
      </c>
      <c r="D24" s="9" t="s">
        <v>100</v>
      </c>
      <c r="E24" s="9" t="s">
        <v>97</v>
      </c>
      <c r="F24" s="9" t="s">
        <v>101</v>
      </c>
      <c r="G24" s="55"/>
      <c r="H24" s="55"/>
      <c r="I24" s="56"/>
      <c r="J24" s="10">
        <f t="shared" si="1"/>
        <v>0</v>
      </c>
    </row>
    <row r="25" spans="1:11" x14ac:dyDescent="0.25">
      <c r="A25" s="6">
        <v>11</v>
      </c>
      <c r="B25" s="9" t="s">
        <v>95</v>
      </c>
      <c r="C25" s="9">
        <v>1</v>
      </c>
      <c r="D25" s="9" t="s">
        <v>102</v>
      </c>
      <c r="E25" s="9" t="s">
        <v>97</v>
      </c>
      <c r="F25" s="9" t="s">
        <v>103</v>
      </c>
      <c r="G25" s="55"/>
      <c r="H25" s="55"/>
      <c r="I25" s="56"/>
      <c r="J25" s="10">
        <f t="shared" si="1"/>
        <v>0</v>
      </c>
    </row>
    <row r="26" spans="1:11" x14ac:dyDescent="0.25">
      <c r="A26" s="6">
        <v>12</v>
      </c>
      <c r="B26" s="9" t="s">
        <v>95</v>
      </c>
      <c r="C26" s="9">
        <v>1</v>
      </c>
      <c r="D26" s="9" t="s">
        <v>104</v>
      </c>
      <c r="E26" s="9" t="s">
        <v>97</v>
      </c>
      <c r="F26" s="9" t="s">
        <v>105</v>
      </c>
      <c r="G26" s="55"/>
      <c r="H26" s="55"/>
      <c r="I26" s="56"/>
      <c r="J26" s="10">
        <f t="shared" si="1"/>
        <v>0</v>
      </c>
    </row>
    <row r="27" spans="1:11" x14ac:dyDescent="0.25">
      <c r="A27" s="6">
        <v>13</v>
      </c>
      <c r="B27" s="9" t="s">
        <v>106</v>
      </c>
      <c r="C27" s="9">
        <v>2</v>
      </c>
      <c r="D27" s="9" t="s">
        <v>90</v>
      </c>
      <c r="E27" s="9" t="s">
        <v>97</v>
      </c>
      <c r="F27" s="9" t="s">
        <v>83</v>
      </c>
      <c r="G27" s="55"/>
      <c r="H27" s="55"/>
      <c r="I27" s="56"/>
      <c r="J27" s="10">
        <f t="shared" si="1"/>
        <v>0</v>
      </c>
    </row>
    <row r="28" spans="1:11" x14ac:dyDescent="0.25">
      <c r="A28" s="6">
        <v>14</v>
      </c>
      <c r="B28" s="9" t="s">
        <v>107</v>
      </c>
      <c r="C28" s="9">
        <v>1</v>
      </c>
      <c r="D28" s="9" t="s">
        <v>108</v>
      </c>
      <c r="E28" s="9" t="s">
        <v>97</v>
      </c>
      <c r="F28" s="9" t="s">
        <v>83</v>
      </c>
      <c r="G28" s="55"/>
      <c r="H28" s="55"/>
      <c r="I28" s="56"/>
      <c r="J28" s="10">
        <f t="shared" si="1"/>
        <v>0</v>
      </c>
    </row>
    <row r="29" spans="1:11" x14ac:dyDescent="0.25">
      <c r="A29" s="6">
        <v>15</v>
      </c>
      <c r="B29" s="9" t="s">
        <v>109</v>
      </c>
      <c r="C29" s="9">
        <v>2</v>
      </c>
      <c r="D29" s="9" t="s">
        <v>90</v>
      </c>
      <c r="E29" s="9" t="s">
        <v>97</v>
      </c>
      <c r="F29" s="9" t="s">
        <v>83</v>
      </c>
      <c r="G29" s="55"/>
      <c r="H29" s="55"/>
      <c r="I29" s="56"/>
      <c r="J29" s="10">
        <f t="shared" si="1"/>
        <v>0</v>
      </c>
    </row>
    <row r="30" spans="1:11" x14ac:dyDescent="0.25">
      <c r="A30" s="6">
        <v>16</v>
      </c>
      <c r="B30" s="9" t="s">
        <v>110</v>
      </c>
      <c r="C30" s="9">
        <v>4</v>
      </c>
      <c r="D30" s="9" t="s">
        <v>90</v>
      </c>
      <c r="E30" s="9" t="s">
        <v>97</v>
      </c>
      <c r="F30" s="9" t="s">
        <v>83</v>
      </c>
      <c r="G30" s="55"/>
      <c r="H30" s="55"/>
      <c r="I30" s="56"/>
      <c r="J30" s="10">
        <f t="shared" si="1"/>
        <v>0</v>
      </c>
    </row>
    <row r="31" spans="1:11" x14ac:dyDescent="0.25">
      <c r="A31" s="6">
        <v>17</v>
      </c>
      <c r="B31" s="9" t="s">
        <v>111</v>
      </c>
      <c r="C31" s="9">
        <v>2</v>
      </c>
      <c r="D31" s="9" t="s">
        <v>90</v>
      </c>
      <c r="E31" s="9" t="s">
        <v>97</v>
      </c>
      <c r="F31" s="9" t="s">
        <v>83</v>
      </c>
      <c r="G31" s="55"/>
      <c r="H31" s="55"/>
      <c r="I31" s="56"/>
      <c r="J31" s="10">
        <f t="shared" si="1"/>
        <v>0</v>
      </c>
    </row>
    <row r="32" spans="1:11" x14ac:dyDescent="0.25">
      <c r="A32" s="6">
        <v>18</v>
      </c>
      <c r="B32" s="9" t="s">
        <v>112</v>
      </c>
      <c r="C32" s="9">
        <v>2</v>
      </c>
      <c r="D32" s="9" t="s">
        <v>90</v>
      </c>
      <c r="E32" s="9" t="s">
        <v>97</v>
      </c>
      <c r="F32" s="9" t="s">
        <v>83</v>
      </c>
      <c r="G32" s="55"/>
      <c r="H32" s="55"/>
      <c r="I32" s="56"/>
      <c r="J32" s="10">
        <f t="shared" si="1"/>
        <v>0</v>
      </c>
    </row>
    <row r="33" spans="1:11" x14ac:dyDescent="0.25">
      <c r="A33" s="6">
        <v>19</v>
      </c>
      <c r="B33" s="9" t="s">
        <v>113</v>
      </c>
      <c r="C33" s="9">
        <v>1</v>
      </c>
      <c r="D33" s="9" t="s">
        <v>108</v>
      </c>
      <c r="E33" s="9" t="s">
        <v>97</v>
      </c>
      <c r="F33" s="9" t="s">
        <v>83</v>
      </c>
      <c r="G33" s="55"/>
      <c r="H33" s="55"/>
      <c r="I33" s="56"/>
      <c r="J33" s="10">
        <f t="shared" si="1"/>
        <v>0</v>
      </c>
    </row>
    <row r="34" spans="1:11" x14ac:dyDescent="0.25">
      <c r="A34" s="6">
        <v>20</v>
      </c>
      <c r="B34" s="9" t="s">
        <v>114</v>
      </c>
      <c r="C34" s="9">
        <v>2</v>
      </c>
      <c r="D34" s="9" t="s">
        <v>108</v>
      </c>
      <c r="E34" s="9" t="s">
        <v>97</v>
      </c>
      <c r="F34" s="9" t="s">
        <v>83</v>
      </c>
      <c r="G34" s="55"/>
      <c r="H34" s="55"/>
      <c r="I34" s="56"/>
      <c r="J34" s="10">
        <f t="shared" si="1"/>
        <v>0</v>
      </c>
    </row>
    <row r="35" spans="1:11" x14ac:dyDescent="0.25">
      <c r="A35" s="6">
        <v>21</v>
      </c>
      <c r="B35" s="9" t="s">
        <v>115</v>
      </c>
      <c r="C35" s="9">
        <v>1</v>
      </c>
      <c r="D35" s="9" t="s">
        <v>116</v>
      </c>
      <c r="E35" s="9" t="s">
        <v>97</v>
      </c>
      <c r="F35" s="9" t="s">
        <v>83</v>
      </c>
      <c r="G35" s="55"/>
      <c r="H35" s="55"/>
      <c r="I35" s="56"/>
      <c r="J35" s="10">
        <f t="shared" si="1"/>
        <v>0</v>
      </c>
    </row>
    <row r="36" spans="1:11" x14ac:dyDescent="0.25">
      <c r="A36" s="6">
        <v>22</v>
      </c>
      <c r="B36" s="9" t="s">
        <v>91</v>
      </c>
      <c r="C36" s="64"/>
      <c r="D36" s="64"/>
      <c r="E36" s="9" t="s">
        <v>97</v>
      </c>
      <c r="F36" s="9" t="s">
        <v>83</v>
      </c>
      <c r="G36" s="55"/>
      <c r="H36" s="55"/>
      <c r="I36" s="56"/>
      <c r="J36" s="10">
        <f t="shared" si="1"/>
        <v>0</v>
      </c>
    </row>
    <row r="37" spans="1:11" x14ac:dyDescent="0.25">
      <c r="A37" s="6">
        <v>23</v>
      </c>
      <c r="B37" s="9" t="s">
        <v>91</v>
      </c>
      <c r="C37" s="64"/>
      <c r="D37" s="64"/>
      <c r="E37" s="9" t="s">
        <v>97</v>
      </c>
      <c r="F37" s="9" t="s">
        <v>83</v>
      </c>
      <c r="G37" s="55"/>
      <c r="H37" s="55"/>
      <c r="I37" s="56"/>
      <c r="J37" s="10">
        <f t="shared" si="1"/>
        <v>0</v>
      </c>
    </row>
    <row r="38" spans="1:11" x14ac:dyDescent="0.25">
      <c r="A38" s="6">
        <v>24</v>
      </c>
      <c r="B38" s="9" t="s">
        <v>91</v>
      </c>
      <c r="C38" s="64"/>
      <c r="D38" s="64"/>
      <c r="E38" s="9" t="s">
        <v>97</v>
      </c>
      <c r="F38" s="9" t="s">
        <v>83</v>
      </c>
      <c r="G38" s="55"/>
      <c r="H38" s="55"/>
      <c r="I38" s="56"/>
      <c r="J38" s="10">
        <f t="shared" si="1"/>
        <v>0</v>
      </c>
    </row>
    <row r="39" spans="1:11" x14ac:dyDescent="0.25">
      <c r="A39" s="6">
        <v>25</v>
      </c>
      <c r="B39" s="9" t="s">
        <v>91</v>
      </c>
      <c r="C39" s="64"/>
      <c r="D39" s="64"/>
      <c r="E39" s="9" t="s">
        <v>97</v>
      </c>
      <c r="F39" s="9" t="s">
        <v>83</v>
      </c>
      <c r="G39" s="55"/>
      <c r="H39" s="55"/>
      <c r="I39" s="56"/>
      <c r="J39" s="10">
        <f t="shared" si="1"/>
        <v>0</v>
      </c>
    </row>
    <row r="40" spans="1:11" x14ac:dyDescent="0.25">
      <c r="A40" s="6"/>
      <c r="B40" s="9"/>
      <c r="C40" s="12">
        <f>SUM(C22:C35)</f>
        <v>23</v>
      </c>
      <c r="D40" s="9"/>
      <c r="E40" s="9"/>
      <c r="F40" s="9"/>
      <c r="G40" s="13"/>
      <c r="H40" s="13"/>
      <c r="I40" s="14" t="s">
        <v>117</v>
      </c>
      <c r="J40" s="15">
        <f>SUM(J22:J39)</f>
        <v>0</v>
      </c>
      <c r="K40" s="16" t="s">
        <v>118</v>
      </c>
    </row>
    <row r="41" spans="1:11" x14ac:dyDescent="0.25">
      <c r="A41" s="6"/>
      <c r="B41" s="120" t="s">
        <v>119</v>
      </c>
      <c r="C41" s="120"/>
      <c r="D41" s="120"/>
      <c r="E41" s="120"/>
      <c r="F41" s="120"/>
      <c r="G41" s="120"/>
      <c r="H41" s="120"/>
      <c r="I41" s="120"/>
      <c r="J41" s="121"/>
    </row>
    <row r="42" spans="1:11" ht="33.75" customHeight="1" x14ac:dyDescent="0.25">
      <c r="A42" s="6">
        <v>22</v>
      </c>
      <c r="B42" s="9" t="s">
        <v>120</v>
      </c>
      <c r="C42" s="9">
        <v>47</v>
      </c>
      <c r="D42" s="9" t="s">
        <v>121</v>
      </c>
      <c r="E42" s="9" t="s">
        <v>122</v>
      </c>
      <c r="F42" s="9" t="s">
        <v>123</v>
      </c>
      <c r="G42" s="55"/>
      <c r="H42" s="55"/>
      <c r="I42" s="56"/>
      <c r="J42" s="10">
        <f t="shared" ref="J42:J69" si="2">I42*H42</f>
        <v>0</v>
      </c>
    </row>
    <row r="43" spans="1:11" x14ac:dyDescent="0.25">
      <c r="A43" s="6">
        <v>23</v>
      </c>
      <c r="B43" s="9" t="s">
        <v>106</v>
      </c>
      <c r="C43" s="9">
        <v>1</v>
      </c>
      <c r="D43" s="9" t="s">
        <v>124</v>
      </c>
      <c r="E43" s="9" t="s">
        <v>122</v>
      </c>
      <c r="F43" s="9" t="s">
        <v>83</v>
      </c>
      <c r="G43" s="55"/>
      <c r="H43" s="55"/>
      <c r="I43" s="56"/>
      <c r="J43" s="10">
        <f t="shared" si="2"/>
        <v>0</v>
      </c>
    </row>
    <row r="44" spans="1:11" ht="24.75" customHeight="1" x14ac:dyDescent="0.25">
      <c r="A44" s="6">
        <v>24</v>
      </c>
      <c r="B44" s="9" t="s">
        <v>120</v>
      </c>
      <c r="C44" s="9">
        <v>68</v>
      </c>
      <c r="D44" s="9" t="s">
        <v>102</v>
      </c>
      <c r="E44" s="9" t="s">
        <v>122</v>
      </c>
      <c r="F44" s="9" t="s">
        <v>125</v>
      </c>
      <c r="G44" s="55"/>
      <c r="H44" s="55"/>
      <c r="I44" s="56"/>
      <c r="J44" s="10">
        <f t="shared" si="2"/>
        <v>0</v>
      </c>
    </row>
    <row r="45" spans="1:11" x14ac:dyDescent="0.25">
      <c r="A45" s="6">
        <v>25</v>
      </c>
      <c r="B45" s="9" t="s">
        <v>120</v>
      </c>
      <c r="C45" s="9">
        <v>14</v>
      </c>
      <c r="D45" s="9" t="s">
        <v>126</v>
      </c>
      <c r="E45" s="9" t="s">
        <v>122</v>
      </c>
      <c r="F45" s="9" t="s">
        <v>83</v>
      </c>
      <c r="G45" s="55"/>
      <c r="H45" s="55"/>
      <c r="I45" s="56"/>
      <c r="J45" s="10">
        <f t="shared" si="2"/>
        <v>0</v>
      </c>
    </row>
    <row r="46" spans="1:11" ht="30" customHeight="1" x14ac:dyDescent="0.25">
      <c r="A46" s="6">
        <v>26</v>
      </c>
      <c r="B46" s="9" t="s">
        <v>120</v>
      </c>
      <c r="C46" s="9">
        <v>182</v>
      </c>
      <c r="D46" s="9" t="s">
        <v>127</v>
      </c>
      <c r="E46" s="9" t="s">
        <v>122</v>
      </c>
      <c r="F46" s="9" t="s">
        <v>125</v>
      </c>
      <c r="G46" s="55"/>
      <c r="H46" s="55"/>
      <c r="I46" s="56"/>
      <c r="J46" s="10">
        <f t="shared" si="2"/>
        <v>0</v>
      </c>
    </row>
    <row r="47" spans="1:11" ht="27" customHeight="1" x14ac:dyDescent="0.25">
      <c r="A47" s="6">
        <v>27</v>
      </c>
      <c r="B47" s="9" t="s">
        <v>120</v>
      </c>
      <c r="C47" s="9">
        <v>46</v>
      </c>
      <c r="D47" s="9" t="s">
        <v>104</v>
      </c>
      <c r="E47" s="9" t="s">
        <v>122</v>
      </c>
      <c r="F47" s="9" t="s">
        <v>125</v>
      </c>
      <c r="G47" s="55"/>
      <c r="H47" s="55"/>
      <c r="I47" s="56"/>
      <c r="J47" s="10">
        <f t="shared" si="2"/>
        <v>0</v>
      </c>
    </row>
    <row r="48" spans="1:11" x14ac:dyDescent="0.25">
      <c r="A48" s="6">
        <v>28</v>
      </c>
      <c r="B48" s="9" t="s">
        <v>115</v>
      </c>
      <c r="C48" s="9">
        <v>1</v>
      </c>
      <c r="D48" s="9" t="s">
        <v>128</v>
      </c>
      <c r="E48" s="9" t="s">
        <v>122</v>
      </c>
      <c r="F48" s="9" t="s">
        <v>83</v>
      </c>
      <c r="G48" s="55"/>
      <c r="H48" s="55"/>
      <c r="I48" s="56"/>
      <c r="J48" s="10">
        <f t="shared" si="2"/>
        <v>0</v>
      </c>
    </row>
    <row r="49" spans="1:10" x14ac:dyDescent="0.25">
      <c r="A49" s="6">
        <v>29</v>
      </c>
      <c r="B49" s="9" t="s">
        <v>120</v>
      </c>
      <c r="C49" s="9">
        <v>10</v>
      </c>
      <c r="D49" s="9" t="s">
        <v>129</v>
      </c>
      <c r="E49" s="9" t="s">
        <v>122</v>
      </c>
      <c r="F49" s="9" t="s">
        <v>83</v>
      </c>
      <c r="G49" s="55"/>
      <c r="H49" s="55"/>
      <c r="I49" s="56"/>
      <c r="J49" s="10">
        <f t="shared" si="2"/>
        <v>0</v>
      </c>
    </row>
    <row r="50" spans="1:10" x14ac:dyDescent="0.25">
      <c r="A50" s="6">
        <v>30</v>
      </c>
      <c r="B50" s="9" t="s">
        <v>106</v>
      </c>
      <c r="C50" s="9">
        <v>5</v>
      </c>
      <c r="D50" s="9" t="s">
        <v>130</v>
      </c>
      <c r="E50" s="9" t="s">
        <v>122</v>
      </c>
      <c r="F50" s="9" t="s">
        <v>83</v>
      </c>
      <c r="G50" s="55"/>
      <c r="H50" s="55"/>
      <c r="I50" s="56"/>
      <c r="J50" s="10">
        <f t="shared" si="2"/>
        <v>0</v>
      </c>
    </row>
    <row r="51" spans="1:10" x14ac:dyDescent="0.25">
      <c r="A51" s="6">
        <v>31</v>
      </c>
      <c r="B51" s="9" t="s">
        <v>106</v>
      </c>
      <c r="C51" s="9">
        <v>2</v>
      </c>
      <c r="D51" s="9" t="s">
        <v>131</v>
      </c>
      <c r="E51" s="9" t="s">
        <v>122</v>
      </c>
      <c r="F51" s="9" t="s">
        <v>83</v>
      </c>
      <c r="G51" s="55"/>
      <c r="H51" s="55"/>
      <c r="I51" s="56"/>
      <c r="J51" s="10">
        <f t="shared" si="2"/>
        <v>0</v>
      </c>
    </row>
    <row r="52" spans="1:10" x14ac:dyDescent="0.25">
      <c r="A52" s="6">
        <v>32</v>
      </c>
      <c r="B52" s="9" t="s">
        <v>132</v>
      </c>
      <c r="C52" s="9">
        <v>1</v>
      </c>
      <c r="D52" s="9" t="s">
        <v>133</v>
      </c>
      <c r="E52" s="9" t="s">
        <v>122</v>
      </c>
      <c r="F52" s="9" t="s">
        <v>83</v>
      </c>
      <c r="G52" s="55"/>
      <c r="H52" s="55"/>
      <c r="I52" s="56"/>
      <c r="J52" s="10">
        <f t="shared" si="2"/>
        <v>0</v>
      </c>
    </row>
    <row r="53" spans="1:10" ht="32.25" customHeight="1" x14ac:dyDescent="0.25">
      <c r="A53" s="6">
        <v>33</v>
      </c>
      <c r="B53" s="9" t="s">
        <v>134</v>
      </c>
      <c r="C53" s="9">
        <v>425</v>
      </c>
      <c r="D53" s="9" t="s">
        <v>135</v>
      </c>
      <c r="E53" s="9" t="s">
        <v>122</v>
      </c>
      <c r="F53" s="9" t="s">
        <v>125</v>
      </c>
      <c r="G53" s="55"/>
      <c r="H53" s="55"/>
      <c r="I53" s="56"/>
      <c r="J53" s="10">
        <f t="shared" si="2"/>
        <v>0</v>
      </c>
    </row>
    <row r="54" spans="1:10" ht="19.5" customHeight="1" x14ac:dyDescent="0.25">
      <c r="A54" s="6">
        <v>34</v>
      </c>
      <c r="B54" s="9" t="s">
        <v>136</v>
      </c>
      <c r="C54" s="9">
        <v>3</v>
      </c>
      <c r="D54" s="9" t="s">
        <v>137</v>
      </c>
      <c r="E54" s="9" t="s">
        <v>122</v>
      </c>
      <c r="F54" s="9" t="s">
        <v>138</v>
      </c>
      <c r="G54" s="55"/>
      <c r="H54" s="55"/>
      <c r="I54" s="56"/>
      <c r="J54" s="10">
        <f t="shared" si="2"/>
        <v>0</v>
      </c>
    </row>
    <row r="55" spans="1:10" ht="29.25" customHeight="1" x14ac:dyDescent="0.25">
      <c r="A55" s="6">
        <v>35</v>
      </c>
      <c r="B55" s="9" t="s">
        <v>134</v>
      </c>
      <c r="C55" s="9">
        <v>25</v>
      </c>
      <c r="D55" s="9" t="s">
        <v>139</v>
      </c>
      <c r="E55" s="9" t="s">
        <v>122</v>
      </c>
      <c r="F55" s="9" t="s">
        <v>125</v>
      </c>
      <c r="G55" s="55"/>
      <c r="H55" s="55"/>
      <c r="I55" s="56"/>
      <c r="J55" s="10">
        <f t="shared" si="2"/>
        <v>0</v>
      </c>
    </row>
    <row r="56" spans="1:10" x14ac:dyDescent="0.25">
      <c r="A56" s="6">
        <v>36</v>
      </c>
      <c r="B56" s="9" t="s">
        <v>140</v>
      </c>
      <c r="C56" s="9">
        <v>1</v>
      </c>
      <c r="D56" s="9" t="s">
        <v>141</v>
      </c>
      <c r="E56" s="9" t="s">
        <v>122</v>
      </c>
      <c r="F56" s="9" t="s">
        <v>83</v>
      </c>
      <c r="G56" s="55"/>
      <c r="H56" s="55"/>
      <c r="I56" s="56"/>
      <c r="J56" s="10">
        <f t="shared" si="2"/>
        <v>0</v>
      </c>
    </row>
    <row r="57" spans="1:10" x14ac:dyDescent="0.25">
      <c r="A57" s="6">
        <v>37</v>
      </c>
      <c r="B57" s="9" t="s">
        <v>106</v>
      </c>
      <c r="C57" s="9">
        <v>21</v>
      </c>
      <c r="D57" s="9" t="s">
        <v>141</v>
      </c>
      <c r="E57" s="9" t="s">
        <v>122</v>
      </c>
      <c r="F57" s="9" t="s">
        <v>83</v>
      </c>
      <c r="G57" s="55"/>
      <c r="H57" s="55"/>
      <c r="I57" s="56"/>
      <c r="J57" s="10">
        <f t="shared" si="2"/>
        <v>0</v>
      </c>
    </row>
    <row r="58" spans="1:10" x14ac:dyDescent="0.25">
      <c r="A58" s="6">
        <v>38</v>
      </c>
      <c r="B58" s="9" t="s">
        <v>142</v>
      </c>
      <c r="C58" s="9">
        <v>20</v>
      </c>
      <c r="D58" s="9" t="s">
        <v>141</v>
      </c>
      <c r="E58" s="9" t="s">
        <v>122</v>
      </c>
      <c r="F58" s="9" t="s">
        <v>83</v>
      </c>
      <c r="G58" s="55"/>
      <c r="H58" s="55"/>
      <c r="I58" s="56"/>
      <c r="J58" s="10">
        <f t="shared" si="2"/>
        <v>0</v>
      </c>
    </row>
    <row r="59" spans="1:10" x14ac:dyDescent="0.25">
      <c r="A59" s="6">
        <v>39</v>
      </c>
      <c r="B59" s="9" t="s">
        <v>143</v>
      </c>
      <c r="C59" s="9">
        <v>28</v>
      </c>
      <c r="D59" s="9" t="s">
        <v>141</v>
      </c>
      <c r="E59" s="9" t="s">
        <v>122</v>
      </c>
      <c r="F59" s="9" t="s">
        <v>83</v>
      </c>
      <c r="G59" s="55"/>
      <c r="H59" s="55"/>
      <c r="I59" s="56"/>
      <c r="J59" s="10">
        <f t="shared" si="2"/>
        <v>0</v>
      </c>
    </row>
    <row r="60" spans="1:10" x14ac:dyDescent="0.25">
      <c r="A60" s="6">
        <v>40</v>
      </c>
      <c r="B60" s="9" t="s">
        <v>113</v>
      </c>
      <c r="C60" s="9">
        <v>41</v>
      </c>
      <c r="D60" s="9" t="s">
        <v>141</v>
      </c>
      <c r="E60" s="9" t="s">
        <v>122</v>
      </c>
      <c r="F60" s="9" t="s">
        <v>83</v>
      </c>
      <c r="G60" s="55"/>
      <c r="H60" s="55"/>
      <c r="I60" s="56"/>
      <c r="J60" s="10">
        <f t="shared" si="2"/>
        <v>0</v>
      </c>
    </row>
    <row r="61" spans="1:10" x14ac:dyDescent="0.25">
      <c r="A61" s="6">
        <v>41</v>
      </c>
      <c r="B61" s="9" t="s">
        <v>114</v>
      </c>
      <c r="C61" s="9">
        <v>66</v>
      </c>
      <c r="D61" s="9" t="s">
        <v>141</v>
      </c>
      <c r="E61" s="9" t="s">
        <v>122</v>
      </c>
      <c r="F61" s="9" t="s">
        <v>83</v>
      </c>
      <c r="G61" s="55"/>
      <c r="H61" s="55"/>
      <c r="I61" s="56"/>
      <c r="J61" s="10">
        <f t="shared" si="2"/>
        <v>0</v>
      </c>
    </row>
    <row r="62" spans="1:10" x14ac:dyDescent="0.25">
      <c r="A62" s="6">
        <v>42</v>
      </c>
      <c r="B62" s="9" t="s">
        <v>115</v>
      </c>
      <c r="C62" s="9">
        <v>20</v>
      </c>
      <c r="D62" s="9" t="s">
        <v>141</v>
      </c>
      <c r="E62" s="9" t="s">
        <v>122</v>
      </c>
      <c r="F62" s="9" t="s">
        <v>83</v>
      </c>
      <c r="G62" s="55"/>
      <c r="H62" s="55"/>
      <c r="I62" s="56"/>
      <c r="J62" s="10">
        <f t="shared" si="2"/>
        <v>0</v>
      </c>
    </row>
    <row r="63" spans="1:10" x14ac:dyDescent="0.25">
      <c r="A63" s="6">
        <v>43</v>
      </c>
      <c r="B63" s="9" t="s">
        <v>103</v>
      </c>
      <c r="C63" s="9">
        <v>14</v>
      </c>
      <c r="D63" s="9" t="s">
        <v>141</v>
      </c>
      <c r="E63" s="9" t="s">
        <v>122</v>
      </c>
      <c r="F63" s="9" t="s">
        <v>144</v>
      </c>
      <c r="G63" s="55"/>
      <c r="H63" s="55"/>
      <c r="I63" s="56"/>
      <c r="J63" s="10">
        <f t="shared" si="2"/>
        <v>0</v>
      </c>
    </row>
    <row r="64" spans="1:10" x14ac:dyDescent="0.25">
      <c r="A64" s="6">
        <v>44</v>
      </c>
      <c r="B64" s="9" t="s">
        <v>145</v>
      </c>
      <c r="C64" s="9">
        <v>3</v>
      </c>
      <c r="D64" s="9" t="s">
        <v>141</v>
      </c>
      <c r="E64" s="9" t="s">
        <v>122</v>
      </c>
      <c r="F64" s="9" t="s">
        <v>83</v>
      </c>
      <c r="G64" s="55"/>
      <c r="H64" s="55"/>
      <c r="I64" s="56"/>
      <c r="J64" s="10">
        <f t="shared" si="2"/>
        <v>0</v>
      </c>
    </row>
    <row r="65" spans="1:11" x14ac:dyDescent="0.25">
      <c r="A65" s="6">
        <v>45</v>
      </c>
      <c r="B65" s="9" t="s">
        <v>146</v>
      </c>
      <c r="C65" s="9">
        <v>6</v>
      </c>
      <c r="D65" s="9" t="s">
        <v>141</v>
      </c>
      <c r="E65" s="9" t="s">
        <v>122</v>
      </c>
      <c r="F65" s="9" t="s">
        <v>147</v>
      </c>
      <c r="G65" s="55"/>
      <c r="H65" s="55"/>
      <c r="I65" s="56"/>
      <c r="J65" s="10">
        <f t="shared" si="2"/>
        <v>0</v>
      </c>
    </row>
    <row r="66" spans="1:11" x14ac:dyDescent="0.25">
      <c r="A66" s="6">
        <v>46</v>
      </c>
      <c r="B66" s="9" t="s">
        <v>91</v>
      </c>
      <c r="C66" s="64"/>
      <c r="D66" s="64"/>
      <c r="E66" s="9" t="s">
        <v>122</v>
      </c>
      <c r="F66" s="9" t="s">
        <v>147</v>
      </c>
      <c r="G66" s="62"/>
      <c r="H66" s="62"/>
      <c r="I66" s="63"/>
      <c r="J66" s="10">
        <f t="shared" si="2"/>
        <v>0</v>
      </c>
    </row>
    <row r="67" spans="1:11" x14ac:dyDescent="0.25">
      <c r="A67" s="6">
        <v>47</v>
      </c>
      <c r="B67" s="9" t="s">
        <v>91</v>
      </c>
      <c r="C67" s="64"/>
      <c r="D67" s="64"/>
      <c r="E67" s="9" t="s">
        <v>122</v>
      </c>
      <c r="F67" s="9" t="s">
        <v>147</v>
      </c>
      <c r="G67" s="62"/>
      <c r="H67" s="62"/>
      <c r="I67" s="63"/>
      <c r="J67" s="10">
        <f t="shared" si="2"/>
        <v>0</v>
      </c>
    </row>
    <row r="68" spans="1:11" x14ac:dyDescent="0.25">
      <c r="A68" s="6">
        <v>48</v>
      </c>
      <c r="B68" s="9" t="s">
        <v>91</v>
      </c>
      <c r="C68" s="64"/>
      <c r="D68" s="64"/>
      <c r="E68" s="9" t="s">
        <v>122</v>
      </c>
      <c r="F68" s="9" t="s">
        <v>147</v>
      </c>
      <c r="G68" s="62"/>
      <c r="H68" s="62"/>
      <c r="I68" s="63"/>
      <c r="J68" s="10">
        <f t="shared" si="2"/>
        <v>0</v>
      </c>
    </row>
    <row r="69" spans="1:11" x14ac:dyDescent="0.25">
      <c r="A69" s="6">
        <v>49</v>
      </c>
      <c r="B69" s="9" t="s">
        <v>91</v>
      </c>
      <c r="C69" s="64"/>
      <c r="D69" s="64"/>
      <c r="E69" s="9" t="s">
        <v>122</v>
      </c>
      <c r="F69" s="9" t="s">
        <v>147</v>
      </c>
      <c r="G69" s="62"/>
      <c r="H69" s="62"/>
      <c r="I69" s="63"/>
      <c r="J69" s="10">
        <f t="shared" si="2"/>
        <v>0</v>
      </c>
    </row>
    <row r="70" spans="1:11" ht="14.4" thickBot="1" x14ac:dyDescent="0.3">
      <c r="A70" s="17"/>
      <c r="B70" s="18" t="s">
        <v>148</v>
      </c>
      <c r="C70" s="19">
        <f>SUM(C42:C65)</f>
        <v>1050</v>
      </c>
      <c r="D70" s="19"/>
      <c r="E70" s="19"/>
      <c r="F70" s="19"/>
      <c r="G70" s="19"/>
      <c r="H70" s="19"/>
      <c r="I70" s="20" t="s">
        <v>149</v>
      </c>
      <c r="J70" s="21">
        <f ca="1">SUM(J42:J70)</f>
        <v>0</v>
      </c>
      <c r="K70" s="16" t="s">
        <v>150</v>
      </c>
    </row>
    <row r="71" spans="1:11" ht="14.4" thickBot="1" x14ac:dyDescent="0.3">
      <c r="B71" s="22" t="s">
        <v>151</v>
      </c>
      <c r="C71" s="23">
        <f>C70+C40+C20</f>
        <v>1122</v>
      </c>
    </row>
  </sheetData>
  <sheetProtection selectLockedCells="1"/>
  <mergeCells count="9">
    <mergeCell ref="B1:F1"/>
    <mergeCell ref="B2:F2"/>
    <mergeCell ref="B3:F3"/>
    <mergeCell ref="B5:F5"/>
    <mergeCell ref="B41:J41"/>
    <mergeCell ref="B21:J21"/>
    <mergeCell ref="B7:J7"/>
    <mergeCell ref="G6:J6"/>
    <mergeCell ref="B4:F4"/>
  </mergeCells>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FAC3F-EC4A-49DD-AE0E-A457E8AEFAFA}">
  <sheetPr>
    <tabColor rgb="FFFFFF00"/>
  </sheetPr>
  <dimension ref="B2:B4"/>
  <sheetViews>
    <sheetView workbookViewId="0">
      <selection activeCell="D13" sqref="D13"/>
    </sheetView>
  </sheetViews>
  <sheetFormatPr defaultRowHeight="14.4" x14ac:dyDescent="0.3"/>
  <sheetData>
    <row r="2" spans="2:2" x14ac:dyDescent="0.3">
      <c r="B2" t="s">
        <v>152</v>
      </c>
    </row>
    <row r="3" spans="2:2" x14ac:dyDescent="0.3">
      <c r="B3">
        <v>0</v>
      </c>
    </row>
    <row r="4" spans="2:2" x14ac:dyDescent="0.3">
      <c r="B4">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5102FD867FBA4BB56FCB25FE66617F" ma:contentTypeVersion="16" ma:contentTypeDescription="Create a new document." ma:contentTypeScope="" ma:versionID="051df5757c4a873b8c9ec1f22fee27d9">
  <xsd:schema xmlns:xsd="http://www.w3.org/2001/XMLSchema" xmlns:xs="http://www.w3.org/2001/XMLSchema" xmlns:p="http://schemas.microsoft.com/office/2006/metadata/properties" xmlns:ns2="ded01a01-3c18-439e-8d0f-126711969f27" xmlns:ns3="7ac84fe7-9922-4ab9-b558-1e1d407d1ca4" xmlns:ns4="b21bb6d5-0fda-4cb2-b952-22cf7e9f1418" targetNamespace="http://schemas.microsoft.com/office/2006/metadata/properties" ma:root="true" ma:fieldsID="e36bc0379cc3a279d025e977c94a125e" ns2:_="" ns3:_="" ns4:_="">
    <xsd:import namespace="ded01a01-3c18-439e-8d0f-126711969f27"/>
    <xsd:import namespace="7ac84fe7-9922-4ab9-b558-1e1d407d1ca4"/>
    <xsd:import namespace="b21bb6d5-0fda-4cb2-b952-22cf7e9f1418"/>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d01a01-3c18-439e-8d0f-126711969f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ac84fe7-9922-4ab9-b558-1e1d407d1ca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bb6d5-0fda-4cb2-b952-22cf7e9f141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acc24d3-f8f4-4132-bd81-2486af51fc88}" ma:internalName="TaxCatchAll" ma:showField="CatchAllData" ma:web="7ac84fe7-9922-4ab9-b558-1e1d407d1c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bb6d5-0fda-4cb2-b952-22cf7e9f1418" xsi:nil="true"/>
    <lcf76f155ced4ddcb4097134ff3c332f xmlns="ded01a01-3c18-439e-8d0f-126711969f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73AD47-290D-4022-9CAF-0E74FDFD64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d01a01-3c18-439e-8d0f-126711969f27"/>
    <ds:schemaRef ds:uri="7ac84fe7-9922-4ab9-b558-1e1d407d1ca4"/>
    <ds:schemaRef ds:uri="b21bb6d5-0fda-4cb2-b952-22cf7e9f1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BBAD9E-B166-441B-A3F0-D756B9F41C38}">
  <ds:schemaRefs>
    <ds:schemaRef ds:uri="http://schemas.microsoft.com/sharepoint/v3/contenttype/forms"/>
  </ds:schemaRefs>
</ds:datastoreItem>
</file>

<file path=customXml/itemProps3.xml><?xml version="1.0" encoding="utf-8"?>
<ds:datastoreItem xmlns:ds="http://schemas.openxmlformats.org/officeDocument/2006/customXml" ds:itemID="{3F85BD1F-1A0D-4EFA-90FC-89DF7D73DCC2}">
  <ds:schemaRefs>
    <ds:schemaRef ds:uri="http://purl.org/dc/terms/"/>
    <ds:schemaRef ds:uri="http://purl.org/dc/elements/1.1/"/>
    <ds:schemaRef ds:uri="ded01a01-3c18-439e-8d0f-126711969f27"/>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b21bb6d5-0fda-4cb2-b952-22cf7e9f1418"/>
    <ds:schemaRef ds:uri="7ac84fe7-9922-4ab9-b558-1e1d407d1ca4"/>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 page Annexure D</vt:lpstr>
      <vt:lpstr>PART 2  PRICING PROPOSAL</vt:lpstr>
      <vt:lpstr>Table 3 Network HW population</vt:lpstr>
      <vt:lpstr>Validation</vt:lpstr>
      <vt:lpstr>'PART 2  PRICING PROPOSAL'!Print_Area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 Du Preez</dc:creator>
  <cp:keywords/>
  <dc:description/>
  <cp:lastModifiedBy>Unathi Manda</cp:lastModifiedBy>
  <cp:revision/>
  <dcterms:created xsi:type="dcterms:W3CDTF">2022-07-04T09:04:53Z</dcterms:created>
  <dcterms:modified xsi:type="dcterms:W3CDTF">2023-09-06T12:54:32Z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0x010100E35102FD867FBA4BB56FCB25FE66617F</vt:lpwstr>
  </property>
  <property fmtid="{D5CDD505-2E9C-101B-9397-08002B2CF9AE}" pid="3" name="MediaServiceImageTags">
    <vt:lpwstr/>
  </property>
</Properties>
</file>