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msunduzigovza-my.sharepoint.com/personal/nozipho_cebekhulu_msunduzi_gov_za/Documents/Desktop/TYPE TWO 23-24FY/"/>
    </mc:Choice>
  </mc:AlternateContent>
  <bookViews>
    <workbookView xWindow="0" yWindow="0" windowWidth="23040" windowHeight="9000" firstSheet="2" activeTab="2"/>
  </bookViews>
  <sheets>
    <sheet name="Ground floor renovations" sheetId="4" state="hidden" r:id="rId1"/>
    <sheet name="Office renovations" sheetId="2" state="hidden" r:id="rId2"/>
    <sheet name="Office renovations (2)" sheetId="5" r:id="rId3"/>
    <sheet name="Measurements"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3" l="1"/>
  <c r="C67" i="3"/>
  <c r="C65" i="3"/>
  <c r="C60" i="3"/>
  <c r="C59" i="3"/>
  <c r="C50" i="3"/>
  <c r="C49" i="3"/>
  <c r="C41" i="3"/>
  <c r="C37" i="3"/>
  <c r="C31" i="3"/>
  <c r="C29" i="3"/>
  <c r="C25" i="3"/>
  <c r="C24" i="3"/>
  <c r="C18" i="3"/>
  <c r="C17" i="3"/>
  <c r="C16" i="3"/>
  <c r="C11" i="3"/>
  <c r="C10" i="3"/>
  <c r="C6" i="3"/>
  <c r="C5" i="3"/>
  <c r="H71" i="2"/>
  <c r="H69" i="2"/>
  <c r="H67" i="2"/>
  <c r="H66" i="2"/>
  <c r="H65" i="2"/>
  <c r="H64" i="2"/>
  <c r="H63" i="2"/>
  <c r="H60" i="2"/>
  <c r="H57" i="2"/>
  <c r="H41" i="2"/>
  <c r="H39" i="2"/>
  <c r="H29" i="2"/>
  <c r="H27" i="2"/>
  <c r="H23" i="2"/>
  <c r="H11" i="2"/>
  <c r="H9" i="2"/>
  <c r="H196" i="4"/>
  <c r="H194" i="4"/>
  <c r="H192" i="4"/>
  <c r="H191" i="4"/>
  <c r="H190" i="4"/>
  <c r="H189" i="4"/>
  <c r="H188" i="4"/>
  <c r="H187" i="4"/>
  <c r="K186" i="4"/>
  <c r="H186" i="4"/>
  <c r="H185" i="4"/>
  <c r="H184" i="4"/>
  <c r="H183" i="4"/>
  <c r="H180" i="4"/>
  <c r="H178" i="4"/>
  <c r="H172" i="4"/>
  <c r="H158" i="4"/>
  <c r="H156" i="4"/>
  <c r="H146" i="4"/>
  <c r="H144" i="4"/>
  <c r="H140" i="4"/>
  <c r="H136" i="4"/>
  <c r="H132" i="4"/>
  <c r="H128" i="4"/>
  <c r="H116" i="4"/>
  <c r="H114" i="4"/>
  <c r="H112" i="4"/>
  <c r="H108" i="4"/>
  <c r="H102" i="4"/>
  <c r="H98" i="4"/>
  <c r="H86" i="4"/>
  <c r="H84" i="4"/>
  <c r="H80" i="4"/>
  <c r="H70" i="4"/>
  <c r="H68" i="4"/>
  <c r="H58" i="4"/>
  <c r="H55" i="4"/>
  <c r="H47" i="4"/>
  <c r="H37" i="4"/>
  <c r="H35" i="4"/>
  <c r="H33" i="4"/>
  <c r="H29" i="4"/>
  <c r="H25" i="4"/>
  <c r="H23" i="4"/>
  <c r="H11" i="4"/>
  <c r="H9" i="4"/>
  <c r="G9" i="4"/>
</calcChain>
</file>

<file path=xl/sharedStrings.xml><?xml version="1.0" encoding="utf-8"?>
<sst xmlns="http://schemas.openxmlformats.org/spreadsheetml/2006/main" count="315" uniqueCount="159">
  <si>
    <t>A.S. CHETTY - THIRD FLOORGROUND FLOOR REFURBISHMENT</t>
  </si>
  <si>
    <t>ITEM NO</t>
  </si>
  <si>
    <t>DESCRIPTION</t>
  </si>
  <si>
    <t>UNIT</t>
  </si>
  <si>
    <t>QUANTITY</t>
  </si>
  <si>
    <t>RATE</t>
  </si>
  <si>
    <t>AMOUNT</t>
  </si>
  <si>
    <t>BILL NO. 1</t>
  </si>
  <si>
    <t>Preliminaries and General</t>
  </si>
  <si>
    <t>The P&amp;G's are priced excluding Vat but are inclusive of all items and expressed as a percentage amount of the Project Value in the appropriate category as indicated below. A percentage as per categories below must be added to the Project Amount to  (9.5%)</t>
  </si>
  <si>
    <t>Item</t>
  </si>
  <si>
    <t>Carried to summary</t>
  </si>
  <si>
    <t>BILL NO. 2</t>
  </si>
  <si>
    <t>ALTERATIONS</t>
  </si>
  <si>
    <t>PREAMBLES</t>
  </si>
  <si>
    <t>REMOVAL OF EXISTING WORK</t>
  </si>
  <si>
    <t>Taking up and removing vinyl floor coverings, carpeting, etc</t>
  </si>
  <si>
    <t>Ceramic tile on  floors including preparing screed for new flooring</t>
  </si>
  <si>
    <r>
      <rPr>
        <sz val="11"/>
        <color theme="1"/>
        <rFont val="Calibri"/>
        <family val="2"/>
        <scheme val="minor"/>
      </rPr>
      <t>m</t>
    </r>
    <r>
      <rPr>
        <sz val="11"/>
        <color theme="1"/>
        <rFont val="Calibri"/>
        <family val="2"/>
      </rPr>
      <t>²</t>
    </r>
  </si>
  <si>
    <t>Carpet tile floor covering including preparing screed for new flooring</t>
  </si>
  <si>
    <t xml:space="preserve"> </t>
  </si>
  <si>
    <t>Taking out and removing joinery fittings etc</t>
  </si>
  <si>
    <t>Timber wall cupboard exceeding 1000 x 450 x 900mm high</t>
  </si>
  <si>
    <t>No</t>
  </si>
  <si>
    <t>Taking out and removing piping, sanitary fittings, etc including disconnecting piping from fittings and making good floor and wall finishes (making good tiling and paintwork elsewhere)</t>
  </si>
  <si>
    <t>Vitreous china wash hand basin</t>
  </si>
  <si>
    <t>Vitreous china WC pan with cistern</t>
  </si>
  <si>
    <t>BILL NO. 3</t>
  </si>
  <si>
    <t>CARPENTRY AND JOINERY</t>
  </si>
  <si>
    <t>EXISTING WORK</t>
  </si>
  <si>
    <t>Supplying and Installing New Cash Register Drawers</t>
  </si>
  <si>
    <t>Remove and dispose existing cash register drawers; supply, deliver, and install new cash register drawers complete with runners, locks, and all necessary ironmongery; securely fixed in position, levelled, and tested for smooth operation</t>
  </si>
  <si>
    <t>FITTINGS</t>
  </si>
  <si>
    <t>Built-in cupboards</t>
  </si>
  <si>
    <t>Kitchen cupboards, plugged</t>
  </si>
  <si>
    <t>Floor unit 1 500 x 800 x 900mm high (granite top elsewhere)</t>
  </si>
  <si>
    <t>BILL NO. 4</t>
  </si>
  <si>
    <t>FLOOR COVERINGS, WALL LININGS, ETC</t>
  </si>
  <si>
    <t>VINYL FLOORING</t>
  </si>
  <si>
    <t>Supply and install Luxury Vinyl Tile (0.5 mm wear layer), laid on a prepared surface. Apply primer to the subfloor, install 5 mm TAL Screedmaster self-levelling compound, allow to cure, and fit tiles using the manufacturer’s recommended adhesive. Finish with matching quadrant skirtings for a neat edge detail.</t>
  </si>
  <si>
    <t>On floors</t>
  </si>
  <si>
    <t>BILL NO. 10</t>
  </si>
  <si>
    <t>CEILINGS, PARTITIONS AND ACCESS FLOORING</t>
  </si>
  <si>
    <t>DRYWALL PARTITIONING</t>
  </si>
  <si>
    <t>Rhino-Drywall partition systems or equal similar Architect approved</t>
  </si>
  <si>
    <t>Partitioning woth bottom and top tracks plugged</t>
  </si>
  <si>
    <t>Extra over drywall partition for :</t>
  </si>
  <si>
    <t>44mm Hollow core timber door size 813 x 2032mm high including steel frame.</t>
  </si>
  <si>
    <t>BILL NO. 16</t>
  </si>
  <si>
    <t>TILING</t>
  </si>
  <si>
    <t>WALL TILING</t>
  </si>
  <si>
    <t>Allow the prime cost amount of R200/m2 for ceramic wall tiles, with 6mm straight joints fixed with approved tile adhesive and grout, all to Manufacturer's recommendations:</t>
  </si>
  <si>
    <r>
      <rPr>
        <sz val="11"/>
        <color theme="1"/>
        <rFont val="Calibri"/>
        <family val="2"/>
        <scheme val="minor"/>
      </rPr>
      <t xml:space="preserve">On smooth plastered walls. </t>
    </r>
    <r>
      <rPr>
        <b/>
        <sz val="11"/>
        <color theme="1"/>
        <rFont val="Calibri"/>
        <family val="2"/>
        <scheme val="minor"/>
      </rPr>
      <t>(250mm x 400mm ceramic wall tiles as per specification)</t>
    </r>
  </si>
  <si>
    <t>m2</t>
  </si>
  <si>
    <t>Allow the prime cost amount of R250/m2 for porcelain wall tiles, with 6mm straight joints fixed with approved tile adhesive and grout, all to Manufacturer's recommendations:</t>
  </si>
  <si>
    <r>
      <rPr>
        <sz val="11"/>
        <color theme="1"/>
        <rFont val="Calibri"/>
        <family val="2"/>
        <scheme val="minor"/>
      </rPr>
      <t xml:space="preserve">On smooth plastered walls. </t>
    </r>
    <r>
      <rPr>
        <b/>
        <sz val="11"/>
        <color theme="1"/>
        <rFont val="Calibri"/>
        <family val="2"/>
        <scheme val="minor"/>
      </rPr>
      <t>(Porcelain subway tile installed in herringbone pattern, as per specification)</t>
    </r>
  </si>
  <si>
    <t>FLOOR TILING</t>
  </si>
  <si>
    <t>Allow the prime cost amount of R250.00/m2 for ceramic floor tiles "TAL"or other equal Architect approved with a m.o.h.s. of at least 7 on screed with a minimum 3 mm joints using quick setting high strength gray powder adhesive. Surfaces to be tiled are to be primed before tiling using a cement slurry mixedusing liquid latex:</t>
  </si>
  <si>
    <t>CORNER PROTECTORS, DIVIDING STRIPS, ETC</t>
  </si>
  <si>
    <t>25 x 10mm high polished stainless steel wall corner protector , bedded in tile adhesive while tiles are laid.</t>
  </si>
  <si>
    <t>m</t>
  </si>
  <si>
    <t>25 x 3mm Brass Dividing strips Straight edge trim</t>
  </si>
  <si>
    <t>BILL NO. 17</t>
  </si>
  <si>
    <t>PLUMBING AND DRAINAGE (PROVISIONAL)</t>
  </si>
  <si>
    <t>SANITARY FITTINGS</t>
  </si>
  <si>
    <t>Vaal Sanitaryware or equal similar Architect approved</t>
  </si>
  <si>
    <t>Vitreous china "Parktown" 90° outlet top inlet (code 431500) closed rim back-to-wall pan to be used with an exposed flushvalve Flush volume 6/3 litres, subject to the pan being installed with a cistern providing an effective 6/3 litre flush volume. Accessories to include Flushmaster FJ2.000, with pan connector C-FM8.20 and offset flushpipe FJT5.7, DPI Flushfit, Marley SG47 pan collar or equivalent. Jazz thermoset toilet seat (code 8531Z0) and Wall fixing screws (code 8513Z0) all in strict accordance to manufacturer's instructions</t>
  </si>
  <si>
    <t>Granite Worktops</t>
  </si>
  <si>
    <t>30mm thick granite colour Brazillian Coffee with 20mm all exposed edges large large bevel, fixed to supports (elsewhere specified) using dabs of 100% clear silicone adhesive at 200mm to 300mm centres along all supports with all joints filled with matching polyester resin glue. Surface to be sealed using an approved stone sealer, all in accordance with the manufacturer`s recommendations.</t>
  </si>
  <si>
    <t>'Franke (t/a Citimetal)' grade 304 (18/10) or equal Architect approved stainless steel catering ware:</t>
  </si>
  <si>
    <t>Franke Nouveau Kitchen Sink, fitted onto cupboard (elsewhere specified) including PVC trap (trap elsewhere specified) with 38mm waste fitting  - 800 x 460mm</t>
  </si>
  <si>
    <t>Vitreous china or equal Architect approved:</t>
  </si>
  <si>
    <r>
      <rPr>
        <sz val="11"/>
        <color theme="1"/>
        <rFont val="Calibri"/>
        <family val="2"/>
        <scheme val="minor"/>
      </rPr>
      <t xml:space="preserve">Supply &amp; install fibreglass wash hand basin including all fittings </t>
    </r>
    <r>
      <rPr>
        <b/>
        <sz val="11"/>
        <color theme="1"/>
        <rFont val="Calibri"/>
        <family val="2"/>
        <scheme val="minor"/>
      </rPr>
      <t>(Vessel Basin)</t>
    </r>
  </si>
  <si>
    <t>ELECTRIC WATER HEATERS</t>
  </si>
  <si>
    <t>Franke - Zip Stainless Steel 7.5 litre Hydroboil pro, (code: 380101) 45 -50 cups or equal approved complete with hydroboil sink overflow spout (code : 029229) or equal Architect approved</t>
  </si>
  <si>
    <t>BILL NO. 18</t>
  </si>
  <si>
    <t>GLAZING</t>
  </si>
  <si>
    <t>TOPS, SHELVES, DOORS, MIRRORS, ETC.</t>
  </si>
  <si>
    <t>6mm Silvered float glass copper backed mirrors with polished edges holed for and fixed with chromium plated dome capped mirror screws with rubber buffers to plugs in brickwork or concrete:</t>
  </si>
  <si>
    <t>Mirror 450 x 1000mm high with four screws.</t>
  </si>
  <si>
    <t>BILL NO. 19</t>
  </si>
  <si>
    <t>PAINTWORK</t>
  </si>
  <si>
    <t>PAINTWORK TO PREVIOUSLY PAINTED WORK</t>
  </si>
  <si>
    <t>WALLS</t>
  </si>
  <si>
    <t>Thoroughly clean down and remove all grease, dirt and blemishes of all kinds, blisters, scaling, surface cracks and similar defects and leave the surfaces in a thoroughly clean, smooth and stable condition, ready for painting. Cracks, crevices, nail holes, etc shall be stopped with hard stopping. Old stoppings which have become loose shall be removed and the holes restopped.The final state of preparatory work shall be that which shall in all cases produce in the finished painted surface a condition similar to new work</t>
  </si>
  <si>
    <t>Clean down and prepare existing surfaces and apply:</t>
  </si>
  <si>
    <t>Two coats PVA acrylic emulsion paint internally to emulsion painted plastered walls</t>
  </si>
  <si>
    <t>ON WOOD</t>
  </si>
  <si>
    <t>Prepare, brush surface to remove all loose contaminants, stain and apply one coat "Plascon Woodcare Pretreatment (WWP 1)" or equal approved , and three coats "Woodcare Wood Preservative (FPR1)" or equal approved preservative strictly in accordance with the Manufacturer's instructions</t>
  </si>
  <si>
    <t xml:space="preserve">On doors and frames </t>
  </si>
  <si>
    <t>SUMMARY OF SCHEDULES</t>
  </si>
  <si>
    <t>PRELIMINARY AND GENERAL</t>
  </si>
  <si>
    <t>BILL No.</t>
  </si>
  <si>
    <t>PLUMBING AND DRAINAGE</t>
  </si>
  <si>
    <t>SUB - TOTAL</t>
  </si>
  <si>
    <t>ADD VAT @ 15%</t>
  </si>
  <si>
    <t>VAT</t>
  </si>
  <si>
    <t>CARRIED TO FORM OF TENDER</t>
  </si>
  <si>
    <t>A.S. CHETTY - 3RD FLOOR RECEPTION AREA AND FRONT DOORS</t>
  </si>
  <si>
    <t>Laminated floor covering including preparing screed for new carpeting</t>
  </si>
  <si>
    <t>Carpet tile floor covering including preparing screed for new carpeting</t>
  </si>
  <si>
    <t>m²</t>
  </si>
  <si>
    <t>Measuring List for painting to walls and Ceilings for Oribi Airport</t>
  </si>
  <si>
    <t>Lecture Room</t>
  </si>
  <si>
    <t>Length</t>
  </si>
  <si>
    <t>Height</t>
  </si>
  <si>
    <t>Total</t>
  </si>
  <si>
    <t>painting to walls</t>
  </si>
  <si>
    <t>Painting to Ceiling</t>
  </si>
  <si>
    <t>Filing Room</t>
  </si>
  <si>
    <t>Painting to walls</t>
  </si>
  <si>
    <t>Replace Lockset</t>
  </si>
  <si>
    <t>Gym</t>
  </si>
  <si>
    <t>11m</t>
  </si>
  <si>
    <t>Replace skirting</t>
  </si>
  <si>
    <t>Service alluminium door</t>
  </si>
  <si>
    <t>Replace tiling</t>
  </si>
  <si>
    <t>Staircase Area</t>
  </si>
  <si>
    <t>Painting to steel Balustrades</t>
  </si>
  <si>
    <t>External work</t>
  </si>
  <si>
    <t>Repair external Brick Pier</t>
  </si>
  <si>
    <t>1m2</t>
  </si>
  <si>
    <t>Repair paving to match existing</t>
  </si>
  <si>
    <t>Painting to Balcony beam</t>
  </si>
  <si>
    <t>Replace gutter</t>
  </si>
  <si>
    <t>Replace downpipe</t>
  </si>
  <si>
    <t>Departure Room</t>
  </si>
  <si>
    <t>replace existing ceiling panels</t>
  </si>
  <si>
    <t>Service Alluminium door (Dorma)</t>
  </si>
  <si>
    <t>silicone to leaks</t>
  </si>
  <si>
    <t>Male Toilets</t>
  </si>
  <si>
    <t>Install new door closer</t>
  </si>
  <si>
    <t>Roofing</t>
  </si>
  <si>
    <t>Central screening Point</t>
  </si>
  <si>
    <t>Fix Trellidor</t>
  </si>
  <si>
    <t>Hold Baggage Screening</t>
  </si>
  <si>
    <t>replace existing ceiling panels and set aside for re-use</t>
  </si>
  <si>
    <t>patching to Partition</t>
  </si>
  <si>
    <t>0.5m2</t>
  </si>
  <si>
    <t>Fire truck parking bay</t>
  </si>
  <si>
    <t>Service Alluminium double Door</t>
  </si>
  <si>
    <t>General workers rest room</t>
  </si>
  <si>
    <t>service alluminium door</t>
  </si>
  <si>
    <t>Gate 2 Security Block</t>
  </si>
  <si>
    <t>Painting to doors</t>
  </si>
  <si>
    <t>Painting to walls bathroom</t>
  </si>
  <si>
    <t>Replace Shower rose</t>
  </si>
  <si>
    <t>Female Public Toiles</t>
  </si>
  <si>
    <t>Fix tap leaks</t>
  </si>
  <si>
    <t>Service flush master</t>
  </si>
  <si>
    <t>Permit Office</t>
  </si>
  <si>
    <t>Build up opening to form counter and install shelving</t>
  </si>
  <si>
    <t>Managers Office</t>
  </si>
  <si>
    <t>Install timber sliding door</t>
  </si>
  <si>
    <t>Replace Capert strip to match existing</t>
  </si>
  <si>
    <t>Air Traffic Control Room</t>
  </si>
  <si>
    <t>Replace roof sheets</t>
  </si>
  <si>
    <t>Arrival Hall</t>
  </si>
  <si>
    <t>service alluminium door and Handle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</si>
</sst>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charset val="134"/>
      <scheme val="minor"/>
    </font>
    <font>
      <sz val="11"/>
      <color theme="1"/>
      <name val="Calibri"/>
      <family val="2"/>
      <scheme val="minor"/>
    </font>
    <font>
      <b/>
      <sz val="11"/>
      <color theme="1"/>
      <name val="Calibri"/>
      <family val="2"/>
      <scheme val="minor"/>
    </font>
    <font>
      <b/>
      <sz val="26"/>
      <color theme="1"/>
      <name val="Calibri"/>
      <family val="2"/>
      <scheme val="minor"/>
    </font>
    <font>
      <b/>
      <u/>
      <sz val="11"/>
      <color theme="1"/>
      <name val="Calibri"/>
      <family val="2"/>
      <scheme val="minor"/>
    </font>
    <font>
      <sz val="11"/>
      <color theme="1"/>
      <name val="Calibri"/>
      <family val="2"/>
    </font>
    <font>
      <sz val="11"/>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14996795556505021"/>
        <bgColor indexed="64"/>
      </patternFill>
    </fill>
  </fills>
  <borders count="1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top/>
      <bottom/>
      <diagonal/>
    </border>
    <border>
      <left style="double">
        <color auto="1"/>
      </left>
      <right style="thin">
        <color auto="1"/>
      </right>
      <top/>
      <bottom/>
      <diagonal/>
    </border>
    <border>
      <left style="double">
        <color auto="1"/>
      </left>
      <right style="thin">
        <color auto="1"/>
      </right>
      <top style="thin">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ouble">
        <color auto="1"/>
      </left>
      <right style="thin">
        <color auto="1"/>
      </right>
      <top/>
      <bottom style="thin">
        <color auto="1"/>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left"/>
    </xf>
    <xf numFmtId="0" fontId="2" fillId="0" borderId="0" xfId="0" applyFont="1"/>
    <xf numFmtId="0" fontId="0" fillId="2" borderId="0" xfId="0" applyFill="1"/>
    <xf numFmtId="0" fontId="2" fillId="0" borderId="0" xfId="0" applyFont="1" applyAlignment="1">
      <alignment vertical="center"/>
    </xf>
    <xf numFmtId="38" fontId="0" fillId="0" borderId="0" xfId="0" applyNumberFormat="1" applyAlignment="1">
      <alignment vertical="top"/>
    </xf>
    <xf numFmtId="0" fontId="0" fillId="0" borderId="0" xfId="0" applyAlignment="1">
      <alignment horizontal="justify" wrapText="1"/>
    </xf>
    <xf numFmtId="38" fontId="0" fillId="0" borderId="0" xfId="0" applyNumberFormat="1"/>
    <xf numFmtId="40" fontId="0" fillId="0" borderId="0" xfId="0" applyNumberFormat="1"/>
    <xf numFmtId="38" fontId="2" fillId="0" borderId="4" xfId="0" applyNumberFormat="1" applyFont="1" applyBorder="1" applyAlignment="1">
      <alignment vertical="top"/>
    </xf>
    <xf numFmtId="0" fontId="2" fillId="0" borderId="4" xfId="0" applyFont="1" applyBorder="1"/>
    <xf numFmtId="0" fontId="2" fillId="0" borderId="4" xfId="0" applyFont="1" applyBorder="1" applyAlignment="1">
      <alignment horizontal="justify" wrapText="1"/>
    </xf>
    <xf numFmtId="38" fontId="2" fillId="0" borderId="4" xfId="0" applyNumberFormat="1" applyFont="1" applyBorder="1"/>
    <xf numFmtId="40" fontId="2" fillId="0" borderId="5" xfId="0" applyNumberFormat="1" applyFont="1" applyBorder="1" applyAlignment="1">
      <alignment horizontal="center" vertical="center"/>
    </xf>
    <xf numFmtId="40" fontId="2" fillId="0" borderId="6" xfId="0" applyNumberFormat="1" applyFont="1" applyBorder="1" applyAlignment="1">
      <alignment horizontal="center"/>
    </xf>
    <xf numFmtId="38" fontId="0" fillId="0" borderId="7" xfId="0" applyNumberFormat="1" applyBorder="1" applyAlignment="1">
      <alignment vertical="top"/>
    </xf>
    <xf numFmtId="0" fontId="0" fillId="0" borderId="7" xfId="0" applyBorder="1"/>
    <xf numFmtId="0" fontId="0" fillId="0" borderId="0" xfId="0" applyAlignment="1">
      <alignment wrapText="1"/>
    </xf>
    <xf numFmtId="38" fontId="0" fillId="0" borderId="7" xfId="0" applyNumberFormat="1" applyBorder="1"/>
    <xf numFmtId="40" fontId="0" fillId="0" borderId="8" xfId="0" applyNumberFormat="1" applyBorder="1"/>
    <xf numFmtId="40" fontId="0" fillId="0" borderId="9" xfId="0" applyNumberFormat="1" applyBorder="1"/>
    <xf numFmtId="38" fontId="0" fillId="2" borderId="7" xfId="0" applyNumberFormat="1" applyFill="1" applyBorder="1" applyAlignment="1">
      <alignment vertical="top"/>
    </xf>
    <xf numFmtId="0" fontId="0" fillId="2" borderId="7" xfId="0" applyFill="1" applyBorder="1"/>
    <xf numFmtId="0" fontId="4" fillId="2" borderId="7" xfId="0" applyFont="1" applyFill="1" applyBorder="1" applyAlignment="1">
      <alignment horizontal="justify" wrapText="1"/>
    </xf>
    <xf numFmtId="40" fontId="0" fillId="2" borderId="8" xfId="0" applyNumberFormat="1" applyFill="1" applyBorder="1"/>
    <xf numFmtId="40" fontId="0" fillId="2" borderId="9" xfId="0" applyNumberFormat="1" applyFill="1" applyBorder="1"/>
    <xf numFmtId="0" fontId="0" fillId="0" borderId="7" xfId="0" applyBorder="1" applyAlignment="1">
      <alignment horizontal="justify" wrapText="1"/>
    </xf>
    <xf numFmtId="0" fontId="4" fillId="0" borderId="7" xfId="0" applyFont="1" applyBorder="1" applyAlignment="1">
      <alignment horizontal="justify" wrapText="1"/>
    </xf>
    <xf numFmtId="0" fontId="0" fillId="0" borderId="7" xfId="0" applyBorder="1" applyAlignment="1">
      <alignment horizontal="justify"/>
    </xf>
    <xf numFmtId="0" fontId="2" fillId="0" borderId="7" xfId="0" applyFont="1" applyBorder="1" applyAlignment="1">
      <alignment horizontal="right" wrapText="1"/>
    </xf>
    <xf numFmtId="40" fontId="2" fillId="0" borderId="10" xfId="0" applyNumberFormat="1" applyFont="1" applyBorder="1"/>
    <xf numFmtId="0" fontId="2" fillId="0" borderId="0" xfId="0" applyFont="1" applyAlignment="1">
      <alignment horizontal="right" wrapText="1"/>
    </xf>
    <xf numFmtId="40" fontId="2" fillId="0" borderId="9" xfId="0" applyNumberFormat="1" applyFont="1" applyBorder="1"/>
    <xf numFmtId="0" fontId="4" fillId="2" borderId="0" xfId="0" applyFont="1" applyFill="1" applyAlignment="1">
      <alignment wrapText="1"/>
    </xf>
    <xf numFmtId="38" fontId="0" fillId="2" borderId="7" xfId="0" applyNumberFormat="1" applyFill="1" applyBorder="1"/>
    <xf numFmtId="40" fontId="2" fillId="2" borderId="9" xfId="0" applyNumberFormat="1" applyFont="1" applyFill="1" applyBorder="1"/>
    <xf numFmtId="0" fontId="4" fillId="0" borderId="0" xfId="0" applyFont="1" applyAlignment="1">
      <alignment wrapText="1"/>
    </xf>
    <xf numFmtId="0" fontId="4" fillId="2" borderId="0" xfId="0" applyFont="1" applyFill="1" applyAlignment="1">
      <alignment horizontal="left" wrapText="1"/>
    </xf>
    <xf numFmtId="0" fontId="4" fillId="0" borderId="0" xfId="0" applyFont="1" applyAlignment="1">
      <alignment horizontal="left" wrapText="1"/>
    </xf>
    <xf numFmtId="0" fontId="2" fillId="0" borderId="0" xfId="0" applyFont="1" applyAlignment="1">
      <alignment horizontal="left" wrapText="1"/>
    </xf>
    <xf numFmtId="0" fontId="0" fillId="4" borderId="0" xfId="0" applyFill="1"/>
    <xf numFmtId="0" fontId="0" fillId="0" borderId="0" xfId="0" applyAlignment="1">
      <alignment horizontal="left" wrapText="1"/>
    </xf>
    <xf numFmtId="0" fontId="4" fillId="0" borderId="7" xfId="0" applyFont="1" applyBorder="1" applyAlignment="1">
      <alignment horizontal="left" wrapText="1"/>
    </xf>
    <xf numFmtId="0" fontId="0" fillId="0" borderId="7" xfId="0" applyBorder="1" applyAlignment="1">
      <alignment horizontal="left" wrapText="1"/>
    </xf>
    <xf numFmtId="0" fontId="2" fillId="2" borderId="7" xfId="0" applyFont="1" applyFill="1" applyBorder="1" applyAlignment="1">
      <alignment horizontal="center" wrapText="1"/>
    </xf>
    <xf numFmtId="38" fontId="2" fillId="0" borderId="7" xfId="0" applyNumberFormat="1" applyFont="1" applyBorder="1" applyAlignment="1">
      <alignment vertical="top"/>
    </xf>
    <xf numFmtId="0" fontId="2" fillId="0" borderId="7" xfId="0" applyFont="1" applyBorder="1"/>
    <xf numFmtId="38" fontId="2" fillId="0" borderId="7" xfId="0" applyNumberFormat="1" applyFont="1" applyBorder="1"/>
    <xf numFmtId="40" fontId="2" fillId="0" borderId="8" xfId="0" applyNumberFormat="1" applyFont="1" applyBorder="1"/>
    <xf numFmtId="40" fontId="2" fillId="0" borderId="11" xfId="0" applyNumberFormat="1" applyFont="1" applyBorder="1"/>
    <xf numFmtId="0" fontId="2" fillId="0" borderId="0" xfId="0" applyNumberFormat="1" applyFont="1"/>
    <xf numFmtId="9" fontId="0" fillId="0" borderId="0" xfId="1" applyNumberFormat="1" applyFont="1" applyFill="1" applyBorder="1" applyAlignment="1" applyProtection="1"/>
    <xf numFmtId="0" fontId="0" fillId="0" borderId="7" xfId="0" applyBorder="1" applyAlignment="1">
      <alignment horizontal="right" wrapText="1"/>
    </xf>
    <xf numFmtId="9" fontId="0" fillId="0" borderId="7" xfId="1" applyFont="1" applyBorder="1"/>
    <xf numFmtId="0" fontId="0" fillId="0" borderId="0" xfId="0" applyNumberFormat="1"/>
    <xf numFmtId="38" fontId="2" fillId="0" borderId="7" xfId="0" applyNumberFormat="1" applyFont="1" applyBorder="1" applyAlignment="1">
      <alignment vertical="center"/>
    </xf>
    <xf numFmtId="0" fontId="2" fillId="0" borderId="7" xfId="0" applyFont="1" applyBorder="1" applyAlignment="1">
      <alignment vertical="center"/>
    </xf>
    <xf numFmtId="0" fontId="2" fillId="0" borderId="7" xfId="0" applyFont="1" applyBorder="1" applyAlignment="1">
      <alignment horizontal="right" vertical="center" wrapText="1"/>
    </xf>
    <xf numFmtId="40" fontId="2" fillId="0" borderId="8" xfId="0" applyNumberFormat="1" applyFont="1" applyBorder="1" applyAlignment="1">
      <alignment vertical="center"/>
    </xf>
    <xf numFmtId="40" fontId="2" fillId="0" borderId="10" xfId="0" applyNumberFormat="1" applyFont="1" applyBorder="1" applyAlignment="1">
      <alignment vertical="center"/>
    </xf>
    <xf numFmtId="38" fontId="0" fillId="0" borderId="12" xfId="0" applyNumberFormat="1" applyBorder="1" applyAlignment="1">
      <alignment vertical="top"/>
    </xf>
    <xf numFmtId="0" fontId="0" fillId="0" borderId="12" xfId="0" applyBorder="1"/>
    <xf numFmtId="0" fontId="0" fillId="0" borderId="12" xfId="0" applyBorder="1" applyAlignment="1">
      <alignment horizontal="justify" wrapText="1"/>
    </xf>
    <xf numFmtId="38" fontId="0" fillId="0" borderId="12" xfId="0" applyNumberFormat="1" applyBorder="1"/>
    <xf numFmtId="40" fontId="0" fillId="0" borderId="13" xfId="0" applyNumberFormat="1" applyBorder="1"/>
    <xf numFmtId="40" fontId="0" fillId="0" borderId="14" xfId="0" applyNumberFormat="1" applyBorder="1"/>
    <xf numFmtId="38" fontId="0" fillId="0" borderId="7" xfId="0" applyNumberFormat="1" applyFill="1" applyBorder="1"/>
    <xf numFmtId="40" fontId="0" fillId="0" borderId="8" xfId="0" applyNumberFormat="1" applyFill="1" applyBorder="1"/>
    <xf numFmtId="40" fontId="0" fillId="0" borderId="9" xfId="0" applyNumberFormat="1" applyFont="1" applyBorder="1"/>
    <xf numFmtId="0" fontId="4" fillId="0" borderId="0" xfId="0" applyFont="1"/>
    <xf numFmtId="0" fontId="0" fillId="0" borderId="0" xfId="0" applyAlignment="1">
      <alignment horizontal="left" vertical="top" wrapText="1"/>
    </xf>
    <xf numFmtId="0" fontId="2" fillId="0" borderId="0" xfId="0" applyFont="1" applyBorder="1" applyAlignment="1">
      <alignment horizontal="right" wrapText="1"/>
    </xf>
    <xf numFmtId="0" fontId="0" fillId="0" borderId="7" xfId="0" applyFont="1" applyBorder="1" applyAlignment="1">
      <alignment horizontal="left" wrapText="1"/>
    </xf>
    <xf numFmtId="0" fontId="0" fillId="0" borderId="0" xfId="0" applyFont="1" applyAlignment="1">
      <alignment horizontal="left" wrapText="1"/>
    </xf>
    <xf numFmtId="38" fontId="0" fillId="5" borderId="7" xfId="0" applyNumberFormat="1" applyFill="1" applyBorder="1" applyAlignment="1">
      <alignment vertical="top"/>
    </xf>
    <xf numFmtId="0" fontId="0" fillId="5" borderId="7" xfId="0" applyFill="1" applyBorder="1"/>
    <xf numFmtId="0" fontId="4" fillId="5" borderId="0" xfId="0" applyFont="1" applyFill="1" applyAlignment="1">
      <alignment horizontal="left" vertical="top" wrapText="1"/>
    </xf>
    <xf numFmtId="38" fontId="0" fillId="5" borderId="7" xfId="0" applyNumberFormat="1" applyFill="1" applyBorder="1"/>
    <xf numFmtId="40" fontId="0" fillId="5" borderId="8" xfId="0" applyNumberFormat="1" applyFill="1" applyBorder="1"/>
    <xf numFmtId="40" fontId="2" fillId="5" borderId="9" xfId="0" applyNumberFormat="1" applyFont="1" applyFill="1" applyBorder="1"/>
    <xf numFmtId="0" fontId="0" fillId="0" borderId="0" xfId="0" applyFont="1" applyBorder="1" applyAlignment="1">
      <alignment horizontal="left" vertical="top" wrapText="1"/>
    </xf>
    <xf numFmtId="0" fontId="4" fillId="0" borderId="0" xfId="0" applyFont="1" applyBorder="1" applyAlignment="1">
      <alignment horizontal="left" vertical="top" wrapText="1"/>
    </xf>
    <xf numFmtId="0" fontId="2" fillId="0" borderId="7" xfId="0" applyFont="1" applyBorder="1" applyAlignment="1">
      <alignment horizontal="right" vertical="top" wrapText="1"/>
    </xf>
    <xf numFmtId="0" fontId="4" fillId="0" borderId="0" xfId="0" applyFont="1" applyFill="1" applyAlignment="1">
      <alignment horizontal="left" wrapText="1"/>
    </xf>
    <xf numFmtId="0" fontId="0" fillId="0" borderId="7" xfId="0" applyFill="1" applyBorder="1"/>
    <xf numFmtId="40" fontId="0" fillId="0" borderId="9" xfId="0" applyNumberFormat="1" applyFont="1" applyFill="1" applyBorder="1"/>
    <xf numFmtId="0" fontId="2" fillId="0" borderId="0" xfId="0" applyFont="1" applyFill="1" applyAlignment="1">
      <alignment horizontal="right" wrapText="1"/>
    </xf>
    <xf numFmtId="0" fontId="0" fillId="0" borderId="0" xfId="0" applyFill="1" applyAlignment="1">
      <alignment horizontal="left" wrapText="1"/>
    </xf>
    <xf numFmtId="0" fontId="0" fillId="0" borderId="0" xfId="0" applyAlignment="1">
      <alignment vertical="top" wrapText="1"/>
    </xf>
    <xf numFmtId="0" fontId="4" fillId="0" borderId="0" xfId="0" applyFont="1" applyAlignment="1">
      <alignment vertical="top" wrapText="1"/>
    </xf>
    <xf numFmtId="0" fontId="0" fillId="0" borderId="0" xfId="0" applyFont="1" applyAlignment="1">
      <alignment wrapText="1"/>
    </xf>
    <xf numFmtId="38" fontId="3" fillId="3" borderId="1" xfId="0" applyNumberFormat="1" applyFont="1" applyFill="1" applyBorder="1" applyAlignment="1">
      <alignment horizontal="center" vertical="top"/>
    </xf>
    <xf numFmtId="38" fontId="3" fillId="3" borderId="2" xfId="0" applyNumberFormat="1" applyFont="1" applyFill="1" applyBorder="1" applyAlignment="1">
      <alignment horizontal="center" vertical="top"/>
    </xf>
    <xf numFmtId="38" fontId="3" fillId="3" borderId="3" xfId="0" applyNumberFormat="1" applyFont="1" applyFill="1" applyBorder="1" applyAlignment="1">
      <alignment horizontal="center" vertical="top"/>
    </xf>
    <xf numFmtId="0" fontId="2" fillId="0" borderId="0" xfId="0" applyFont="1" applyAlignment="1">
      <alignment horizontal="left" vertical="center"/>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97"/>
  <sheetViews>
    <sheetView zoomScale="93" zoomScaleNormal="93" workbookViewId="0">
      <selection activeCell="A2" sqref="A2:H2"/>
    </sheetView>
  </sheetViews>
  <sheetFormatPr defaultColWidth="9" defaultRowHeight="14.4"/>
  <cols>
    <col min="1" max="1" width="8.5546875" style="5" customWidth="1"/>
    <col min="2" max="2" width="3.44140625" customWidth="1"/>
    <col min="3" max="3" width="85.88671875" style="6" customWidth="1"/>
    <col min="4" max="4" width="1" customWidth="1"/>
    <col min="5" max="5" width="9.5546875" customWidth="1"/>
    <col min="6" max="6" width="10.33203125" style="7" customWidth="1"/>
    <col min="7" max="7" width="11.44140625" style="8" customWidth="1"/>
    <col min="8" max="8" width="12.6640625" style="8" customWidth="1"/>
    <col min="9" max="9" width="2.33203125" customWidth="1"/>
  </cols>
  <sheetData>
    <row r="1" spans="1:42" ht="9.75" customHeight="1"/>
    <row r="2" spans="1:42" ht="32.25" customHeight="1">
      <c r="A2" s="91" t="s">
        <v>0</v>
      </c>
      <c r="B2" s="92"/>
      <c r="C2" s="92"/>
      <c r="D2" s="92"/>
      <c r="E2" s="92"/>
      <c r="F2" s="92"/>
      <c r="G2" s="92"/>
      <c r="H2" s="93"/>
    </row>
    <row r="3" spans="1:42" s="2" customFormat="1">
      <c r="A3" s="9" t="s">
        <v>1</v>
      </c>
      <c r="B3" s="10"/>
      <c r="C3" s="11" t="s">
        <v>2</v>
      </c>
      <c r="D3" s="10"/>
      <c r="E3" s="10" t="s">
        <v>3</v>
      </c>
      <c r="F3" s="12" t="s">
        <v>4</v>
      </c>
      <c r="G3" s="13" t="s">
        <v>5</v>
      </c>
      <c r="H3" s="14" t="s">
        <v>6</v>
      </c>
    </row>
    <row r="4" spans="1:42">
      <c r="A4" s="15"/>
      <c r="B4" s="16"/>
      <c r="C4" s="17"/>
      <c r="D4" s="16"/>
      <c r="E4" s="16"/>
      <c r="F4" s="18"/>
      <c r="G4" s="19"/>
      <c r="H4" s="20"/>
    </row>
    <row r="5" spans="1:42" s="3" customFormat="1" ht="15.75" customHeight="1">
      <c r="A5" s="21"/>
      <c r="B5" s="22"/>
      <c r="C5" s="23" t="s">
        <v>7</v>
      </c>
      <c r="D5" s="22"/>
      <c r="E5" s="22"/>
      <c r="F5" s="22"/>
      <c r="G5" s="24"/>
      <c r="H5" s="25"/>
      <c r="I5"/>
      <c r="J5"/>
      <c r="K5"/>
      <c r="L5"/>
      <c r="M5"/>
      <c r="N5"/>
      <c r="O5"/>
      <c r="P5"/>
      <c r="Q5"/>
      <c r="R5"/>
      <c r="S5"/>
      <c r="T5"/>
      <c r="U5"/>
      <c r="V5"/>
      <c r="W5"/>
      <c r="X5"/>
      <c r="Y5"/>
      <c r="Z5"/>
      <c r="AA5"/>
      <c r="AB5"/>
      <c r="AC5"/>
      <c r="AD5"/>
      <c r="AE5"/>
      <c r="AF5"/>
      <c r="AG5"/>
      <c r="AH5"/>
      <c r="AI5"/>
      <c r="AJ5"/>
      <c r="AK5"/>
      <c r="AL5"/>
      <c r="AM5"/>
      <c r="AN5"/>
      <c r="AO5"/>
      <c r="AP5"/>
    </row>
    <row r="6" spans="1:42">
      <c r="A6" s="15"/>
      <c r="B6" s="16"/>
      <c r="C6" s="26"/>
      <c r="D6" s="16"/>
      <c r="E6" s="16"/>
      <c r="F6" s="18"/>
      <c r="G6" s="19"/>
      <c r="H6" s="20"/>
    </row>
    <row r="7" spans="1:42">
      <c r="A7" s="15"/>
      <c r="B7" s="16"/>
      <c r="C7" s="27" t="s">
        <v>8</v>
      </c>
      <c r="D7" s="16"/>
      <c r="E7" s="16"/>
      <c r="F7" s="16"/>
      <c r="G7" s="19"/>
      <c r="H7" s="20"/>
    </row>
    <row r="8" spans="1:42">
      <c r="A8" s="15"/>
      <c r="B8" s="16"/>
      <c r="C8" s="26"/>
      <c r="D8" s="16"/>
      <c r="E8" s="16"/>
      <c r="F8" s="18"/>
      <c r="G8" s="19"/>
      <c r="H8" s="20"/>
    </row>
    <row r="9" spans="1:42" ht="43.2">
      <c r="A9" s="15"/>
      <c r="B9" s="16"/>
      <c r="C9" s="28" t="s">
        <v>9</v>
      </c>
      <c r="D9" s="16"/>
      <c r="E9" s="16" t="s">
        <v>10</v>
      </c>
      <c r="F9" s="16">
        <v>1</v>
      </c>
      <c r="G9" s="19">
        <f>K186</f>
        <v>54508.5</v>
      </c>
      <c r="H9" s="20">
        <f>G9*F9</f>
        <v>54508.5</v>
      </c>
    </row>
    <row r="10" spans="1:42">
      <c r="A10" s="15"/>
      <c r="B10" s="16"/>
      <c r="C10" s="26"/>
      <c r="D10" s="16"/>
      <c r="E10" s="16"/>
      <c r="F10" s="16"/>
      <c r="G10" s="19"/>
      <c r="H10" s="20"/>
    </row>
    <row r="11" spans="1:42">
      <c r="A11" s="15"/>
      <c r="B11" s="16"/>
      <c r="C11" s="29" t="s">
        <v>11</v>
      </c>
      <c r="D11" s="16"/>
      <c r="E11" s="16"/>
      <c r="F11" s="18"/>
      <c r="G11" s="19"/>
      <c r="H11" s="30">
        <f>SUM(H9:H10)</f>
        <v>54508.5</v>
      </c>
    </row>
    <row r="12" spans="1:42">
      <c r="A12" s="15"/>
      <c r="B12" s="16"/>
      <c r="C12" s="31"/>
      <c r="D12" s="16"/>
      <c r="E12" s="16"/>
      <c r="F12" s="18"/>
      <c r="G12" s="19"/>
      <c r="H12" s="32"/>
    </row>
    <row r="13" spans="1:42">
      <c r="A13" s="21"/>
      <c r="B13" s="22"/>
      <c r="C13" s="33" t="s">
        <v>12</v>
      </c>
      <c r="D13" s="22"/>
      <c r="E13" s="22"/>
      <c r="F13" s="34"/>
      <c r="G13" s="24"/>
      <c r="H13" s="35"/>
    </row>
    <row r="14" spans="1:42">
      <c r="A14" s="15"/>
      <c r="B14" s="16"/>
      <c r="C14" s="17"/>
      <c r="D14" s="16"/>
      <c r="E14" s="16"/>
      <c r="F14" s="18"/>
      <c r="G14" s="19"/>
      <c r="H14" s="32"/>
    </row>
    <row r="15" spans="1:42">
      <c r="A15" s="15"/>
      <c r="B15" s="16"/>
      <c r="C15" s="36" t="s">
        <v>13</v>
      </c>
      <c r="D15" s="16"/>
      <c r="E15" s="16"/>
      <c r="F15" s="18"/>
      <c r="G15" s="19"/>
      <c r="H15" s="32"/>
    </row>
    <row r="16" spans="1:42">
      <c r="A16" s="15"/>
      <c r="B16" s="16"/>
      <c r="C16" s="36"/>
      <c r="D16" s="16"/>
      <c r="E16" s="16"/>
      <c r="F16" s="18"/>
      <c r="G16" s="19"/>
      <c r="H16" s="32"/>
    </row>
    <row r="17" spans="1:8">
      <c r="A17" s="15"/>
      <c r="B17" s="16"/>
      <c r="C17" s="36" t="s">
        <v>14</v>
      </c>
      <c r="D17" s="16"/>
      <c r="E17" s="16"/>
      <c r="F17" s="18"/>
      <c r="G17" s="19"/>
      <c r="H17" s="32"/>
    </row>
    <row r="18" spans="1:8">
      <c r="A18" s="15"/>
      <c r="B18" s="16"/>
      <c r="C18" s="36"/>
      <c r="D18" s="16"/>
      <c r="E18" s="16"/>
      <c r="F18" s="18"/>
      <c r="G18" s="19"/>
      <c r="H18" s="32"/>
    </row>
    <row r="19" spans="1:8">
      <c r="A19" s="15"/>
      <c r="B19" s="16"/>
      <c r="C19" s="36" t="s">
        <v>15</v>
      </c>
      <c r="D19" s="16"/>
      <c r="E19" s="16"/>
      <c r="F19" s="18"/>
      <c r="G19" s="19"/>
      <c r="H19" s="32"/>
    </row>
    <row r="20" spans="1:8">
      <c r="A20" s="15"/>
      <c r="B20" s="16"/>
      <c r="C20" s="36"/>
      <c r="D20" s="16"/>
      <c r="E20" s="16"/>
      <c r="F20" s="18"/>
      <c r="G20" s="19"/>
      <c r="H20" s="32"/>
    </row>
    <row r="21" spans="1:8">
      <c r="A21" s="15"/>
      <c r="B21" s="16"/>
      <c r="C21" s="36" t="s">
        <v>16</v>
      </c>
      <c r="D21" s="16"/>
      <c r="E21" s="16"/>
      <c r="F21" s="18"/>
      <c r="G21" s="19"/>
      <c r="H21" s="32"/>
    </row>
    <row r="22" spans="1:8">
      <c r="A22" s="15"/>
      <c r="B22" s="16"/>
      <c r="C22" s="31"/>
      <c r="D22" s="16"/>
      <c r="E22" s="16"/>
      <c r="F22" s="18"/>
      <c r="G22" s="19"/>
      <c r="H22" s="32"/>
    </row>
    <row r="23" spans="1:8">
      <c r="A23" s="15"/>
      <c r="B23" s="16"/>
      <c r="C23" s="17" t="s">
        <v>17</v>
      </c>
      <c r="D23" s="16"/>
      <c r="E23" s="16" t="s">
        <v>18</v>
      </c>
      <c r="F23" s="66">
        <v>25</v>
      </c>
      <c r="G23" s="67">
        <v>34</v>
      </c>
      <c r="H23" s="68">
        <f>G23*F23</f>
        <v>850</v>
      </c>
    </row>
    <row r="24" spans="1:8">
      <c r="A24" s="15"/>
      <c r="B24" s="16"/>
      <c r="C24" s="31"/>
      <c r="D24" s="16"/>
      <c r="E24" s="16"/>
      <c r="F24" s="66"/>
      <c r="G24" s="67"/>
      <c r="H24" s="32"/>
    </row>
    <row r="25" spans="1:8">
      <c r="A25" s="15"/>
      <c r="B25" s="16"/>
      <c r="C25" s="17" t="s">
        <v>19</v>
      </c>
      <c r="D25" s="16"/>
      <c r="E25" s="16" t="s">
        <v>18</v>
      </c>
      <c r="F25" s="66">
        <v>240</v>
      </c>
      <c r="G25" s="67">
        <v>34</v>
      </c>
      <c r="H25" s="20">
        <f>F25*G25</f>
        <v>8160</v>
      </c>
    </row>
    <row r="26" spans="1:8">
      <c r="A26" s="15"/>
      <c r="B26" s="16"/>
      <c r="C26" s="17" t="s">
        <v>20</v>
      </c>
      <c r="D26" s="16"/>
      <c r="E26" s="16"/>
      <c r="F26" s="66"/>
      <c r="G26" s="67"/>
      <c r="H26" s="20"/>
    </row>
    <row r="27" spans="1:8">
      <c r="A27" s="15"/>
      <c r="B27" s="16"/>
      <c r="C27" s="69" t="s">
        <v>21</v>
      </c>
      <c r="D27" s="16"/>
      <c r="E27" s="16"/>
      <c r="F27" s="18"/>
      <c r="G27" s="19"/>
      <c r="H27" s="20"/>
    </row>
    <row r="28" spans="1:8">
      <c r="A28" s="15"/>
      <c r="B28" s="16"/>
      <c r="C28" s="17"/>
      <c r="D28" s="16"/>
      <c r="E28" s="16"/>
      <c r="F28" s="18"/>
      <c r="G28" s="19"/>
      <c r="H28" s="20"/>
    </row>
    <row r="29" spans="1:8" ht="14.25" customHeight="1">
      <c r="A29" s="15"/>
      <c r="B29" s="16"/>
      <c r="C29" s="70" t="s">
        <v>22</v>
      </c>
      <c r="D29" s="16"/>
      <c r="E29" s="16" t="s">
        <v>23</v>
      </c>
      <c r="F29" s="18">
        <v>2</v>
      </c>
      <c r="G29" s="19">
        <v>226</v>
      </c>
      <c r="H29" s="20">
        <f>F29*G29</f>
        <v>452</v>
      </c>
    </row>
    <row r="30" spans="1:8" ht="14.25" customHeight="1">
      <c r="A30" s="15"/>
      <c r="B30" s="16"/>
      <c r="C30" s="70"/>
      <c r="D30" s="16"/>
      <c r="E30" s="16"/>
      <c r="F30" s="18"/>
      <c r="G30" s="19"/>
      <c r="H30" s="20"/>
    </row>
    <row r="31" spans="1:8" ht="35.25" customHeight="1">
      <c r="A31" s="15"/>
      <c r="B31" s="16"/>
      <c r="C31" s="36" t="s">
        <v>24</v>
      </c>
      <c r="D31" s="16"/>
      <c r="E31" s="16"/>
      <c r="F31" s="18"/>
      <c r="G31" s="19"/>
      <c r="H31" s="32"/>
    </row>
    <row r="32" spans="1:8">
      <c r="A32" s="15"/>
      <c r="B32" s="16"/>
      <c r="C32" s="36"/>
      <c r="D32" s="16"/>
      <c r="E32" s="16"/>
      <c r="F32" s="18"/>
      <c r="G32" s="19"/>
      <c r="H32" s="32"/>
    </row>
    <row r="33" spans="1:8">
      <c r="A33" s="15"/>
      <c r="B33" s="16"/>
      <c r="C33" s="17" t="s">
        <v>25</v>
      </c>
      <c r="D33" s="16"/>
      <c r="E33" s="16" t="s">
        <v>23</v>
      </c>
      <c r="F33" s="18">
        <v>5</v>
      </c>
      <c r="G33" s="19">
        <v>338</v>
      </c>
      <c r="H33" s="20">
        <f>F33*G33</f>
        <v>1690</v>
      </c>
    </row>
    <row r="34" spans="1:8">
      <c r="A34" s="15"/>
      <c r="B34" s="16"/>
      <c r="C34" s="36"/>
      <c r="D34" s="16"/>
      <c r="E34" s="16"/>
      <c r="F34" s="18"/>
      <c r="G34" s="19"/>
      <c r="H34" s="32"/>
    </row>
    <row r="35" spans="1:8">
      <c r="A35" s="15"/>
      <c r="B35" s="16"/>
      <c r="C35" s="17" t="s">
        <v>26</v>
      </c>
      <c r="D35" s="16"/>
      <c r="E35" s="16" t="s">
        <v>23</v>
      </c>
      <c r="F35" s="18">
        <v>6</v>
      </c>
      <c r="G35" s="19">
        <v>338</v>
      </c>
      <c r="H35" s="20">
        <f>F35*G35</f>
        <v>2028</v>
      </c>
    </row>
    <row r="36" spans="1:8">
      <c r="A36" s="15"/>
      <c r="B36" s="16"/>
      <c r="C36" s="36"/>
      <c r="D36" s="16"/>
      <c r="E36" s="16"/>
      <c r="F36" s="18"/>
      <c r="G36" s="19"/>
      <c r="H36" s="32"/>
    </row>
    <row r="37" spans="1:8">
      <c r="A37" s="15"/>
      <c r="B37" s="16"/>
      <c r="C37" s="29" t="s">
        <v>11</v>
      </c>
      <c r="D37" s="16"/>
      <c r="E37" s="16"/>
      <c r="F37" s="18"/>
      <c r="G37" s="19"/>
      <c r="H37" s="30">
        <f>SUM(H21:H36)</f>
        <v>13180</v>
      </c>
    </row>
    <row r="38" spans="1:8">
      <c r="A38" s="15"/>
      <c r="B38" s="16"/>
      <c r="C38" s="71"/>
      <c r="D38" s="16"/>
      <c r="E38" s="16"/>
      <c r="F38" s="18"/>
      <c r="G38" s="19"/>
      <c r="H38" s="32"/>
    </row>
    <row r="39" spans="1:8">
      <c r="A39" s="21"/>
      <c r="B39" s="22"/>
      <c r="C39" s="37" t="s">
        <v>27</v>
      </c>
      <c r="D39" s="22"/>
      <c r="E39" s="22"/>
      <c r="F39" s="34"/>
      <c r="G39" s="24"/>
      <c r="H39" s="35"/>
    </row>
    <row r="40" spans="1:8">
      <c r="A40" s="15"/>
      <c r="B40" s="16"/>
      <c r="C40" s="42"/>
      <c r="D40" s="16"/>
      <c r="E40" s="16"/>
      <c r="F40" s="18"/>
      <c r="G40" s="19"/>
      <c r="H40" s="32"/>
    </row>
    <row r="41" spans="1:8">
      <c r="A41" s="15"/>
      <c r="B41" s="16"/>
      <c r="C41" s="42" t="s">
        <v>28</v>
      </c>
      <c r="D41" s="16"/>
      <c r="E41" s="16"/>
      <c r="F41" s="18"/>
      <c r="G41" s="19"/>
      <c r="H41" s="32"/>
    </row>
    <row r="42" spans="1:8">
      <c r="A42" s="15"/>
      <c r="B42" s="16"/>
      <c r="C42" s="42"/>
      <c r="D42" s="16"/>
      <c r="E42" s="16"/>
      <c r="F42" s="18"/>
      <c r="G42" s="19"/>
      <c r="H42" s="32"/>
    </row>
    <row r="43" spans="1:8">
      <c r="A43" s="15"/>
      <c r="B43" s="16"/>
      <c r="C43" s="42" t="s">
        <v>29</v>
      </c>
      <c r="D43" s="16"/>
      <c r="E43" s="16"/>
      <c r="F43" s="18"/>
      <c r="G43" s="19"/>
      <c r="H43" s="32"/>
    </row>
    <row r="44" spans="1:8">
      <c r="A44" s="15"/>
      <c r="B44" s="16"/>
      <c r="C44" s="42"/>
      <c r="D44" s="16"/>
      <c r="E44" s="16"/>
      <c r="F44" s="18"/>
      <c r="G44" s="19"/>
      <c r="H44" s="32"/>
    </row>
    <row r="45" spans="1:8">
      <c r="A45" s="15"/>
      <c r="B45" s="16"/>
      <c r="C45" s="69" t="s">
        <v>30</v>
      </c>
      <c r="D45" s="16"/>
      <c r="E45" s="16"/>
      <c r="F45" s="18"/>
      <c r="G45" s="19"/>
      <c r="H45" s="32"/>
    </row>
    <row r="46" spans="1:8">
      <c r="A46" s="15"/>
      <c r="B46" s="16"/>
      <c r="C46" s="42"/>
      <c r="D46" s="16"/>
      <c r="E46" s="16"/>
      <c r="F46" s="18"/>
      <c r="G46" s="19"/>
      <c r="H46" s="32"/>
    </row>
    <row r="47" spans="1:8" ht="43.2">
      <c r="A47" s="15"/>
      <c r="B47" s="16"/>
      <c r="C47" s="72" t="s">
        <v>31</v>
      </c>
      <c r="D47" s="16"/>
      <c r="E47" s="16" t="s">
        <v>23</v>
      </c>
      <c r="F47" s="18">
        <v>8</v>
      </c>
      <c r="G47" s="19">
        <v>2300</v>
      </c>
      <c r="H47" s="68">
        <f>G47*F47</f>
        <v>18400</v>
      </c>
    </row>
    <row r="48" spans="1:8">
      <c r="A48" s="15"/>
      <c r="B48" s="16"/>
      <c r="C48" s="42"/>
      <c r="D48" s="16"/>
      <c r="E48" s="16"/>
      <c r="F48" s="18"/>
      <c r="G48" s="19"/>
      <c r="H48" s="32"/>
    </row>
    <row r="49" spans="1:8">
      <c r="A49" s="15"/>
      <c r="B49" s="16"/>
      <c r="C49" s="42" t="s">
        <v>32</v>
      </c>
      <c r="D49" s="16"/>
      <c r="E49" s="16"/>
      <c r="F49" s="18"/>
      <c r="G49" s="19"/>
      <c r="H49" s="32"/>
    </row>
    <row r="50" spans="1:8">
      <c r="A50" s="15"/>
      <c r="B50" s="16"/>
      <c r="C50" s="42"/>
      <c r="D50" s="16"/>
      <c r="E50" s="16"/>
      <c r="F50" s="18"/>
      <c r="G50" s="19"/>
      <c r="H50" s="32"/>
    </row>
    <row r="51" spans="1:8">
      <c r="A51" s="15"/>
      <c r="B51" s="16"/>
      <c r="C51" s="69" t="s">
        <v>33</v>
      </c>
      <c r="D51" s="16"/>
      <c r="E51" s="16"/>
      <c r="F51" s="18"/>
      <c r="G51" s="19"/>
      <c r="H51" s="20"/>
    </row>
    <row r="52" spans="1:8">
      <c r="A52" s="15"/>
      <c r="B52" s="16"/>
      <c r="C52" s="2"/>
      <c r="D52" s="16"/>
      <c r="E52" s="16"/>
      <c r="F52" s="18"/>
      <c r="G52" s="19"/>
      <c r="H52" s="20"/>
    </row>
    <row r="53" spans="1:8">
      <c r="A53" s="15"/>
      <c r="B53" s="16"/>
      <c r="C53" s="69" t="s">
        <v>34</v>
      </c>
      <c r="D53" s="16"/>
      <c r="E53" s="16"/>
      <c r="F53" s="18"/>
      <c r="G53" s="19"/>
      <c r="H53" s="20"/>
    </row>
    <row r="54" spans="1:8">
      <c r="A54" s="15"/>
      <c r="B54" s="16"/>
      <c r="C54" s="2"/>
      <c r="D54" s="16"/>
      <c r="E54" s="16"/>
      <c r="F54" s="18"/>
      <c r="G54" s="19"/>
      <c r="H54" s="20"/>
    </row>
    <row r="55" spans="1:8">
      <c r="A55" s="15"/>
      <c r="B55" s="16"/>
      <c r="C55" t="s">
        <v>35</v>
      </c>
      <c r="D55" s="16"/>
      <c r="E55" s="16" t="s">
        <v>23</v>
      </c>
      <c r="F55" s="18">
        <v>2</v>
      </c>
      <c r="G55" s="19">
        <v>3500</v>
      </c>
      <c r="H55" s="20">
        <f>F55*G55</f>
        <v>7000</v>
      </c>
    </row>
    <row r="56" spans="1:8">
      <c r="A56" s="15"/>
      <c r="B56" s="16"/>
      <c r="C56" s="31"/>
      <c r="D56" s="16"/>
      <c r="E56" s="16"/>
      <c r="F56" s="18"/>
      <c r="G56" s="19"/>
      <c r="H56" s="32"/>
    </row>
    <row r="57" spans="1:8">
      <c r="A57" s="15"/>
      <c r="B57" s="16"/>
      <c r="C57" s="73"/>
      <c r="D57" s="16"/>
      <c r="E57" s="16"/>
      <c r="F57" s="18"/>
      <c r="G57" s="19"/>
      <c r="H57" s="20"/>
    </row>
    <row r="58" spans="1:8">
      <c r="A58" s="15"/>
      <c r="B58" s="16"/>
      <c r="C58" s="29" t="s">
        <v>11</v>
      </c>
      <c r="D58" s="16"/>
      <c r="E58" s="16"/>
      <c r="F58" s="18"/>
      <c r="G58" s="19"/>
      <c r="H58" s="30">
        <f>SUM(H47:H56)</f>
        <v>25400</v>
      </c>
    </row>
    <row r="59" spans="1:8">
      <c r="A59" s="15"/>
      <c r="B59" s="16"/>
      <c r="C59" s="31"/>
      <c r="D59" s="16"/>
      <c r="E59" s="16"/>
      <c r="F59" s="18"/>
      <c r="G59" s="19"/>
      <c r="H59" s="32"/>
    </row>
    <row r="60" spans="1:8">
      <c r="A60" s="74"/>
      <c r="B60" s="75"/>
      <c r="C60" s="76" t="s">
        <v>36</v>
      </c>
      <c r="D60" s="75"/>
      <c r="E60" s="75"/>
      <c r="F60" s="77"/>
      <c r="G60" s="78"/>
      <c r="H60" s="79"/>
    </row>
    <row r="61" spans="1:8">
      <c r="A61" s="15"/>
      <c r="B61" s="16"/>
      <c r="C61" s="80"/>
      <c r="D61" s="16"/>
      <c r="E61" s="16"/>
      <c r="F61" s="18"/>
      <c r="G61" s="19"/>
      <c r="H61" s="32"/>
    </row>
    <row r="62" spans="1:8">
      <c r="A62" s="15"/>
      <c r="B62" s="16"/>
      <c r="C62" s="81" t="s">
        <v>37</v>
      </c>
      <c r="D62" s="16"/>
      <c r="E62" s="16"/>
      <c r="F62" s="18"/>
      <c r="G62" s="19"/>
      <c r="H62" s="32"/>
    </row>
    <row r="63" spans="1:8">
      <c r="A63" s="15"/>
      <c r="B63" s="16"/>
      <c r="C63" s="80"/>
      <c r="D63" s="16"/>
      <c r="E63" s="16"/>
      <c r="F63" s="18"/>
      <c r="G63" s="19"/>
      <c r="H63" s="32"/>
    </row>
    <row r="64" spans="1:8">
      <c r="A64" s="15"/>
      <c r="B64" s="16"/>
      <c r="C64" s="81" t="s">
        <v>38</v>
      </c>
      <c r="D64" s="16"/>
      <c r="E64" s="16"/>
      <c r="F64" s="18"/>
      <c r="G64" s="19"/>
      <c r="H64" s="32"/>
    </row>
    <row r="65" spans="1:8">
      <c r="A65" s="15"/>
      <c r="B65" s="16"/>
      <c r="C65" s="80"/>
      <c r="D65" s="16"/>
      <c r="E65" s="16"/>
      <c r="F65" s="18"/>
      <c r="G65" s="19"/>
      <c r="H65" s="32"/>
    </row>
    <row r="66" spans="1:8" ht="67.5" customHeight="1">
      <c r="A66" s="15"/>
      <c r="B66" s="16"/>
      <c r="C66" s="81" t="s">
        <v>39</v>
      </c>
      <c r="D66" s="16"/>
      <c r="E66" s="16"/>
      <c r="F66" s="18"/>
      <c r="G66" s="19"/>
      <c r="H66" s="32"/>
    </row>
    <row r="67" spans="1:8">
      <c r="A67" s="15"/>
      <c r="B67" s="16"/>
      <c r="C67" s="80"/>
      <c r="D67" s="16"/>
      <c r="E67" s="16"/>
      <c r="F67" s="18"/>
      <c r="G67" s="19"/>
      <c r="H67" s="32"/>
    </row>
    <row r="68" spans="1:8">
      <c r="A68" s="15"/>
      <c r="B68" s="16"/>
      <c r="C68" s="80" t="s">
        <v>40</v>
      </c>
      <c r="D68" s="16"/>
      <c r="E68" s="16" t="s">
        <v>18</v>
      </c>
      <c r="F68" s="18">
        <v>370</v>
      </c>
      <c r="G68" s="19">
        <v>750</v>
      </c>
      <c r="H68" s="68">
        <f>G68*F68</f>
        <v>277500</v>
      </c>
    </row>
    <row r="69" spans="1:8">
      <c r="A69" s="15"/>
      <c r="B69" s="16"/>
      <c r="C69" s="80"/>
      <c r="D69" s="16"/>
      <c r="E69" s="16"/>
      <c r="F69" s="18"/>
      <c r="G69" s="19"/>
      <c r="H69" s="32"/>
    </row>
    <row r="70" spans="1:8">
      <c r="A70" s="15"/>
      <c r="B70" s="16"/>
      <c r="C70" s="82" t="s">
        <v>11</v>
      </c>
      <c r="D70" s="16"/>
      <c r="E70" s="16"/>
      <c r="F70" s="18"/>
      <c r="G70" s="19"/>
      <c r="H70" s="30">
        <f>SUM(H68:H69)</f>
        <v>277500</v>
      </c>
    </row>
    <row r="71" spans="1:8">
      <c r="A71" s="15"/>
      <c r="B71" s="16"/>
      <c r="C71" s="31"/>
      <c r="D71" s="16"/>
      <c r="E71" s="16"/>
      <c r="F71" s="18"/>
      <c r="G71" s="19"/>
      <c r="H71" s="32"/>
    </row>
    <row r="72" spans="1:8">
      <c r="A72" s="21"/>
      <c r="B72" s="22"/>
      <c r="C72" s="37" t="s">
        <v>41</v>
      </c>
      <c r="D72" s="22"/>
      <c r="E72" s="22"/>
      <c r="F72" s="34"/>
      <c r="G72" s="24"/>
      <c r="H72" s="35"/>
    </row>
    <row r="73" spans="1:8">
      <c r="A73" s="15"/>
      <c r="B73" s="16"/>
      <c r="C73" s="31"/>
      <c r="D73" s="16"/>
      <c r="E73" s="16"/>
      <c r="F73" s="18"/>
      <c r="G73" s="19"/>
      <c r="H73" s="32"/>
    </row>
    <row r="74" spans="1:8">
      <c r="A74" s="15"/>
      <c r="B74" s="16"/>
      <c r="C74" s="38" t="s">
        <v>42</v>
      </c>
      <c r="D74" s="16"/>
      <c r="E74" s="16"/>
      <c r="F74" s="18"/>
      <c r="G74" s="19"/>
      <c r="H74" s="32"/>
    </row>
    <row r="75" spans="1:8">
      <c r="A75" s="15"/>
      <c r="B75" s="16"/>
      <c r="C75" s="38"/>
      <c r="D75" s="16"/>
      <c r="E75" s="16"/>
      <c r="F75" s="18"/>
      <c r="G75" s="19"/>
      <c r="H75" s="32"/>
    </row>
    <row r="76" spans="1:8">
      <c r="A76" s="15"/>
      <c r="B76" s="16"/>
      <c r="C76" s="38" t="s">
        <v>43</v>
      </c>
      <c r="D76" s="16"/>
      <c r="E76" s="16"/>
      <c r="F76" s="18"/>
      <c r="G76" s="19"/>
      <c r="H76" s="32"/>
    </row>
    <row r="77" spans="1:8">
      <c r="A77" s="15"/>
      <c r="B77" s="16"/>
      <c r="C77" s="38"/>
      <c r="D77" s="16"/>
      <c r="E77" s="16"/>
      <c r="F77" s="18"/>
      <c r="G77" s="19"/>
      <c r="H77" s="32"/>
    </row>
    <row r="78" spans="1:8">
      <c r="A78" s="15"/>
      <c r="B78" s="16"/>
      <c r="C78" s="38" t="s">
        <v>44</v>
      </c>
      <c r="D78" s="16"/>
      <c r="E78" s="16"/>
      <c r="F78" s="18"/>
      <c r="G78" s="19"/>
      <c r="H78" s="32"/>
    </row>
    <row r="79" spans="1:8">
      <c r="A79" s="15"/>
      <c r="B79" s="16"/>
      <c r="C79" s="31"/>
      <c r="D79" s="16"/>
      <c r="E79" s="16"/>
      <c r="F79" s="18"/>
      <c r="G79" s="19"/>
      <c r="H79" s="32"/>
    </row>
    <row r="80" spans="1:8">
      <c r="A80" s="15"/>
      <c r="B80" s="16"/>
      <c r="C80" s="41" t="s">
        <v>45</v>
      </c>
      <c r="D80" s="16"/>
      <c r="E80" s="16" t="s">
        <v>18</v>
      </c>
      <c r="F80" s="18">
        <v>40</v>
      </c>
      <c r="G80" s="19">
        <v>652</v>
      </c>
      <c r="H80" s="68">
        <f>F80*G80</f>
        <v>26080</v>
      </c>
    </row>
    <row r="81" spans="1:8">
      <c r="A81" s="15"/>
      <c r="B81" s="16"/>
      <c r="C81" s="31"/>
      <c r="D81" s="16"/>
      <c r="E81" s="16"/>
      <c r="F81" s="18"/>
      <c r="G81" s="19"/>
      <c r="H81" s="68"/>
    </row>
    <row r="82" spans="1:8">
      <c r="A82" s="15"/>
      <c r="B82" s="16"/>
      <c r="C82" s="83" t="s">
        <v>46</v>
      </c>
      <c r="D82" s="84"/>
      <c r="E82" s="84"/>
      <c r="F82" s="66"/>
      <c r="G82" s="67"/>
      <c r="H82" s="85"/>
    </row>
    <row r="83" spans="1:8">
      <c r="A83" s="15"/>
      <c r="B83" s="16"/>
      <c r="C83" s="86"/>
      <c r="D83" s="84"/>
      <c r="E83" s="84"/>
      <c r="F83" s="66"/>
      <c r="G83" s="67"/>
      <c r="H83" s="85"/>
    </row>
    <row r="84" spans="1:8">
      <c r="A84" s="15"/>
      <c r="B84" s="16"/>
      <c r="C84" s="87" t="s">
        <v>47</v>
      </c>
      <c r="D84" s="84"/>
      <c r="E84" s="84" t="s">
        <v>23</v>
      </c>
      <c r="F84" s="66">
        <v>1</v>
      </c>
      <c r="G84" s="67">
        <v>950</v>
      </c>
      <c r="H84" s="85">
        <f>G84*F84</f>
        <v>950</v>
      </c>
    </row>
    <row r="85" spans="1:8">
      <c r="A85" s="15"/>
      <c r="B85" s="16"/>
      <c r="C85" s="31"/>
      <c r="D85" s="16"/>
      <c r="E85" s="16"/>
      <c r="F85" s="18"/>
      <c r="G85" s="19"/>
      <c r="H85" s="32"/>
    </row>
    <row r="86" spans="1:8">
      <c r="A86" s="15"/>
      <c r="B86" s="16"/>
      <c r="C86" s="29" t="s">
        <v>11</v>
      </c>
      <c r="D86" s="16"/>
      <c r="E86" s="16"/>
      <c r="F86" s="18"/>
      <c r="G86" s="19"/>
      <c r="H86" s="30">
        <f>SUM(H80:H84)</f>
        <v>27030</v>
      </c>
    </row>
    <row r="87" spans="1:8">
      <c r="A87" s="15"/>
      <c r="B87" s="16"/>
      <c r="C87" s="31"/>
      <c r="D87" s="16"/>
      <c r="E87" s="16"/>
      <c r="F87" s="18"/>
      <c r="G87" s="19"/>
      <c r="H87" s="32"/>
    </row>
    <row r="88" spans="1:8">
      <c r="A88" s="21"/>
      <c r="B88" s="22"/>
      <c r="C88" s="37" t="s">
        <v>48</v>
      </c>
      <c r="D88" s="22"/>
      <c r="E88" s="22"/>
      <c r="F88" s="34"/>
      <c r="G88" s="24"/>
      <c r="H88" s="35"/>
    </row>
    <row r="89" spans="1:8">
      <c r="A89" s="15"/>
      <c r="B89" s="16"/>
      <c r="C89" s="31"/>
      <c r="D89" s="16"/>
      <c r="E89" s="16"/>
      <c r="F89" s="18"/>
      <c r="G89" s="19"/>
      <c r="H89" s="32"/>
    </row>
    <row r="90" spans="1:8">
      <c r="A90" s="15"/>
      <c r="B90" s="16"/>
      <c r="C90" s="38" t="s">
        <v>49</v>
      </c>
      <c r="D90" s="16"/>
      <c r="E90" s="16"/>
      <c r="F90" s="18"/>
      <c r="G90" s="19"/>
      <c r="H90" s="32"/>
    </row>
    <row r="91" spans="1:8">
      <c r="A91" s="15"/>
      <c r="B91" s="16"/>
      <c r="C91" s="39"/>
      <c r="D91" s="16"/>
      <c r="E91" s="16"/>
      <c r="F91" s="18"/>
      <c r="G91" s="19"/>
      <c r="H91" s="32"/>
    </row>
    <row r="92" spans="1:8">
      <c r="A92" s="15"/>
      <c r="B92" s="16"/>
      <c r="C92" s="38" t="s">
        <v>14</v>
      </c>
      <c r="D92" s="16"/>
      <c r="E92" s="16"/>
      <c r="F92" s="18"/>
      <c r="G92" s="19"/>
      <c r="H92" s="32"/>
    </row>
    <row r="93" spans="1:8">
      <c r="A93" s="15"/>
      <c r="B93" s="16"/>
      <c r="C93" s="38"/>
      <c r="D93" s="16"/>
      <c r="E93" s="16"/>
      <c r="F93" s="18"/>
      <c r="G93" s="19"/>
      <c r="H93" s="32"/>
    </row>
    <row r="94" spans="1:8">
      <c r="A94" s="15"/>
      <c r="B94" s="16"/>
      <c r="C94" s="38" t="s">
        <v>50</v>
      </c>
      <c r="D94" s="16"/>
      <c r="E94" s="16"/>
      <c r="F94" s="18"/>
      <c r="G94" s="19"/>
      <c r="H94" s="32"/>
    </row>
    <row r="95" spans="1:8">
      <c r="A95" s="15"/>
      <c r="B95" s="16"/>
      <c r="C95" s="31"/>
      <c r="D95" s="16"/>
      <c r="E95" s="16"/>
      <c r="F95" s="18"/>
      <c r="G95" s="19"/>
      <c r="H95" s="32"/>
    </row>
    <row r="96" spans="1:8" ht="28.8">
      <c r="A96" s="15"/>
      <c r="B96" s="16"/>
      <c r="C96" s="38" t="s">
        <v>51</v>
      </c>
      <c r="D96" s="16"/>
      <c r="E96" s="16"/>
      <c r="F96" s="18"/>
      <c r="G96" s="19"/>
      <c r="H96" s="32"/>
    </row>
    <row r="97" spans="1:8">
      <c r="A97" s="15"/>
      <c r="B97" s="16"/>
      <c r="C97" s="31"/>
      <c r="D97" s="16"/>
      <c r="E97" s="16"/>
      <c r="F97" s="18"/>
      <c r="G97" s="19"/>
      <c r="H97" s="32"/>
    </row>
    <row r="98" spans="1:8">
      <c r="A98" s="15"/>
      <c r="B98" s="16"/>
      <c r="C98" s="41" t="s">
        <v>52</v>
      </c>
      <c r="D98" s="16"/>
      <c r="E98" s="16" t="s">
        <v>53</v>
      </c>
      <c r="F98" s="66">
        <v>95</v>
      </c>
      <c r="G98" s="19">
        <v>352</v>
      </c>
      <c r="H98" s="20">
        <f>F98*G98</f>
        <v>33440</v>
      </c>
    </row>
    <row r="99" spans="1:8">
      <c r="A99" s="15"/>
      <c r="B99" s="16"/>
      <c r="C99" s="31"/>
      <c r="D99" s="16"/>
      <c r="E99" s="16"/>
      <c r="F99" s="66"/>
      <c r="G99" s="19"/>
      <c r="H99" s="32"/>
    </row>
    <row r="100" spans="1:8" ht="28.8">
      <c r="A100" s="15"/>
      <c r="B100" s="16"/>
      <c r="C100" s="38" t="s">
        <v>54</v>
      </c>
      <c r="D100" s="16"/>
      <c r="E100" s="16"/>
      <c r="F100" s="66"/>
      <c r="G100" s="19"/>
      <c r="H100" s="32"/>
    </row>
    <row r="101" spans="1:8">
      <c r="A101" s="15"/>
      <c r="B101" s="16"/>
      <c r="C101" s="31"/>
      <c r="D101" s="16"/>
      <c r="E101" s="16"/>
      <c r="F101" s="66"/>
      <c r="G101" s="19"/>
      <c r="H101" s="32"/>
    </row>
    <row r="102" spans="1:8" ht="28.8">
      <c r="A102" s="15"/>
      <c r="B102" s="16"/>
      <c r="C102" s="41" t="s">
        <v>55</v>
      </c>
      <c r="D102" s="16"/>
      <c r="E102" s="16" t="s">
        <v>53</v>
      </c>
      <c r="F102" s="66">
        <v>25</v>
      </c>
      <c r="G102" s="19">
        <v>407</v>
      </c>
      <c r="H102" s="20">
        <f>F102*G102</f>
        <v>10175</v>
      </c>
    </row>
    <row r="103" spans="1:8">
      <c r="A103" s="15"/>
      <c r="B103" s="16"/>
      <c r="C103" s="31"/>
      <c r="D103" s="16"/>
      <c r="E103" s="16"/>
      <c r="F103" s="66"/>
      <c r="G103" s="19"/>
      <c r="H103" s="32"/>
    </row>
    <row r="104" spans="1:8">
      <c r="A104" s="15"/>
      <c r="B104" s="16"/>
      <c r="C104" s="83" t="s">
        <v>56</v>
      </c>
      <c r="D104" s="16"/>
      <c r="E104" s="16"/>
      <c r="F104" s="66"/>
      <c r="G104" s="19"/>
      <c r="H104" s="32"/>
    </row>
    <row r="105" spans="1:8">
      <c r="A105" s="15"/>
      <c r="B105" s="16"/>
      <c r="C105" s="39"/>
      <c r="D105" s="16"/>
      <c r="E105" s="16"/>
      <c r="F105" s="66"/>
      <c r="G105" s="19"/>
      <c r="H105" s="32"/>
    </row>
    <row r="106" spans="1:8" ht="57.6">
      <c r="A106" s="15"/>
      <c r="B106" s="16"/>
      <c r="C106" s="38" t="s">
        <v>57</v>
      </c>
      <c r="D106" s="16"/>
      <c r="E106" s="16"/>
      <c r="F106" s="66"/>
      <c r="G106" s="19"/>
      <c r="H106" s="32"/>
    </row>
    <row r="107" spans="1:8">
      <c r="A107" s="15"/>
      <c r="B107" s="16"/>
      <c r="C107" s="31"/>
      <c r="D107" s="16"/>
      <c r="E107" s="16"/>
      <c r="F107" s="66"/>
      <c r="G107" s="19"/>
      <c r="H107" s="32"/>
    </row>
    <row r="108" spans="1:8">
      <c r="A108" s="15"/>
      <c r="B108" s="16"/>
      <c r="C108" s="41" t="s">
        <v>40</v>
      </c>
      <c r="D108" s="16"/>
      <c r="E108" s="16" t="s">
        <v>53</v>
      </c>
      <c r="F108" s="66">
        <v>30</v>
      </c>
      <c r="G108" s="19">
        <v>407</v>
      </c>
      <c r="H108" s="20">
        <f>F108*G108</f>
        <v>12210</v>
      </c>
    </row>
    <row r="109" spans="1:8">
      <c r="A109" s="15"/>
      <c r="B109" s="16"/>
      <c r="C109" s="31"/>
      <c r="D109" s="16"/>
      <c r="E109" s="16"/>
      <c r="F109" s="66"/>
      <c r="G109" s="19"/>
      <c r="H109" s="32"/>
    </row>
    <row r="110" spans="1:8">
      <c r="A110" s="15"/>
      <c r="B110" s="16"/>
      <c r="C110" s="38" t="s">
        <v>58</v>
      </c>
      <c r="D110" s="16"/>
      <c r="E110" s="16"/>
      <c r="F110" s="66"/>
      <c r="G110" s="19"/>
      <c r="H110" s="32"/>
    </row>
    <row r="111" spans="1:8">
      <c r="A111" s="15"/>
      <c r="B111" s="16"/>
      <c r="C111" s="38"/>
      <c r="D111" s="16"/>
      <c r="E111" s="16"/>
      <c r="F111" s="18"/>
      <c r="G111" s="19"/>
      <c r="H111" s="32"/>
    </row>
    <row r="112" spans="1:8" ht="28.8">
      <c r="A112" s="15"/>
      <c r="B112" s="16"/>
      <c r="C112" s="73" t="s">
        <v>59</v>
      </c>
      <c r="D112" s="16"/>
      <c r="E112" s="16" t="s">
        <v>60</v>
      </c>
      <c r="F112" s="18">
        <v>25</v>
      </c>
      <c r="G112" s="19">
        <v>250</v>
      </c>
      <c r="H112" s="68">
        <f>G112*F112</f>
        <v>6250</v>
      </c>
    </row>
    <row r="113" spans="1:8">
      <c r="A113" s="15"/>
      <c r="B113" s="16"/>
      <c r="C113" s="39"/>
      <c r="D113" s="16"/>
      <c r="E113" s="16"/>
      <c r="F113" s="18"/>
      <c r="G113" s="19"/>
      <c r="H113" s="32"/>
    </row>
    <row r="114" spans="1:8">
      <c r="A114" s="15"/>
      <c r="B114" s="16"/>
      <c r="C114" s="73" t="s">
        <v>61</v>
      </c>
      <c r="D114" s="16"/>
      <c r="E114" s="16" t="s">
        <v>60</v>
      </c>
      <c r="F114" s="18">
        <v>50</v>
      </c>
      <c r="G114" s="19">
        <v>155</v>
      </c>
      <c r="H114" s="20">
        <f>F114*G114</f>
        <v>7750</v>
      </c>
    </row>
    <row r="115" spans="1:8">
      <c r="A115" s="15"/>
      <c r="B115" s="16"/>
      <c r="C115" s="73"/>
      <c r="D115" s="16"/>
      <c r="E115" s="16"/>
      <c r="F115" s="18"/>
      <c r="G115" s="19"/>
      <c r="H115" s="20"/>
    </row>
    <row r="116" spans="1:8">
      <c r="A116" s="15"/>
      <c r="B116" s="16"/>
      <c r="C116" s="29" t="s">
        <v>11</v>
      </c>
      <c r="D116" s="16"/>
      <c r="E116" s="16"/>
      <c r="F116" s="18"/>
      <c r="G116" s="19"/>
      <c r="H116" s="30">
        <f>SUM(H98:H114)</f>
        <v>69825</v>
      </c>
    </row>
    <row r="117" spans="1:8">
      <c r="A117" s="15"/>
      <c r="B117" s="16"/>
      <c r="C117" s="31"/>
      <c r="D117" s="16"/>
      <c r="E117" s="16"/>
      <c r="F117" s="18"/>
      <c r="G117" s="19"/>
      <c r="H117" s="32"/>
    </row>
    <row r="118" spans="1:8">
      <c r="A118" s="21"/>
      <c r="B118" s="22"/>
      <c r="C118" s="37" t="s">
        <v>62</v>
      </c>
      <c r="D118" s="22"/>
      <c r="E118" s="22"/>
      <c r="F118" s="34"/>
      <c r="G118" s="24"/>
      <c r="H118" s="35"/>
    </row>
    <row r="119" spans="1:8">
      <c r="A119" s="15"/>
      <c r="B119" s="16"/>
      <c r="C119" s="38"/>
      <c r="D119" s="16"/>
      <c r="E119" s="16"/>
      <c r="F119" s="18"/>
      <c r="G119" s="19"/>
      <c r="H119" s="32"/>
    </row>
    <row r="120" spans="1:8">
      <c r="A120" s="15"/>
      <c r="B120" s="16"/>
      <c r="C120" s="38" t="s">
        <v>63</v>
      </c>
      <c r="D120" s="16"/>
      <c r="E120" s="16"/>
      <c r="F120" s="18"/>
      <c r="G120" s="19"/>
      <c r="H120" s="32"/>
    </row>
    <row r="121" spans="1:8">
      <c r="A121" s="15"/>
      <c r="B121" s="16"/>
      <c r="C121" s="38"/>
      <c r="D121" s="16"/>
      <c r="E121" s="16"/>
      <c r="F121" s="18"/>
      <c r="G121" s="19"/>
      <c r="H121" s="32"/>
    </row>
    <row r="122" spans="1:8">
      <c r="A122" s="15"/>
      <c r="B122" s="16"/>
      <c r="C122" s="38" t="s">
        <v>14</v>
      </c>
      <c r="D122" s="16"/>
      <c r="E122" s="16"/>
      <c r="F122" s="18"/>
      <c r="G122" s="19"/>
      <c r="H122" s="32"/>
    </row>
    <row r="123" spans="1:8">
      <c r="A123" s="15"/>
      <c r="B123" s="16"/>
      <c r="C123" s="38"/>
      <c r="D123" s="16"/>
      <c r="E123" s="16"/>
      <c r="F123" s="18"/>
      <c r="G123" s="19"/>
      <c r="H123" s="32"/>
    </row>
    <row r="124" spans="1:8">
      <c r="A124" s="15"/>
      <c r="B124" s="16"/>
      <c r="C124" s="38" t="s">
        <v>64</v>
      </c>
      <c r="D124" s="16"/>
      <c r="E124" s="16"/>
      <c r="F124" s="18"/>
      <c r="G124" s="19"/>
      <c r="H124" s="32"/>
    </row>
    <row r="125" spans="1:8">
      <c r="A125" s="15"/>
      <c r="B125" s="16"/>
      <c r="C125" s="38"/>
      <c r="D125" s="16"/>
      <c r="E125" s="16"/>
      <c r="F125" s="18"/>
      <c r="G125" s="19"/>
      <c r="H125" s="32"/>
    </row>
    <row r="126" spans="1:8">
      <c r="A126" s="15"/>
      <c r="B126" s="16"/>
      <c r="C126" s="38" t="s">
        <v>65</v>
      </c>
      <c r="D126" s="16"/>
      <c r="E126" s="16"/>
      <c r="F126" s="18"/>
      <c r="G126" s="19"/>
      <c r="H126" s="32"/>
    </row>
    <row r="127" spans="1:8">
      <c r="A127" s="15"/>
      <c r="B127" s="16"/>
      <c r="C127" s="31"/>
      <c r="D127" s="16"/>
      <c r="E127" s="16"/>
      <c r="F127" s="18"/>
      <c r="G127" s="19"/>
      <c r="H127" s="32"/>
    </row>
    <row r="128" spans="1:8" ht="86.4">
      <c r="A128" s="15"/>
      <c r="B128" s="16"/>
      <c r="C128" s="41" t="s">
        <v>66</v>
      </c>
      <c r="D128" s="16"/>
      <c r="E128" s="16" t="s">
        <v>23</v>
      </c>
      <c r="F128" s="66">
        <v>6</v>
      </c>
      <c r="G128" s="19">
        <v>5200</v>
      </c>
      <c r="H128" s="68">
        <f>F128*G128</f>
        <v>31200</v>
      </c>
    </row>
    <row r="129" spans="1:8">
      <c r="A129" s="15"/>
      <c r="B129" s="16"/>
      <c r="C129" s="31"/>
      <c r="D129" s="16"/>
      <c r="E129" s="16"/>
      <c r="F129" s="66"/>
      <c r="G129" s="19"/>
      <c r="H129" s="68"/>
    </row>
    <row r="130" spans="1:8">
      <c r="A130" s="15"/>
      <c r="B130" s="16"/>
      <c r="C130" s="38" t="s">
        <v>67</v>
      </c>
      <c r="D130" s="16"/>
      <c r="E130" s="16"/>
      <c r="F130" s="66"/>
      <c r="G130" s="19"/>
      <c r="H130" s="68"/>
    </row>
    <row r="131" spans="1:8">
      <c r="A131" s="15"/>
      <c r="B131" s="16"/>
      <c r="C131" s="38"/>
      <c r="D131" s="16"/>
      <c r="E131" s="16"/>
      <c r="F131" s="66"/>
      <c r="G131" s="19"/>
      <c r="H131" s="68"/>
    </row>
    <row r="132" spans="1:8" ht="57.6">
      <c r="A132" s="15"/>
      <c r="B132" s="16"/>
      <c r="C132" s="41" t="s">
        <v>68</v>
      </c>
      <c r="D132" s="16"/>
      <c r="E132" s="16" t="s">
        <v>18</v>
      </c>
      <c r="F132" s="66">
        <v>8</v>
      </c>
      <c r="G132" s="19">
        <v>2500</v>
      </c>
      <c r="H132" s="68">
        <f>F132*G132</f>
        <v>20000</v>
      </c>
    </row>
    <row r="133" spans="1:8">
      <c r="A133" s="15"/>
      <c r="B133" s="16"/>
      <c r="C133" s="41"/>
      <c r="D133" s="16"/>
      <c r="E133" s="16"/>
      <c r="F133" s="66"/>
      <c r="G133" s="19"/>
      <c r="H133" s="68"/>
    </row>
    <row r="134" spans="1:8">
      <c r="A134" s="15"/>
      <c r="B134" s="16"/>
      <c r="C134" s="38" t="s">
        <v>69</v>
      </c>
      <c r="D134" s="16"/>
      <c r="E134" s="16"/>
      <c r="F134" s="66"/>
      <c r="G134" s="19"/>
      <c r="H134" s="68"/>
    </row>
    <row r="135" spans="1:8">
      <c r="A135" s="15"/>
      <c r="B135" s="16"/>
      <c r="C135" s="41"/>
      <c r="D135" s="16"/>
      <c r="E135" s="16"/>
      <c r="F135" s="66"/>
      <c r="G135" s="19"/>
      <c r="H135" s="68"/>
    </row>
    <row r="136" spans="1:8" ht="28.8">
      <c r="A136" s="15"/>
      <c r="B136" s="16"/>
      <c r="C136" s="41" t="s">
        <v>70</v>
      </c>
      <c r="D136" s="16"/>
      <c r="E136" s="16" t="s">
        <v>23</v>
      </c>
      <c r="F136" s="66">
        <v>1</v>
      </c>
      <c r="G136" s="19">
        <v>3000</v>
      </c>
      <c r="H136" s="68">
        <f>G136*F136</f>
        <v>3000</v>
      </c>
    </row>
    <row r="137" spans="1:8">
      <c r="A137" s="15"/>
      <c r="B137" s="16"/>
      <c r="C137" s="41"/>
      <c r="D137" s="16"/>
      <c r="E137" s="16"/>
      <c r="F137" s="66"/>
      <c r="G137" s="19"/>
      <c r="H137" s="68"/>
    </row>
    <row r="138" spans="1:8">
      <c r="A138" s="15"/>
      <c r="B138" s="16"/>
      <c r="C138" s="38" t="s">
        <v>71</v>
      </c>
      <c r="D138" s="16"/>
      <c r="E138" s="16"/>
      <c r="F138" s="66"/>
      <c r="G138" s="19"/>
      <c r="H138" s="68"/>
    </row>
    <row r="139" spans="1:8">
      <c r="A139" s="15"/>
      <c r="B139" s="16"/>
      <c r="C139" s="31"/>
      <c r="D139" s="16"/>
      <c r="E139" s="16"/>
      <c r="F139" s="66"/>
      <c r="G139" s="19"/>
      <c r="H139" s="68"/>
    </row>
    <row r="140" spans="1:8">
      <c r="A140" s="15"/>
      <c r="B140" s="16"/>
      <c r="C140" s="88" t="s">
        <v>72</v>
      </c>
      <c r="D140" s="16"/>
      <c r="E140" s="16" t="s">
        <v>23</v>
      </c>
      <c r="F140" s="66">
        <v>5</v>
      </c>
      <c r="G140" s="19">
        <v>3200</v>
      </c>
      <c r="H140" s="68">
        <f>F140*G140</f>
        <v>16000</v>
      </c>
    </row>
    <row r="141" spans="1:8">
      <c r="A141" s="15"/>
      <c r="B141" s="16"/>
      <c r="C141" s="88"/>
      <c r="D141" s="16"/>
      <c r="E141" s="16"/>
      <c r="F141" s="66"/>
      <c r="G141" s="19"/>
      <c r="H141" s="68"/>
    </row>
    <row r="142" spans="1:8">
      <c r="A142" s="15"/>
      <c r="B142" s="16"/>
      <c r="C142" s="89" t="s">
        <v>73</v>
      </c>
      <c r="D142" s="16"/>
      <c r="E142" s="16"/>
      <c r="F142" s="66"/>
      <c r="G142" s="19"/>
      <c r="H142" s="68"/>
    </row>
    <row r="143" spans="1:8">
      <c r="A143" s="15"/>
      <c r="B143" s="16"/>
      <c r="C143" s="88"/>
      <c r="D143" s="16"/>
      <c r="E143" s="16"/>
      <c r="F143" s="66"/>
      <c r="G143" s="19"/>
      <c r="H143" s="68"/>
    </row>
    <row r="144" spans="1:8" ht="28.8">
      <c r="A144" s="15"/>
      <c r="B144" s="16"/>
      <c r="C144" s="88" t="s">
        <v>74</v>
      </c>
      <c r="D144" s="16"/>
      <c r="E144" s="16" t="s">
        <v>23</v>
      </c>
      <c r="F144" s="66">
        <v>1</v>
      </c>
      <c r="G144" s="19">
        <v>13500</v>
      </c>
      <c r="H144" s="68">
        <f>F144*G144</f>
        <v>13500</v>
      </c>
    </row>
    <row r="145" spans="1:8">
      <c r="A145" s="15"/>
      <c r="B145" s="16"/>
      <c r="C145" s="41"/>
      <c r="D145" s="16"/>
      <c r="E145" s="16"/>
      <c r="F145" s="18"/>
      <c r="G145" s="19"/>
      <c r="H145" s="32"/>
    </row>
    <row r="146" spans="1:8">
      <c r="A146" s="15"/>
      <c r="B146" s="16"/>
      <c r="C146" s="29" t="s">
        <v>11</v>
      </c>
      <c r="D146" s="16"/>
      <c r="E146" s="16"/>
      <c r="F146" s="18"/>
      <c r="G146" s="19"/>
      <c r="H146" s="30">
        <f>SUM(H128:H145)</f>
        <v>83700</v>
      </c>
    </row>
    <row r="147" spans="1:8">
      <c r="A147" s="15"/>
      <c r="B147" s="16"/>
      <c r="C147" s="31"/>
      <c r="D147" s="16"/>
      <c r="E147" s="16"/>
      <c r="F147" s="18"/>
      <c r="G147" s="19"/>
      <c r="H147" s="32"/>
    </row>
    <row r="148" spans="1:8">
      <c r="A148" s="21"/>
      <c r="B148" s="22"/>
      <c r="C148" s="37" t="s">
        <v>75</v>
      </c>
      <c r="D148" s="22"/>
      <c r="E148" s="22"/>
      <c r="F148" s="34"/>
      <c r="G148" s="24"/>
      <c r="H148" s="35"/>
    </row>
    <row r="149" spans="1:8">
      <c r="A149" s="15"/>
      <c r="B149" s="16"/>
      <c r="C149" s="38"/>
      <c r="D149" s="16"/>
      <c r="E149" s="16"/>
      <c r="F149" s="18"/>
      <c r="G149" s="19"/>
      <c r="H149" s="32"/>
    </row>
    <row r="150" spans="1:8">
      <c r="A150" s="15"/>
      <c r="B150" s="16"/>
      <c r="C150" s="38" t="s">
        <v>76</v>
      </c>
      <c r="D150" s="16"/>
      <c r="E150" s="16"/>
      <c r="F150" s="18"/>
      <c r="G150" s="19"/>
      <c r="H150" s="32"/>
    </row>
    <row r="151" spans="1:8">
      <c r="A151" s="15"/>
      <c r="B151" s="16"/>
      <c r="C151" s="38"/>
      <c r="D151" s="16"/>
      <c r="E151" s="16"/>
      <c r="F151" s="18"/>
      <c r="G151" s="19"/>
      <c r="H151" s="32"/>
    </row>
    <row r="152" spans="1:8">
      <c r="A152" s="15"/>
      <c r="B152" s="16"/>
      <c r="C152" s="38" t="s">
        <v>77</v>
      </c>
      <c r="D152" s="16"/>
      <c r="E152" s="16"/>
      <c r="F152" s="18"/>
      <c r="G152" s="19"/>
      <c r="H152" s="32"/>
    </row>
    <row r="153" spans="1:8">
      <c r="A153" s="15"/>
      <c r="B153" s="16"/>
      <c r="C153" s="31"/>
      <c r="D153" s="16"/>
      <c r="E153" s="16"/>
      <c r="F153" s="18"/>
      <c r="G153" s="19"/>
      <c r="H153" s="32"/>
    </row>
    <row r="154" spans="1:8" ht="43.2">
      <c r="A154" s="15"/>
      <c r="B154" s="16"/>
      <c r="C154" s="38" t="s">
        <v>78</v>
      </c>
      <c r="D154" s="16"/>
      <c r="E154" s="16"/>
      <c r="F154" s="18"/>
      <c r="G154" s="19"/>
      <c r="H154" s="32"/>
    </row>
    <row r="155" spans="1:8">
      <c r="A155" s="15"/>
      <c r="B155" s="16"/>
      <c r="C155" s="31"/>
      <c r="D155" s="16"/>
      <c r="E155" s="16"/>
      <c r="F155" s="18"/>
      <c r="G155" s="19"/>
      <c r="H155" s="32"/>
    </row>
    <row r="156" spans="1:8">
      <c r="A156" s="15"/>
      <c r="B156" s="16"/>
      <c r="C156" s="41" t="s">
        <v>79</v>
      </c>
      <c r="D156" s="16"/>
      <c r="E156" s="16" t="s">
        <v>23</v>
      </c>
      <c r="F156" s="18">
        <v>8</v>
      </c>
      <c r="G156" s="19">
        <v>900</v>
      </c>
      <c r="H156" s="68">
        <f>F156*G156</f>
        <v>7200</v>
      </c>
    </row>
    <row r="157" spans="1:8">
      <c r="A157" s="15"/>
      <c r="B157" s="16"/>
      <c r="C157" s="31"/>
      <c r="D157" s="16"/>
      <c r="E157" s="16"/>
      <c r="F157" s="18"/>
      <c r="G157" s="19"/>
      <c r="H157" s="32"/>
    </row>
    <row r="158" spans="1:8">
      <c r="A158" s="15"/>
      <c r="B158" s="16"/>
      <c r="C158" s="29" t="s">
        <v>11</v>
      </c>
      <c r="D158" s="16"/>
      <c r="E158" s="16"/>
      <c r="F158" s="18"/>
      <c r="G158" s="19"/>
      <c r="H158" s="30">
        <f>SUM(H156)</f>
        <v>7200</v>
      </c>
    </row>
    <row r="159" spans="1:8">
      <c r="A159" s="15"/>
      <c r="B159" s="16"/>
      <c r="C159" s="31"/>
      <c r="D159" s="16"/>
      <c r="E159" s="16"/>
      <c r="F159" s="18"/>
      <c r="G159" s="19"/>
      <c r="H159" s="32"/>
    </row>
    <row r="160" spans="1:8">
      <c r="A160" s="21"/>
      <c r="B160" s="22"/>
      <c r="C160" s="33" t="s">
        <v>80</v>
      </c>
      <c r="D160" s="22"/>
      <c r="E160" s="22"/>
      <c r="F160" s="34"/>
      <c r="G160" s="24"/>
      <c r="H160" s="35"/>
    </row>
    <row r="161" spans="1:8">
      <c r="A161" s="15"/>
      <c r="B161" s="16"/>
      <c r="C161" s="29"/>
      <c r="D161" s="16"/>
      <c r="E161" s="16"/>
      <c r="F161" s="18"/>
      <c r="G161" s="19"/>
      <c r="H161" s="32"/>
    </row>
    <row r="162" spans="1:8">
      <c r="A162" s="15"/>
      <c r="B162" s="16"/>
      <c r="C162" s="42" t="s">
        <v>81</v>
      </c>
      <c r="D162" s="16"/>
      <c r="E162" s="16"/>
      <c r="F162" s="18"/>
      <c r="G162" s="19"/>
      <c r="H162" s="32"/>
    </row>
    <row r="163" spans="1:8">
      <c r="A163" s="15"/>
      <c r="B163" s="16"/>
      <c r="C163" s="29"/>
      <c r="D163" s="16"/>
      <c r="E163" s="16"/>
      <c r="F163" s="18"/>
      <c r="G163" s="19"/>
      <c r="H163" s="32"/>
    </row>
    <row r="164" spans="1:8">
      <c r="A164" s="15"/>
      <c r="B164" s="16"/>
      <c r="C164" s="42" t="s">
        <v>82</v>
      </c>
      <c r="D164" s="16"/>
      <c r="E164" s="16"/>
      <c r="F164" s="18"/>
      <c r="G164" s="19"/>
      <c r="H164" s="32"/>
    </row>
    <row r="165" spans="1:8">
      <c r="A165" s="15"/>
      <c r="B165" s="16"/>
      <c r="C165" s="29"/>
      <c r="D165" s="16"/>
      <c r="E165" s="16"/>
      <c r="F165" s="18"/>
      <c r="G165" s="19"/>
      <c r="H165" s="32"/>
    </row>
    <row r="166" spans="1:8">
      <c r="A166" s="15"/>
      <c r="B166" s="16"/>
      <c r="C166" s="42" t="s">
        <v>83</v>
      </c>
      <c r="D166" s="16"/>
      <c r="E166" s="16"/>
      <c r="F166" s="18"/>
      <c r="G166" s="19"/>
      <c r="H166" s="32"/>
    </row>
    <row r="167" spans="1:8">
      <c r="A167" s="15"/>
      <c r="B167" s="16"/>
      <c r="C167" s="42"/>
      <c r="D167" s="16"/>
      <c r="E167" s="16"/>
      <c r="F167" s="18"/>
      <c r="G167" s="19"/>
      <c r="H167" s="32"/>
    </row>
    <row r="168" spans="1:8" ht="86.4">
      <c r="A168" s="15"/>
      <c r="B168" s="16"/>
      <c r="C168" s="42" t="s">
        <v>84</v>
      </c>
      <c r="D168" s="16"/>
      <c r="E168" s="16"/>
      <c r="F168" s="18"/>
      <c r="G168" s="19"/>
      <c r="H168" s="32"/>
    </row>
    <row r="169" spans="1:8">
      <c r="A169" s="15"/>
      <c r="B169" s="16"/>
      <c r="C169" s="29"/>
      <c r="D169" s="16"/>
      <c r="E169" s="16"/>
      <c r="F169" s="18"/>
      <c r="G169" s="19"/>
      <c r="H169" s="32"/>
    </row>
    <row r="170" spans="1:8">
      <c r="A170" s="15"/>
      <c r="B170" s="16"/>
      <c r="C170" s="42" t="s">
        <v>85</v>
      </c>
      <c r="D170" s="16"/>
      <c r="E170" s="16"/>
      <c r="F170" s="18"/>
      <c r="G170" s="19"/>
      <c r="H170" s="32"/>
    </row>
    <row r="171" spans="1:8">
      <c r="A171" s="15"/>
      <c r="B171" s="16"/>
      <c r="C171" s="29"/>
      <c r="D171" s="16"/>
      <c r="E171" s="16"/>
      <c r="F171" s="18"/>
      <c r="G171" s="19"/>
      <c r="H171" s="32"/>
    </row>
    <row r="172" spans="1:8">
      <c r="A172" s="15"/>
      <c r="B172" s="16"/>
      <c r="C172" s="43" t="s">
        <v>86</v>
      </c>
      <c r="D172" s="16"/>
      <c r="E172" s="16" t="s">
        <v>18</v>
      </c>
      <c r="F172" s="18">
        <v>500</v>
      </c>
      <c r="G172" s="19">
        <v>75</v>
      </c>
      <c r="H172" s="20">
        <f>F172*G172</f>
        <v>37500</v>
      </c>
    </row>
    <row r="173" spans="1:8">
      <c r="A173" s="15"/>
      <c r="B173" s="16"/>
      <c r="C173" s="29"/>
      <c r="D173" s="16"/>
      <c r="E173" s="16"/>
      <c r="F173" s="18"/>
      <c r="G173" s="19"/>
      <c r="H173" s="32"/>
    </row>
    <row r="174" spans="1:8">
      <c r="A174" s="15"/>
      <c r="B174" s="16"/>
      <c r="C174" s="69" t="s">
        <v>87</v>
      </c>
      <c r="D174" s="16"/>
      <c r="E174" s="16"/>
      <c r="F174" s="18"/>
      <c r="G174" s="19"/>
      <c r="H174" s="32" t="s">
        <v>20</v>
      </c>
    </row>
    <row r="175" spans="1:8">
      <c r="A175" s="15"/>
      <c r="B175" s="16"/>
      <c r="C175"/>
      <c r="D175" s="16"/>
      <c r="E175" s="16"/>
      <c r="F175" s="18"/>
      <c r="G175" s="19"/>
      <c r="H175" s="32"/>
    </row>
    <row r="176" spans="1:8" ht="57.6">
      <c r="A176" s="15"/>
      <c r="B176" s="16"/>
      <c r="C176" s="36" t="s">
        <v>88</v>
      </c>
      <c r="D176" s="16"/>
      <c r="E176" s="16"/>
      <c r="F176" s="18"/>
      <c r="G176" s="19"/>
      <c r="H176" s="32"/>
    </row>
    <row r="177" spans="1:11">
      <c r="A177" s="15"/>
      <c r="B177" s="16"/>
      <c r="C177" s="36"/>
      <c r="D177" s="16"/>
      <c r="E177" s="16"/>
      <c r="F177" s="18"/>
      <c r="G177" s="19"/>
      <c r="H177" s="32"/>
    </row>
    <row r="178" spans="1:11">
      <c r="A178" s="15"/>
      <c r="B178" s="16"/>
      <c r="C178" s="90" t="s">
        <v>89</v>
      </c>
      <c r="D178" s="16"/>
      <c r="E178" s="16" t="s">
        <v>18</v>
      </c>
      <c r="F178" s="18">
        <v>50</v>
      </c>
      <c r="G178" s="19">
        <v>75</v>
      </c>
      <c r="H178" s="20">
        <f>F178*G178</f>
        <v>3750</v>
      </c>
    </row>
    <row r="179" spans="1:11">
      <c r="A179" s="15"/>
      <c r="B179" s="16"/>
      <c r="C179"/>
      <c r="D179" s="16"/>
      <c r="E179" s="16"/>
      <c r="F179" s="18"/>
      <c r="G179" s="19"/>
      <c r="H179" s="32"/>
    </row>
    <row r="180" spans="1:11">
      <c r="A180" s="15"/>
      <c r="B180" s="16"/>
      <c r="C180" s="29" t="s">
        <v>11</v>
      </c>
      <c r="D180" s="16"/>
      <c r="E180" s="16"/>
      <c r="F180" s="18"/>
      <c r="G180" s="19"/>
      <c r="H180" s="30">
        <f>SUM(H170:H178)</f>
        <v>41250</v>
      </c>
    </row>
    <row r="181" spans="1:11">
      <c r="A181" s="15"/>
      <c r="B181" s="16"/>
      <c r="C181" s="29"/>
      <c r="D181" s="16"/>
      <c r="E181" s="16"/>
      <c r="F181" s="18"/>
      <c r="G181" s="19"/>
      <c r="H181" s="32"/>
    </row>
    <row r="182" spans="1:11">
      <c r="A182" s="15"/>
      <c r="B182" s="16"/>
      <c r="C182" s="44" t="s">
        <v>90</v>
      </c>
      <c r="D182" s="16"/>
      <c r="E182" s="22"/>
      <c r="F182" s="34"/>
      <c r="G182" s="24"/>
      <c r="H182" s="35"/>
    </row>
    <row r="183" spans="1:11">
      <c r="A183" s="15">
        <v>1</v>
      </c>
      <c r="B183" s="16"/>
      <c r="C183" s="26" t="s">
        <v>91</v>
      </c>
      <c r="D183" s="16"/>
      <c r="E183" s="16" t="s">
        <v>92</v>
      </c>
      <c r="F183" s="18">
        <v>1</v>
      </c>
      <c r="G183" s="19"/>
      <c r="H183" s="20">
        <f>H11</f>
        <v>54508.5</v>
      </c>
    </row>
    <row r="184" spans="1:11">
      <c r="A184" s="15">
        <v>2</v>
      </c>
      <c r="B184" s="16"/>
      <c r="C184" s="26" t="s">
        <v>13</v>
      </c>
      <c r="D184" s="16"/>
      <c r="E184" s="16" t="s">
        <v>92</v>
      </c>
      <c r="F184" s="18">
        <v>2</v>
      </c>
      <c r="G184" s="19"/>
      <c r="H184" s="20">
        <f>H37</f>
        <v>13180</v>
      </c>
    </row>
    <row r="185" spans="1:11">
      <c r="A185" s="15">
        <v>3</v>
      </c>
      <c r="B185" s="16"/>
      <c r="C185" s="43" t="s">
        <v>28</v>
      </c>
      <c r="D185" s="16"/>
      <c r="E185" s="16" t="s">
        <v>92</v>
      </c>
      <c r="F185" s="18">
        <v>3</v>
      </c>
      <c r="G185" s="19"/>
      <c r="H185" s="20">
        <f>H58</f>
        <v>25400</v>
      </c>
    </row>
    <row r="186" spans="1:11">
      <c r="A186" s="15">
        <v>4</v>
      </c>
      <c r="B186" s="16"/>
      <c r="C186" s="43" t="s">
        <v>37</v>
      </c>
      <c r="D186" s="16"/>
      <c r="E186" s="16" t="s">
        <v>92</v>
      </c>
      <c r="F186" s="18">
        <v>4</v>
      </c>
      <c r="G186" s="19"/>
      <c r="H186" s="20">
        <f>H70</f>
        <v>277500</v>
      </c>
      <c r="K186">
        <f>(H184+H185+H186+H187+H188+H189+H190+H191)*0.1</f>
        <v>54508.5</v>
      </c>
    </row>
    <row r="187" spans="1:11">
      <c r="A187" s="15">
        <v>5</v>
      </c>
      <c r="B187" s="16"/>
      <c r="C187" s="26" t="s">
        <v>42</v>
      </c>
      <c r="D187" s="16"/>
      <c r="E187" s="16" t="s">
        <v>92</v>
      </c>
      <c r="F187" s="18">
        <v>5</v>
      </c>
      <c r="G187" s="19"/>
      <c r="H187" s="20">
        <f>H86</f>
        <v>27030</v>
      </c>
    </row>
    <row r="188" spans="1:11">
      <c r="A188" s="15">
        <v>6</v>
      </c>
      <c r="B188" s="16"/>
      <c r="C188" s="26" t="s">
        <v>49</v>
      </c>
      <c r="D188" s="16"/>
      <c r="E188" s="16" t="s">
        <v>92</v>
      </c>
      <c r="F188" s="18">
        <v>6</v>
      </c>
      <c r="G188" s="19"/>
      <c r="H188" s="20">
        <f>H116</f>
        <v>69825</v>
      </c>
    </row>
    <row r="189" spans="1:11">
      <c r="A189" s="15">
        <v>7</v>
      </c>
      <c r="B189" s="16"/>
      <c r="C189" s="26" t="s">
        <v>93</v>
      </c>
      <c r="D189" s="16"/>
      <c r="E189" s="16" t="s">
        <v>92</v>
      </c>
      <c r="F189" s="18">
        <v>7</v>
      </c>
      <c r="G189" s="19"/>
      <c r="H189" s="20">
        <f>H146</f>
        <v>83700</v>
      </c>
    </row>
    <row r="190" spans="1:11">
      <c r="A190" s="15">
        <v>8</v>
      </c>
      <c r="B190" s="16"/>
      <c r="C190" s="26" t="s">
        <v>76</v>
      </c>
      <c r="D190" s="16"/>
      <c r="E190" s="16" t="s">
        <v>92</v>
      </c>
      <c r="F190" s="18">
        <v>8</v>
      </c>
      <c r="G190" s="19"/>
      <c r="H190" s="20">
        <f>H158</f>
        <v>7200</v>
      </c>
    </row>
    <row r="191" spans="1:11">
      <c r="A191" s="15">
        <v>9</v>
      </c>
      <c r="B191" s="16"/>
      <c r="C191" s="26" t="s">
        <v>81</v>
      </c>
      <c r="D191" s="16"/>
      <c r="E191" s="16" t="s">
        <v>92</v>
      </c>
      <c r="F191" s="18">
        <v>9</v>
      </c>
      <c r="G191" s="19"/>
      <c r="H191" s="20">
        <f>H180</f>
        <v>41250</v>
      </c>
    </row>
    <row r="192" spans="1:11" s="2" customFormat="1" ht="24.9" customHeight="1">
      <c r="A192" s="45"/>
      <c r="B192" s="46"/>
      <c r="C192" s="29" t="s">
        <v>94</v>
      </c>
      <c r="D192" s="46"/>
      <c r="E192" s="46"/>
      <c r="F192" s="47"/>
      <c r="G192" s="48"/>
      <c r="H192" s="49">
        <f>SUM(H183:H191)</f>
        <v>599593.5</v>
      </c>
    </row>
    <row r="193" spans="1:8">
      <c r="A193" s="15"/>
      <c r="B193" s="16"/>
      <c r="C193" s="26"/>
      <c r="D193" s="16"/>
      <c r="E193" s="16"/>
      <c r="F193" s="18"/>
      <c r="G193" s="19"/>
      <c r="H193" s="20"/>
    </row>
    <row r="194" spans="1:8">
      <c r="A194" s="15"/>
      <c r="B194" s="16"/>
      <c r="C194" s="52" t="s">
        <v>95</v>
      </c>
      <c r="D194" s="16"/>
      <c r="E194" s="16" t="s">
        <v>96</v>
      </c>
      <c r="F194" s="53">
        <v>0.15</v>
      </c>
      <c r="G194" s="19"/>
      <c r="H194" s="20">
        <f>H192*15%</f>
        <v>89939.024999999994</v>
      </c>
    </row>
    <row r="195" spans="1:8">
      <c r="A195" s="15"/>
      <c r="B195" s="16"/>
      <c r="C195" s="52"/>
      <c r="D195" s="16"/>
      <c r="E195" s="16"/>
      <c r="F195" s="18"/>
      <c r="G195" s="19"/>
      <c r="H195" s="20"/>
    </row>
    <row r="196" spans="1:8" s="4" customFormat="1" ht="30" customHeight="1">
      <c r="A196" s="55"/>
      <c r="B196" s="56"/>
      <c r="C196" s="57" t="s">
        <v>97</v>
      </c>
      <c r="D196" s="56"/>
      <c r="E196" s="56"/>
      <c r="F196" s="55"/>
      <c r="G196" s="58"/>
      <c r="H196" s="59">
        <f>SUM(H192:H194)</f>
        <v>689532.52500000002</v>
      </c>
    </row>
    <row r="197" spans="1:8">
      <c r="A197" s="60"/>
      <c r="B197" s="61"/>
      <c r="C197" s="62"/>
      <c r="D197" s="61"/>
      <c r="E197" s="61"/>
      <c r="F197" s="63"/>
      <c r="G197" s="64"/>
      <c r="H197" s="65"/>
    </row>
  </sheetData>
  <mergeCells count="1">
    <mergeCell ref="A2:H2"/>
  </mergeCells>
  <pageMargins left="0.7" right="0.7" top="0.75" bottom="0.75" header="0.3" footer="0.3"/>
  <pageSetup paperSize="9" scale="61"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2"/>
  <sheetViews>
    <sheetView zoomScale="93" zoomScaleNormal="93" workbookViewId="0">
      <selection activeCell="G8" sqref="G8:H71"/>
    </sheetView>
  </sheetViews>
  <sheetFormatPr defaultColWidth="9" defaultRowHeight="14.4"/>
  <cols>
    <col min="1" max="1" width="8.5546875" style="5" customWidth="1"/>
    <col min="2" max="2" width="3.44140625" customWidth="1"/>
    <col min="3" max="3" width="85.88671875" style="6" customWidth="1"/>
    <col min="4" max="4" width="1" customWidth="1"/>
    <col min="5" max="5" width="9.5546875" customWidth="1"/>
    <col min="6" max="6" width="10.33203125" style="7" customWidth="1"/>
    <col min="7" max="7" width="11.44140625" style="8" customWidth="1"/>
    <col min="8" max="8" width="12.6640625" style="8" customWidth="1"/>
    <col min="9" max="9" width="2.33203125" customWidth="1"/>
    <col min="13" max="13" width="9.6640625"/>
  </cols>
  <sheetData>
    <row r="1" spans="1:42" ht="9.75" customHeight="1"/>
    <row r="2" spans="1:42" ht="32.25" customHeight="1">
      <c r="A2" s="91" t="s">
        <v>98</v>
      </c>
      <c r="B2" s="92"/>
      <c r="C2" s="92"/>
      <c r="D2" s="92"/>
      <c r="E2" s="92"/>
      <c r="F2" s="92"/>
      <c r="G2" s="92"/>
      <c r="H2" s="93"/>
    </row>
    <row r="3" spans="1:42" s="2" customFormat="1">
      <c r="A3" s="9" t="s">
        <v>1</v>
      </c>
      <c r="B3" s="10"/>
      <c r="C3" s="11" t="s">
        <v>2</v>
      </c>
      <c r="D3" s="10"/>
      <c r="E3" s="10" t="s">
        <v>3</v>
      </c>
      <c r="F3" s="12" t="s">
        <v>4</v>
      </c>
      <c r="G3" s="13" t="s">
        <v>5</v>
      </c>
      <c r="H3" s="14" t="s">
        <v>6</v>
      </c>
    </row>
    <row r="4" spans="1:42">
      <c r="A4" s="15"/>
      <c r="B4" s="16"/>
      <c r="C4" s="17"/>
      <c r="D4" s="16"/>
      <c r="E4" s="16"/>
      <c r="F4" s="18"/>
      <c r="G4" s="19"/>
      <c r="H4" s="20"/>
    </row>
    <row r="5" spans="1:42" s="3" customFormat="1" ht="15.75" customHeight="1">
      <c r="A5" s="21"/>
      <c r="B5" s="22"/>
      <c r="C5" s="23" t="s">
        <v>7</v>
      </c>
      <c r="D5" s="22"/>
      <c r="E5" s="22"/>
      <c r="F5" s="22"/>
      <c r="G5" s="24"/>
      <c r="H5" s="25"/>
      <c r="I5"/>
      <c r="J5"/>
      <c r="K5"/>
      <c r="L5"/>
      <c r="M5"/>
      <c r="N5"/>
      <c r="O5"/>
      <c r="P5"/>
      <c r="Q5"/>
      <c r="R5"/>
      <c r="S5"/>
      <c r="T5"/>
      <c r="U5"/>
      <c r="V5"/>
      <c r="W5"/>
      <c r="X5"/>
      <c r="Y5"/>
      <c r="Z5"/>
      <c r="AA5"/>
      <c r="AB5"/>
      <c r="AC5"/>
      <c r="AD5"/>
      <c r="AE5"/>
      <c r="AF5"/>
      <c r="AG5"/>
      <c r="AH5"/>
      <c r="AI5"/>
      <c r="AJ5"/>
      <c r="AK5"/>
      <c r="AL5"/>
      <c r="AM5"/>
      <c r="AN5"/>
      <c r="AO5"/>
      <c r="AP5"/>
    </row>
    <row r="6" spans="1:42">
      <c r="A6" s="15"/>
      <c r="B6" s="16"/>
      <c r="C6" s="26"/>
      <c r="D6" s="16"/>
      <c r="E6" s="16"/>
      <c r="F6" s="18"/>
      <c r="G6" s="19"/>
      <c r="H6" s="20"/>
    </row>
    <row r="7" spans="1:42">
      <c r="A7" s="15"/>
      <c r="B7" s="16"/>
      <c r="C7" s="27" t="s">
        <v>8</v>
      </c>
      <c r="D7" s="16"/>
      <c r="E7" s="16"/>
      <c r="F7" s="16"/>
      <c r="G7" s="19"/>
      <c r="H7" s="20"/>
    </row>
    <row r="8" spans="1:42">
      <c r="A8" s="15"/>
      <c r="B8" s="16"/>
      <c r="C8" s="26"/>
      <c r="D8" s="16"/>
      <c r="E8" s="16"/>
      <c r="F8" s="18"/>
      <c r="G8" s="19"/>
      <c r="H8" s="20"/>
    </row>
    <row r="9" spans="1:42" ht="43.2">
      <c r="A9" s="15"/>
      <c r="B9" s="16"/>
      <c r="C9" s="28" t="s">
        <v>9</v>
      </c>
      <c r="D9" s="16"/>
      <c r="E9" s="16" t="s">
        <v>10</v>
      </c>
      <c r="F9" s="16">
        <v>1</v>
      </c>
      <c r="G9" s="19">
        <v>4434.9799999999996</v>
      </c>
      <c r="H9" s="20">
        <f>G9</f>
        <v>4434.9799999999996</v>
      </c>
    </row>
    <row r="10" spans="1:42">
      <c r="A10" s="15"/>
      <c r="B10" s="16"/>
      <c r="C10" s="26"/>
      <c r="D10" s="16"/>
      <c r="E10" s="16"/>
      <c r="F10" s="16"/>
      <c r="G10" s="19"/>
      <c r="H10" s="20"/>
    </row>
    <row r="11" spans="1:42">
      <c r="A11" s="15"/>
      <c r="B11" s="16"/>
      <c r="C11" s="29" t="s">
        <v>11</v>
      </c>
      <c r="D11" s="16"/>
      <c r="E11" s="16"/>
      <c r="F11" s="18"/>
      <c r="G11" s="19"/>
      <c r="H11" s="30">
        <f>SUM(H9:H10)</f>
        <v>4434.9799999999996</v>
      </c>
    </row>
    <row r="12" spans="1:42">
      <c r="A12" s="15"/>
      <c r="B12" s="16"/>
      <c r="C12" s="31"/>
      <c r="D12" s="16"/>
      <c r="E12" s="16"/>
      <c r="F12" s="18"/>
      <c r="G12" s="19"/>
      <c r="H12" s="32"/>
    </row>
    <row r="13" spans="1:42">
      <c r="A13" s="21"/>
      <c r="B13" s="22"/>
      <c r="C13" s="33" t="s">
        <v>12</v>
      </c>
      <c r="D13" s="22"/>
      <c r="E13" s="22"/>
      <c r="F13" s="34"/>
      <c r="G13" s="24"/>
      <c r="H13" s="35"/>
    </row>
    <row r="14" spans="1:42">
      <c r="A14" s="15"/>
      <c r="B14" s="16"/>
      <c r="C14" s="17"/>
      <c r="D14" s="16"/>
      <c r="E14" s="16"/>
      <c r="F14" s="18"/>
      <c r="G14" s="19"/>
      <c r="H14" s="32"/>
    </row>
    <row r="15" spans="1:42">
      <c r="A15" s="15"/>
      <c r="B15" s="16"/>
      <c r="C15" s="36" t="s">
        <v>13</v>
      </c>
      <c r="D15" s="16"/>
      <c r="E15" s="16"/>
      <c r="F15" s="18"/>
      <c r="G15" s="19"/>
      <c r="H15" s="32"/>
    </row>
    <row r="16" spans="1:42">
      <c r="A16" s="15"/>
      <c r="B16" s="16"/>
      <c r="C16" s="36"/>
      <c r="D16" s="16"/>
      <c r="E16" s="16"/>
      <c r="F16" s="18"/>
      <c r="G16" s="19"/>
      <c r="H16" s="32"/>
    </row>
    <row r="17" spans="1:8">
      <c r="A17" s="15"/>
      <c r="B17" s="16"/>
      <c r="C17" s="36" t="s">
        <v>14</v>
      </c>
      <c r="D17" s="16"/>
      <c r="E17" s="16"/>
      <c r="F17" s="18"/>
      <c r="G17" s="19"/>
      <c r="H17" s="32"/>
    </row>
    <row r="18" spans="1:8">
      <c r="A18" s="15"/>
      <c r="B18" s="16"/>
      <c r="C18" s="36"/>
      <c r="D18" s="16"/>
      <c r="E18" s="16"/>
      <c r="F18" s="18"/>
      <c r="G18" s="19"/>
      <c r="H18" s="32"/>
    </row>
    <row r="19" spans="1:8">
      <c r="A19" s="15"/>
      <c r="B19" s="16"/>
      <c r="C19" s="36" t="s">
        <v>15</v>
      </c>
      <c r="D19" s="16"/>
      <c r="E19" s="16"/>
      <c r="F19" s="18"/>
      <c r="G19" s="19"/>
      <c r="H19" s="32"/>
    </row>
    <row r="20" spans="1:8">
      <c r="A20" s="15"/>
      <c r="B20" s="16"/>
      <c r="C20" s="36"/>
      <c r="D20" s="16"/>
      <c r="E20" s="16"/>
      <c r="F20" s="18"/>
      <c r="G20" s="19"/>
      <c r="H20" s="32"/>
    </row>
    <row r="21" spans="1:8">
      <c r="A21" s="15"/>
      <c r="B21" s="16"/>
      <c r="C21" s="36" t="s">
        <v>16</v>
      </c>
      <c r="D21" s="16"/>
      <c r="E21" s="16"/>
      <c r="F21" s="18"/>
      <c r="G21" s="19"/>
      <c r="H21" s="32"/>
    </row>
    <row r="22" spans="1:8">
      <c r="A22" s="15"/>
      <c r="B22" s="16"/>
      <c r="C22" s="31"/>
      <c r="D22" s="16"/>
      <c r="E22" s="16"/>
      <c r="F22" s="18"/>
      <c r="G22" s="19"/>
      <c r="H22" s="32"/>
    </row>
    <row r="23" spans="1:8">
      <c r="A23" s="15"/>
      <c r="B23" s="16"/>
      <c r="C23" s="17" t="s">
        <v>99</v>
      </c>
      <c r="D23" s="16"/>
      <c r="E23" s="16" t="s">
        <v>18</v>
      </c>
      <c r="F23" s="18">
        <v>25</v>
      </c>
      <c r="G23" s="19">
        <v>40</v>
      </c>
      <c r="H23" s="20">
        <f>F23*G23</f>
        <v>1000</v>
      </c>
    </row>
    <row r="24" spans="1:8">
      <c r="A24" s="15"/>
      <c r="B24" s="16"/>
      <c r="C24" s="17"/>
      <c r="D24" s="16"/>
      <c r="E24" s="16"/>
      <c r="F24" s="18"/>
      <c r="G24" s="19"/>
      <c r="H24" s="20"/>
    </row>
    <row r="25" spans="1:8">
      <c r="A25" s="15"/>
      <c r="B25" s="16"/>
      <c r="C25" s="36" t="s">
        <v>16</v>
      </c>
      <c r="D25" s="16"/>
      <c r="E25" s="16"/>
      <c r="F25" s="18"/>
      <c r="G25" s="19"/>
      <c r="H25" s="20"/>
    </row>
    <row r="26" spans="1:8">
      <c r="A26" s="15"/>
      <c r="B26" s="16"/>
      <c r="C26" s="17"/>
      <c r="D26" s="16"/>
      <c r="E26" s="16"/>
      <c r="F26" s="18"/>
      <c r="G26" s="19"/>
      <c r="H26" s="20"/>
    </row>
    <row r="27" spans="1:8">
      <c r="A27" s="15"/>
      <c r="B27" s="16"/>
      <c r="C27" s="17" t="s">
        <v>100</v>
      </c>
      <c r="D27" s="16"/>
      <c r="E27" s="16" t="s">
        <v>101</v>
      </c>
      <c r="F27" s="18">
        <v>45</v>
      </c>
      <c r="G27" s="19">
        <v>35</v>
      </c>
      <c r="H27" s="20">
        <f>F27*G27</f>
        <v>1575</v>
      </c>
    </row>
    <row r="28" spans="1:8">
      <c r="A28" s="15"/>
      <c r="B28" s="16"/>
      <c r="C28" s="17"/>
      <c r="D28" s="16"/>
      <c r="E28" s="16"/>
      <c r="F28" s="18"/>
      <c r="G28" s="19"/>
      <c r="H28" s="20"/>
    </row>
    <row r="29" spans="1:8">
      <c r="A29" s="15"/>
      <c r="B29" s="16"/>
      <c r="C29" s="29" t="s">
        <v>11</v>
      </c>
      <c r="D29" s="16"/>
      <c r="E29" s="16"/>
      <c r="F29" s="18"/>
      <c r="G29" s="19"/>
      <c r="H29" s="30">
        <f>SUM(H23:H27)</f>
        <v>2575</v>
      </c>
    </row>
    <row r="30" spans="1:8">
      <c r="A30" s="21"/>
      <c r="B30" s="22"/>
      <c r="C30" s="37" t="s">
        <v>48</v>
      </c>
      <c r="D30" s="22"/>
      <c r="E30" s="22"/>
      <c r="F30" s="34"/>
      <c r="G30" s="24"/>
      <c r="H30" s="35"/>
    </row>
    <row r="31" spans="1:8">
      <c r="A31" s="15"/>
      <c r="B31" s="16"/>
      <c r="C31" s="31"/>
      <c r="D31" s="16"/>
      <c r="E31" s="16"/>
      <c r="F31" s="18"/>
      <c r="G31" s="19"/>
      <c r="H31" s="32"/>
    </row>
    <row r="32" spans="1:8">
      <c r="A32" s="15"/>
      <c r="B32" s="16"/>
      <c r="C32" s="38" t="s">
        <v>49</v>
      </c>
      <c r="D32" s="16"/>
      <c r="E32" s="16"/>
      <c r="F32" s="18"/>
      <c r="G32" s="19"/>
      <c r="H32" s="32"/>
    </row>
    <row r="33" spans="1:11">
      <c r="A33" s="15"/>
      <c r="B33" s="16"/>
      <c r="C33" s="39"/>
      <c r="D33" s="16"/>
      <c r="E33" s="16"/>
      <c r="F33" s="18"/>
      <c r="G33" s="19"/>
      <c r="H33" s="32"/>
    </row>
    <row r="34" spans="1:11">
      <c r="A34" s="15"/>
      <c r="B34" s="16"/>
      <c r="C34" s="31"/>
      <c r="D34" s="16"/>
      <c r="E34" s="16"/>
      <c r="F34" s="18"/>
      <c r="G34" s="19"/>
      <c r="H34" s="32"/>
    </row>
    <row r="35" spans="1:11">
      <c r="A35" s="15"/>
      <c r="B35" s="16"/>
      <c r="C35" s="38" t="s">
        <v>56</v>
      </c>
      <c r="D35" s="16"/>
      <c r="E35" s="16"/>
      <c r="F35" s="18"/>
      <c r="G35" s="19"/>
      <c r="H35" s="32"/>
    </row>
    <row r="36" spans="1:11">
      <c r="A36" s="15"/>
      <c r="B36" s="16"/>
      <c r="C36" s="39"/>
      <c r="D36" s="16"/>
      <c r="E36" s="16"/>
      <c r="F36" s="18"/>
      <c r="G36" s="19"/>
      <c r="H36" s="32"/>
    </row>
    <row r="37" spans="1:11" ht="57.6">
      <c r="A37" s="15"/>
      <c r="B37" s="16"/>
      <c r="C37" s="38" t="s">
        <v>57</v>
      </c>
      <c r="D37" s="16"/>
      <c r="E37" s="16"/>
      <c r="F37" s="18"/>
      <c r="G37" s="19"/>
      <c r="H37" s="32"/>
      <c r="K37" s="40"/>
    </row>
    <row r="38" spans="1:11">
      <c r="A38" s="15"/>
      <c r="B38" s="16"/>
      <c r="C38" s="31"/>
      <c r="D38" s="16"/>
      <c r="E38" s="16"/>
      <c r="F38" s="18"/>
      <c r="G38" s="19"/>
      <c r="H38" s="32"/>
    </row>
    <row r="39" spans="1:11">
      <c r="A39" s="15"/>
      <c r="B39" s="16"/>
      <c r="C39" s="41" t="s">
        <v>40</v>
      </c>
      <c r="D39" s="16"/>
      <c r="E39" s="16" t="s">
        <v>101</v>
      </c>
      <c r="F39" s="18">
        <v>70</v>
      </c>
      <c r="G39" s="19">
        <v>407</v>
      </c>
      <c r="H39" s="20">
        <f>F39*G39</f>
        <v>28490</v>
      </c>
    </row>
    <row r="40" spans="1:11">
      <c r="A40" s="15"/>
      <c r="B40" s="16"/>
      <c r="C40" s="31"/>
      <c r="D40" s="16"/>
      <c r="E40" s="16"/>
      <c r="F40" s="18"/>
      <c r="G40" s="19"/>
      <c r="H40" s="32"/>
    </row>
    <row r="41" spans="1:11">
      <c r="A41" s="15"/>
      <c r="B41" s="16"/>
      <c r="C41" s="29" t="s">
        <v>11</v>
      </c>
      <c r="D41" s="16"/>
      <c r="E41" s="16"/>
      <c r="F41" s="18"/>
      <c r="G41" s="19"/>
      <c r="H41" s="30">
        <f>SUM(H34:H40)</f>
        <v>28490</v>
      </c>
    </row>
    <row r="42" spans="1:11">
      <c r="A42" s="15"/>
      <c r="B42" s="16"/>
      <c r="C42" s="31"/>
      <c r="D42" s="16"/>
      <c r="E42" s="16"/>
      <c r="F42" s="18"/>
      <c r="G42" s="19"/>
      <c r="H42" s="32"/>
    </row>
    <row r="43" spans="1:11">
      <c r="A43" s="15"/>
      <c r="B43" s="16"/>
      <c r="C43" s="31"/>
      <c r="D43" s="16"/>
      <c r="E43" s="16"/>
      <c r="F43" s="18"/>
      <c r="G43" s="19"/>
      <c r="H43" s="32"/>
    </row>
    <row r="44" spans="1:11">
      <c r="A44" s="15"/>
      <c r="B44" s="16"/>
      <c r="C44" s="31"/>
      <c r="D44" s="16"/>
      <c r="E44" s="16"/>
      <c r="F44" s="18"/>
      <c r="G44" s="19"/>
      <c r="H44" s="32"/>
    </row>
    <row r="45" spans="1:11">
      <c r="A45" s="21"/>
      <c r="B45" s="22"/>
      <c r="C45" s="33" t="s">
        <v>80</v>
      </c>
      <c r="D45" s="22"/>
      <c r="E45" s="22"/>
      <c r="F45" s="34"/>
      <c r="G45" s="24"/>
      <c r="H45" s="35"/>
    </row>
    <row r="46" spans="1:11">
      <c r="A46" s="15"/>
      <c r="B46" s="16"/>
      <c r="C46" s="29"/>
      <c r="D46" s="16"/>
      <c r="E46" s="16"/>
      <c r="F46" s="18"/>
      <c r="G46" s="19"/>
      <c r="H46" s="32"/>
    </row>
    <row r="47" spans="1:11">
      <c r="A47" s="15"/>
      <c r="B47" s="16"/>
      <c r="C47" s="42" t="s">
        <v>81</v>
      </c>
      <c r="D47" s="16"/>
      <c r="E47" s="16"/>
      <c r="F47" s="18"/>
      <c r="G47" s="19"/>
      <c r="H47" s="32"/>
    </row>
    <row r="48" spans="1:11">
      <c r="A48" s="15"/>
      <c r="B48" s="16"/>
      <c r="C48" s="29"/>
      <c r="D48" s="16"/>
      <c r="E48" s="16"/>
      <c r="F48" s="18"/>
      <c r="G48" s="19"/>
      <c r="H48" s="32"/>
    </row>
    <row r="49" spans="1:8">
      <c r="A49" s="15"/>
      <c r="B49" s="16"/>
      <c r="C49" s="42" t="s">
        <v>82</v>
      </c>
      <c r="D49" s="16"/>
      <c r="E49" s="16"/>
      <c r="F49" s="18"/>
      <c r="G49" s="19"/>
      <c r="H49" s="32"/>
    </row>
    <row r="50" spans="1:8">
      <c r="A50" s="15"/>
      <c r="B50" s="16"/>
      <c r="C50" s="29"/>
      <c r="D50" s="16"/>
      <c r="E50" s="16"/>
      <c r="F50" s="18"/>
      <c r="G50" s="19"/>
      <c r="H50" s="32"/>
    </row>
    <row r="51" spans="1:8">
      <c r="A51" s="15"/>
      <c r="B51" s="16"/>
      <c r="C51" s="42" t="s">
        <v>83</v>
      </c>
      <c r="D51" s="16"/>
      <c r="E51" s="16"/>
      <c r="F51" s="18"/>
      <c r="G51" s="19"/>
      <c r="H51" s="32"/>
    </row>
    <row r="52" spans="1:8">
      <c r="A52" s="15"/>
      <c r="B52" s="16"/>
      <c r="C52" s="42"/>
      <c r="D52" s="16"/>
      <c r="E52" s="16"/>
      <c r="F52" s="18"/>
      <c r="G52" s="19"/>
      <c r="H52" s="32"/>
    </row>
    <row r="53" spans="1:8" ht="86.4">
      <c r="A53" s="15"/>
      <c r="B53" s="16"/>
      <c r="C53" s="42" t="s">
        <v>84</v>
      </c>
      <c r="D53" s="16"/>
      <c r="E53" s="16"/>
      <c r="F53" s="18"/>
      <c r="G53" s="19"/>
      <c r="H53" s="32"/>
    </row>
    <row r="54" spans="1:8">
      <c r="A54" s="15"/>
      <c r="B54" s="16"/>
      <c r="C54" s="29"/>
      <c r="D54" s="16"/>
      <c r="E54" s="16"/>
      <c r="F54" s="18"/>
      <c r="G54" s="19"/>
      <c r="H54" s="32"/>
    </row>
    <row r="55" spans="1:8">
      <c r="A55" s="15"/>
      <c r="B55" s="16"/>
      <c r="C55" s="42" t="s">
        <v>85</v>
      </c>
      <c r="D55" s="16"/>
      <c r="E55" s="16"/>
      <c r="F55" s="18"/>
      <c r="G55" s="19"/>
      <c r="H55" s="32"/>
    </row>
    <row r="56" spans="1:8">
      <c r="A56" s="15"/>
      <c r="B56" s="16"/>
      <c r="C56" s="29"/>
      <c r="D56" s="16"/>
      <c r="E56" s="16"/>
      <c r="F56" s="18"/>
      <c r="G56" s="19"/>
      <c r="H56" s="32"/>
    </row>
    <row r="57" spans="1:8">
      <c r="A57" s="15"/>
      <c r="B57" s="16"/>
      <c r="C57" s="43" t="s">
        <v>86</v>
      </c>
      <c r="D57" s="16"/>
      <c r="E57" s="16" t="s">
        <v>18</v>
      </c>
      <c r="F57" s="18">
        <v>100</v>
      </c>
      <c r="G57" s="19">
        <v>75</v>
      </c>
      <c r="H57" s="20">
        <f>F57*G57</f>
        <v>7500</v>
      </c>
    </row>
    <row r="58" spans="1:8">
      <c r="A58" s="15"/>
      <c r="B58" s="16"/>
      <c r="C58" s="29"/>
      <c r="D58" s="16"/>
      <c r="E58" s="16"/>
      <c r="F58" s="18"/>
      <c r="G58" s="19"/>
      <c r="H58" s="32"/>
    </row>
    <row r="59" spans="1:8">
      <c r="A59" s="15"/>
      <c r="B59" s="16"/>
      <c r="C59"/>
      <c r="D59" s="16"/>
      <c r="E59" s="16"/>
      <c r="F59" s="18"/>
      <c r="G59" s="19"/>
      <c r="H59" s="32"/>
    </row>
    <row r="60" spans="1:8">
      <c r="A60" s="15"/>
      <c r="B60" s="16"/>
      <c r="C60" s="29" t="s">
        <v>11</v>
      </c>
      <c r="D60" s="16"/>
      <c r="E60" s="16"/>
      <c r="F60" s="18"/>
      <c r="G60" s="19"/>
      <c r="H60" s="30">
        <f>SUM(H55:H58)</f>
        <v>7500</v>
      </c>
    </row>
    <row r="61" spans="1:8">
      <c r="A61" s="15"/>
      <c r="B61" s="16"/>
      <c r="C61" s="29"/>
      <c r="D61" s="16"/>
      <c r="E61" s="16"/>
      <c r="F61" s="18"/>
      <c r="G61" s="19"/>
      <c r="H61" s="32"/>
    </row>
    <row r="62" spans="1:8">
      <c r="A62" s="15"/>
      <c r="B62" s="16"/>
      <c r="C62" s="44" t="s">
        <v>90</v>
      </c>
      <c r="D62" s="16"/>
      <c r="E62" s="22"/>
      <c r="F62" s="34"/>
      <c r="G62" s="24"/>
      <c r="H62" s="35"/>
    </row>
    <row r="63" spans="1:8">
      <c r="A63" s="15">
        <v>1</v>
      </c>
      <c r="B63" s="16"/>
      <c r="C63" s="26" t="s">
        <v>91</v>
      </c>
      <c r="D63" s="16"/>
      <c r="E63" s="16" t="s">
        <v>92</v>
      </c>
      <c r="F63" s="18">
        <v>1</v>
      </c>
      <c r="G63" s="19"/>
      <c r="H63" s="20">
        <f>H11</f>
        <v>4434.9799999999996</v>
      </c>
    </row>
    <row r="64" spans="1:8">
      <c r="A64" s="15">
        <v>2</v>
      </c>
      <c r="B64" s="16"/>
      <c r="C64" s="26" t="s">
        <v>13</v>
      </c>
      <c r="D64" s="16"/>
      <c r="E64" s="16" t="s">
        <v>92</v>
      </c>
      <c r="F64" s="18">
        <v>2</v>
      </c>
      <c r="G64" s="19"/>
      <c r="H64" s="20">
        <f>H29</f>
        <v>2575</v>
      </c>
    </row>
    <row r="65" spans="1:13">
      <c r="A65" s="15">
        <v>5</v>
      </c>
      <c r="B65" s="16"/>
      <c r="C65" s="26" t="s">
        <v>49</v>
      </c>
      <c r="D65" s="16"/>
      <c r="E65" s="16" t="s">
        <v>92</v>
      </c>
      <c r="F65" s="18">
        <v>16</v>
      </c>
      <c r="G65" s="19"/>
      <c r="H65" s="20">
        <f>H41</f>
        <v>28490</v>
      </c>
    </row>
    <row r="66" spans="1:13">
      <c r="A66" s="15">
        <v>8</v>
      </c>
      <c r="B66" s="16"/>
      <c r="C66" s="26" t="s">
        <v>81</v>
      </c>
      <c r="D66" s="16"/>
      <c r="E66" s="16" t="s">
        <v>92</v>
      </c>
      <c r="F66" s="18">
        <v>19</v>
      </c>
      <c r="G66" s="19"/>
      <c r="H66" s="20">
        <f>H60</f>
        <v>7500</v>
      </c>
    </row>
    <row r="67" spans="1:13" s="2" customFormat="1" ht="24.9" customHeight="1">
      <c r="A67" s="45"/>
      <c r="B67" s="46"/>
      <c r="C67" s="29" t="s">
        <v>94</v>
      </c>
      <c r="D67" s="46"/>
      <c r="E67" s="46"/>
      <c r="F67" s="47"/>
      <c r="G67" s="48"/>
      <c r="H67" s="49">
        <f>SUM(H63:H66)</f>
        <v>42999.98</v>
      </c>
      <c r="M67" s="50"/>
    </row>
    <row r="68" spans="1:13">
      <c r="A68" s="15"/>
      <c r="B68" s="16"/>
      <c r="C68" s="26"/>
      <c r="D68" s="16"/>
      <c r="E68" s="16"/>
      <c r="F68" s="18"/>
      <c r="G68" s="19"/>
      <c r="H68" s="20"/>
      <c r="M68" s="51"/>
    </row>
    <row r="69" spans="1:13">
      <c r="A69" s="15"/>
      <c r="B69" s="16"/>
      <c r="C69" s="52" t="s">
        <v>95</v>
      </c>
      <c r="D69" s="16"/>
      <c r="E69" s="16" t="s">
        <v>96</v>
      </c>
      <c r="F69" s="53">
        <v>0.15</v>
      </c>
      <c r="G69" s="19"/>
      <c r="H69" s="20">
        <f>H67*15%</f>
        <v>6449.9970000000003</v>
      </c>
      <c r="M69" s="54"/>
    </row>
    <row r="70" spans="1:13">
      <c r="A70" s="15"/>
      <c r="B70" s="16"/>
      <c r="C70" s="52"/>
      <c r="D70" s="16"/>
      <c r="E70" s="16"/>
      <c r="F70" s="18"/>
      <c r="G70" s="19"/>
      <c r="H70" s="20"/>
    </row>
    <row r="71" spans="1:13" s="4" customFormat="1" ht="30" customHeight="1">
      <c r="A71" s="55"/>
      <c r="B71" s="56"/>
      <c r="C71" s="57" t="s">
        <v>97</v>
      </c>
      <c r="D71" s="56"/>
      <c r="E71" s="56"/>
      <c r="F71" s="55"/>
      <c r="G71" s="58"/>
      <c r="H71" s="59">
        <f>SUM(H67:H69)</f>
        <v>49449.976999999999</v>
      </c>
    </row>
    <row r="72" spans="1:13">
      <c r="A72" s="60"/>
      <c r="B72" s="61"/>
      <c r="C72" s="62"/>
      <c r="D72" s="61"/>
      <c r="E72" s="61"/>
      <c r="F72" s="63"/>
      <c r="G72" s="64"/>
      <c r="H72" s="65"/>
    </row>
  </sheetData>
  <mergeCells count="1">
    <mergeCell ref="A2:H2"/>
  </mergeCells>
  <pageMargins left="0.7" right="0.7" top="0.75" bottom="0.75" header="0.3" footer="0.3"/>
  <pageSetup paperSize="9" scale="53"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2"/>
  <sheetViews>
    <sheetView tabSelected="1" zoomScale="93" zoomScaleNormal="93" workbookViewId="0">
      <selection activeCell="N7" sqref="N7"/>
    </sheetView>
  </sheetViews>
  <sheetFormatPr defaultColWidth="9" defaultRowHeight="14.4"/>
  <cols>
    <col min="1" max="1" width="8.5546875" style="5" customWidth="1"/>
    <col min="2" max="2" width="3.44140625" customWidth="1"/>
    <col min="3" max="3" width="85.88671875" style="6" customWidth="1"/>
    <col min="4" max="4" width="1" customWidth="1"/>
    <col min="5" max="5" width="9.5546875" customWidth="1"/>
    <col min="6" max="6" width="10.33203125" style="7" customWidth="1"/>
    <col min="7" max="7" width="11.44140625" style="8" customWidth="1"/>
    <col min="8" max="8" width="12.6640625" style="8" customWidth="1"/>
    <col min="9" max="9" width="2.33203125" customWidth="1"/>
    <col min="13" max="13" width="9.6640625"/>
  </cols>
  <sheetData>
    <row r="1" spans="1:42" ht="9.75" customHeight="1"/>
    <row r="2" spans="1:42" ht="32.25" customHeight="1">
      <c r="A2" s="91" t="s">
        <v>98</v>
      </c>
      <c r="B2" s="92"/>
      <c r="C2" s="92"/>
      <c r="D2" s="92"/>
      <c r="E2" s="92"/>
      <c r="F2" s="92"/>
      <c r="G2" s="92"/>
      <c r="H2" s="93"/>
    </row>
    <row r="3" spans="1:42" s="2" customFormat="1">
      <c r="A3" s="9" t="s">
        <v>1</v>
      </c>
      <c r="B3" s="10"/>
      <c r="C3" s="11" t="s">
        <v>2</v>
      </c>
      <c r="D3" s="10"/>
      <c r="E3" s="10" t="s">
        <v>3</v>
      </c>
      <c r="F3" s="12" t="s">
        <v>4</v>
      </c>
      <c r="G3" s="13" t="s">
        <v>5</v>
      </c>
      <c r="H3" s="14" t="s">
        <v>6</v>
      </c>
    </row>
    <row r="4" spans="1:42">
      <c r="A4" s="15"/>
      <c r="B4" s="16"/>
      <c r="C4" s="17"/>
      <c r="D4" s="16"/>
      <c r="E4" s="16"/>
      <c r="F4" s="18"/>
      <c r="G4" s="19"/>
      <c r="H4" s="20"/>
    </row>
    <row r="5" spans="1:42" s="3" customFormat="1" ht="15.75" customHeight="1">
      <c r="A5" s="21"/>
      <c r="B5" s="22"/>
      <c r="C5" s="23" t="s">
        <v>7</v>
      </c>
      <c r="D5" s="22"/>
      <c r="E5" s="22"/>
      <c r="F5" s="22"/>
      <c r="G5" s="24"/>
      <c r="H5" s="25"/>
      <c r="I5"/>
      <c r="J5"/>
      <c r="K5"/>
      <c r="L5"/>
      <c r="M5"/>
      <c r="N5"/>
      <c r="O5"/>
      <c r="P5"/>
      <c r="Q5"/>
      <c r="R5"/>
      <c r="S5"/>
      <c r="T5"/>
      <c r="U5"/>
      <c r="V5"/>
      <c r="W5"/>
      <c r="X5"/>
      <c r="Y5"/>
      <c r="Z5"/>
      <c r="AA5"/>
      <c r="AB5"/>
      <c r="AC5"/>
      <c r="AD5"/>
      <c r="AE5"/>
      <c r="AF5"/>
      <c r="AG5"/>
      <c r="AH5"/>
      <c r="AI5"/>
      <c r="AJ5"/>
      <c r="AK5"/>
      <c r="AL5"/>
      <c r="AM5"/>
      <c r="AN5"/>
      <c r="AO5"/>
      <c r="AP5"/>
    </row>
    <row r="6" spans="1:42">
      <c r="A6" s="15"/>
      <c r="B6" s="16"/>
      <c r="C6" s="26"/>
      <c r="D6" s="16"/>
      <c r="E6" s="16"/>
      <c r="F6" s="18"/>
      <c r="G6" s="19"/>
      <c r="H6" s="20"/>
    </row>
    <row r="7" spans="1:42">
      <c r="A7" s="15"/>
      <c r="B7" s="16"/>
      <c r="C7" s="27" t="s">
        <v>8</v>
      </c>
      <c r="D7" s="16"/>
      <c r="E7" s="16"/>
      <c r="F7" s="16"/>
      <c r="G7" s="19"/>
      <c r="H7" s="20"/>
    </row>
    <row r="8" spans="1:42">
      <c r="A8" s="15"/>
      <c r="B8" s="16"/>
      <c r="C8" s="26"/>
      <c r="D8" s="16"/>
      <c r="E8" s="16"/>
      <c r="F8" s="18"/>
      <c r="G8" s="19"/>
      <c r="H8" s="20"/>
    </row>
    <row r="9" spans="1:42" ht="43.2">
      <c r="A9" s="15"/>
      <c r="B9" s="16"/>
      <c r="C9" s="28" t="s">
        <v>9</v>
      </c>
      <c r="D9" s="16"/>
      <c r="E9" s="16" t="s">
        <v>10</v>
      </c>
      <c r="F9" s="16">
        <v>1</v>
      </c>
      <c r="G9" s="19"/>
      <c r="H9" s="20"/>
    </row>
    <row r="10" spans="1:42">
      <c r="A10" s="15"/>
      <c r="B10" s="16"/>
      <c r="C10" s="26"/>
      <c r="D10" s="16"/>
      <c r="E10" s="16"/>
      <c r="F10" s="16"/>
      <c r="G10" s="19"/>
      <c r="H10" s="20"/>
    </row>
    <row r="11" spans="1:42">
      <c r="A11" s="15"/>
      <c r="B11" s="16"/>
      <c r="C11" s="29" t="s">
        <v>11</v>
      </c>
      <c r="D11" s="16"/>
      <c r="E11" s="16"/>
      <c r="F11" s="18"/>
      <c r="G11" s="19"/>
      <c r="H11" s="30"/>
    </row>
    <row r="12" spans="1:42">
      <c r="A12" s="15"/>
      <c r="B12" s="16"/>
      <c r="C12" s="31"/>
      <c r="D12" s="16"/>
      <c r="E12" s="16"/>
      <c r="F12" s="18"/>
      <c r="G12" s="19"/>
      <c r="H12" s="32"/>
    </row>
    <row r="13" spans="1:42">
      <c r="A13" s="21"/>
      <c r="B13" s="22"/>
      <c r="C13" s="33" t="s">
        <v>12</v>
      </c>
      <c r="D13" s="22"/>
      <c r="E13" s="22"/>
      <c r="F13" s="34"/>
      <c r="G13" s="24"/>
      <c r="H13" s="35"/>
    </row>
    <row r="14" spans="1:42">
      <c r="A14" s="15"/>
      <c r="B14" s="16"/>
      <c r="C14" s="17"/>
      <c r="D14" s="16"/>
      <c r="E14" s="16"/>
      <c r="F14" s="18"/>
      <c r="G14" s="19"/>
      <c r="H14" s="32"/>
    </row>
    <row r="15" spans="1:42">
      <c r="A15" s="15"/>
      <c r="B15" s="16"/>
      <c r="C15" s="36" t="s">
        <v>13</v>
      </c>
      <c r="D15" s="16"/>
      <c r="E15" s="16"/>
      <c r="F15" s="18"/>
      <c r="G15" s="19"/>
      <c r="H15" s="32"/>
    </row>
    <row r="16" spans="1:42">
      <c r="A16" s="15"/>
      <c r="B16" s="16"/>
      <c r="C16" s="36"/>
      <c r="D16" s="16"/>
      <c r="E16" s="16"/>
      <c r="F16" s="18"/>
      <c r="G16" s="19"/>
      <c r="H16" s="32"/>
    </row>
    <row r="17" spans="1:8">
      <c r="A17" s="15"/>
      <c r="B17" s="16"/>
      <c r="C17" s="36" t="s">
        <v>14</v>
      </c>
      <c r="D17" s="16"/>
      <c r="E17" s="16"/>
      <c r="F17" s="18"/>
      <c r="G17" s="19"/>
      <c r="H17" s="32"/>
    </row>
    <row r="18" spans="1:8">
      <c r="A18" s="15"/>
      <c r="B18" s="16"/>
      <c r="C18" s="36"/>
      <c r="D18" s="16"/>
      <c r="E18" s="16"/>
      <c r="F18" s="18"/>
      <c r="G18" s="19"/>
      <c r="H18" s="32"/>
    </row>
    <row r="19" spans="1:8">
      <c r="A19" s="15"/>
      <c r="B19" s="16"/>
      <c r="C19" s="36" t="s">
        <v>15</v>
      </c>
      <c r="D19" s="16"/>
      <c r="E19" s="16"/>
      <c r="F19" s="18"/>
      <c r="G19" s="19"/>
      <c r="H19" s="32"/>
    </row>
    <row r="20" spans="1:8">
      <c r="A20" s="15"/>
      <c r="B20" s="16"/>
      <c r="C20" s="36"/>
      <c r="D20" s="16"/>
      <c r="E20" s="16"/>
      <c r="F20" s="18"/>
      <c r="G20" s="19"/>
      <c r="H20" s="32"/>
    </row>
    <row r="21" spans="1:8">
      <c r="A21" s="15"/>
      <c r="B21" s="16"/>
      <c r="C21" s="36" t="s">
        <v>16</v>
      </c>
      <c r="D21" s="16"/>
      <c r="E21" s="16"/>
      <c r="F21" s="18"/>
      <c r="G21" s="19"/>
      <c r="H21" s="32"/>
    </row>
    <row r="22" spans="1:8">
      <c r="A22" s="15"/>
      <c r="B22" s="16"/>
      <c r="C22" s="31"/>
      <c r="D22" s="16"/>
      <c r="E22" s="16"/>
      <c r="F22" s="18"/>
      <c r="G22" s="19"/>
      <c r="H22" s="32"/>
    </row>
    <row r="23" spans="1:8">
      <c r="A23" s="15"/>
      <c r="B23" s="16"/>
      <c r="C23" s="17" t="s">
        <v>99</v>
      </c>
      <c r="D23" s="16"/>
      <c r="E23" s="16" t="s">
        <v>18</v>
      </c>
      <c r="F23" s="18">
        <v>25</v>
      </c>
      <c r="G23" s="19"/>
      <c r="H23" s="20"/>
    </row>
    <row r="24" spans="1:8">
      <c r="A24" s="15"/>
      <c r="B24" s="16"/>
      <c r="C24" s="17"/>
      <c r="D24" s="16"/>
      <c r="E24" s="16"/>
      <c r="F24" s="18"/>
      <c r="G24" s="19"/>
      <c r="H24" s="20"/>
    </row>
    <row r="25" spans="1:8">
      <c r="A25" s="15"/>
      <c r="B25" s="16"/>
      <c r="C25" s="36" t="s">
        <v>16</v>
      </c>
      <c r="D25" s="16"/>
      <c r="E25" s="16"/>
      <c r="F25" s="18"/>
      <c r="G25" s="19"/>
      <c r="H25" s="20"/>
    </row>
    <row r="26" spans="1:8">
      <c r="A26" s="15"/>
      <c r="B26" s="16"/>
      <c r="C26" s="17"/>
      <c r="D26" s="16"/>
      <c r="E26" s="16"/>
      <c r="F26" s="18"/>
      <c r="G26" s="19"/>
      <c r="H26" s="20"/>
    </row>
    <row r="27" spans="1:8">
      <c r="A27" s="15"/>
      <c r="B27" s="16"/>
      <c r="C27" s="17" t="s">
        <v>100</v>
      </c>
      <c r="D27" s="16"/>
      <c r="E27" s="16" t="s">
        <v>101</v>
      </c>
      <c r="F27" s="18">
        <v>45</v>
      </c>
      <c r="G27" s="19"/>
      <c r="H27" s="20"/>
    </row>
    <row r="28" spans="1:8">
      <c r="A28" s="15"/>
      <c r="B28" s="16"/>
      <c r="C28" s="17"/>
      <c r="D28" s="16"/>
      <c r="E28" s="16"/>
      <c r="F28" s="18"/>
      <c r="G28" s="19"/>
      <c r="H28" s="20"/>
    </row>
    <row r="29" spans="1:8">
      <c r="A29" s="15"/>
      <c r="B29" s="16"/>
      <c r="C29" s="29" t="s">
        <v>11</v>
      </c>
      <c r="D29" s="16"/>
      <c r="E29" s="16"/>
      <c r="F29" s="18"/>
      <c r="G29" s="19"/>
      <c r="H29" s="30"/>
    </row>
    <row r="30" spans="1:8">
      <c r="A30" s="21"/>
      <c r="B30" s="22"/>
      <c r="C30" s="37" t="s">
        <v>48</v>
      </c>
      <c r="D30" s="22"/>
      <c r="E30" s="22"/>
      <c r="F30" s="34"/>
      <c r="G30" s="24"/>
      <c r="H30" s="35"/>
    </row>
    <row r="31" spans="1:8">
      <c r="A31" s="15"/>
      <c r="B31" s="16"/>
      <c r="C31" s="31"/>
      <c r="D31" s="16"/>
      <c r="E31" s="16"/>
      <c r="F31" s="18"/>
      <c r="G31" s="19"/>
      <c r="H31" s="32"/>
    </row>
    <row r="32" spans="1:8">
      <c r="A32" s="15"/>
      <c r="B32" s="16"/>
      <c r="C32" s="38" t="s">
        <v>49</v>
      </c>
      <c r="D32" s="16"/>
      <c r="E32" s="16"/>
      <c r="F32" s="18"/>
      <c r="G32" s="19"/>
      <c r="H32" s="32"/>
    </row>
    <row r="33" spans="1:11">
      <c r="A33" s="15"/>
      <c r="B33" s="16"/>
      <c r="C33" s="39"/>
      <c r="D33" s="16"/>
      <c r="E33" s="16"/>
      <c r="F33" s="18"/>
      <c r="G33" s="19"/>
      <c r="H33" s="32"/>
    </row>
    <row r="34" spans="1:11">
      <c r="A34" s="15"/>
      <c r="B34" s="16"/>
      <c r="C34" s="31"/>
      <c r="D34" s="16"/>
      <c r="E34" s="16"/>
      <c r="F34" s="18"/>
      <c r="G34" s="19"/>
      <c r="H34" s="32"/>
    </row>
    <row r="35" spans="1:11">
      <c r="A35" s="15"/>
      <c r="B35" s="16"/>
      <c r="C35" s="38" t="s">
        <v>56</v>
      </c>
      <c r="D35" s="16"/>
      <c r="E35" s="16"/>
      <c r="F35" s="18"/>
      <c r="G35" s="19"/>
      <c r="H35" s="32"/>
    </row>
    <row r="36" spans="1:11">
      <c r="A36" s="15"/>
      <c r="B36" s="16"/>
      <c r="C36" s="39"/>
      <c r="D36" s="16"/>
      <c r="E36" s="16"/>
      <c r="F36" s="18"/>
      <c r="G36" s="19"/>
      <c r="H36" s="32"/>
    </row>
    <row r="37" spans="1:11" ht="57.6">
      <c r="A37" s="15"/>
      <c r="B37" s="16"/>
      <c r="C37" s="38" t="s">
        <v>57</v>
      </c>
      <c r="D37" s="16"/>
      <c r="E37" s="16"/>
      <c r="F37" s="18"/>
      <c r="G37" s="19"/>
      <c r="H37" s="32"/>
      <c r="K37" s="40"/>
    </row>
    <row r="38" spans="1:11">
      <c r="A38" s="15"/>
      <c r="B38" s="16"/>
      <c r="C38" s="31"/>
      <c r="D38" s="16"/>
      <c r="E38" s="16"/>
      <c r="F38" s="18"/>
      <c r="G38" s="19"/>
      <c r="H38" s="32"/>
    </row>
    <row r="39" spans="1:11">
      <c r="A39" s="15"/>
      <c r="B39" s="16"/>
      <c r="C39" s="41" t="s">
        <v>40</v>
      </c>
      <c r="D39" s="16"/>
      <c r="E39" s="16" t="s">
        <v>101</v>
      </c>
      <c r="F39" s="18">
        <v>70</v>
      </c>
      <c r="G39" s="19"/>
      <c r="H39" s="20"/>
    </row>
    <row r="40" spans="1:11">
      <c r="A40" s="15"/>
      <c r="B40" s="16"/>
      <c r="C40" s="31"/>
      <c r="D40" s="16"/>
      <c r="E40" s="16"/>
      <c r="F40" s="18"/>
      <c r="G40" s="19"/>
      <c r="H40" s="32"/>
    </row>
    <row r="41" spans="1:11">
      <c r="A41" s="15"/>
      <c r="B41" s="16"/>
      <c r="C41" s="29" t="s">
        <v>11</v>
      </c>
      <c r="D41" s="16"/>
      <c r="E41" s="16"/>
      <c r="F41" s="18"/>
      <c r="G41" s="19"/>
      <c r="H41" s="30"/>
    </row>
    <row r="42" spans="1:11">
      <c r="A42" s="15"/>
      <c r="B42" s="16"/>
      <c r="C42" s="31"/>
      <c r="D42" s="16"/>
      <c r="E42" s="16"/>
      <c r="F42" s="18"/>
      <c r="G42" s="19"/>
      <c r="H42" s="32"/>
    </row>
    <row r="43" spans="1:11">
      <c r="A43" s="15"/>
      <c r="B43" s="16"/>
      <c r="C43" s="31"/>
      <c r="D43" s="16"/>
      <c r="E43" s="16"/>
      <c r="F43" s="18"/>
      <c r="G43" s="19"/>
      <c r="H43" s="32"/>
    </row>
    <row r="44" spans="1:11">
      <c r="A44" s="15"/>
      <c r="B44" s="16"/>
      <c r="C44" s="31"/>
      <c r="D44" s="16"/>
      <c r="E44" s="16"/>
      <c r="F44" s="18"/>
      <c r="G44" s="19"/>
      <c r="H44" s="32"/>
    </row>
    <row r="45" spans="1:11">
      <c r="A45" s="21"/>
      <c r="B45" s="22"/>
      <c r="C45" s="33" t="s">
        <v>80</v>
      </c>
      <c r="D45" s="22"/>
      <c r="E45" s="22"/>
      <c r="F45" s="34"/>
      <c r="G45" s="24"/>
      <c r="H45" s="35"/>
    </row>
    <row r="46" spans="1:11">
      <c r="A46" s="15"/>
      <c r="B46" s="16"/>
      <c r="C46" s="29"/>
      <c r="D46" s="16"/>
      <c r="E46" s="16"/>
      <c r="F46" s="18"/>
      <c r="G46" s="19"/>
      <c r="H46" s="32"/>
    </row>
    <row r="47" spans="1:11">
      <c r="A47" s="15"/>
      <c r="B47" s="16"/>
      <c r="C47" s="42" t="s">
        <v>81</v>
      </c>
      <c r="D47" s="16"/>
      <c r="E47" s="16"/>
      <c r="F47" s="18"/>
      <c r="G47" s="19"/>
      <c r="H47" s="32"/>
    </row>
    <row r="48" spans="1:11">
      <c r="A48" s="15"/>
      <c r="B48" s="16"/>
      <c r="C48" s="29"/>
      <c r="D48" s="16"/>
      <c r="E48" s="16"/>
      <c r="F48" s="18"/>
      <c r="G48" s="19"/>
      <c r="H48" s="32"/>
    </row>
    <row r="49" spans="1:8">
      <c r="A49" s="15"/>
      <c r="B49" s="16"/>
      <c r="C49" s="42" t="s">
        <v>82</v>
      </c>
      <c r="D49" s="16"/>
      <c r="E49" s="16"/>
      <c r="F49" s="18"/>
      <c r="G49" s="19"/>
      <c r="H49" s="32"/>
    </row>
    <row r="50" spans="1:8">
      <c r="A50" s="15"/>
      <c r="B50" s="16"/>
      <c r="C50" s="29"/>
      <c r="D50" s="16"/>
      <c r="E50" s="16"/>
      <c r="F50" s="18"/>
      <c r="G50" s="19"/>
      <c r="H50" s="32"/>
    </row>
    <row r="51" spans="1:8">
      <c r="A51" s="15"/>
      <c r="B51" s="16"/>
      <c r="C51" s="42" t="s">
        <v>83</v>
      </c>
      <c r="D51" s="16"/>
      <c r="E51" s="16"/>
      <c r="F51" s="18"/>
      <c r="G51" s="19"/>
      <c r="H51" s="32"/>
    </row>
    <row r="52" spans="1:8">
      <c r="A52" s="15"/>
      <c r="B52" s="16"/>
      <c r="C52" s="42"/>
      <c r="D52" s="16"/>
      <c r="E52" s="16"/>
      <c r="F52" s="18"/>
      <c r="G52" s="19"/>
      <c r="H52" s="32"/>
    </row>
    <row r="53" spans="1:8" ht="86.4">
      <c r="A53" s="15"/>
      <c r="B53" s="16"/>
      <c r="C53" s="42" t="s">
        <v>84</v>
      </c>
      <c r="D53" s="16"/>
      <c r="E53" s="16"/>
      <c r="F53" s="18"/>
      <c r="G53" s="19"/>
      <c r="H53" s="32"/>
    </row>
    <row r="54" spans="1:8">
      <c r="A54" s="15"/>
      <c r="B54" s="16"/>
      <c r="C54" s="29"/>
      <c r="D54" s="16"/>
      <c r="E54" s="16"/>
      <c r="F54" s="18"/>
      <c r="G54" s="19"/>
      <c r="H54" s="32"/>
    </row>
    <row r="55" spans="1:8">
      <c r="A55" s="15"/>
      <c r="B55" s="16"/>
      <c r="C55" s="42" t="s">
        <v>85</v>
      </c>
      <c r="D55" s="16"/>
      <c r="E55" s="16"/>
      <c r="F55" s="18"/>
      <c r="G55" s="19"/>
      <c r="H55" s="32"/>
    </row>
    <row r="56" spans="1:8">
      <c r="A56" s="15"/>
      <c r="B56" s="16"/>
      <c r="C56" s="29"/>
      <c r="D56" s="16"/>
      <c r="E56" s="16"/>
      <c r="F56" s="18"/>
      <c r="G56" s="19"/>
      <c r="H56" s="32"/>
    </row>
    <row r="57" spans="1:8">
      <c r="A57" s="15"/>
      <c r="B57" s="16"/>
      <c r="C57" s="43" t="s">
        <v>86</v>
      </c>
      <c r="D57" s="16"/>
      <c r="E57" s="16" t="s">
        <v>18</v>
      </c>
      <c r="F57" s="18">
        <v>100</v>
      </c>
      <c r="G57" s="19"/>
      <c r="H57" s="20"/>
    </row>
    <row r="58" spans="1:8">
      <c r="A58" s="15"/>
      <c r="B58" s="16"/>
      <c r="C58" s="29"/>
      <c r="D58" s="16"/>
      <c r="E58" s="16"/>
      <c r="F58" s="18"/>
      <c r="G58" s="19"/>
      <c r="H58" s="32"/>
    </row>
    <row r="59" spans="1:8">
      <c r="A59" s="15"/>
      <c r="B59" s="16"/>
      <c r="C59"/>
      <c r="D59" s="16"/>
      <c r="E59" s="16"/>
      <c r="F59" s="18"/>
      <c r="G59" s="19"/>
      <c r="H59" s="32"/>
    </row>
    <row r="60" spans="1:8">
      <c r="A60" s="15"/>
      <c r="B60" s="16"/>
      <c r="C60" s="29" t="s">
        <v>11</v>
      </c>
      <c r="D60" s="16"/>
      <c r="E60" s="16"/>
      <c r="F60" s="18"/>
      <c r="G60" s="19"/>
      <c r="H60" s="30"/>
    </row>
    <row r="61" spans="1:8">
      <c r="A61" s="15"/>
      <c r="B61" s="16"/>
      <c r="C61" s="29"/>
      <c r="D61" s="16"/>
      <c r="E61" s="16"/>
      <c r="F61" s="18"/>
      <c r="G61" s="19"/>
      <c r="H61" s="32"/>
    </row>
    <row r="62" spans="1:8">
      <c r="A62" s="15"/>
      <c r="B62" s="16"/>
      <c r="C62" s="44" t="s">
        <v>90</v>
      </c>
      <c r="D62" s="16"/>
      <c r="E62" s="22"/>
      <c r="F62" s="34"/>
      <c r="G62" s="24"/>
      <c r="H62" s="35"/>
    </row>
    <row r="63" spans="1:8">
      <c r="A63" s="15">
        <v>1</v>
      </c>
      <c r="B63" s="16"/>
      <c r="C63" s="26" t="s">
        <v>91</v>
      </c>
      <c r="D63" s="16"/>
      <c r="E63" s="16" t="s">
        <v>92</v>
      </c>
      <c r="F63" s="18">
        <v>1</v>
      </c>
      <c r="G63" s="19"/>
      <c r="H63" s="20"/>
    </row>
    <row r="64" spans="1:8">
      <c r="A64" s="15">
        <v>2</v>
      </c>
      <c r="B64" s="16"/>
      <c r="C64" s="26" t="s">
        <v>13</v>
      </c>
      <c r="D64" s="16"/>
      <c r="E64" s="16" t="s">
        <v>92</v>
      </c>
      <c r="F64" s="18">
        <v>2</v>
      </c>
      <c r="G64" s="19"/>
      <c r="H64" s="20"/>
    </row>
    <row r="65" spans="1:13">
      <c r="A65" s="15">
        <v>5</v>
      </c>
      <c r="B65" s="16"/>
      <c r="C65" s="26" t="s">
        <v>49</v>
      </c>
      <c r="D65" s="16"/>
      <c r="E65" s="16" t="s">
        <v>92</v>
      </c>
      <c r="F65" s="18">
        <v>16</v>
      </c>
      <c r="G65" s="19"/>
      <c r="H65" s="20"/>
    </row>
    <row r="66" spans="1:13">
      <c r="A66" s="15">
        <v>8</v>
      </c>
      <c r="B66" s="16"/>
      <c r="C66" s="26" t="s">
        <v>81</v>
      </c>
      <c r="D66" s="16"/>
      <c r="E66" s="16" t="s">
        <v>92</v>
      </c>
      <c r="F66" s="18">
        <v>19</v>
      </c>
      <c r="G66" s="19"/>
      <c r="H66" s="20"/>
    </row>
    <row r="67" spans="1:13" s="2" customFormat="1" ht="24.9" customHeight="1">
      <c r="A67" s="45"/>
      <c r="B67" s="46"/>
      <c r="C67" s="29" t="s">
        <v>94</v>
      </c>
      <c r="D67" s="46"/>
      <c r="E67" s="46"/>
      <c r="F67" s="47"/>
      <c r="G67" s="48"/>
      <c r="H67" s="49"/>
      <c r="M67" s="50"/>
    </row>
    <row r="68" spans="1:13">
      <c r="A68" s="15"/>
      <c r="B68" s="16"/>
      <c r="C68" s="26"/>
      <c r="D68" s="16"/>
      <c r="E68" s="16"/>
      <c r="F68" s="18"/>
      <c r="G68" s="19"/>
      <c r="H68" s="20"/>
      <c r="M68" s="51"/>
    </row>
    <row r="69" spans="1:13">
      <c r="A69" s="15"/>
      <c r="B69" s="16"/>
      <c r="C69" s="52" t="s">
        <v>95</v>
      </c>
      <c r="D69" s="16"/>
      <c r="E69" s="16" t="s">
        <v>96</v>
      </c>
      <c r="F69" s="53">
        <v>0.15</v>
      </c>
      <c r="G69" s="19"/>
      <c r="H69" s="20"/>
      <c r="M69" s="54"/>
    </row>
    <row r="70" spans="1:13">
      <c r="A70" s="15"/>
      <c r="B70" s="16"/>
      <c r="C70" s="52"/>
      <c r="D70" s="16"/>
      <c r="E70" s="16"/>
      <c r="F70" s="18"/>
      <c r="G70" s="19"/>
      <c r="H70" s="20"/>
    </row>
    <row r="71" spans="1:13" s="4" customFormat="1" ht="30" customHeight="1">
      <c r="A71" s="55"/>
      <c r="B71" s="56"/>
      <c r="C71" s="57" t="s">
        <v>97</v>
      </c>
      <c r="D71" s="56"/>
      <c r="E71" s="56"/>
      <c r="F71" s="55"/>
      <c r="G71" s="58"/>
      <c r="H71" s="59"/>
    </row>
    <row r="72" spans="1:13">
      <c r="A72" s="60"/>
      <c r="B72" s="61"/>
      <c r="C72" s="62"/>
      <c r="D72" s="61"/>
      <c r="E72" s="61"/>
      <c r="F72" s="63"/>
      <c r="G72" s="64"/>
      <c r="H72" s="65"/>
    </row>
  </sheetData>
  <mergeCells count="1">
    <mergeCell ref="A2:H2"/>
  </mergeCells>
  <pageMargins left="0.7" right="0.7" top="0.75" bottom="0.75" header="0.3" footer="0.3"/>
  <pageSetup paperSize="9" scale="53"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topLeftCell="A52" workbookViewId="0">
      <selection activeCell="C42" sqref="C42"/>
    </sheetView>
  </sheetViews>
  <sheetFormatPr defaultColWidth="9" defaultRowHeight="14.4"/>
  <cols>
    <col min="1" max="1" width="9.109375" style="1"/>
    <col min="2" max="2" width="27.44140625" style="1" customWidth="1"/>
    <col min="3" max="3" width="11.109375" style="1" customWidth="1"/>
    <col min="4" max="4" width="28.33203125" style="1" customWidth="1"/>
    <col min="5" max="5" width="7.5546875" customWidth="1"/>
    <col min="6" max="6" width="12.6640625" customWidth="1"/>
  </cols>
  <sheetData>
    <row r="1" spans="1:6">
      <c r="A1" s="94" t="s">
        <v>102</v>
      </c>
      <c r="B1" s="94"/>
      <c r="C1" s="94"/>
      <c r="D1" s="94"/>
      <c r="E1" s="94"/>
      <c r="F1" s="94"/>
    </row>
    <row r="3" spans="1:6" ht="22.5" customHeight="1">
      <c r="A3" s="95" t="s">
        <v>103</v>
      </c>
      <c r="B3" s="95"/>
      <c r="C3" s="95"/>
    </row>
    <row r="4" spans="1:6">
      <c r="A4" s="1" t="s">
        <v>104</v>
      </c>
      <c r="B4" s="1" t="s">
        <v>105</v>
      </c>
      <c r="C4" s="1" t="s">
        <v>106</v>
      </c>
    </row>
    <row r="5" spans="1:6">
      <c r="A5" s="1">
        <v>14.616</v>
      </c>
      <c r="B5" s="1">
        <v>2.8740000000000001</v>
      </c>
      <c r="C5" s="1">
        <f>A5*B5</f>
        <v>42.006383999999997</v>
      </c>
      <c r="D5" s="1" t="s">
        <v>107</v>
      </c>
    </row>
    <row r="6" spans="1:6">
      <c r="A6" s="1">
        <v>3.9689999999999999</v>
      </c>
      <c r="B6" s="1">
        <v>5.05</v>
      </c>
      <c r="C6" s="1">
        <f>A6*B6</f>
        <v>20.04345</v>
      </c>
      <c r="D6" s="1" t="s">
        <v>108</v>
      </c>
    </row>
    <row r="9" spans="1:6">
      <c r="A9" s="95" t="s">
        <v>109</v>
      </c>
      <c r="B9" s="95"/>
      <c r="C9" s="95"/>
    </row>
    <row r="10" spans="1:6">
      <c r="A10" s="1">
        <v>17.28</v>
      </c>
      <c r="B10" s="1">
        <v>2.67</v>
      </c>
      <c r="C10" s="1">
        <f>A10*B10-1.64</f>
        <v>44.497599999999998</v>
      </c>
      <c r="D10" s="1" t="s">
        <v>110</v>
      </c>
    </row>
    <row r="11" spans="1:6">
      <c r="A11" s="1">
        <v>5.0730000000000004</v>
      </c>
      <c r="B11" s="1">
        <v>3.5670000000000002</v>
      </c>
      <c r="C11" s="1">
        <f>A11*B11-1.64</f>
        <v>16.455390999999999</v>
      </c>
      <c r="D11" s="1" t="s">
        <v>108</v>
      </c>
    </row>
    <row r="12" spans="1:6">
      <c r="A12" s="1" t="s">
        <v>111</v>
      </c>
      <c r="C12" s="1">
        <v>1</v>
      </c>
    </row>
    <row r="15" spans="1:6">
      <c r="A15" s="95" t="s">
        <v>112</v>
      </c>
      <c r="B15" s="95"/>
      <c r="C15" s="95"/>
    </row>
    <row r="16" spans="1:6">
      <c r="A16" s="1">
        <v>25</v>
      </c>
      <c r="B16" s="1">
        <v>2.6829999999999998</v>
      </c>
      <c r="C16" s="1">
        <f>A16*B16-3.28</f>
        <v>63.795000000000002</v>
      </c>
      <c r="D16" s="1" t="s">
        <v>110</v>
      </c>
    </row>
    <row r="17" spans="1:5">
      <c r="A17" s="1">
        <v>11</v>
      </c>
      <c r="B17" s="1">
        <v>2.6829999999999998</v>
      </c>
      <c r="C17" s="1">
        <f>A17*B17-4.92</f>
        <v>24.593</v>
      </c>
      <c r="D17" s="1" t="s">
        <v>110</v>
      </c>
    </row>
    <row r="18" spans="1:5">
      <c r="A18" s="1">
        <v>8.0739999999999998</v>
      </c>
      <c r="B18" s="1">
        <v>2.6829999999999998</v>
      </c>
      <c r="C18" s="1">
        <f>A18*B18-4.92</f>
        <v>16.742542</v>
      </c>
      <c r="D18" s="1" t="s">
        <v>110</v>
      </c>
    </row>
    <row r="19" spans="1:5">
      <c r="C19" s="1" t="s">
        <v>113</v>
      </c>
      <c r="D19" s="1" t="s">
        <v>114</v>
      </c>
      <c r="E19" s="1"/>
    </row>
    <row r="20" spans="1:5">
      <c r="C20" s="1">
        <v>1</v>
      </c>
      <c r="D20" s="1" t="s">
        <v>115</v>
      </c>
      <c r="E20" s="1"/>
    </row>
    <row r="21" spans="1:5">
      <c r="C21" s="1">
        <v>0.36</v>
      </c>
      <c r="D21" s="1" t="s">
        <v>116</v>
      </c>
      <c r="E21" s="1"/>
    </row>
    <row r="23" spans="1:5">
      <c r="A23" s="95" t="s">
        <v>117</v>
      </c>
      <c r="B23" s="95"/>
      <c r="C23" s="95"/>
    </row>
    <row r="24" spans="1:5">
      <c r="A24" s="1">
        <v>9.266</v>
      </c>
      <c r="B24" s="1">
        <v>4.4589999999999996</v>
      </c>
      <c r="C24" s="1">
        <f>A24*B24</f>
        <v>41.317093999999997</v>
      </c>
      <c r="D24" s="1" t="s">
        <v>110</v>
      </c>
    </row>
    <row r="25" spans="1:5">
      <c r="A25" s="1">
        <v>3.9929999999999999</v>
      </c>
      <c r="B25" s="1">
        <v>4</v>
      </c>
      <c r="C25" s="1">
        <f>A25*B25</f>
        <v>15.972</v>
      </c>
      <c r="D25" s="1" t="s">
        <v>118</v>
      </c>
    </row>
    <row r="28" spans="1:5">
      <c r="A28" s="95" t="s">
        <v>119</v>
      </c>
      <c r="B28" s="95"/>
      <c r="C28" s="95"/>
    </row>
    <row r="29" spans="1:5">
      <c r="A29" s="1">
        <v>1.4470000000000001</v>
      </c>
      <c r="B29" s="1">
        <v>0.5</v>
      </c>
      <c r="C29" s="1">
        <f>A29*B29</f>
        <v>0.72350000000000003</v>
      </c>
      <c r="D29" s="1" t="s">
        <v>120</v>
      </c>
    </row>
    <row r="30" spans="1:5">
      <c r="C30" s="1" t="s">
        <v>121</v>
      </c>
      <c r="D30" s="1" t="s">
        <v>122</v>
      </c>
    </row>
    <row r="31" spans="1:5">
      <c r="A31" s="1">
        <v>33</v>
      </c>
      <c r="B31" s="1">
        <v>0.5</v>
      </c>
      <c r="C31" s="1">
        <f>A31*B31</f>
        <v>16.5</v>
      </c>
      <c r="D31" s="1" t="s">
        <v>123</v>
      </c>
    </row>
    <row r="32" spans="1:5">
      <c r="D32" s="1" t="s">
        <v>124</v>
      </c>
    </row>
    <row r="33" spans="1:5">
      <c r="D33" s="1" t="s">
        <v>125</v>
      </c>
    </row>
    <row r="36" spans="1:5">
      <c r="A36" s="95" t="s">
        <v>126</v>
      </c>
      <c r="B36" s="95"/>
      <c r="C36" s="95"/>
    </row>
    <row r="37" spans="1:5">
      <c r="A37" s="1">
        <v>11</v>
      </c>
      <c r="B37" s="1">
        <v>5</v>
      </c>
      <c r="C37" s="1">
        <f>A37*B37</f>
        <v>55</v>
      </c>
      <c r="D37" s="1" t="s">
        <v>127</v>
      </c>
    </row>
    <row r="38" spans="1:5">
      <c r="C38" s="1">
        <v>1</v>
      </c>
      <c r="D38" s="1" t="s">
        <v>128</v>
      </c>
      <c r="E38" s="1"/>
    </row>
    <row r="39" spans="1:5">
      <c r="A39" s="1" t="s">
        <v>129</v>
      </c>
      <c r="C39" s="1">
        <v>2</v>
      </c>
      <c r="D39" s="1" t="s">
        <v>130</v>
      </c>
    </row>
    <row r="40" spans="1:5">
      <c r="C40" s="1">
        <v>1</v>
      </c>
      <c r="D40" s="1" t="s">
        <v>131</v>
      </c>
      <c r="E40" s="1"/>
    </row>
    <row r="41" spans="1:5">
      <c r="A41" s="1">
        <v>12</v>
      </c>
      <c r="B41" s="1">
        <v>10.42</v>
      </c>
      <c r="C41" s="1">
        <f>A41*B41</f>
        <v>125.04</v>
      </c>
      <c r="D41" s="1" t="s">
        <v>132</v>
      </c>
    </row>
    <row r="44" spans="1:5">
      <c r="A44" s="95" t="s">
        <v>133</v>
      </c>
      <c r="B44" s="95"/>
      <c r="C44" s="95"/>
    </row>
    <row r="45" spans="1:5">
      <c r="A45" s="1" t="s">
        <v>134</v>
      </c>
    </row>
    <row r="48" spans="1:5">
      <c r="A48" s="95" t="s">
        <v>135</v>
      </c>
      <c r="B48" s="95"/>
      <c r="C48" s="95"/>
    </row>
    <row r="49" spans="1:4">
      <c r="A49" s="1">
        <v>25.4</v>
      </c>
      <c r="B49" s="1">
        <v>2.8370000000000002</v>
      </c>
      <c r="C49" s="1">
        <f>A49*B49</f>
        <v>72.059799999999996</v>
      </c>
      <c r="D49" s="1" t="s">
        <v>110</v>
      </c>
    </row>
    <row r="50" spans="1:4">
      <c r="A50" s="1">
        <v>5.4</v>
      </c>
      <c r="B50" s="1">
        <v>8</v>
      </c>
      <c r="C50" s="1">
        <f>A50*B50</f>
        <v>43.2</v>
      </c>
      <c r="D50" s="1" t="s">
        <v>136</v>
      </c>
    </row>
    <row r="51" spans="1:4">
      <c r="A51" s="1" t="s">
        <v>137</v>
      </c>
      <c r="C51" s="1" t="s">
        <v>138</v>
      </c>
    </row>
    <row r="54" spans="1:4">
      <c r="A54" s="95" t="s">
        <v>139</v>
      </c>
      <c r="B54" s="95"/>
      <c r="C54" s="95"/>
    </row>
    <row r="55" spans="1:4">
      <c r="A55" s="1" t="s">
        <v>140</v>
      </c>
      <c r="C55" s="1">
        <v>1</v>
      </c>
    </row>
    <row r="58" spans="1:4">
      <c r="A58" s="95" t="s">
        <v>141</v>
      </c>
      <c r="B58" s="95"/>
      <c r="C58" s="95"/>
    </row>
    <row r="59" spans="1:4">
      <c r="A59" s="1">
        <v>13.77</v>
      </c>
      <c r="B59" s="1">
        <v>2.6859999999999999</v>
      </c>
      <c r="C59" s="1">
        <f>A59*B59</f>
        <v>36.986220000000003</v>
      </c>
      <c r="D59" s="1" t="s">
        <v>110</v>
      </c>
    </row>
    <row r="60" spans="1:4">
      <c r="A60" s="1">
        <v>4.08</v>
      </c>
      <c r="B60" s="1">
        <v>4.7949999999999999</v>
      </c>
      <c r="C60" s="1">
        <f>A60*B60</f>
        <v>19.563600000000001</v>
      </c>
      <c r="D60" s="1" t="s">
        <v>108</v>
      </c>
    </row>
    <row r="61" spans="1:4">
      <c r="A61" s="1" t="s">
        <v>142</v>
      </c>
      <c r="C61" s="1">
        <v>1</v>
      </c>
    </row>
    <row r="64" spans="1:4">
      <c r="A64" s="95" t="s">
        <v>143</v>
      </c>
      <c r="B64" s="95"/>
      <c r="C64" s="95"/>
    </row>
    <row r="65" spans="1:4">
      <c r="A65" s="1">
        <v>4.484</v>
      </c>
      <c r="B65" s="1">
        <v>2.6739999999999999</v>
      </c>
      <c r="C65" s="1">
        <f>A65*B65</f>
        <v>11.990216</v>
      </c>
      <c r="D65" s="1" t="s">
        <v>110</v>
      </c>
    </row>
    <row r="66" spans="1:4">
      <c r="C66" s="1">
        <v>5</v>
      </c>
      <c r="D66" s="1" t="s">
        <v>144</v>
      </c>
    </row>
    <row r="67" spans="1:4">
      <c r="A67" s="1">
        <v>7.9820000000000002</v>
      </c>
      <c r="B67" s="1">
        <v>0.5</v>
      </c>
      <c r="C67" s="1">
        <f>A67*B67</f>
        <v>3.9910000000000001</v>
      </c>
      <c r="D67" s="1" t="s">
        <v>145</v>
      </c>
    </row>
    <row r="68" spans="1:4">
      <c r="A68" s="1">
        <v>2.8439999999999999</v>
      </c>
      <c r="B68" s="1">
        <v>1.147</v>
      </c>
      <c r="C68" s="1">
        <f>A68*B68</f>
        <v>3.2620680000000002</v>
      </c>
      <c r="D68" s="1" t="s">
        <v>108</v>
      </c>
    </row>
    <row r="69" spans="1:4">
      <c r="A69" s="1" t="s">
        <v>146</v>
      </c>
      <c r="C69" s="1">
        <v>1</v>
      </c>
    </row>
    <row r="72" spans="1:4">
      <c r="A72" s="95" t="s">
        <v>147</v>
      </c>
      <c r="B72" s="95"/>
      <c r="C72" s="95"/>
    </row>
    <row r="73" spans="1:4">
      <c r="A73" s="1" t="s">
        <v>148</v>
      </c>
      <c r="C73" s="1">
        <v>2</v>
      </c>
    </row>
    <row r="74" spans="1:4">
      <c r="A74" s="1" t="s">
        <v>149</v>
      </c>
      <c r="C74" s="1">
        <v>1</v>
      </c>
    </row>
    <row r="77" spans="1:4">
      <c r="A77" s="95" t="s">
        <v>150</v>
      </c>
      <c r="B77" s="95"/>
      <c r="C77" s="95"/>
    </row>
    <row r="78" spans="1:4">
      <c r="A78" s="1" t="s">
        <v>151</v>
      </c>
    </row>
    <row r="81" spans="1:4">
      <c r="A81" s="95" t="s">
        <v>152</v>
      </c>
      <c r="B81" s="95"/>
      <c r="C81" s="95"/>
    </row>
    <row r="82" spans="1:4">
      <c r="C82" s="1">
        <v>1</v>
      </c>
      <c r="D82" s="1" t="s">
        <v>153</v>
      </c>
    </row>
    <row r="83" spans="1:4">
      <c r="D83" s="1" t="s">
        <v>154</v>
      </c>
    </row>
    <row r="85" spans="1:4">
      <c r="A85" s="95" t="s">
        <v>155</v>
      </c>
      <c r="B85" s="95"/>
      <c r="C85" s="95"/>
    </row>
    <row r="86" spans="1:4">
      <c r="D86" s="1" t="s">
        <v>156</v>
      </c>
    </row>
    <row r="89" spans="1:4">
      <c r="A89" s="95" t="s">
        <v>157</v>
      </c>
      <c r="B89" s="95"/>
      <c r="C89" s="95"/>
      <c r="D89" s="2"/>
    </row>
    <row r="90" spans="1:4">
      <c r="A90" s="1" t="s">
        <v>158</v>
      </c>
      <c r="C90" s="1">
        <v>1</v>
      </c>
    </row>
  </sheetData>
  <mergeCells count="17">
    <mergeCell ref="A85:C85"/>
    <mergeCell ref="A89:C89"/>
    <mergeCell ref="A58:C58"/>
    <mergeCell ref="A64:C64"/>
    <mergeCell ref="A72:C72"/>
    <mergeCell ref="A77:C77"/>
    <mergeCell ref="A81:C81"/>
    <mergeCell ref="A28:C28"/>
    <mergeCell ref="A36:C36"/>
    <mergeCell ref="A44:C44"/>
    <mergeCell ref="A48:C48"/>
    <mergeCell ref="A54:C54"/>
    <mergeCell ref="A1:F1"/>
    <mergeCell ref="A3:C3"/>
    <mergeCell ref="A9:C9"/>
    <mergeCell ref="A15:C15"/>
    <mergeCell ref="A23:C2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Ground floor renovations</vt:lpstr>
      <vt:lpstr>Office renovations</vt:lpstr>
      <vt:lpstr>Office renovations (2)</vt:lpstr>
      <vt:lpstr>Measurements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Nozipho Cebekhulu</cp:lastModifiedBy>
  <cp:lastPrinted>2025-06-18T12:59:00Z</cp:lastPrinted>
  <dcterms:created xsi:type="dcterms:W3CDTF">2018-10-30T14:56:00Z</dcterms:created>
  <dcterms:modified xsi:type="dcterms:W3CDTF">2026-04-22T09:51:28Z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B88B7BD4B4A646FEBF534F2E29CA407C_13</vt:lpwstr>
  </property>
  <property fmtid="{D5CDD505-2E9C-101B-9397-08002B2CF9AE}" pid="3" name="KSOProductBuildVer">
    <vt:lpwstr>1033-12.1.0.25242</vt:lpwstr>
  </property>
  <property fmtid="{D5CDD505-2E9C-101B-9397-08002B2CF9AE}" pid="4" name="CalculationRule">
    <vt:i4>0</vt:i4>
  </property>
</Properties>
</file>