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okalemr\Documents\VEGETATION TENDER\TENDER PACK\"/>
    </mc:Choice>
  </mc:AlternateContent>
  <xr:revisionPtr revIDLastSave="0" documentId="8_{B689E3FF-DD36-40D0-B42E-1C508E544357}" xr6:coauthVersionLast="47" xr6:coauthVersionMax="47" xr10:uidLastSave="{00000000-0000-0000-0000-000000000000}"/>
  <bookViews>
    <workbookView xWindow="0" yWindow="720" windowWidth="19200" windowHeight="10080" firstSheet="1" activeTab="1" xr2:uid="{00000000-000D-0000-FFFF-FFFF00000000}"/>
  </bookViews>
  <sheets>
    <sheet name="Standard Rates" sheetId="2" r:id="rId1"/>
    <sheet name="Sheet1" sheetId="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54" i="8" l="1"/>
  <c r="C54" i="2" l="1"/>
  <c r="I18" i="2" l="1"/>
  <c r="J18" i="2" s="1"/>
  <c r="J51" i="2"/>
  <c r="D42" i="2"/>
  <c r="J50" i="2" l="1"/>
  <c r="J49" i="2"/>
  <c r="J48" i="2"/>
  <c r="J47" i="2"/>
  <c r="J46" i="2"/>
  <c r="J45" i="2"/>
  <c r="J44" i="2"/>
  <c r="D43" i="2"/>
  <c r="J43" i="2" s="1"/>
  <c r="J42" i="2"/>
  <c r="J41" i="2"/>
  <c r="G38" i="2"/>
  <c r="I38" i="2" s="1"/>
  <c r="J38" i="2" s="1"/>
  <c r="G36" i="2"/>
  <c r="I36" i="2" s="1"/>
  <c r="J36" i="2" s="1"/>
  <c r="G35" i="2"/>
  <c r="I35" i="2" s="1"/>
  <c r="J35" i="2" s="1"/>
  <c r="G34" i="2"/>
  <c r="I34" i="2" s="1"/>
  <c r="J34" i="2" s="1"/>
  <c r="G33" i="2"/>
  <c r="I33" i="2" s="1"/>
  <c r="J33" i="2" s="1"/>
  <c r="G32" i="2"/>
  <c r="I32" i="2" s="1"/>
  <c r="J32" i="2" s="1"/>
  <c r="I31" i="2"/>
  <c r="J31" i="2" s="1"/>
  <c r="G30" i="2"/>
  <c r="I30" i="2" s="1"/>
  <c r="J30" i="2" s="1"/>
  <c r="G29" i="2"/>
  <c r="I29" i="2" s="1"/>
  <c r="J29" i="2" s="1"/>
  <c r="I28" i="2"/>
  <c r="J28" i="2" s="1"/>
  <c r="G26" i="2"/>
  <c r="I26" i="2" s="1"/>
  <c r="J26" i="2" s="1"/>
  <c r="G25" i="2"/>
  <c r="I25" i="2" s="1"/>
  <c r="J25" i="2" s="1"/>
  <c r="G24" i="2"/>
  <c r="I24" i="2" s="1"/>
  <c r="J24" i="2" s="1"/>
  <c r="G23" i="2"/>
  <c r="I23" i="2" s="1"/>
  <c r="J23" i="2" s="1"/>
  <c r="G22" i="2"/>
  <c r="I22" i="2" s="1"/>
  <c r="J22" i="2" s="1"/>
  <c r="G21" i="2"/>
  <c r="I21" i="2" s="1"/>
  <c r="J21" i="2" s="1"/>
  <c r="I20" i="2"/>
  <c r="J20" i="2" s="1"/>
  <c r="G19" i="2"/>
  <c r="I19" i="2" s="1"/>
  <c r="J19" i="2" s="1"/>
  <c r="J52" i="2" l="1"/>
  <c r="J39" i="2"/>
  <c r="J53" i="2" l="1"/>
  <c r="J54" i="2" s="1"/>
  <c r="J55" i="2"/>
  <c r="J56" i="2" l="1"/>
  <c r="J58" i="2" s="1"/>
  <c r="J59" i="2" l="1"/>
  <c r="J60" i="2" s="1"/>
</calcChain>
</file>

<file path=xl/sharedStrings.xml><?xml version="1.0" encoding="utf-8"?>
<sst xmlns="http://schemas.openxmlformats.org/spreadsheetml/2006/main" count="231" uniqueCount="95">
  <si>
    <t>Contact Person:</t>
  </si>
  <si>
    <t>Address:</t>
  </si>
  <si>
    <t>Request for quote:</t>
  </si>
  <si>
    <t>RFQ no.:</t>
  </si>
  <si>
    <t>Request for Quote Issued to:</t>
  </si>
  <si>
    <t>Request is Submitted To:</t>
  </si>
  <si>
    <t>Contractor:</t>
  </si>
  <si>
    <t>Employer:</t>
  </si>
  <si>
    <t>Tel No:</t>
  </si>
  <si>
    <t>Cell No:</t>
  </si>
  <si>
    <t>E-mail:</t>
  </si>
  <si>
    <t>Fax No:</t>
  </si>
  <si>
    <t>FS Area:</t>
  </si>
  <si>
    <t>Line Name:</t>
  </si>
  <si>
    <t>COW:</t>
  </si>
  <si>
    <t>Estimate Length</t>
  </si>
  <si>
    <t>Contractors Quote After Line Inspection:</t>
  </si>
  <si>
    <t>No</t>
  </si>
  <si>
    <t>Description</t>
  </si>
  <si>
    <t>Unit</t>
  </si>
  <si>
    <t>Rate</t>
  </si>
  <si>
    <t>Quote</t>
  </si>
  <si>
    <t>Total</t>
  </si>
  <si>
    <t>Line Length</t>
  </si>
  <si>
    <t>Servitute Width</t>
  </si>
  <si>
    <t>Total m²</t>
  </si>
  <si>
    <t>Deductions</t>
  </si>
  <si>
    <t>Final Qty</t>
  </si>
  <si>
    <t>1KM= 1000M</t>
  </si>
  <si>
    <t>Line Clearance</t>
  </si>
  <si>
    <t>A1</t>
  </si>
  <si>
    <t>Vegetation Biomes (Cycle1)</t>
  </si>
  <si>
    <r>
      <t>m</t>
    </r>
    <r>
      <rPr>
        <sz val="10"/>
        <rFont val="Calibri"/>
        <family val="2"/>
      </rPr>
      <t>²</t>
    </r>
  </si>
  <si>
    <t>m²</t>
  </si>
  <si>
    <t>Grassland</t>
  </si>
  <si>
    <t>Savanna</t>
  </si>
  <si>
    <t>Reeds Cut and Stacking</t>
  </si>
  <si>
    <t>Reeds Cut and removal</t>
  </si>
  <si>
    <t>Herbicide Application (Substation only)</t>
  </si>
  <si>
    <t xml:space="preserve">Substation Grass Cutting </t>
  </si>
  <si>
    <t>A2</t>
  </si>
  <si>
    <t>Vegetation Biomes (Cycle2)</t>
  </si>
  <si>
    <t>A3</t>
  </si>
  <si>
    <t>Vegetation Biomes (Cycle3)</t>
  </si>
  <si>
    <t>Herbicides application( Lines)</t>
  </si>
  <si>
    <t>m2</t>
  </si>
  <si>
    <t>Total Biomes</t>
  </si>
  <si>
    <t>B</t>
  </si>
  <si>
    <t>Modifiers</t>
  </si>
  <si>
    <t>Single tree Event  &gt;400mm</t>
  </si>
  <si>
    <t>Each</t>
  </si>
  <si>
    <t>Call Out for Fallen Tree  &gt;400mm (Sunday + Public Holiday)</t>
  </si>
  <si>
    <t>Call Out for Fallen Tree &lt;400mm (Monday - Sat)</t>
  </si>
  <si>
    <t>Call Out for Fallen Tree &lt;400mm (Sunday + Public Holiday)</t>
  </si>
  <si>
    <t>Hedges</t>
  </si>
  <si>
    <t>Fruit Trees (orchards) Trimming per tree</t>
  </si>
  <si>
    <t>Trimming trees in Town &amp; Wind Breaks</t>
  </si>
  <si>
    <t>Invader species Modifier</t>
  </si>
  <si>
    <t>Total Modifiers</t>
  </si>
  <si>
    <t>Total Biomes + Modifiers</t>
  </si>
  <si>
    <t>C</t>
  </si>
  <si>
    <t>Total Safety</t>
  </si>
  <si>
    <t>GRAND TOTAL (EXCL. VAT)</t>
  </si>
  <si>
    <t>TOTAL (INCL. VAT)</t>
  </si>
  <si>
    <t>Estimate Duration to Complete Work</t>
  </si>
  <si>
    <t>Use standard rates as per the signed document. Quantities must be 90% Accurate. Contractor must complete the Line Inspection</t>
  </si>
  <si>
    <t>Form and attach to the quote for approval. Response must be submitted within ten working days after date issued.</t>
  </si>
  <si>
    <t>Additional Notes or Comments:</t>
  </si>
  <si>
    <t>Start</t>
  </si>
  <si>
    <t>Finish</t>
  </si>
  <si>
    <t>Submitted By the Contractor:</t>
  </si>
  <si>
    <t xml:space="preserve">                          </t>
  </si>
  <si>
    <t xml:space="preserve">                                </t>
  </si>
  <si>
    <t>Date</t>
  </si>
  <si>
    <t>Accepted by the COW</t>
  </si>
  <si>
    <t>Quote Acceptable:</t>
  </si>
  <si>
    <t>Approved by the PC</t>
  </si>
  <si>
    <t>Vegetation Management Contract  2021-2024 ( RFQ and Invoice Assement)</t>
  </si>
  <si>
    <t>Pure Grass Cutting (Lines)</t>
  </si>
  <si>
    <t>Pure Grass Removal</t>
  </si>
  <si>
    <t>Substation Weeding</t>
  </si>
  <si>
    <t>Call Out for Fallen Tree  &gt;400mm (Monday - Sat) R1931 x 1,5</t>
  </si>
  <si>
    <t>Single tree Event &lt;400mm diameter</t>
  </si>
  <si>
    <t>Daily Rate. Used where lessthan 235,000m2 of bushclearing is issued (approximately 12 spans.) Also used for isolated areas on a once off taskorder.</t>
  </si>
  <si>
    <t>Per day</t>
  </si>
  <si>
    <t>C1</t>
  </si>
  <si>
    <t>Personal Protective Equipment appropriate to the task to be performed shall be provided by the Principal Contractor. -Inclusive of COVID-19</t>
  </si>
  <si>
    <t>R0,01% sum of invoice</t>
  </si>
  <si>
    <t>VAT 15%</t>
  </si>
  <si>
    <t>R0,04% sum of invoice</t>
  </si>
  <si>
    <t>Occupational Health and Safety Requirements (32 -136) - Inclusive of COVID -19 (3.5% for safety and .5% for COVID-19)</t>
  </si>
  <si>
    <t>Eskom</t>
  </si>
  <si>
    <t>The provision of vegetation management and bush clearing on an ‘as and when required for Mpumalanga Operating Unit</t>
  </si>
  <si>
    <t>Tender no.E1971DXMP:</t>
  </si>
  <si>
    <t>Call Out for Fallen Tree  &gt;400mm (Monday - Sat) R0 x 1,5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</si>
</sst>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R&quot;\ #,##0.00"/>
    <numFmt numFmtId="165" formatCode="&quot;R&quot;#,##0.00_);[Red]\(&quot;R&quot;#,##0.00\)"/>
    <numFmt numFmtId="166" formatCode="#,##0.0"/>
    <numFmt numFmtId="167" formatCode="&quot;R&quot;\ #,##0.00;[Red]&quot;R&quot;\ \-#,##0.00"/>
    <numFmt numFmtId="168" formatCode="_(&quot;R&quot;* #,##0.00_);_(&quot;R&quot;* \(#,##0.00\);_(&quot;R&quot;* &quot;-&quot;??_);_(@_)"/>
    <numFmt numFmtId="169" formatCode="&quot;R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b/>
      <sz val="10"/>
      <color indexed="8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>
      <alignment vertical="top"/>
    </xf>
    <xf numFmtId="0" fontId="3" fillId="0" borderId="0"/>
    <xf numFmtId="168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</cellStyleXfs>
  <cellXfs count="201">
    <xf numFmtId="0" fontId="0" fillId="0" borderId="0" xfId="0"/>
    <xf numFmtId="0" fontId="4" fillId="0" borderId="12" xfId="3" applyFont="1" applyBorder="1" applyAlignment="1" applyProtection="1">
      <alignment wrapText="1"/>
      <protection locked="0"/>
    </xf>
    <xf numFmtId="0" fontId="4" fillId="0" borderId="8" xfId="3" applyFont="1" applyBorder="1" applyAlignment="1" applyProtection="1">
      <alignment wrapText="1"/>
      <protection locked="0"/>
    </xf>
    <xf numFmtId="0" fontId="4" fillId="0" borderId="12" xfId="3" applyFont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wrapText="1"/>
      <protection locked="0"/>
    </xf>
    <xf numFmtId="0" fontId="4" fillId="0" borderId="8" xfId="3" applyFont="1" applyBorder="1" applyAlignment="1" applyProtection="1">
      <alignment horizontal="right"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0" borderId="2" xfId="3" applyFont="1" applyBorder="1" applyAlignment="1" applyProtection="1">
      <alignment horizontal="left" wrapText="1"/>
      <protection locked="0"/>
    </xf>
    <xf numFmtId="0" fontId="4" fillId="0" borderId="3" xfId="3" applyFont="1" applyBorder="1" applyAlignment="1" applyProtection="1">
      <alignment horizontal="right" wrapText="1"/>
      <protection locked="0"/>
    </xf>
    <xf numFmtId="0" fontId="3" fillId="0" borderId="13" xfId="3" applyBorder="1" applyAlignment="1" applyProtection="1">
      <alignment wrapText="1"/>
      <protection locked="0"/>
    </xf>
    <xf numFmtId="0" fontId="3" fillId="0" borderId="14" xfId="3" applyBorder="1" applyAlignment="1" applyProtection="1">
      <alignment wrapText="1"/>
      <protection locked="0"/>
    </xf>
    <xf numFmtId="0" fontId="0" fillId="0" borderId="15" xfId="0" applyBorder="1" applyAlignment="1" applyProtection="1">
      <alignment wrapText="1"/>
      <protection locked="0"/>
    </xf>
    <xf numFmtId="0" fontId="0" fillId="0" borderId="16" xfId="0" applyBorder="1" applyAlignment="1" applyProtection="1">
      <alignment wrapText="1"/>
      <protection locked="0"/>
    </xf>
    <xf numFmtId="0" fontId="0" fillId="0" borderId="14" xfId="0" applyBorder="1" applyAlignment="1" applyProtection="1">
      <alignment wrapText="1"/>
      <protection locked="0"/>
    </xf>
    <xf numFmtId="0" fontId="3" fillId="0" borderId="18" xfId="3" applyBorder="1" applyAlignment="1" applyProtection="1">
      <alignment wrapText="1"/>
      <protection locked="0"/>
    </xf>
    <xf numFmtId="0" fontId="3" fillId="0" borderId="19" xfId="3" applyBorder="1" applyAlignment="1" applyProtection="1">
      <alignment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0" fillId="0" borderId="21" xfId="0" applyBorder="1" applyAlignment="1" applyProtection="1">
      <alignment wrapText="1"/>
      <protection locked="0"/>
    </xf>
    <xf numFmtId="0" fontId="0" fillId="0" borderId="19" xfId="0" applyBorder="1" applyAlignment="1" applyProtection="1">
      <alignment wrapText="1"/>
      <protection locked="0"/>
    </xf>
    <xf numFmtId="3" fontId="3" fillId="0" borderId="19" xfId="3" applyNumberFormat="1" applyBorder="1" applyAlignment="1" applyProtection="1">
      <alignment wrapText="1"/>
      <protection locked="0"/>
    </xf>
    <xf numFmtId="0" fontId="3" fillId="0" borderId="23" xfId="3" applyBorder="1" applyAlignment="1" applyProtection="1">
      <alignment wrapText="1"/>
      <protection locked="0"/>
    </xf>
    <xf numFmtId="0" fontId="3" fillId="0" borderId="24" xfId="3" applyBorder="1" applyAlignment="1" applyProtection="1">
      <alignment wrapText="1"/>
      <protection locked="0"/>
    </xf>
    <xf numFmtId="0" fontId="0" fillId="0" borderId="25" xfId="0" applyBorder="1" applyAlignment="1" applyProtection="1">
      <alignment wrapText="1"/>
      <protection locked="0"/>
    </xf>
    <xf numFmtId="0" fontId="0" fillId="0" borderId="26" xfId="0" applyBorder="1" applyAlignment="1" applyProtection="1">
      <alignment wrapText="1"/>
      <protection locked="0"/>
    </xf>
    <xf numFmtId="0" fontId="0" fillId="0" borderId="24" xfId="0" applyBorder="1" applyAlignment="1" applyProtection="1">
      <alignment wrapText="1"/>
      <protection locked="0"/>
    </xf>
    <xf numFmtId="0" fontId="5" fillId="0" borderId="4" xfId="3" applyFont="1" applyBorder="1" applyAlignment="1" applyProtection="1">
      <alignment horizontal="center" wrapText="1"/>
      <protection locked="0"/>
    </xf>
    <xf numFmtId="0" fontId="5" fillId="0" borderId="29" xfId="3" applyFont="1" applyBorder="1" applyAlignment="1" applyProtection="1">
      <alignment wrapText="1"/>
      <protection locked="0"/>
    </xf>
    <xf numFmtId="0" fontId="5" fillId="0" borderId="30" xfId="3" applyFont="1" applyBorder="1" applyAlignment="1" applyProtection="1">
      <alignment horizontal="center" wrapText="1"/>
      <protection locked="0"/>
    </xf>
    <xf numFmtId="0" fontId="5" fillId="0" borderId="0" xfId="3" applyFont="1" applyAlignment="1" applyProtection="1">
      <alignment horizontal="center" wrapText="1"/>
      <protection locked="0"/>
    </xf>
    <xf numFmtId="0" fontId="5" fillId="0" borderId="9" xfId="3" applyFont="1" applyBorder="1" applyAlignment="1" applyProtection="1">
      <alignment horizontal="center" wrapText="1"/>
      <protection locked="0"/>
    </xf>
    <xf numFmtId="0" fontId="5" fillId="0" borderId="33" xfId="3" applyFont="1" applyBorder="1" applyAlignment="1" applyProtection="1">
      <alignment horizontal="right" wrapText="1"/>
      <protection locked="0"/>
    </xf>
    <xf numFmtId="0" fontId="5" fillId="0" borderId="1" xfId="3" applyFont="1" applyBorder="1" applyAlignment="1" applyProtection="1">
      <alignment horizontal="center" wrapText="1"/>
      <protection locked="0"/>
    </xf>
    <xf numFmtId="0" fontId="5" fillId="0" borderId="34" xfId="3" applyFont="1" applyBorder="1" applyAlignment="1" applyProtection="1">
      <alignment wrapText="1"/>
      <protection locked="0"/>
    </xf>
    <xf numFmtId="0" fontId="5" fillId="0" borderId="35" xfId="3" applyFont="1" applyBorder="1" applyAlignment="1" applyProtection="1">
      <alignment horizontal="center" wrapText="1"/>
      <protection locked="0"/>
    </xf>
    <xf numFmtId="0" fontId="5" fillId="0" borderId="2" xfId="3" applyFont="1" applyBorder="1" applyAlignment="1" applyProtection="1">
      <alignment horizontal="center" wrapText="1"/>
      <protection locked="0"/>
    </xf>
    <xf numFmtId="0" fontId="5" fillId="2" borderId="36" xfId="3" applyFont="1" applyFill="1" applyBorder="1" applyAlignment="1" applyProtection="1">
      <alignment horizontal="center" wrapText="1"/>
      <protection locked="0"/>
    </xf>
    <xf numFmtId="0" fontId="5" fillId="2" borderId="34" xfId="3" applyFont="1" applyFill="1" applyBorder="1" applyAlignment="1" applyProtection="1">
      <alignment horizontal="center" wrapText="1"/>
      <protection locked="0"/>
    </xf>
    <xf numFmtId="0" fontId="5" fillId="0" borderId="37" xfId="3" applyFont="1" applyBorder="1" applyAlignment="1" applyProtection="1">
      <alignment horizontal="right" wrapText="1"/>
      <protection locked="0"/>
    </xf>
    <xf numFmtId="0" fontId="5" fillId="0" borderId="13" xfId="3" applyFont="1" applyBorder="1" applyAlignment="1" applyProtection="1">
      <alignment horizontal="center" wrapText="1"/>
      <protection locked="0"/>
    </xf>
    <xf numFmtId="0" fontId="5" fillId="0" borderId="17" xfId="3" applyFont="1" applyBorder="1" applyAlignment="1" applyProtection="1">
      <alignment wrapText="1"/>
      <protection locked="0"/>
    </xf>
    <xf numFmtId="0" fontId="5" fillId="0" borderId="17" xfId="3" applyFont="1" applyBorder="1" applyAlignment="1" applyProtection="1">
      <alignment horizontal="center" wrapText="1"/>
      <protection locked="0"/>
    </xf>
    <xf numFmtId="0" fontId="5" fillId="0" borderId="17" xfId="3" applyFont="1" applyBorder="1" applyAlignment="1">
      <alignment horizontal="center" wrapText="1"/>
    </xf>
    <xf numFmtId="0" fontId="5" fillId="2" borderId="17" xfId="3" applyFont="1" applyFill="1" applyBorder="1" applyAlignment="1" applyProtection="1">
      <alignment horizontal="center" wrapText="1"/>
      <protection locked="0"/>
    </xf>
    <xf numFmtId="0" fontId="5" fillId="2" borderId="14" xfId="3" applyFont="1" applyFill="1" applyBorder="1" applyAlignment="1" applyProtection="1">
      <alignment horizontal="center" wrapText="1"/>
      <protection locked="0"/>
    </xf>
    <xf numFmtId="164" fontId="0" fillId="0" borderId="38" xfId="0" applyNumberFormat="1" applyBorder="1" applyAlignment="1">
      <alignment wrapText="1"/>
    </xf>
    <xf numFmtId="0" fontId="3" fillId="0" borderId="18" xfId="3" applyBorder="1" applyAlignment="1" applyProtection="1">
      <alignment horizontal="center" wrapText="1"/>
      <protection locked="0"/>
    </xf>
    <xf numFmtId="0" fontId="3" fillId="0" borderId="22" xfId="3" applyBorder="1" applyAlignment="1" applyProtection="1">
      <alignment wrapText="1"/>
      <protection locked="0"/>
    </xf>
    <xf numFmtId="0" fontId="3" fillId="0" borderId="22" xfId="3" applyBorder="1" applyAlignment="1" applyProtection="1">
      <alignment horizontal="center" wrapText="1"/>
      <protection locked="0"/>
    </xf>
    <xf numFmtId="164" fontId="3" fillId="0" borderId="22" xfId="3" applyNumberFormat="1" applyBorder="1" applyAlignment="1">
      <alignment horizontal="center" wrapText="1"/>
    </xf>
    <xf numFmtId="1" fontId="3" fillId="2" borderId="22" xfId="3" applyNumberFormat="1" applyFill="1" applyBorder="1" applyAlignment="1" applyProtection="1">
      <alignment horizontal="center" wrapText="1"/>
      <protection locked="0"/>
    </xf>
    <xf numFmtId="1" fontId="3" fillId="2" borderId="19" xfId="3" applyNumberFormat="1" applyFill="1" applyBorder="1" applyAlignment="1" applyProtection="1">
      <alignment horizontal="center" wrapText="1"/>
      <protection locked="0"/>
    </xf>
    <xf numFmtId="2" fontId="5" fillId="2" borderId="19" xfId="3" applyNumberFormat="1" applyFont="1" applyFill="1" applyBorder="1" applyAlignment="1" applyProtection="1">
      <alignment horizontal="center" wrapText="1"/>
      <protection locked="0"/>
    </xf>
    <xf numFmtId="164" fontId="3" fillId="0" borderId="39" xfId="3" applyNumberFormat="1" applyBorder="1" applyAlignment="1">
      <alignment horizontal="right" wrapText="1"/>
    </xf>
    <xf numFmtId="0" fontId="3" fillId="0" borderId="40" xfId="3" applyBorder="1" applyAlignment="1" applyProtection="1">
      <alignment horizontal="center" wrapText="1"/>
      <protection locked="0"/>
    </xf>
    <xf numFmtId="0" fontId="3" fillId="0" borderId="28" xfId="3" applyBorder="1" applyAlignment="1" applyProtection="1">
      <alignment wrapText="1"/>
      <protection locked="0"/>
    </xf>
    <xf numFmtId="164" fontId="3" fillId="0" borderId="28" xfId="3" applyNumberFormat="1" applyBorder="1" applyAlignment="1">
      <alignment horizontal="center" wrapText="1"/>
    </xf>
    <xf numFmtId="2" fontId="5" fillId="2" borderId="41" xfId="3" applyNumberFormat="1" applyFont="1" applyFill="1" applyBorder="1" applyAlignment="1" applyProtection="1">
      <alignment horizontal="center" wrapText="1"/>
      <protection locked="0"/>
    </xf>
    <xf numFmtId="0" fontId="5" fillId="0" borderId="40" xfId="3" applyFont="1" applyBorder="1" applyAlignment="1" applyProtection="1">
      <alignment horizontal="center" wrapText="1"/>
      <protection locked="0"/>
    </xf>
    <xf numFmtId="0" fontId="5" fillId="0" borderId="28" xfId="3" applyFont="1" applyBorder="1" applyAlignment="1" applyProtection="1">
      <alignment wrapText="1"/>
      <protection locked="0"/>
    </xf>
    <xf numFmtId="0" fontId="5" fillId="0" borderId="28" xfId="3" applyFont="1" applyBorder="1" applyAlignment="1" applyProtection="1">
      <alignment horizontal="center" wrapText="1"/>
      <protection locked="0"/>
    </xf>
    <xf numFmtId="0" fontId="5" fillId="0" borderId="28" xfId="3" applyFont="1" applyBorder="1" applyAlignment="1">
      <alignment horizontal="center" wrapText="1"/>
    </xf>
    <xf numFmtId="0" fontId="5" fillId="2" borderId="28" xfId="3" applyFont="1" applyFill="1" applyBorder="1" applyAlignment="1" applyProtection="1">
      <alignment horizontal="center" wrapText="1"/>
      <protection locked="0"/>
    </xf>
    <xf numFmtId="0" fontId="5" fillId="2" borderId="41" xfId="3" applyFont="1" applyFill="1" applyBorder="1" applyAlignment="1" applyProtection="1">
      <alignment horizontal="center" wrapText="1"/>
      <protection locked="0"/>
    </xf>
    <xf numFmtId="164" fontId="0" fillId="0" borderId="42" xfId="0" applyNumberFormat="1" applyBorder="1" applyAlignment="1">
      <alignment wrapText="1"/>
    </xf>
    <xf numFmtId="0" fontId="3" fillId="0" borderId="43" xfId="3" applyBorder="1" applyAlignment="1" applyProtection="1">
      <alignment horizontal="center" wrapText="1"/>
      <protection locked="0"/>
    </xf>
    <xf numFmtId="164" fontId="3" fillId="0" borderId="44" xfId="3" applyNumberFormat="1" applyBorder="1" applyAlignment="1">
      <alignment horizontal="center" wrapText="1"/>
    </xf>
    <xf numFmtId="2" fontId="5" fillId="2" borderId="45" xfId="3" applyNumberFormat="1" applyFont="1" applyFill="1" applyBorder="1" applyAlignment="1" applyProtection="1">
      <alignment horizontal="center" wrapText="1"/>
      <protection locked="0"/>
    </xf>
    <xf numFmtId="0" fontId="5" fillId="0" borderId="22" xfId="3" applyFont="1" applyBorder="1" applyAlignment="1" applyProtection="1">
      <alignment horizontal="center" wrapText="1"/>
      <protection locked="0"/>
    </xf>
    <xf numFmtId="0" fontId="5" fillId="0" borderId="22" xfId="3" applyFont="1" applyBorder="1" applyAlignment="1" applyProtection="1">
      <alignment wrapText="1"/>
      <protection locked="0"/>
    </xf>
    <xf numFmtId="0" fontId="3" fillId="0" borderId="44" xfId="3" applyBorder="1" applyAlignment="1" applyProtection="1">
      <alignment horizontal="center" wrapText="1"/>
      <protection locked="0"/>
    </xf>
    <xf numFmtId="1" fontId="3" fillId="2" borderId="44" xfId="3" applyNumberFormat="1" applyFill="1" applyBorder="1" applyAlignment="1" applyProtection="1">
      <alignment horizontal="center" wrapText="1"/>
      <protection locked="0"/>
    </xf>
    <xf numFmtId="1" fontId="3" fillId="2" borderId="45" xfId="3" applyNumberFormat="1" applyFill="1" applyBorder="1" applyAlignment="1" applyProtection="1">
      <alignment horizontal="center" wrapText="1"/>
      <protection locked="0"/>
    </xf>
    <xf numFmtId="164" fontId="3" fillId="0" borderId="46" xfId="3" applyNumberFormat="1" applyBorder="1" applyAlignment="1">
      <alignment horizontal="right" wrapText="1"/>
    </xf>
    <xf numFmtId="0" fontId="3" fillId="0" borderId="47" xfId="3" applyBorder="1" applyAlignment="1" applyProtection="1">
      <alignment horizontal="center" wrapText="1"/>
      <protection locked="0"/>
    </xf>
    <xf numFmtId="0" fontId="3" fillId="0" borderId="44" xfId="3" applyBorder="1" applyAlignment="1" applyProtection="1">
      <alignment wrapText="1"/>
      <protection locked="0"/>
    </xf>
    <xf numFmtId="0" fontId="3" fillId="0" borderId="11" xfId="3" applyBorder="1" applyAlignment="1" applyProtection="1">
      <alignment horizontal="center" wrapText="1"/>
      <protection locked="0"/>
    </xf>
    <xf numFmtId="0" fontId="5" fillId="0" borderId="11" xfId="3" applyFont="1" applyBorder="1" applyAlignment="1" applyProtection="1">
      <alignment wrapText="1"/>
      <protection locked="0"/>
    </xf>
    <xf numFmtId="165" fontId="3" fillId="0" borderId="11" xfId="3" applyNumberFormat="1" applyBorder="1" applyAlignment="1" applyProtection="1">
      <alignment horizontal="center" wrapText="1"/>
      <protection locked="0"/>
    </xf>
    <xf numFmtId="165" fontId="3" fillId="0" borderId="12" xfId="3" applyNumberFormat="1" applyBorder="1" applyAlignment="1">
      <alignment horizontal="center" wrapText="1"/>
    </xf>
    <xf numFmtId="166" fontId="3" fillId="2" borderId="12" xfId="3" applyNumberFormat="1" applyFill="1" applyBorder="1" applyAlignment="1" applyProtection="1">
      <alignment horizontal="center" wrapText="1"/>
      <protection locked="0"/>
    </xf>
    <xf numFmtId="2" fontId="3" fillId="2" borderId="12" xfId="3" applyNumberFormat="1" applyFill="1" applyBorder="1" applyAlignment="1" applyProtection="1">
      <alignment horizontal="center" wrapText="1"/>
      <protection locked="0"/>
    </xf>
    <xf numFmtId="2" fontId="3" fillId="2" borderId="8" xfId="3" applyNumberFormat="1" applyFill="1" applyBorder="1" applyAlignment="1" applyProtection="1">
      <alignment horizontal="center" wrapText="1"/>
      <protection locked="0"/>
    </xf>
    <xf numFmtId="164" fontId="5" fillId="0" borderId="8" xfId="3" applyNumberFormat="1" applyFont="1" applyBorder="1" applyAlignment="1">
      <alignment horizontal="right" wrapText="1"/>
    </xf>
    <xf numFmtId="0" fontId="5" fillId="0" borderId="18" xfId="3" applyFont="1" applyBorder="1" applyAlignment="1" applyProtection="1">
      <alignment horizontal="center" wrapText="1"/>
      <protection locked="0"/>
    </xf>
    <xf numFmtId="0" fontId="5" fillId="0" borderId="22" xfId="3" applyFont="1" applyBorder="1" applyAlignment="1" applyProtection="1">
      <alignment horizontal="left" wrapText="1"/>
      <protection locked="0"/>
    </xf>
    <xf numFmtId="0" fontId="5" fillId="0" borderId="28" xfId="3" applyFont="1" applyBorder="1" applyAlignment="1" applyProtection="1">
      <alignment horizontal="left" wrapText="1"/>
      <protection locked="0"/>
    </xf>
    <xf numFmtId="164" fontId="5" fillId="0" borderId="39" xfId="3" applyNumberFormat="1" applyFont="1" applyBorder="1" applyAlignment="1">
      <alignment horizontal="right" wrapText="1"/>
    </xf>
    <xf numFmtId="165" fontId="3" fillId="0" borderId="22" xfId="3" applyNumberFormat="1" applyBorder="1" applyAlignment="1" applyProtection="1">
      <alignment horizontal="center" wrapText="1"/>
      <protection locked="0"/>
    </xf>
    <xf numFmtId="167" fontId="3" fillId="0" borderId="22" xfId="3" applyNumberFormat="1" applyBorder="1" applyAlignment="1">
      <alignment horizontal="center" wrapText="1"/>
    </xf>
    <xf numFmtId="3" fontId="3" fillId="2" borderId="22" xfId="3" applyNumberFormat="1" applyFill="1" applyBorder="1" applyAlignment="1" applyProtection="1">
      <alignment horizontal="center" wrapText="1"/>
      <protection locked="0"/>
    </xf>
    <xf numFmtId="3" fontId="3" fillId="2" borderId="19" xfId="3" applyNumberFormat="1" applyFill="1" applyBorder="1" applyAlignment="1" applyProtection="1">
      <alignment horizontal="center" wrapText="1"/>
      <protection locked="0"/>
    </xf>
    <xf numFmtId="2" fontId="3" fillId="2" borderId="19" xfId="3" applyNumberFormat="1" applyFill="1" applyBorder="1" applyAlignment="1" applyProtection="1">
      <alignment horizontal="center" wrapText="1"/>
      <protection locked="0"/>
    </xf>
    <xf numFmtId="168" fontId="3" fillId="0" borderId="22" xfId="4" applyFont="1" applyFill="1" applyBorder="1" applyAlignment="1" applyProtection="1">
      <alignment wrapText="1"/>
      <protection locked="0"/>
    </xf>
    <xf numFmtId="0" fontId="5" fillId="0" borderId="10" xfId="3" applyFont="1" applyBorder="1" applyAlignment="1" applyProtection="1">
      <alignment horizontal="center" wrapText="1"/>
      <protection locked="0"/>
    </xf>
    <xf numFmtId="0" fontId="5" fillId="0" borderId="10" xfId="3" applyFont="1" applyBorder="1" applyAlignment="1" applyProtection="1">
      <alignment wrapText="1"/>
      <protection locked="0"/>
    </xf>
    <xf numFmtId="165" fontId="3" fillId="0" borderId="11" xfId="3" applyNumberFormat="1" applyBorder="1" applyAlignment="1" applyProtection="1">
      <alignment wrapText="1"/>
      <protection locked="0"/>
    </xf>
    <xf numFmtId="165" fontId="3" fillId="0" borderId="12" xfId="3" applyNumberFormat="1" applyBorder="1" applyAlignment="1">
      <alignment wrapText="1"/>
    </xf>
    <xf numFmtId="165" fontId="3" fillId="0" borderId="12" xfId="3" applyNumberFormat="1" applyBorder="1" applyAlignment="1" applyProtection="1">
      <alignment wrapText="1"/>
      <protection locked="0"/>
    </xf>
    <xf numFmtId="165" fontId="3" fillId="0" borderId="8" xfId="3" applyNumberFormat="1" applyBorder="1" applyAlignment="1" applyProtection="1">
      <alignment wrapText="1"/>
      <protection locked="0"/>
    </xf>
    <xf numFmtId="164" fontId="5" fillId="0" borderId="10" xfId="3" applyNumberFormat="1" applyFont="1" applyBorder="1" applyAlignment="1">
      <alignment horizontal="right" wrapText="1"/>
    </xf>
    <xf numFmtId="165" fontId="3" fillId="0" borderId="2" xfId="3" applyNumberFormat="1" applyBorder="1" applyAlignment="1" applyProtection="1">
      <alignment wrapText="1"/>
      <protection locked="0"/>
    </xf>
    <xf numFmtId="0" fontId="5" fillId="0" borderId="11" xfId="3" applyFont="1" applyBorder="1" applyAlignment="1" applyProtection="1">
      <alignment horizontal="center" wrapText="1"/>
      <protection locked="0"/>
    </xf>
    <xf numFmtId="0" fontId="5" fillId="0" borderId="6" xfId="3" applyFont="1" applyBorder="1" applyAlignment="1" applyProtection="1">
      <alignment horizontal="center" wrapText="1"/>
      <protection locked="0"/>
    </xf>
    <xf numFmtId="0" fontId="5" fillId="0" borderId="48" xfId="3" applyFont="1" applyBorder="1" applyAlignment="1" applyProtection="1">
      <alignment wrapText="1"/>
      <protection locked="0"/>
    </xf>
    <xf numFmtId="165" fontId="3" fillId="0" borderId="6" xfId="3" applyNumberFormat="1" applyBorder="1" applyAlignment="1" applyProtection="1">
      <alignment wrapText="1"/>
      <protection locked="0"/>
    </xf>
    <xf numFmtId="165" fontId="3" fillId="0" borderId="9" xfId="3" applyNumberFormat="1" applyBorder="1" applyAlignment="1" applyProtection="1">
      <alignment wrapText="1"/>
      <protection locked="0"/>
    </xf>
    <xf numFmtId="165" fontId="3" fillId="0" borderId="7" xfId="3" applyNumberFormat="1" applyBorder="1" applyAlignment="1" applyProtection="1">
      <alignment wrapText="1"/>
      <protection locked="0"/>
    </xf>
    <xf numFmtId="164" fontId="7" fillId="0" borderId="48" xfId="3" applyNumberFormat="1" applyFont="1" applyBorder="1" applyAlignment="1">
      <alignment horizontal="right" wrapText="1"/>
    </xf>
    <xf numFmtId="164" fontId="5" fillId="0" borderId="10" xfId="1" applyNumberFormat="1" applyFont="1" applyFill="1" applyBorder="1" applyAlignment="1" applyProtection="1">
      <alignment horizontal="right" wrapText="1"/>
    </xf>
    <xf numFmtId="164" fontId="7" fillId="0" borderId="10" xfId="3" applyNumberFormat="1" applyFont="1" applyBorder="1" applyAlignment="1">
      <alignment horizontal="right" wrapText="1"/>
    </xf>
    <xf numFmtId="0" fontId="3" fillId="0" borderId="1" xfId="3" applyBorder="1" applyAlignment="1" applyProtection="1">
      <alignment horizontal="center" wrapText="1"/>
      <protection locked="0"/>
    </xf>
    <xf numFmtId="0" fontId="8" fillId="0" borderId="12" xfId="3" applyFont="1" applyBorder="1" applyAlignment="1" applyProtection="1">
      <alignment wrapText="1"/>
      <protection locked="0"/>
    </xf>
    <xf numFmtId="0" fontId="8" fillId="0" borderId="8" xfId="3" applyFont="1" applyBorder="1" applyAlignment="1" applyProtection="1">
      <alignment wrapText="1"/>
      <protection locked="0"/>
    </xf>
    <xf numFmtId="0" fontId="9" fillId="0" borderId="12" xfId="3" applyFont="1" applyBorder="1" applyAlignment="1" applyProtection="1">
      <alignment wrapText="1"/>
      <protection locked="0"/>
    </xf>
    <xf numFmtId="0" fontId="9" fillId="0" borderId="8" xfId="3" applyFont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10" fillId="0" borderId="12" xfId="3" applyFont="1" applyBorder="1" applyAlignment="1" applyProtection="1">
      <alignment wrapText="1"/>
      <protection locked="0"/>
    </xf>
    <xf numFmtId="0" fontId="10" fillId="0" borderId="10" xfId="3" applyFont="1" applyBorder="1" applyAlignment="1" applyProtection="1">
      <alignment horizontal="center" wrapText="1"/>
      <protection locked="0"/>
    </xf>
    <xf numFmtId="0" fontId="4" fillId="0" borderId="10" xfId="3" applyFont="1" applyBorder="1" applyAlignment="1" applyProtection="1">
      <alignment horizontal="center" wrapText="1"/>
      <protection locked="0"/>
    </xf>
    <xf numFmtId="14" fontId="4" fillId="0" borderId="10" xfId="3" applyNumberFormat="1" applyFont="1" applyBorder="1" applyAlignment="1" applyProtection="1">
      <alignment horizontal="center" wrapText="1"/>
      <protection locked="0"/>
    </xf>
    <xf numFmtId="0" fontId="3" fillId="0" borderId="2" xfId="3" applyBorder="1" applyAlignment="1" applyProtection="1">
      <alignment wrapText="1"/>
      <protection locked="0"/>
    </xf>
    <xf numFmtId="165" fontId="3" fillId="0" borderId="3" xfId="3" applyNumberFormat="1" applyBorder="1" applyAlignment="1" applyProtection="1">
      <alignment horizontal="right" wrapText="1"/>
      <protection locked="0"/>
    </xf>
    <xf numFmtId="0" fontId="3" fillId="0" borderId="4" xfId="3" applyBorder="1" applyAlignment="1" applyProtection="1">
      <alignment wrapText="1"/>
      <protection locked="0"/>
    </xf>
    <xf numFmtId="0" fontId="3" fillId="0" borderId="0" xfId="3" applyAlignment="1" applyProtection="1">
      <alignment wrapText="1"/>
      <protection locked="0"/>
    </xf>
    <xf numFmtId="165" fontId="3" fillId="0" borderId="0" xfId="3" applyNumberFormat="1" applyAlignment="1" applyProtection="1">
      <alignment wrapText="1"/>
      <protection locked="0"/>
    </xf>
    <xf numFmtId="165" fontId="3" fillId="0" borderId="5" xfId="3" applyNumberFormat="1" applyBorder="1" applyAlignment="1" applyProtection="1">
      <alignment horizontal="right" wrapText="1"/>
      <protection locked="0"/>
    </xf>
    <xf numFmtId="0" fontId="3" fillId="0" borderId="6" xfId="3" applyBorder="1" applyAlignment="1" applyProtection="1">
      <alignment wrapText="1"/>
      <protection locked="0"/>
    </xf>
    <xf numFmtId="0" fontId="3" fillId="0" borderId="9" xfId="3" applyBorder="1" applyAlignment="1" applyProtection="1">
      <alignment wrapText="1"/>
      <protection locked="0"/>
    </xf>
    <xf numFmtId="165" fontId="3" fillId="0" borderId="7" xfId="3" applyNumberFormat="1" applyBorder="1" applyAlignment="1" applyProtection="1">
      <alignment horizontal="right" wrapText="1"/>
      <protection locked="0"/>
    </xf>
    <xf numFmtId="0" fontId="3" fillId="0" borderId="3" xfId="3" applyBorder="1" applyAlignment="1" applyProtection="1">
      <alignment horizontal="right" wrapText="1"/>
      <protection locked="0"/>
    </xf>
    <xf numFmtId="0" fontId="3" fillId="0" borderId="5" xfId="3" applyBorder="1" applyAlignment="1" applyProtection="1">
      <alignment horizontal="right" wrapText="1"/>
      <protection locked="0"/>
    </xf>
    <xf numFmtId="0" fontId="3" fillId="0" borderId="51" xfId="3" applyBorder="1" applyAlignment="1" applyProtection="1">
      <alignment wrapText="1"/>
      <protection locked="0"/>
    </xf>
    <xf numFmtId="0" fontId="3" fillId="0" borderId="7" xfId="3" applyBorder="1" applyAlignment="1" applyProtection="1">
      <alignment horizontal="right" wrapText="1"/>
      <protection locked="0"/>
    </xf>
    <xf numFmtId="9" fontId="3" fillId="0" borderId="22" xfId="3" applyNumberFormat="1" applyBorder="1" applyAlignment="1" applyProtection="1">
      <alignment horizontal="center" wrapText="1"/>
      <protection locked="0"/>
    </xf>
    <xf numFmtId="165" fontId="3" fillId="0" borderId="9" xfId="3" applyNumberFormat="1" applyBorder="1" applyAlignment="1">
      <alignment wrapText="1"/>
    </xf>
    <xf numFmtId="164" fontId="5" fillId="0" borderId="48" xfId="3" applyNumberFormat="1" applyFont="1" applyBorder="1" applyAlignment="1">
      <alignment horizontal="right" wrapText="1"/>
    </xf>
    <xf numFmtId="165" fontId="3" fillId="0" borderId="44" xfId="3" applyNumberFormat="1" applyBorder="1" applyAlignment="1" applyProtection="1">
      <alignment horizontal="center" wrapText="1"/>
      <protection locked="0"/>
    </xf>
    <xf numFmtId="167" fontId="3" fillId="0" borderId="44" xfId="3" applyNumberFormat="1" applyBorder="1" applyAlignment="1">
      <alignment horizontal="center" wrapText="1"/>
    </xf>
    <xf numFmtId="3" fontId="3" fillId="2" borderId="44" xfId="3" applyNumberFormat="1" applyFill="1" applyBorder="1" applyAlignment="1" applyProtection="1">
      <alignment horizontal="center" wrapText="1"/>
      <protection locked="0"/>
    </xf>
    <xf numFmtId="3" fontId="3" fillId="2" borderId="45" xfId="3" applyNumberFormat="1" applyFill="1" applyBorder="1" applyAlignment="1" applyProtection="1">
      <alignment horizontal="center" wrapText="1"/>
      <protection locked="0"/>
    </xf>
    <xf numFmtId="2" fontId="3" fillId="2" borderId="45" xfId="3" applyNumberFormat="1" applyFill="1" applyBorder="1" applyAlignment="1" applyProtection="1">
      <alignment horizontal="center" wrapText="1"/>
      <protection locked="0"/>
    </xf>
    <xf numFmtId="167" fontId="3" fillId="0" borderId="28" xfId="3" applyNumberFormat="1" applyBorder="1" applyAlignment="1">
      <alignment horizontal="center" wrapText="1"/>
    </xf>
    <xf numFmtId="3" fontId="3" fillId="2" borderId="28" xfId="3" applyNumberFormat="1" applyFill="1" applyBorder="1" applyAlignment="1" applyProtection="1">
      <alignment horizontal="center" wrapText="1"/>
      <protection locked="0"/>
    </xf>
    <xf numFmtId="3" fontId="3" fillId="2" borderId="41" xfId="3" applyNumberFormat="1" applyFill="1" applyBorder="1" applyAlignment="1" applyProtection="1">
      <alignment horizontal="center" wrapText="1"/>
      <protection locked="0"/>
    </xf>
    <xf numFmtId="2" fontId="3" fillId="2" borderId="41" xfId="3" applyNumberFormat="1" applyFill="1" applyBorder="1" applyAlignment="1" applyProtection="1">
      <alignment horizontal="center" wrapText="1"/>
      <protection locked="0"/>
    </xf>
    <xf numFmtId="164" fontId="3" fillId="0" borderId="42" xfId="3" applyNumberFormat="1" applyBorder="1" applyAlignment="1">
      <alignment horizontal="right" wrapText="1"/>
    </xf>
    <xf numFmtId="0" fontId="3" fillId="0" borderId="52" xfId="3" applyBorder="1" applyAlignment="1" applyProtection="1">
      <alignment horizontal="center" wrapText="1"/>
      <protection locked="0"/>
    </xf>
    <xf numFmtId="165" fontId="3" fillId="0" borderId="53" xfId="3" applyNumberFormat="1" applyBorder="1" applyAlignment="1" applyProtection="1">
      <alignment horizontal="center" wrapText="1"/>
      <protection locked="0"/>
    </xf>
    <xf numFmtId="167" fontId="3" fillId="0" borderId="53" xfId="3" applyNumberFormat="1" applyBorder="1" applyAlignment="1">
      <alignment horizontal="center" wrapText="1"/>
    </xf>
    <xf numFmtId="3" fontId="3" fillId="2" borderId="53" xfId="3" applyNumberFormat="1" applyFill="1" applyBorder="1" applyAlignment="1" applyProtection="1">
      <alignment horizontal="center" wrapText="1"/>
      <protection locked="0"/>
    </xf>
    <xf numFmtId="3" fontId="3" fillId="2" borderId="54" xfId="3" applyNumberFormat="1" applyFill="1" applyBorder="1" applyAlignment="1" applyProtection="1">
      <alignment horizontal="center" wrapText="1"/>
      <protection locked="0"/>
    </xf>
    <xf numFmtId="2" fontId="3" fillId="2" borderId="54" xfId="3" applyNumberFormat="1" applyFill="1" applyBorder="1" applyAlignment="1" applyProtection="1">
      <alignment horizontal="center" wrapText="1"/>
      <protection locked="0"/>
    </xf>
    <xf numFmtId="164" fontId="5" fillId="0" borderId="55" xfId="3" applyNumberFormat="1" applyFont="1" applyBorder="1" applyAlignment="1">
      <alignment horizontal="right" wrapText="1"/>
    </xf>
    <xf numFmtId="9" fontId="3" fillId="0" borderId="28" xfId="3" applyNumberFormat="1" applyBorder="1" applyAlignment="1" applyProtection="1">
      <alignment horizontal="center" wrapText="1"/>
      <protection locked="0"/>
    </xf>
    <xf numFmtId="169" fontId="0" fillId="0" borderId="0" xfId="0" applyNumberFormat="1"/>
    <xf numFmtId="164" fontId="3" fillId="0" borderId="56" xfId="3" applyNumberFormat="1" applyBorder="1" applyAlignment="1">
      <alignment horizontal="center" wrapText="1"/>
    </xf>
    <xf numFmtId="0" fontId="10" fillId="0" borderId="11" xfId="3" applyFont="1" applyBorder="1" applyAlignment="1" applyProtection="1">
      <alignment horizontal="center" wrapText="1"/>
      <protection locked="0"/>
    </xf>
    <xf numFmtId="0" fontId="10" fillId="0" borderId="12" xfId="3" applyFont="1" applyBorder="1" applyAlignment="1" applyProtection="1">
      <alignment horizontal="center" wrapText="1"/>
      <protection locked="0"/>
    </xf>
    <xf numFmtId="0" fontId="10" fillId="0" borderId="8" xfId="3" applyFont="1" applyBorder="1" applyAlignment="1" applyProtection="1">
      <alignment horizontal="center" wrapText="1"/>
      <protection locked="0"/>
    </xf>
    <xf numFmtId="0" fontId="11" fillId="0" borderId="1" xfId="3" applyFont="1" applyBorder="1" applyAlignment="1" applyProtection="1">
      <alignment horizontal="left" wrapText="1"/>
      <protection locked="0"/>
    </xf>
    <xf numFmtId="0" fontId="11" fillId="0" borderId="2" xfId="3" applyFont="1" applyBorder="1" applyAlignment="1" applyProtection="1">
      <alignment horizontal="left" wrapText="1"/>
      <protection locked="0"/>
    </xf>
    <xf numFmtId="0" fontId="3" fillId="0" borderId="4" xfId="3" applyBorder="1" applyAlignment="1" applyProtection="1">
      <alignment horizontal="left" wrapText="1"/>
      <protection locked="0"/>
    </xf>
    <xf numFmtId="0" fontId="3" fillId="0" borderId="0" xfId="3" applyAlignment="1" applyProtection="1">
      <alignment horizontal="left" wrapText="1"/>
      <protection locked="0"/>
    </xf>
    <xf numFmtId="0" fontId="11" fillId="0" borderId="0" xfId="3" applyFont="1" applyAlignment="1" applyProtection="1">
      <alignment horizontal="left" wrapText="1"/>
      <protection locked="0"/>
    </xf>
    <xf numFmtId="0" fontId="11" fillId="0" borderId="5" xfId="3" applyFont="1" applyBorder="1" applyAlignment="1" applyProtection="1">
      <alignment horizontal="left" wrapText="1"/>
      <protection locked="0"/>
    </xf>
    <xf numFmtId="0" fontId="3" fillId="0" borderId="49" xfId="3" applyBorder="1" applyAlignment="1" applyProtection="1">
      <alignment horizontal="left" wrapText="1"/>
      <protection locked="0"/>
    </xf>
    <xf numFmtId="0" fontId="3" fillId="0" borderId="50" xfId="3" applyBorder="1" applyAlignment="1" applyProtection="1">
      <alignment horizontal="left" wrapText="1"/>
      <protection locked="0"/>
    </xf>
    <xf numFmtId="0" fontId="3" fillId="0" borderId="9" xfId="3" applyBorder="1" applyAlignment="1" applyProtection="1">
      <alignment horizontal="left" wrapText="1"/>
      <protection locked="0"/>
    </xf>
    <xf numFmtId="0" fontId="3" fillId="0" borderId="7" xfId="3" applyBorder="1" applyAlignment="1" applyProtection="1">
      <alignment horizontal="left" wrapText="1"/>
      <protection locked="0"/>
    </xf>
    <xf numFmtId="165" fontId="3" fillId="0" borderId="0" xfId="3" applyNumberFormat="1" applyAlignment="1" applyProtection="1">
      <alignment wrapText="1"/>
      <protection locked="0"/>
    </xf>
    <xf numFmtId="0" fontId="3" fillId="0" borderId="5" xfId="3" applyBorder="1" applyAlignment="1" applyProtection="1">
      <alignment wrapText="1"/>
      <protection locked="0"/>
    </xf>
    <xf numFmtId="0" fontId="3" fillId="0" borderId="23" xfId="3" applyBorder="1" applyAlignment="1" applyProtection="1">
      <alignment horizontal="left" wrapText="1"/>
      <protection locked="0"/>
    </xf>
    <xf numFmtId="0" fontId="3" fillId="0" borderId="27" xfId="3" applyBorder="1" applyAlignment="1" applyProtection="1">
      <alignment horizontal="left" wrapText="1"/>
      <protection locked="0"/>
    </xf>
    <xf numFmtId="0" fontId="5" fillId="0" borderId="28" xfId="3" applyFont="1" applyBorder="1" applyAlignment="1" applyProtection="1">
      <alignment horizontal="center" wrapText="1"/>
      <protection locked="0"/>
    </xf>
    <xf numFmtId="0" fontId="5" fillId="0" borderId="31" xfId="3" applyFont="1" applyBorder="1" applyAlignment="1" applyProtection="1">
      <alignment horizontal="center" wrapText="1"/>
      <protection locked="0"/>
    </xf>
    <xf numFmtId="0" fontId="5" fillId="0" borderId="9" xfId="3" applyFont="1" applyBorder="1" applyAlignment="1" applyProtection="1">
      <alignment horizontal="center" wrapText="1"/>
      <protection locked="0"/>
    </xf>
    <xf numFmtId="0" fontId="5" fillId="0" borderId="32" xfId="3" applyFont="1" applyBorder="1" applyAlignment="1" applyProtection="1">
      <alignment horizontal="center" wrapText="1"/>
      <protection locked="0"/>
    </xf>
    <xf numFmtId="165" fontId="3" fillId="0" borderId="11" xfId="3" applyNumberFormat="1" applyBorder="1" applyAlignment="1" applyProtection="1">
      <alignment horizontal="center" wrapText="1"/>
      <protection locked="0"/>
    </xf>
    <xf numFmtId="165" fontId="3" fillId="0" borderId="12" xfId="3" applyNumberFormat="1" applyBorder="1" applyAlignment="1" applyProtection="1">
      <alignment horizontal="center" wrapText="1"/>
      <protection locked="0"/>
    </xf>
    <xf numFmtId="165" fontId="3" fillId="0" borderId="8" xfId="3" applyNumberFormat="1" applyBorder="1" applyAlignment="1" applyProtection="1">
      <alignment horizontal="center" wrapText="1"/>
      <protection locked="0"/>
    </xf>
    <xf numFmtId="0" fontId="8" fillId="0" borderId="11" xfId="3" applyFont="1" applyBorder="1" applyAlignment="1" applyProtection="1">
      <alignment horizontal="center" wrapText="1"/>
      <protection locked="0"/>
    </xf>
    <xf numFmtId="0" fontId="8" fillId="0" borderId="12" xfId="3" applyFont="1" applyBorder="1" applyAlignment="1" applyProtection="1">
      <alignment horizontal="center" wrapText="1"/>
      <protection locked="0"/>
    </xf>
    <xf numFmtId="0" fontId="9" fillId="0" borderId="11" xfId="3" applyFont="1" applyBorder="1" applyAlignment="1" applyProtection="1">
      <alignment horizontal="center" wrapText="1"/>
      <protection locked="0"/>
    </xf>
    <xf numFmtId="0" fontId="9" fillId="0" borderId="12" xfId="3" applyFont="1" applyBorder="1" applyAlignment="1" applyProtection="1">
      <alignment horizontal="center" wrapText="1"/>
      <protection locked="0"/>
    </xf>
    <xf numFmtId="0" fontId="2" fillId="0" borderId="11" xfId="0" applyFont="1" applyBorder="1" applyAlignment="1" applyProtection="1">
      <alignment horizontal="center" wrapText="1"/>
      <protection locked="0"/>
    </xf>
    <xf numFmtId="0" fontId="2" fillId="0" borderId="8" xfId="0" applyFont="1" applyBorder="1" applyAlignment="1" applyProtection="1">
      <alignment horizontal="center" wrapText="1"/>
      <protection locked="0"/>
    </xf>
    <xf numFmtId="0" fontId="11" fillId="0" borderId="4" xfId="3" applyFont="1" applyBorder="1" applyAlignment="1" applyProtection="1">
      <alignment horizontal="left" wrapText="1"/>
      <protection locked="0"/>
    </xf>
    <xf numFmtId="165" fontId="11" fillId="0" borderId="0" xfId="3" applyNumberFormat="1" applyFont="1" applyAlignment="1" applyProtection="1">
      <alignment wrapText="1"/>
      <protection locked="0"/>
    </xf>
    <xf numFmtId="0" fontId="11" fillId="0" borderId="5" xfId="3" applyFont="1" applyBorder="1" applyAlignment="1" applyProtection="1">
      <alignment wrapText="1"/>
      <protection locked="0"/>
    </xf>
    <xf numFmtId="0" fontId="3" fillId="0" borderId="18" xfId="3" applyBorder="1" applyAlignment="1" applyProtection="1">
      <alignment horizontal="left" wrapText="1"/>
      <protection locked="0"/>
    </xf>
    <xf numFmtId="0" fontId="3" fillId="0" borderId="22" xfId="3" applyBorder="1" applyAlignment="1" applyProtection="1">
      <alignment horizontal="left" wrapText="1"/>
      <protection locked="0"/>
    </xf>
    <xf numFmtId="0" fontId="4" fillId="0" borderId="11" xfId="3" applyFont="1" applyBorder="1" applyAlignment="1" applyProtection="1">
      <alignment horizontal="center" wrapText="1"/>
      <protection locked="0"/>
    </xf>
    <xf numFmtId="0" fontId="4" fillId="0" borderId="12" xfId="3" applyFont="1" applyBorder="1" applyAlignment="1" applyProtection="1">
      <alignment horizontal="center" wrapText="1"/>
      <protection locked="0"/>
    </xf>
    <xf numFmtId="0" fontId="4" fillId="0" borderId="1" xfId="3" applyFont="1" applyBorder="1" applyAlignment="1" applyProtection="1">
      <alignment horizontal="center" wrapText="1"/>
      <protection locked="0"/>
    </xf>
    <xf numFmtId="0" fontId="4" fillId="0" borderId="2" xfId="3" applyFont="1" applyBorder="1" applyAlignment="1" applyProtection="1">
      <alignment horizontal="center" wrapText="1"/>
      <protection locked="0"/>
    </xf>
    <xf numFmtId="0" fontId="3" fillId="0" borderId="13" xfId="3" applyBorder="1" applyAlignment="1" applyProtection="1">
      <alignment horizontal="left" wrapText="1"/>
      <protection locked="0"/>
    </xf>
    <xf numFmtId="0" fontId="3" fillId="0" borderId="17" xfId="3" applyBorder="1" applyAlignment="1" applyProtection="1">
      <alignment horizontal="left" wrapText="1"/>
      <protection locked="0"/>
    </xf>
    <xf numFmtId="0" fontId="4" fillId="0" borderId="11" xfId="3" applyFont="1" applyBorder="1" applyAlignment="1" applyProtection="1">
      <alignment horizontal="center"/>
      <protection locked="0"/>
    </xf>
    <xf numFmtId="0" fontId="4" fillId="0" borderId="12" xfId="3" applyFont="1" applyBorder="1" applyAlignment="1" applyProtection="1">
      <alignment horizontal="center"/>
      <protection locked="0"/>
    </xf>
    <xf numFmtId="0" fontId="4" fillId="0" borderId="8" xfId="3" applyFont="1" applyBorder="1" applyAlignment="1" applyProtection="1">
      <alignment horizontal="center"/>
      <protection locked="0"/>
    </xf>
    <xf numFmtId="0" fontId="4" fillId="0" borderId="8" xfId="3" applyFont="1" applyBorder="1" applyAlignment="1" applyProtection="1">
      <alignment horizontal="center" wrapText="1"/>
      <protection locked="0"/>
    </xf>
  </cellXfs>
  <cellStyles count="7">
    <cellStyle name="Currency_Sheet1" xfId="4" xr:uid="{00000000-0005-0000-0000-000000000000}"/>
    <cellStyle name="Normal" xfId="0" builtinId="0"/>
    <cellStyle name="Normal 13" xfId="6" xr:uid="{00000000-0005-0000-0000-000002000000}"/>
    <cellStyle name="Normal 2" xfId="5" xr:uid="{00000000-0005-0000-0000-000003000000}"/>
    <cellStyle name="Normal 3" xfId="2" xr:uid="{00000000-0005-0000-0000-000004000000}"/>
    <cellStyle name="Normal_Sheet1" xfId="3" xr:uid="{00000000-0005-0000-0000-000005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84"/>
  <sheetViews>
    <sheetView topLeftCell="A7" zoomScale="80" zoomScaleNormal="80" workbookViewId="0">
      <selection activeCell="D18" sqref="D18"/>
    </sheetView>
  </sheetViews>
  <sheetFormatPr defaultRowHeight="14.5" x14ac:dyDescent="0.35"/>
  <cols>
    <col min="1" max="1" width="15.26953125" style="115" bestFit="1" customWidth="1"/>
    <col min="2" max="2" width="55.1796875" style="115" customWidth="1"/>
    <col min="3" max="3" width="14.7265625" style="115" bestFit="1" customWidth="1"/>
    <col min="4" max="4" width="15.81640625" style="115" bestFit="1" customWidth="1"/>
    <col min="5" max="5" width="12.1796875" style="115" bestFit="1" customWidth="1"/>
    <col min="6" max="6" width="15" style="115" customWidth="1"/>
    <col min="7" max="7" width="11.7265625" style="115" customWidth="1"/>
    <col min="8" max="9" width="15" style="115" customWidth="1"/>
    <col min="10" max="10" width="18.7265625" style="115" customWidth="1"/>
  </cols>
  <sheetData>
    <row r="1" spans="1:10" ht="16" thickBot="1" x14ac:dyDescent="0.4">
      <c r="A1" s="191" t="s">
        <v>77</v>
      </c>
      <c r="B1" s="192"/>
      <c r="C1" s="192"/>
      <c r="D1" s="1"/>
      <c r="E1" s="1"/>
      <c r="F1" s="1"/>
      <c r="G1" s="1"/>
      <c r="H1" s="1"/>
      <c r="I1" s="1"/>
      <c r="J1" s="2"/>
    </row>
    <row r="2" spans="1:10" ht="16" thickBot="1" x14ac:dyDescent="0.4">
      <c r="A2" s="191" t="s">
        <v>2</v>
      </c>
      <c r="B2" s="192"/>
      <c r="C2" s="3"/>
      <c r="D2" s="4"/>
      <c r="E2" s="3" t="s">
        <v>3</v>
      </c>
      <c r="F2" s="3"/>
      <c r="G2" s="3"/>
      <c r="H2" s="3"/>
      <c r="I2" s="3"/>
      <c r="J2" s="5"/>
    </row>
    <row r="3" spans="1:10" ht="16" thickBot="1" x14ac:dyDescent="0.4">
      <c r="A3" s="193" t="s">
        <v>4</v>
      </c>
      <c r="B3" s="194"/>
      <c r="C3" s="6"/>
      <c r="D3" s="6"/>
      <c r="E3" s="193" t="s">
        <v>5</v>
      </c>
      <c r="F3" s="194"/>
      <c r="G3" s="194"/>
      <c r="H3" s="7"/>
      <c r="I3" s="7"/>
      <c r="J3" s="8"/>
    </row>
    <row r="4" spans="1:10" x14ac:dyDescent="0.35">
      <c r="A4" s="9" t="s">
        <v>6</v>
      </c>
      <c r="B4" s="10"/>
      <c r="C4" s="11"/>
      <c r="D4" s="12"/>
      <c r="E4" s="195" t="s">
        <v>7</v>
      </c>
      <c r="F4" s="196"/>
      <c r="G4" s="13"/>
      <c r="H4" s="11"/>
      <c r="I4" s="11"/>
      <c r="J4" s="12"/>
    </row>
    <row r="5" spans="1:10" x14ac:dyDescent="0.35">
      <c r="A5" s="14" t="s">
        <v>0</v>
      </c>
      <c r="B5" s="15"/>
      <c r="C5" s="16"/>
      <c r="D5" s="17"/>
      <c r="E5" s="189" t="s">
        <v>0</v>
      </c>
      <c r="F5" s="190"/>
      <c r="G5" s="18"/>
      <c r="H5" s="16"/>
      <c r="I5" s="16"/>
      <c r="J5" s="17"/>
    </row>
    <row r="6" spans="1:10" x14ac:dyDescent="0.35">
      <c r="A6" s="14" t="s">
        <v>1</v>
      </c>
      <c r="B6" s="15"/>
      <c r="C6" s="16"/>
      <c r="D6" s="17"/>
      <c r="E6" s="189" t="s">
        <v>1</v>
      </c>
      <c r="F6" s="190"/>
      <c r="G6" s="18"/>
      <c r="H6" s="16"/>
      <c r="I6" s="16"/>
      <c r="J6" s="17"/>
    </row>
    <row r="7" spans="1:10" x14ac:dyDescent="0.35">
      <c r="A7" s="14"/>
      <c r="B7" s="15"/>
      <c r="C7" s="16"/>
      <c r="D7" s="17"/>
      <c r="E7" s="189"/>
      <c r="F7" s="190"/>
      <c r="G7" s="18"/>
      <c r="H7" s="16"/>
      <c r="I7" s="16"/>
      <c r="J7" s="17"/>
    </row>
    <row r="8" spans="1:10" x14ac:dyDescent="0.35">
      <c r="A8" s="14" t="s">
        <v>8</v>
      </c>
      <c r="B8" s="19"/>
      <c r="C8" s="16"/>
      <c r="D8" s="17"/>
      <c r="E8" s="189" t="s">
        <v>8</v>
      </c>
      <c r="F8" s="190"/>
      <c r="G8" s="18"/>
      <c r="H8" s="16"/>
      <c r="I8" s="16"/>
      <c r="J8" s="17"/>
    </row>
    <row r="9" spans="1:10" x14ac:dyDescent="0.35">
      <c r="A9" s="14" t="s">
        <v>9</v>
      </c>
      <c r="B9" s="19"/>
      <c r="C9" s="16"/>
      <c r="D9" s="17"/>
      <c r="E9" s="189" t="s">
        <v>10</v>
      </c>
      <c r="F9" s="190"/>
      <c r="G9" s="18"/>
      <c r="H9" s="16"/>
      <c r="I9" s="16"/>
      <c r="J9" s="17"/>
    </row>
    <row r="10" spans="1:10" x14ac:dyDescent="0.35">
      <c r="A10" s="14" t="s">
        <v>11</v>
      </c>
      <c r="B10" s="19"/>
      <c r="C10" s="16"/>
      <c r="D10" s="17"/>
      <c r="E10" s="189" t="s">
        <v>11</v>
      </c>
      <c r="F10" s="190"/>
      <c r="G10" s="18"/>
      <c r="H10" s="16"/>
      <c r="I10" s="16"/>
      <c r="J10" s="17"/>
    </row>
    <row r="11" spans="1:10" x14ac:dyDescent="0.35">
      <c r="A11" s="14" t="s">
        <v>12</v>
      </c>
      <c r="B11" s="15"/>
      <c r="C11" s="16"/>
      <c r="D11" s="17"/>
      <c r="E11" s="189" t="s">
        <v>13</v>
      </c>
      <c r="F11" s="190"/>
      <c r="G11" s="18"/>
      <c r="H11" s="16"/>
      <c r="I11" s="16"/>
      <c r="J11" s="17"/>
    </row>
    <row r="12" spans="1:10" ht="15" thickBot="1" x14ac:dyDescent="0.4">
      <c r="A12" s="20" t="s">
        <v>14</v>
      </c>
      <c r="B12" s="21"/>
      <c r="C12" s="22"/>
      <c r="D12" s="23"/>
      <c r="E12" s="171" t="s">
        <v>15</v>
      </c>
      <c r="F12" s="172"/>
      <c r="G12" s="24"/>
      <c r="H12" s="22"/>
      <c r="I12" s="22"/>
      <c r="J12" s="23"/>
    </row>
    <row r="13" spans="1:10" x14ac:dyDescent="0.35">
      <c r="A13" s="173" t="s">
        <v>16</v>
      </c>
      <c r="B13" s="173"/>
      <c r="C13" s="173"/>
      <c r="D13" s="173"/>
      <c r="E13" s="173"/>
      <c r="F13" s="173"/>
      <c r="G13" s="173"/>
      <c r="H13" s="173"/>
      <c r="I13" s="173"/>
      <c r="J13" s="173"/>
    </row>
    <row r="14" spans="1:10" ht="15" thickBot="1" x14ac:dyDescent="0.4">
      <c r="A14" s="25" t="s">
        <v>17</v>
      </c>
      <c r="B14" s="26" t="s">
        <v>18</v>
      </c>
      <c r="C14" s="27" t="s">
        <v>19</v>
      </c>
      <c r="D14" s="28" t="s">
        <v>20</v>
      </c>
      <c r="E14" s="174" t="s">
        <v>21</v>
      </c>
      <c r="F14" s="175"/>
      <c r="G14" s="176"/>
      <c r="H14" s="29"/>
      <c r="I14" s="29"/>
      <c r="J14" s="30" t="s">
        <v>22</v>
      </c>
    </row>
    <row r="15" spans="1:10" ht="15" thickBot="1" x14ac:dyDescent="0.4">
      <c r="A15" s="31"/>
      <c r="B15" s="32"/>
      <c r="C15" s="33"/>
      <c r="D15" s="34"/>
      <c r="E15" s="35" t="s">
        <v>23</v>
      </c>
      <c r="F15" s="36" t="s">
        <v>24</v>
      </c>
      <c r="G15" s="36" t="s">
        <v>25</v>
      </c>
      <c r="H15" s="36" t="s">
        <v>26</v>
      </c>
      <c r="I15" s="36" t="s">
        <v>27</v>
      </c>
      <c r="J15" s="37"/>
    </row>
    <row r="16" spans="1:10" ht="15" thickBot="1" x14ac:dyDescent="0.4">
      <c r="A16" s="31"/>
      <c r="B16" s="32"/>
      <c r="C16" s="33"/>
      <c r="D16" s="34"/>
      <c r="E16" s="35" t="s">
        <v>28</v>
      </c>
      <c r="F16" s="36" t="s">
        <v>29</v>
      </c>
      <c r="G16" s="36"/>
      <c r="H16" s="36"/>
      <c r="I16" s="36"/>
      <c r="J16" s="37"/>
    </row>
    <row r="17" spans="1:10" x14ac:dyDescent="0.35">
      <c r="A17" s="38" t="s">
        <v>30</v>
      </c>
      <c r="B17" s="39" t="s">
        <v>31</v>
      </c>
      <c r="C17" s="40"/>
      <c r="D17" s="41"/>
      <c r="E17" s="42"/>
      <c r="F17" s="43"/>
      <c r="G17" s="43"/>
      <c r="H17" s="43"/>
      <c r="I17" s="43"/>
      <c r="J17" s="44"/>
    </row>
    <row r="18" spans="1:10" x14ac:dyDescent="0.35">
      <c r="A18" s="45">
        <v>1</v>
      </c>
      <c r="B18" s="46" t="s">
        <v>34</v>
      </c>
      <c r="C18" s="47" t="s">
        <v>32</v>
      </c>
      <c r="D18" s="48">
        <v>0.19</v>
      </c>
      <c r="E18" s="49">
        <v>0</v>
      </c>
      <c r="F18" s="50">
        <v>0</v>
      </c>
      <c r="G18" s="51">
        <v>0</v>
      </c>
      <c r="H18" s="51"/>
      <c r="I18" s="51">
        <f>G18-H18</f>
        <v>0</v>
      </c>
      <c r="J18" s="52">
        <f>I18*D18</f>
        <v>0</v>
      </c>
    </row>
    <row r="19" spans="1:10" x14ac:dyDescent="0.35">
      <c r="A19" s="45">
        <v>2</v>
      </c>
      <c r="B19" s="46" t="s">
        <v>35</v>
      </c>
      <c r="C19" s="47" t="s">
        <v>33</v>
      </c>
      <c r="D19" s="48">
        <v>0.51</v>
      </c>
      <c r="E19" s="49">
        <v>0</v>
      </c>
      <c r="F19" s="50">
        <v>0</v>
      </c>
      <c r="G19" s="51">
        <f t="shared" ref="G19:G26" si="0">E19*F19</f>
        <v>0</v>
      </c>
      <c r="H19" s="51"/>
      <c r="I19" s="51">
        <f t="shared" ref="I19:I26" si="1">G19-H19</f>
        <v>0</v>
      </c>
      <c r="J19" s="52">
        <f t="shared" ref="J19:J26" si="2">I19*D19</f>
        <v>0</v>
      </c>
    </row>
    <row r="20" spans="1:10" x14ac:dyDescent="0.35">
      <c r="A20" s="45">
        <v>3</v>
      </c>
      <c r="B20" s="46" t="s">
        <v>36</v>
      </c>
      <c r="C20" s="47" t="s">
        <v>33</v>
      </c>
      <c r="D20" s="48">
        <v>1.27</v>
      </c>
      <c r="E20" s="49">
        <v>0</v>
      </c>
      <c r="F20" s="50">
        <v>0</v>
      </c>
      <c r="G20" s="51">
        <v>0</v>
      </c>
      <c r="H20" s="51"/>
      <c r="I20" s="51">
        <f t="shared" si="1"/>
        <v>0</v>
      </c>
      <c r="J20" s="52">
        <f t="shared" si="2"/>
        <v>0</v>
      </c>
    </row>
    <row r="21" spans="1:10" x14ac:dyDescent="0.35">
      <c r="A21" s="45">
        <v>4</v>
      </c>
      <c r="B21" s="46" t="s">
        <v>37</v>
      </c>
      <c r="C21" s="47" t="s">
        <v>33</v>
      </c>
      <c r="D21" s="48">
        <v>3.2</v>
      </c>
      <c r="E21" s="49">
        <v>0</v>
      </c>
      <c r="F21" s="50">
        <v>0</v>
      </c>
      <c r="G21" s="51">
        <f t="shared" si="0"/>
        <v>0</v>
      </c>
      <c r="H21" s="51"/>
      <c r="I21" s="51">
        <f t="shared" si="1"/>
        <v>0</v>
      </c>
      <c r="J21" s="52">
        <f t="shared" si="2"/>
        <v>0</v>
      </c>
    </row>
    <row r="22" spans="1:10" x14ac:dyDescent="0.35">
      <c r="A22" s="45">
        <v>5</v>
      </c>
      <c r="B22" s="46" t="s">
        <v>38</v>
      </c>
      <c r="C22" s="47" t="s">
        <v>33</v>
      </c>
      <c r="D22" s="48">
        <v>1.25</v>
      </c>
      <c r="E22" s="49">
        <v>0</v>
      </c>
      <c r="F22" s="50">
        <v>0</v>
      </c>
      <c r="G22" s="51">
        <f t="shared" si="0"/>
        <v>0</v>
      </c>
      <c r="H22" s="51"/>
      <c r="I22" s="51">
        <f t="shared" si="1"/>
        <v>0</v>
      </c>
      <c r="J22" s="52">
        <f t="shared" si="2"/>
        <v>0</v>
      </c>
    </row>
    <row r="23" spans="1:10" x14ac:dyDescent="0.35">
      <c r="A23" s="45">
        <v>6</v>
      </c>
      <c r="B23" s="54" t="s">
        <v>39</v>
      </c>
      <c r="C23" s="47" t="s">
        <v>33</v>
      </c>
      <c r="D23" s="48">
        <v>0.48</v>
      </c>
      <c r="E23" s="49">
        <v>0</v>
      </c>
      <c r="F23" s="50">
        <v>0</v>
      </c>
      <c r="G23" s="51">
        <f t="shared" si="0"/>
        <v>0</v>
      </c>
      <c r="H23" s="51"/>
      <c r="I23" s="51">
        <f t="shared" si="1"/>
        <v>0</v>
      </c>
      <c r="J23" s="52">
        <f t="shared" si="2"/>
        <v>0</v>
      </c>
    </row>
    <row r="24" spans="1:10" x14ac:dyDescent="0.35">
      <c r="A24" s="45">
        <v>7</v>
      </c>
      <c r="B24" s="46" t="s">
        <v>78</v>
      </c>
      <c r="C24" s="47" t="s">
        <v>33</v>
      </c>
      <c r="D24" s="48">
        <v>0.14000000000000001</v>
      </c>
      <c r="E24" s="49">
        <v>0</v>
      </c>
      <c r="F24" s="50">
        <v>0</v>
      </c>
      <c r="G24" s="51">
        <f t="shared" si="0"/>
        <v>0</v>
      </c>
      <c r="H24" s="51"/>
      <c r="I24" s="51">
        <f t="shared" si="1"/>
        <v>0</v>
      </c>
      <c r="J24" s="52">
        <f t="shared" si="2"/>
        <v>0</v>
      </c>
    </row>
    <row r="25" spans="1:10" x14ac:dyDescent="0.35">
      <c r="A25" s="45">
        <v>8</v>
      </c>
      <c r="B25" s="46" t="s">
        <v>79</v>
      </c>
      <c r="C25" s="47" t="s">
        <v>33</v>
      </c>
      <c r="D25" s="48">
        <v>0.11</v>
      </c>
      <c r="E25" s="49">
        <v>0</v>
      </c>
      <c r="F25" s="50">
        <v>0</v>
      </c>
      <c r="G25" s="51">
        <f t="shared" si="0"/>
        <v>0</v>
      </c>
      <c r="H25" s="51"/>
      <c r="I25" s="51">
        <f t="shared" si="1"/>
        <v>0</v>
      </c>
      <c r="J25" s="52">
        <f t="shared" si="2"/>
        <v>0</v>
      </c>
    </row>
    <row r="26" spans="1:10" x14ac:dyDescent="0.35">
      <c r="A26" s="53">
        <v>9</v>
      </c>
      <c r="B26" s="54" t="s">
        <v>80</v>
      </c>
      <c r="C26" s="47" t="s">
        <v>33</v>
      </c>
      <c r="D26" s="55">
        <v>0.3</v>
      </c>
      <c r="E26" s="49">
        <v>0</v>
      </c>
      <c r="F26" s="50">
        <v>0</v>
      </c>
      <c r="G26" s="51">
        <f t="shared" si="0"/>
        <v>0</v>
      </c>
      <c r="H26" s="56"/>
      <c r="I26" s="51">
        <f t="shared" si="1"/>
        <v>0</v>
      </c>
      <c r="J26" s="52">
        <f t="shared" si="2"/>
        <v>0</v>
      </c>
    </row>
    <row r="27" spans="1:10" x14ac:dyDescent="0.35">
      <c r="A27" s="57" t="s">
        <v>40</v>
      </c>
      <c r="B27" s="58" t="s">
        <v>41</v>
      </c>
      <c r="C27" s="59"/>
      <c r="D27" s="60"/>
      <c r="E27" s="61"/>
      <c r="F27" s="62"/>
      <c r="G27" s="56"/>
      <c r="H27" s="56"/>
      <c r="I27" s="56"/>
      <c r="J27" s="63"/>
    </row>
    <row r="28" spans="1:10" x14ac:dyDescent="0.35">
      <c r="A28" s="45">
        <v>1</v>
      </c>
      <c r="B28" s="46" t="s">
        <v>34</v>
      </c>
      <c r="C28" s="47" t="s">
        <v>32</v>
      </c>
      <c r="D28" s="48">
        <v>0.12</v>
      </c>
      <c r="E28" s="49">
        <v>0</v>
      </c>
      <c r="F28" s="50">
        <v>0</v>
      </c>
      <c r="G28" s="51">
        <v>0</v>
      </c>
      <c r="H28" s="51"/>
      <c r="I28" s="51">
        <f t="shared" ref="I28:I36" si="3">G28-H28</f>
        <v>0</v>
      </c>
      <c r="J28" s="52">
        <f t="shared" ref="J28:J36" si="4">I28*D28</f>
        <v>0</v>
      </c>
    </row>
    <row r="29" spans="1:10" x14ac:dyDescent="0.35">
      <c r="A29" s="45">
        <v>2</v>
      </c>
      <c r="B29" s="46" t="s">
        <v>35</v>
      </c>
      <c r="C29" s="47" t="s">
        <v>33</v>
      </c>
      <c r="D29" s="48">
        <v>0.26</v>
      </c>
      <c r="E29" s="49">
        <v>0</v>
      </c>
      <c r="F29" s="50">
        <v>0</v>
      </c>
      <c r="G29" s="51">
        <f t="shared" ref="G29:G36" si="5">E29*F29</f>
        <v>0</v>
      </c>
      <c r="H29" s="51"/>
      <c r="I29" s="51">
        <f t="shared" si="3"/>
        <v>0</v>
      </c>
      <c r="J29" s="52">
        <f t="shared" si="4"/>
        <v>0</v>
      </c>
    </row>
    <row r="30" spans="1:10" x14ac:dyDescent="0.35">
      <c r="A30" s="45">
        <v>3</v>
      </c>
      <c r="B30" s="46" t="s">
        <v>36</v>
      </c>
      <c r="C30" s="47" t="s">
        <v>33</v>
      </c>
      <c r="D30" s="48">
        <v>0.66</v>
      </c>
      <c r="E30" s="49">
        <v>0</v>
      </c>
      <c r="F30" s="50">
        <v>0</v>
      </c>
      <c r="G30" s="51">
        <f t="shared" si="5"/>
        <v>0</v>
      </c>
      <c r="H30" s="51"/>
      <c r="I30" s="51">
        <f t="shared" si="3"/>
        <v>0</v>
      </c>
      <c r="J30" s="52">
        <f t="shared" si="4"/>
        <v>0</v>
      </c>
    </row>
    <row r="31" spans="1:10" x14ac:dyDescent="0.35">
      <c r="A31" s="45">
        <v>4</v>
      </c>
      <c r="B31" s="46" t="s">
        <v>37</v>
      </c>
      <c r="C31" s="47" t="s">
        <v>33</v>
      </c>
      <c r="D31" s="48">
        <v>1.25</v>
      </c>
      <c r="E31" s="49">
        <v>0</v>
      </c>
      <c r="F31" s="50">
        <v>0</v>
      </c>
      <c r="G31" s="51">
        <v>0</v>
      </c>
      <c r="H31" s="51"/>
      <c r="I31" s="51">
        <f t="shared" si="3"/>
        <v>0</v>
      </c>
      <c r="J31" s="52">
        <f t="shared" si="4"/>
        <v>0</v>
      </c>
    </row>
    <row r="32" spans="1:10" x14ac:dyDescent="0.35">
      <c r="A32" s="45">
        <v>5</v>
      </c>
      <c r="B32" s="46" t="s">
        <v>38</v>
      </c>
      <c r="C32" s="47" t="s">
        <v>33</v>
      </c>
      <c r="D32" s="48">
        <v>1.25</v>
      </c>
      <c r="E32" s="49">
        <v>0</v>
      </c>
      <c r="F32" s="50">
        <v>0</v>
      </c>
      <c r="G32" s="51">
        <f t="shared" si="5"/>
        <v>0</v>
      </c>
      <c r="H32" s="51"/>
      <c r="I32" s="51">
        <f t="shared" si="3"/>
        <v>0</v>
      </c>
      <c r="J32" s="52">
        <f t="shared" si="4"/>
        <v>0</v>
      </c>
    </row>
    <row r="33" spans="1:10" x14ac:dyDescent="0.35">
      <c r="A33" s="45">
        <v>6</v>
      </c>
      <c r="B33" s="54" t="s">
        <v>39</v>
      </c>
      <c r="C33" s="47" t="s">
        <v>33</v>
      </c>
      <c r="D33" s="48">
        <v>0.48</v>
      </c>
      <c r="E33" s="49">
        <v>0</v>
      </c>
      <c r="F33" s="50">
        <v>0</v>
      </c>
      <c r="G33" s="51">
        <f t="shared" si="5"/>
        <v>0</v>
      </c>
      <c r="H33" s="51"/>
      <c r="I33" s="51">
        <f t="shared" si="3"/>
        <v>0</v>
      </c>
      <c r="J33" s="52">
        <f t="shared" si="4"/>
        <v>0</v>
      </c>
    </row>
    <row r="34" spans="1:10" x14ac:dyDescent="0.35">
      <c r="A34" s="45">
        <v>7</v>
      </c>
      <c r="B34" s="46" t="s">
        <v>78</v>
      </c>
      <c r="C34" s="47" t="s">
        <v>33</v>
      </c>
      <c r="D34" s="48">
        <v>0.14000000000000001</v>
      </c>
      <c r="E34" s="49">
        <v>0</v>
      </c>
      <c r="F34" s="50">
        <v>0</v>
      </c>
      <c r="G34" s="51">
        <f t="shared" si="5"/>
        <v>0</v>
      </c>
      <c r="H34" s="51"/>
      <c r="I34" s="51">
        <f t="shared" si="3"/>
        <v>0</v>
      </c>
      <c r="J34" s="52">
        <f t="shared" si="4"/>
        <v>0</v>
      </c>
    </row>
    <row r="35" spans="1:10" x14ac:dyDescent="0.35">
      <c r="A35" s="45">
        <v>8</v>
      </c>
      <c r="B35" s="46" t="s">
        <v>79</v>
      </c>
      <c r="C35" s="47" t="s">
        <v>33</v>
      </c>
      <c r="D35" s="48">
        <v>0.11</v>
      </c>
      <c r="E35" s="49">
        <v>0</v>
      </c>
      <c r="F35" s="50">
        <v>0</v>
      </c>
      <c r="G35" s="51">
        <f t="shared" si="5"/>
        <v>0</v>
      </c>
      <c r="H35" s="51"/>
      <c r="I35" s="51">
        <f t="shared" si="3"/>
        <v>0</v>
      </c>
      <c r="J35" s="52">
        <f t="shared" si="4"/>
        <v>0</v>
      </c>
    </row>
    <row r="36" spans="1:10" x14ac:dyDescent="0.35">
      <c r="A36" s="64">
        <v>9</v>
      </c>
      <c r="B36" s="54" t="s">
        <v>80</v>
      </c>
      <c r="C36" s="47" t="s">
        <v>33</v>
      </c>
      <c r="D36" s="65">
        <v>0.3</v>
      </c>
      <c r="E36" s="49">
        <v>0</v>
      </c>
      <c r="F36" s="50">
        <v>0</v>
      </c>
      <c r="G36" s="51">
        <f t="shared" si="5"/>
        <v>0</v>
      </c>
      <c r="H36" s="66"/>
      <c r="I36" s="51">
        <f t="shared" si="3"/>
        <v>0</v>
      </c>
      <c r="J36" s="52">
        <f t="shared" si="4"/>
        <v>0</v>
      </c>
    </row>
    <row r="37" spans="1:10" x14ac:dyDescent="0.35">
      <c r="A37" s="67" t="s">
        <v>42</v>
      </c>
      <c r="B37" s="68" t="s">
        <v>43</v>
      </c>
      <c r="C37" s="69"/>
      <c r="D37" s="65"/>
      <c r="E37" s="70"/>
      <c r="F37" s="71"/>
      <c r="G37" s="66"/>
      <c r="H37" s="66"/>
      <c r="I37" s="66"/>
      <c r="J37" s="72"/>
    </row>
    <row r="38" spans="1:10" ht="15" thickBot="1" x14ac:dyDescent="0.4">
      <c r="A38" s="73"/>
      <c r="B38" s="74" t="s">
        <v>44</v>
      </c>
      <c r="C38" s="69" t="s">
        <v>45</v>
      </c>
      <c r="D38" s="65">
        <v>0.33</v>
      </c>
      <c r="E38" s="70">
        <v>0</v>
      </c>
      <c r="F38" s="71">
        <v>0</v>
      </c>
      <c r="G38" s="66">
        <f t="shared" ref="G38" si="6">E38*F38</f>
        <v>0</v>
      </c>
      <c r="H38" s="66"/>
      <c r="I38" s="66">
        <f t="shared" ref="I38" si="7">G38-H38</f>
        <v>0</v>
      </c>
      <c r="J38" s="52">
        <f t="shared" ref="J38" si="8">I38*D38</f>
        <v>0</v>
      </c>
    </row>
    <row r="39" spans="1:10" ht="15" thickBot="1" x14ac:dyDescent="0.4">
      <c r="A39" s="75"/>
      <c r="B39" s="76" t="s">
        <v>46</v>
      </c>
      <c r="C39" s="77"/>
      <c r="D39" s="78"/>
      <c r="E39" s="79"/>
      <c r="F39" s="79"/>
      <c r="G39" s="80"/>
      <c r="H39" s="80"/>
      <c r="I39" s="81"/>
      <c r="J39" s="82">
        <f>SUM(J18:J38)</f>
        <v>0</v>
      </c>
    </row>
    <row r="40" spans="1:10" x14ac:dyDescent="0.35">
      <c r="A40" s="83" t="s">
        <v>47</v>
      </c>
      <c r="B40" s="84" t="s">
        <v>48</v>
      </c>
      <c r="C40" s="85"/>
      <c r="D40" s="60"/>
      <c r="E40" s="61"/>
      <c r="F40" s="62"/>
      <c r="G40" s="56"/>
      <c r="H40" s="56"/>
      <c r="I40" s="56"/>
      <c r="J40" s="86"/>
    </row>
    <row r="41" spans="1:10" x14ac:dyDescent="0.35">
      <c r="A41" s="45">
        <v>1</v>
      </c>
      <c r="B41" s="46" t="s">
        <v>49</v>
      </c>
      <c r="C41" s="87" t="s">
        <v>50</v>
      </c>
      <c r="D41" s="88">
        <v>2008.76</v>
      </c>
      <c r="E41" s="89"/>
      <c r="F41" s="90"/>
      <c r="G41" s="91"/>
      <c r="H41" s="91"/>
      <c r="I41" s="91">
        <v>0</v>
      </c>
      <c r="J41" s="52">
        <f t="shared" ref="J41:J50" si="9">I41*D41</f>
        <v>0</v>
      </c>
    </row>
    <row r="42" spans="1:10" x14ac:dyDescent="0.35">
      <c r="A42" s="45">
        <v>2</v>
      </c>
      <c r="B42" s="46" t="s">
        <v>81</v>
      </c>
      <c r="C42" s="47" t="s">
        <v>50</v>
      </c>
      <c r="D42" s="88">
        <f>D41*1.5</f>
        <v>3013.14</v>
      </c>
      <c r="E42" s="89"/>
      <c r="F42" s="90"/>
      <c r="G42" s="91"/>
      <c r="H42" s="91"/>
      <c r="I42" s="91">
        <v>0</v>
      </c>
      <c r="J42" s="52">
        <f t="shared" si="9"/>
        <v>0</v>
      </c>
    </row>
    <row r="43" spans="1:10" x14ac:dyDescent="0.35">
      <c r="A43" s="45">
        <v>3</v>
      </c>
      <c r="B43" s="46" t="s">
        <v>51</v>
      </c>
      <c r="C43" s="47" t="s">
        <v>50</v>
      </c>
      <c r="D43" s="88">
        <f>D41*2</f>
        <v>4017.52</v>
      </c>
      <c r="E43" s="89"/>
      <c r="F43" s="90"/>
      <c r="G43" s="91"/>
      <c r="H43" s="91"/>
      <c r="I43" s="91">
        <v>0</v>
      </c>
      <c r="J43" s="52">
        <f t="shared" si="9"/>
        <v>0</v>
      </c>
    </row>
    <row r="44" spans="1:10" x14ac:dyDescent="0.35">
      <c r="A44" s="45">
        <v>4</v>
      </c>
      <c r="B44" s="46" t="s">
        <v>82</v>
      </c>
      <c r="C44" s="87" t="s">
        <v>50</v>
      </c>
      <c r="D44" s="88">
        <v>251.1</v>
      </c>
      <c r="E44" s="89"/>
      <c r="F44" s="90"/>
      <c r="G44" s="91"/>
      <c r="H44" s="91"/>
      <c r="I44" s="91">
        <v>0</v>
      </c>
      <c r="J44" s="52">
        <f t="shared" si="9"/>
        <v>0</v>
      </c>
    </row>
    <row r="45" spans="1:10" x14ac:dyDescent="0.35">
      <c r="A45" s="45">
        <v>5</v>
      </c>
      <c r="B45" s="46" t="s">
        <v>52</v>
      </c>
      <c r="C45" s="87" t="s">
        <v>50</v>
      </c>
      <c r="D45" s="88">
        <v>3012.36</v>
      </c>
      <c r="E45" s="89"/>
      <c r="F45" s="90"/>
      <c r="G45" s="91"/>
      <c r="H45" s="91"/>
      <c r="I45" s="91">
        <v>0</v>
      </c>
      <c r="J45" s="52">
        <f t="shared" si="9"/>
        <v>0</v>
      </c>
    </row>
    <row r="46" spans="1:10" x14ac:dyDescent="0.35">
      <c r="A46" s="45">
        <v>6</v>
      </c>
      <c r="B46" s="46" t="s">
        <v>53</v>
      </c>
      <c r="C46" s="87" t="s">
        <v>50</v>
      </c>
      <c r="D46" s="88">
        <v>4017.52</v>
      </c>
      <c r="E46" s="89"/>
      <c r="F46" s="90"/>
      <c r="G46" s="91"/>
      <c r="H46" s="91"/>
      <c r="I46" s="91">
        <v>0</v>
      </c>
      <c r="J46" s="52">
        <f t="shared" si="9"/>
        <v>0</v>
      </c>
    </row>
    <row r="47" spans="1:10" x14ac:dyDescent="0.35">
      <c r="A47" s="45">
        <v>7</v>
      </c>
      <c r="B47" s="46" t="s">
        <v>54</v>
      </c>
      <c r="C47" s="47" t="s">
        <v>33</v>
      </c>
      <c r="D47" s="88">
        <v>18.11</v>
      </c>
      <c r="E47" s="89"/>
      <c r="F47" s="90"/>
      <c r="G47" s="91"/>
      <c r="H47" s="91"/>
      <c r="I47" s="91">
        <v>0</v>
      </c>
      <c r="J47" s="52">
        <f t="shared" si="9"/>
        <v>0</v>
      </c>
    </row>
    <row r="48" spans="1:10" x14ac:dyDescent="0.35">
      <c r="A48" s="45">
        <v>8</v>
      </c>
      <c r="B48" s="92" t="s">
        <v>55</v>
      </c>
      <c r="C48" s="87" t="s">
        <v>33</v>
      </c>
      <c r="D48" s="88">
        <v>1.33</v>
      </c>
      <c r="E48" s="89"/>
      <c r="F48" s="90"/>
      <c r="G48" s="91"/>
      <c r="H48" s="91"/>
      <c r="I48" s="91">
        <v>0</v>
      </c>
      <c r="J48" s="52">
        <f t="shared" si="9"/>
        <v>0</v>
      </c>
    </row>
    <row r="49" spans="1:10" x14ac:dyDescent="0.35">
      <c r="A49" s="45">
        <v>9</v>
      </c>
      <c r="B49" s="46" t="s">
        <v>56</v>
      </c>
      <c r="C49" s="47" t="s">
        <v>50</v>
      </c>
      <c r="D49" s="88">
        <v>223.02</v>
      </c>
      <c r="E49" s="89"/>
      <c r="F49" s="90"/>
      <c r="G49" s="91"/>
      <c r="H49" s="91"/>
      <c r="I49" s="91">
        <v>0</v>
      </c>
      <c r="J49" s="52">
        <f t="shared" si="9"/>
        <v>0</v>
      </c>
    </row>
    <row r="50" spans="1:10" x14ac:dyDescent="0.35">
      <c r="A50" s="45">
        <v>10</v>
      </c>
      <c r="B50" s="46" t="s">
        <v>57</v>
      </c>
      <c r="C50" s="47" t="s">
        <v>33</v>
      </c>
      <c r="D50" s="88">
        <v>0.34</v>
      </c>
      <c r="E50" s="89"/>
      <c r="F50" s="90"/>
      <c r="G50" s="91"/>
      <c r="H50" s="91"/>
      <c r="I50" s="91">
        <v>0</v>
      </c>
      <c r="J50" s="52">
        <f t="shared" si="9"/>
        <v>0</v>
      </c>
    </row>
    <row r="51" spans="1:10" ht="39" thickBot="1" x14ac:dyDescent="0.4">
      <c r="A51" s="73">
        <v>11</v>
      </c>
      <c r="B51" s="74" t="s">
        <v>83</v>
      </c>
      <c r="C51" s="136" t="s">
        <v>84</v>
      </c>
      <c r="D51" s="137">
        <v>9000</v>
      </c>
      <c r="E51" s="138"/>
      <c r="F51" s="139"/>
      <c r="G51" s="140"/>
      <c r="H51" s="140"/>
      <c r="I51" s="140">
        <v>17</v>
      </c>
      <c r="J51" s="72">
        <f t="shared" ref="J51" si="10">I51*D51</f>
        <v>153000</v>
      </c>
    </row>
    <row r="52" spans="1:10" ht="15" thickBot="1" x14ac:dyDescent="0.4">
      <c r="A52" s="146"/>
      <c r="B52" s="94" t="s">
        <v>58</v>
      </c>
      <c r="C52" s="147"/>
      <c r="D52" s="148"/>
      <c r="E52" s="149"/>
      <c r="F52" s="150"/>
      <c r="G52" s="151"/>
      <c r="H52" s="151"/>
      <c r="I52" s="151"/>
      <c r="J52" s="152">
        <f>SUM(J41:J51)</f>
        <v>153000</v>
      </c>
    </row>
    <row r="53" spans="1:10" ht="15" thickBot="1" x14ac:dyDescent="0.4">
      <c r="A53" s="146"/>
      <c r="B53" s="94" t="s">
        <v>59</v>
      </c>
      <c r="C53" s="147"/>
      <c r="D53" s="148"/>
      <c r="E53" s="149"/>
      <c r="F53" s="150"/>
      <c r="G53" s="151"/>
      <c r="H53" s="151"/>
      <c r="I53" s="151"/>
      <c r="J53" s="152">
        <f>J39+J52</f>
        <v>153000</v>
      </c>
    </row>
    <row r="54" spans="1:10" ht="26.5" x14ac:dyDescent="0.35">
      <c r="A54" s="57" t="s">
        <v>60</v>
      </c>
      <c r="B54" s="58" t="s">
        <v>90</v>
      </c>
      <c r="C54" s="153">
        <f>3.5%+0.5%</f>
        <v>0.04</v>
      </c>
      <c r="D54" s="141" t="s">
        <v>89</v>
      </c>
      <c r="E54" s="142"/>
      <c r="F54" s="143"/>
      <c r="G54" s="144"/>
      <c r="H54" s="144"/>
      <c r="I54" s="144">
        <v>0</v>
      </c>
      <c r="J54" s="145">
        <f>J53*0.04</f>
        <v>6120</v>
      </c>
    </row>
    <row r="55" spans="1:10" ht="42.75" customHeight="1" thickBot="1" x14ac:dyDescent="0.4">
      <c r="A55" s="83" t="s">
        <v>85</v>
      </c>
      <c r="B55" s="68" t="s">
        <v>86</v>
      </c>
      <c r="C55" s="133">
        <v>0.01</v>
      </c>
      <c r="D55" s="88" t="s">
        <v>87</v>
      </c>
      <c r="E55" s="89"/>
      <c r="F55" s="90"/>
      <c r="G55" s="91"/>
      <c r="H55" s="91"/>
      <c r="I55" s="91">
        <v>0</v>
      </c>
      <c r="J55" s="52">
        <f>J53*0.01</f>
        <v>1530</v>
      </c>
    </row>
    <row r="56" spans="1:10" ht="15" thickBot="1" x14ac:dyDescent="0.4">
      <c r="A56" s="93"/>
      <c r="B56" s="94" t="s">
        <v>61</v>
      </c>
      <c r="C56" s="95"/>
      <c r="D56" s="96"/>
      <c r="E56" s="97"/>
      <c r="F56" s="97"/>
      <c r="G56" s="97"/>
      <c r="H56" s="97"/>
      <c r="I56" s="98"/>
      <c r="J56" s="99">
        <f>SUM(J54:J55)</f>
        <v>7650</v>
      </c>
    </row>
    <row r="57" spans="1:10" ht="15" thickBot="1" x14ac:dyDescent="0.4">
      <c r="A57" s="102"/>
      <c r="B57" s="103"/>
      <c r="C57" s="104"/>
      <c r="D57" s="134"/>
      <c r="E57" s="105"/>
      <c r="F57" s="105"/>
      <c r="G57" s="105"/>
      <c r="H57" s="105"/>
      <c r="I57" s="106"/>
      <c r="J57" s="135"/>
    </row>
    <row r="58" spans="1:10" ht="15" thickBot="1" x14ac:dyDescent="0.4">
      <c r="A58" s="102"/>
      <c r="B58" s="103" t="s">
        <v>62</v>
      </c>
      <c r="C58" s="104"/>
      <c r="D58" s="105"/>
      <c r="E58" s="105"/>
      <c r="F58" s="105"/>
      <c r="G58" s="105"/>
      <c r="H58" s="105"/>
      <c r="I58" s="106"/>
      <c r="J58" s="107">
        <f>J53+J56</f>
        <v>160650</v>
      </c>
    </row>
    <row r="59" spans="1:10" ht="15" thickBot="1" x14ac:dyDescent="0.4">
      <c r="A59" s="101"/>
      <c r="B59" s="94" t="s">
        <v>88</v>
      </c>
      <c r="C59" s="95"/>
      <c r="D59" s="97"/>
      <c r="E59" s="97"/>
      <c r="F59" s="97"/>
      <c r="G59" s="97"/>
      <c r="H59" s="97"/>
      <c r="I59" s="98"/>
      <c r="J59" s="108">
        <f>J58*0.15</f>
        <v>24097.5</v>
      </c>
    </row>
    <row r="60" spans="1:10" ht="15" thickBot="1" x14ac:dyDescent="0.4">
      <c r="A60" s="101"/>
      <c r="B60" s="94" t="s">
        <v>63</v>
      </c>
      <c r="C60" s="95"/>
      <c r="D60" s="97"/>
      <c r="E60" s="97"/>
      <c r="F60" s="97"/>
      <c r="G60" s="97"/>
      <c r="H60" s="97"/>
      <c r="I60" s="98"/>
      <c r="J60" s="109">
        <f>SUM(J58:J59)</f>
        <v>184747.5</v>
      </c>
    </row>
    <row r="61" spans="1:10" ht="15" thickBot="1" x14ac:dyDescent="0.4">
      <c r="A61" s="110"/>
      <c r="B61" s="94" t="s">
        <v>64</v>
      </c>
      <c r="C61" s="177"/>
      <c r="D61" s="178"/>
      <c r="E61" s="178"/>
      <c r="F61" s="178"/>
      <c r="G61" s="178"/>
      <c r="H61" s="178"/>
      <c r="I61" s="178"/>
      <c r="J61" s="179"/>
    </row>
    <row r="62" spans="1:10" ht="15" thickBot="1" x14ac:dyDescent="0.4">
      <c r="A62" s="180" t="s">
        <v>65</v>
      </c>
      <c r="B62" s="181"/>
      <c r="C62" s="181"/>
      <c r="D62" s="111"/>
      <c r="E62" s="111"/>
      <c r="F62" s="111"/>
      <c r="G62" s="111"/>
      <c r="H62" s="111"/>
      <c r="I62" s="111"/>
      <c r="J62" s="112"/>
    </row>
    <row r="63" spans="1:10" ht="15" thickBot="1" x14ac:dyDescent="0.4">
      <c r="A63" s="182" t="s">
        <v>66</v>
      </c>
      <c r="B63" s="183"/>
      <c r="C63" s="183"/>
      <c r="D63" s="113"/>
      <c r="E63" s="113"/>
      <c r="F63" s="113"/>
      <c r="G63" s="113"/>
      <c r="H63" s="113"/>
      <c r="I63" s="113"/>
      <c r="J63" s="114"/>
    </row>
    <row r="64" spans="1:10" ht="15" thickBot="1" x14ac:dyDescent="0.4">
      <c r="A64" s="184"/>
      <c r="B64" s="185"/>
      <c r="D64" s="116"/>
      <c r="E64" s="156" t="s">
        <v>67</v>
      </c>
      <c r="F64" s="157"/>
      <c r="G64" s="157"/>
      <c r="H64" s="157"/>
      <c r="I64" s="157"/>
      <c r="J64" s="158"/>
    </row>
    <row r="65" spans="1:10" ht="16" thickBot="1" x14ac:dyDescent="0.4">
      <c r="A65" s="117" t="s">
        <v>68</v>
      </c>
      <c r="B65" s="118"/>
      <c r="C65" s="3"/>
      <c r="D65" s="3"/>
      <c r="E65" s="3"/>
      <c r="F65" s="3"/>
      <c r="G65" s="3"/>
      <c r="H65" s="3"/>
      <c r="I65" s="3"/>
      <c r="J65" s="5"/>
    </row>
    <row r="66" spans="1:10" ht="16" thickBot="1" x14ac:dyDescent="0.4">
      <c r="A66" s="117" t="s">
        <v>69</v>
      </c>
      <c r="B66" s="119"/>
      <c r="C66" s="3"/>
      <c r="D66" s="3"/>
      <c r="E66" s="3"/>
      <c r="F66" s="3"/>
      <c r="G66" s="3"/>
      <c r="H66" s="3"/>
      <c r="I66" s="3"/>
      <c r="J66" s="5"/>
    </row>
    <row r="67" spans="1:10" ht="15" thickBot="1" x14ac:dyDescent="0.4">
      <c r="A67" s="156" t="s">
        <v>70</v>
      </c>
      <c r="B67" s="157"/>
      <c r="C67" s="157"/>
      <c r="D67" s="157"/>
      <c r="E67" s="157"/>
      <c r="F67" s="157"/>
      <c r="G67" s="157"/>
      <c r="H67" s="157"/>
      <c r="I67" s="157"/>
      <c r="J67" s="158"/>
    </row>
    <row r="68" spans="1:10" x14ac:dyDescent="0.35">
      <c r="A68" s="110"/>
      <c r="B68" s="120"/>
      <c r="C68" s="100"/>
      <c r="D68" s="100"/>
      <c r="E68" s="100"/>
      <c r="F68" s="100"/>
      <c r="G68" s="100"/>
      <c r="H68" s="100"/>
      <c r="I68" s="100"/>
      <c r="J68" s="121"/>
    </row>
    <row r="69" spans="1:10" x14ac:dyDescent="0.35">
      <c r="A69" s="122"/>
      <c r="B69" s="123"/>
      <c r="C69" s="123"/>
      <c r="D69" s="123"/>
      <c r="E69" s="124"/>
      <c r="F69" s="124"/>
      <c r="G69" s="124"/>
      <c r="H69" s="124"/>
      <c r="I69" s="124"/>
      <c r="J69" s="125"/>
    </row>
    <row r="70" spans="1:10" x14ac:dyDescent="0.35">
      <c r="A70" s="186" t="s">
        <v>71</v>
      </c>
      <c r="B70" s="163"/>
      <c r="C70" s="123"/>
      <c r="D70" s="123"/>
      <c r="E70" s="187" t="s">
        <v>72</v>
      </c>
      <c r="F70" s="187"/>
      <c r="G70" s="187"/>
      <c r="H70" s="187"/>
      <c r="I70" s="187"/>
      <c r="J70" s="188"/>
    </row>
    <row r="71" spans="1:10" x14ac:dyDescent="0.35">
      <c r="A71" s="122"/>
      <c r="B71" s="123"/>
      <c r="C71" s="124"/>
      <c r="D71" s="124"/>
      <c r="E71" s="169" t="s">
        <v>73</v>
      </c>
      <c r="F71" s="169"/>
      <c r="G71" s="169"/>
      <c r="H71" s="169"/>
      <c r="I71" s="169"/>
      <c r="J71" s="170"/>
    </row>
    <row r="72" spans="1:10" ht="15" thickBot="1" x14ac:dyDescent="0.4">
      <c r="A72" s="126"/>
      <c r="B72" s="127"/>
      <c r="C72" s="105"/>
      <c r="D72" s="105"/>
      <c r="E72" s="105"/>
      <c r="F72" s="105"/>
      <c r="G72" s="105"/>
      <c r="H72" s="105"/>
      <c r="I72" s="105"/>
      <c r="J72" s="128"/>
    </row>
    <row r="73" spans="1:10" ht="15" thickBot="1" x14ac:dyDescent="0.4">
      <c r="A73" s="156" t="s">
        <v>74</v>
      </c>
      <c r="B73" s="157"/>
      <c r="C73" s="157"/>
      <c r="D73" s="157"/>
      <c r="E73" s="157"/>
      <c r="F73" s="157"/>
      <c r="G73" s="157"/>
      <c r="H73" s="157"/>
      <c r="I73" s="157"/>
      <c r="J73" s="158"/>
    </row>
    <row r="74" spans="1:10" x14ac:dyDescent="0.35">
      <c r="A74" s="159" t="s">
        <v>75</v>
      </c>
      <c r="B74" s="160"/>
      <c r="C74" s="120"/>
      <c r="D74" s="120"/>
      <c r="E74" s="120"/>
      <c r="F74" s="120"/>
      <c r="G74" s="120"/>
      <c r="H74" s="120"/>
      <c r="I74" s="120"/>
      <c r="J74" s="129"/>
    </row>
    <row r="75" spans="1:10" x14ac:dyDescent="0.35">
      <c r="A75" s="122"/>
      <c r="B75" s="123"/>
      <c r="C75" s="123"/>
      <c r="D75" s="123"/>
      <c r="E75" s="123"/>
      <c r="F75" s="123"/>
      <c r="G75" s="123"/>
      <c r="H75" s="123"/>
      <c r="I75" s="123"/>
      <c r="J75" s="130"/>
    </row>
    <row r="76" spans="1:10" x14ac:dyDescent="0.35">
      <c r="A76" s="161"/>
      <c r="B76" s="162"/>
      <c r="C76" s="123"/>
      <c r="D76" s="123"/>
      <c r="E76" s="163"/>
      <c r="F76" s="163"/>
      <c r="G76" s="163"/>
      <c r="H76" s="163"/>
      <c r="I76" s="163"/>
      <c r="J76" s="164"/>
    </row>
    <row r="77" spans="1:10" ht="15" thickBot="1" x14ac:dyDescent="0.4">
      <c r="A77" s="165"/>
      <c r="B77" s="166"/>
      <c r="C77" s="123"/>
      <c r="D77" s="123"/>
      <c r="E77" s="167"/>
      <c r="F77" s="167"/>
      <c r="G77" s="167"/>
      <c r="H77" s="167"/>
      <c r="I77" s="167"/>
      <c r="J77" s="168"/>
    </row>
    <row r="78" spans="1:10" ht="15" thickBot="1" x14ac:dyDescent="0.4">
      <c r="A78" s="131"/>
      <c r="B78" s="127"/>
      <c r="C78" s="127"/>
      <c r="D78" s="127"/>
      <c r="E78" s="127" t="s">
        <v>73</v>
      </c>
      <c r="F78" s="127"/>
      <c r="G78" s="127"/>
      <c r="H78" s="127"/>
      <c r="I78" s="127"/>
      <c r="J78" s="132"/>
    </row>
    <row r="79" spans="1:10" ht="15" thickBot="1" x14ac:dyDescent="0.4">
      <c r="A79" s="156" t="s">
        <v>76</v>
      </c>
      <c r="B79" s="157"/>
      <c r="C79" s="157"/>
      <c r="D79" s="157"/>
      <c r="E79" s="157"/>
      <c r="F79" s="157"/>
      <c r="G79" s="157"/>
      <c r="H79" s="157"/>
      <c r="I79" s="157"/>
      <c r="J79" s="158"/>
    </row>
    <row r="80" spans="1:10" x14ac:dyDescent="0.35">
      <c r="A80" s="159"/>
      <c r="B80" s="160"/>
      <c r="C80" s="120"/>
      <c r="D80" s="120"/>
      <c r="E80" s="120"/>
      <c r="F80" s="120"/>
      <c r="G80" s="120"/>
      <c r="H80" s="120"/>
      <c r="I80" s="120"/>
      <c r="J80" s="129"/>
    </row>
    <row r="81" spans="1:10" x14ac:dyDescent="0.35">
      <c r="A81" s="122"/>
      <c r="B81" s="123"/>
      <c r="C81" s="123"/>
      <c r="D81" s="123"/>
      <c r="E81" s="123"/>
      <c r="F81" s="123"/>
      <c r="G81" s="123"/>
      <c r="H81" s="123"/>
      <c r="I81" s="123"/>
      <c r="J81" s="130"/>
    </row>
    <row r="82" spans="1:10" x14ac:dyDescent="0.35">
      <c r="A82" s="161"/>
      <c r="B82" s="162"/>
      <c r="C82" s="123"/>
      <c r="D82" s="123"/>
      <c r="E82" s="163"/>
      <c r="F82" s="163"/>
      <c r="G82" s="163"/>
      <c r="H82" s="163"/>
      <c r="I82" s="163"/>
      <c r="J82" s="164"/>
    </row>
    <row r="83" spans="1:10" ht="15" thickBot="1" x14ac:dyDescent="0.4">
      <c r="A83" s="165"/>
      <c r="B83" s="166"/>
      <c r="C83" s="123"/>
      <c r="D83" s="123"/>
      <c r="E83" s="167"/>
      <c r="F83" s="167"/>
      <c r="G83" s="167"/>
      <c r="H83" s="167"/>
      <c r="I83" s="167"/>
      <c r="J83" s="168"/>
    </row>
    <row r="84" spans="1:10" ht="15" thickBot="1" x14ac:dyDescent="0.4">
      <c r="A84" s="131"/>
      <c r="B84" s="127"/>
      <c r="C84" s="127"/>
      <c r="D84" s="127"/>
      <c r="E84" s="127" t="s">
        <v>73</v>
      </c>
      <c r="F84" s="127"/>
      <c r="G84" s="127"/>
      <c r="H84" s="127"/>
      <c r="I84" s="127"/>
      <c r="J84" s="132"/>
    </row>
  </sheetData>
  <sheetProtection algorithmName="SHA-512" hashValue="iy8ho4QTpTVCu/9Oekzj5+Vu7lRJgKiGCAcQixNos+zYozv9xmcKZMG9Gd9P3CX64U1UFrQJFzGDObBN9kwIwA==" saltValue="dJ3ymBYeMm/GZniEeMi/IA==" spinCount="100000" sheet="1" objects="1" scenarios="1"/>
  <protectedRanges>
    <protectedRange sqref="A65:J84" name="Range3_1"/>
    <protectedRange sqref="B4:B12 E57:I60 E14:I56" name="Range1_1"/>
  </protectedRanges>
  <mergeCells count="36">
    <mergeCell ref="E11:F11"/>
    <mergeCell ref="A1:C1"/>
    <mergeCell ref="A2:B2"/>
    <mergeCell ref="A3:B3"/>
    <mergeCell ref="E3:G3"/>
    <mergeCell ref="E4:F4"/>
    <mergeCell ref="E5:F5"/>
    <mergeCell ref="E6:F6"/>
    <mergeCell ref="E7:F7"/>
    <mergeCell ref="E8:F8"/>
    <mergeCell ref="E9:F9"/>
    <mergeCell ref="E10:F10"/>
    <mergeCell ref="E71:J71"/>
    <mergeCell ref="E12:F12"/>
    <mergeCell ref="A13:J13"/>
    <mergeCell ref="E14:G14"/>
    <mergeCell ref="C61:J61"/>
    <mergeCell ref="A62:C62"/>
    <mergeCell ref="A63:C63"/>
    <mergeCell ref="A64:B64"/>
    <mergeCell ref="E64:J64"/>
    <mergeCell ref="A67:J67"/>
    <mergeCell ref="A70:B70"/>
    <mergeCell ref="E70:J70"/>
    <mergeCell ref="A73:J73"/>
    <mergeCell ref="A74:B74"/>
    <mergeCell ref="A76:B76"/>
    <mergeCell ref="E76:J76"/>
    <mergeCell ref="A77:B77"/>
    <mergeCell ref="E77:J77"/>
    <mergeCell ref="A79:J79"/>
    <mergeCell ref="A80:B80"/>
    <mergeCell ref="A82:B82"/>
    <mergeCell ref="E82:J82"/>
    <mergeCell ref="A83:B83"/>
    <mergeCell ref="E83:J8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5942B-E48C-4156-AC83-E486151B237B}">
  <dimension ref="A1:J55"/>
  <sheetViews>
    <sheetView tabSelected="1" workbookViewId="0">
      <selection sqref="A1:J55"/>
    </sheetView>
  </sheetViews>
  <sheetFormatPr defaultRowHeight="14.5" x14ac:dyDescent="0.35"/>
  <cols>
    <col min="1" max="1" width="10.1796875" customWidth="1"/>
    <col min="2" max="2" width="31" customWidth="1"/>
    <col min="3" max="3" width="7.08984375" bestFit="1" customWidth="1"/>
    <col min="4" max="4" width="10.7265625" bestFit="1" customWidth="1"/>
    <col min="5" max="5" width="11.81640625" bestFit="1" customWidth="1"/>
    <col min="6" max="6" width="8.54296875" bestFit="1" customWidth="1"/>
    <col min="7" max="7" width="7.90625" bestFit="1" customWidth="1"/>
    <col min="8" max="8" width="11" customWidth="1"/>
    <col min="9" max="9" width="8.54296875" bestFit="1" customWidth="1"/>
    <col min="10" max="10" width="43.7265625" customWidth="1"/>
  </cols>
  <sheetData>
    <row r="1" spans="1:10" ht="33.5" customHeight="1" thickBot="1" x14ac:dyDescent="0.4">
      <c r="A1" s="197" t="s">
        <v>92</v>
      </c>
      <c r="B1" s="198"/>
      <c r="C1" s="198"/>
      <c r="D1" s="198"/>
      <c r="E1" s="198"/>
      <c r="F1" s="198"/>
      <c r="G1" s="198"/>
      <c r="H1" s="198"/>
      <c r="I1" s="198"/>
      <c r="J1" s="199"/>
    </row>
    <row r="2" spans="1:10" ht="16" thickBot="1" x14ac:dyDescent="0.4">
      <c r="A2" s="191" t="s">
        <v>93</v>
      </c>
      <c r="B2" s="192"/>
      <c r="C2" s="192"/>
      <c r="D2" s="192"/>
      <c r="E2" s="192"/>
      <c r="F2" s="192"/>
      <c r="G2" s="192"/>
      <c r="H2" s="192"/>
      <c r="I2" s="192"/>
      <c r="J2" s="200"/>
    </row>
    <row r="3" spans="1:10" ht="16" thickBot="1" x14ac:dyDescent="0.4">
      <c r="A3" s="193" t="s">
        <v>4</v>
      </c>
      <c r="B3" s="194"/>
      <c r="C3" s="6"/>
      <c r="D3" s="6"/>
      <c r="E3" s="193" t="s">
        <v>5</v>
      </c>
      <c r="F3" s="194"/>
      <c r="G3" s="194"/>
      <c r="H3" s="7"/>
      <c r="I3" s="7"/>
      <c r="J3" s="8"/>
    </row>
    <row r="4" spans="1:10" x14ac:dyDescent="0.35">
      <c r="A4" s="9" t="s">
        <v>6</v>
      </c>
      <c r="B4" s="10"/>
      <c r="C4" s="11"/>
      <c r="D4" s="12"/>
      <c r="E4" s="195" t="s">
        <v>7</v>
      </c>
      <c r="F4" s="196"/>
      <c r="G4" s="13" t="s">
        <v>91</v>
      </c>
      <c r="H4" s="11"/>
      <c r="I4" s="11"/>
      <c r="J4" s="12"/>
    </row>
    <row r="5" spans="1:10" ht="26" x14ac:dyDescent="0.35">
      <c r="A5" s="14" t="s">
        <v>0</v>
      </c>
      <c r="B5" s="15"/>
      <c r="C5" s="16"/>
      <c r="D5" s="17"/>
      <c r="E5" s="189" t="s">
        <v>0</v>
      </c>
      <c r="F5" s="190"/>
      <c r="G5" s="18"/>
      <c r="H5" s="16"/>
      <c r="I5" s="16"/>
      <c r="J5" s="17"/>
    </row>
    <row r="6" spans="1:10" x14ac:dyDescent="0.35">
      <c r="A6" s="14" t="s">
        <v>1</v>
      </c>
      <c r="B6" s="15"/>
      <c r="C6" s="16"/>
      <c r="D6" s="17"/>
      <c r="E6" s="189" t="s">
        <v>1</v>
      </c>
      <c r="F6" s="190"/>
      <c r="G6" s="18"/>
      <c r="H6" s="16"/>
      <c r="I6" s="16"/>
      <c r="J6" s="17"/>
    </row>
    <row r="7" spans="1:10" x14ac:dyDescent="0.35">
      <c r="A7" s="14"/>
      <c r="B7" s="15"/>
      <c r="C7" s="16"/>
      <c r="D7" s="17"/>
      <c r="E7" s="189"/>
      <c r="F7" s="190"/>
      <c r="G7" s="18"/>
      <c r="H7" s="16"/>
      <c r="I7" s="16"/>
      <c r="J7" s="17"/>
    </row>
    <row r="8" spans="1:10" x14ac:dyDescent="0.35">
      <c r="A8" s="14" t="s">
        <v>8</v>
      </c>
      <c r="B8" s="19"/>
      <c r="C8" s="16"/>
      <c r="D8" s="17"/>
      <c r="E8" s="189" t="s">
        <v>8</v>
      </c>
      <c r="F8" s="190"/>
      <c r="G8" s="18"/>
      <c r="H8" s="16"/>
      <c r="I8" s="16"/>
      <c r="J8" s="17"/>
    </row>
    <row r="9" spans="1:10" x14ac:dyDescent="0.35">
      <c r="A9" s="14" t="s">
        <v>9</v>
      </c>
      <c r="B9" s="19"/>
      <c r="C9" s="16"/>
      <c r="D9" s="17"/>
      <c r="E9" s="189" t="s">
        <v>10</v>
      </c>
      <c r="F9" s="190"/>
      <c r="G9" s="18"/>
      <c r="H9" s="16"/>
      <c r="I9" s="16"/>
      <c r="J9" s="17"/>
    </row>
    <row r="10" spans="1:10" x14ac:dyDescent="0.35">
      <c r="A10" s="14" t="s">
        <v>11</v>
      </c>
      <c r="B10" s="19"/>
      <c r="C10" s="16"/>
      <c r="D10" s="17"/>
      <c r="E10" s="189" t="s">
        <v>11</v>
      </c>
      <c r="F10" s="190"/>
      <c r="G10" s="18"/>
      <c r="H10" s="16"/>
      <c r="I10" s="16"/>
      <c r="J10" s="17"/>
    </row>
    <row r="11" spans="1:10" x14ac:dyDescent="0.35">
      <c r="A11" s="14" t="s">
        <v>12</v>
      </c>
      <c r="B11" s="15"/>
      <c r="C11" s="16"/>
      <c r="D11" s="17"/>
      <c r="E11" s="189" t="s">
        <v>13</v>
      </c>
      <c r="F11" s="190"/>
      <c r="G11" s="18"/>
      <c r="H11" s="16"/>
      <c r="I11" s="16"/>
      <c r="J11" s="17"/>
    </row>
    <row r="12" spans="1:10" ht="15" thickBot="1" x14ac:dyDescent="0.4">
      <c r="A12" s="20" t="s">
        <v>14</v>
      </c>
      <c r="B12" s="21"/>
      <c r="C12" s="22"/>
      <c r="D12" s="23"/>
      <c r="E12" s="171" t="s">
        <v>15</v>
      </c>
      <c r="F12" s="172"/>
      <c r="G12" s="24"/>
      <c r="H12" s="22"/>
      <c r="I12" s="22"/>
      <c r="J12" s="23"/>
    </row>
    <row r="13" spans="1:10" x14ac:dyDescent="0.35">
      <c r="A13" s="173"/>
      <c r="B13" s="173"/>
      <c r="C13" s="173"/>
      <c r="D13" s="173"/>
      <c r="E13" s="173"/>
      <c r="F13" s="173"/>
      <c r="G13" s="173"/>
      <c r="H13" s="173"/>
      <c r="I13" s="173"/>
      <c r="J13" s="173"/>
    </row>
    <row r="14" spans="1:10" ht="15" thickBot="1" x14ac:dyDescent="0.4">
      <c r="A14" s="25" t="s">
        <v>17</v>
      </c>
      <c r="B14" s="26" t="s">
        <v>18</v>
      </c>
      <c r="C14" s="27" t="s">
        <v>19</v>
      </c>
      <c r="D14" s="28" t="s">
        <v>20</v>
      </c>
      <c r="E14" s="174"/>
      <c r="F14" s="175"/>
      <c r="G14" s="176"/>
      <c r="H14" s="29"/>
      <c r="I14" s="29"/>
      <c r="J14" s="30"/>
    </row>
    <row r="15" spans="1:10" ht="24.5" customHeight="1" thickBot="1" x14ac:dyDescent="0.4">
      <c r="A15" s="31"/>
      <c r="B15" s="32"/>
      <c r="C15" s="33"/>
      <c r="D15" s="34"/>
    </row>
    <row r="16" spans="1:10" ht="25" customHeight="1" thickBot="1" x14ac:dyDescent="0.4">
      <c r="A16" s="31"/>
      <c r="B16" s="32"/>
      <c r="C16" s="33"/>
      <c r="D16" s="34"/>
    </row>
    <row r="17" spans="1:6" x14ac:dyDescent="0.35">
      <c r="A17" s="38" t="s">
        <v>30</v>
      </c>
      <c r="B17" s="39" t="s">
        <v>31</v>
      </c>
      <c r="C17" s="40"/>
      <c r="D17" s="41"/>
      <c r="F17" s="154"/>
    </row>
    <row r="18" spans="1:6" x14ac:dyDescent="0.35">
      <c r="A18" s="45">
        <v>1</v>
      </c>
      <c r="B18" s="46" t="s">
        <v>34</v>
      </c>
      <c r="C18" s="47" t="s">
        <v>32</v>
      </c>
      <c r="D18" s="48"/>
      <c r="F18" s="154"/>
    </row>
    <row r="19" spans="1:6" x14ac:dyDescent="0.35">
      <c r="A19" s="45">
        <v>2</v>
      </c>
      <c r="B19" s="46" t="s">
        <v>35</v>
      </c>
      <c r="C19" s="47" t="s">
        <v>33</v>
      </c>
      <c r="D19" s="48"/>
      <c r="F19" s="154"/>
    </row>
    <row r="20" spans="1:6" x14ac:dyDescent="0.35">
      <c r="A20" s="45">
        <v>3</v>
      </c>
      <c r="B20" s="46" t="s">
        <v>36</v>
      </c>
      <c r="C20" s="47" t="s">
        <v>33</v>
      </c>
      <c r="D20" s="48"/>
      <c r="F20" s="154"/>
    </row>
    <row r="21" spans="1:6" x14ac:dyDescent="0.35">
      <c r="A21" s="45">
        <v>4</v>
      </c>
      <c r="B21" s="46" t="s">
        <v>37</v>
      </c>
      <c r="C21" s="47" t="s">
        <v>33</v>
      </c>
      <c r="D21" s="48"/>
    </row>
    <row r="22" spans="1:6" ht="26" x14ac:dyDescent="0.35">
      <c r="A22" s="45">
        <v>5</v>
      </c>
      <c r="B22" s="46" t="s">
        <v>38</v>
      </c>
      <c r="C22" s="47" t="s">
        <v>33</v>
      </c>
      <c r="D22" s="48"/>
    </row>
    <row r="23" spans="1:6" x14ac:dyDescent="0.35">
      <c r="A23" s="45">
        <v>6</v>
      </c>
      <c r="B23" s="46" t="s">
        <v>39</v>
      </c>
      <c r="C23" s="47" t="s">
        <v>33</v>
      </c>
      <c r="D23" s="48"/>
    </row>
    <row r="24" spans="1:6" x14ac:dyDescent="0.35">
      <c r="A24" s="45">
        <v>7</v>
      </c>
      <c r="B24" s="46" t="s">
        <v>78</v>
      </c>
      <c r="C24" s="47" t="s">
        <v>33</v>
      </c>
      <c r="D24" s="48"/>
    </row>
    <row r="25" spans="1:6" x14ac:dyDescent="0.35">
      <c r="A25" s="45">
        <v>8</v>
      </c>
      <c r="B25" s="46" t="s">
        <v>79</v>
      </c>
      <c r="C25" s="47" t="s">
        <v>33</v>
      </c>
      <c r="D25" s="48"/>
    </row>
    <row r="26" spans="1:6" x14ac:dyDescent="0.35">
      <c r="A26" s="45">
        <v>9</v>
      </c>
      <c r="B26" s="46" t="s">
        <v>80</v>
      </c>
      <c r="C26" s="47" t="s">
        <v>33</v>
      </c>
      <c r="D26" s="48"/>
    </row>
    <row r="27" spans="1:6" x14ac:dyDescent="0.35">
      <c r="A27" s="57" t="s">
        <v>40</v>
      </c>
      <c r="B27" s="46" t="s">
        <v>41</v>
      </c>
      <c r="C27" s="59"/>
      <c r="D27" s="48"/>
    </row>
    <row r="28" spans="1:6" x14ac:dyDescent="0.35">
      <c r="A28" s="45">
        <v>1</v>
      </c>
      <c r="B28" s="46" t="s">
        <v>34</v>
      </c>
      <c r="C28" s="47" t="s">
        <v>32</v>
      </c>
      <c r="D28" s="48"/>
    </row>
    <row r="29" spans="1:6" x14ac:dyDescent="0.35">
      <c r="A29" s="45">
        <v>2</v>
      </c>
      <c r="B29" s="46" t="s">
        <v>35</v>
      </c>
      <c r="C29" s="47" t="s">
        <v>33</v>
      </c>
      <c r="D29" s="48"/>
    </row>
    <row r="30" spans="1:6" x14ac:dyDescent="0.35">
      <c r="A30" s="45">
        <v>3</v>
      </c>
      <c r="B30" s="46" t="s">
        <v>36</v>
      </c>
      <c r="C30" s="47" t="s">
        <v>33</v>
      </c>
      <c r="D30" s="48"/>
    </row>
    <row r="31" spans="1:6" x14ac:dyDescent="0.35">
      <c r="A31" s="45">
        <v>4</v>
      </c>
      <c r="B31" s="46" t="s">
        <v>37</v>
      </c>
      <c r="C31" s="47" t="s">
        <v>33</v>
      </c>
      <c r="D31" s="48"/>
    </row>
    <row r="32" spans="1:6" ht="26" x14ac:dyDescent="0.35">
      <c r="A32" s="45">
        <v>5</v>
      </c>
      <c r="B32" s="46" t="s">
        <v>38</v>
      </c>
      <c r="C32" s="47" t="s">
        <v>33</v>
      </c>
      <c r="D32" s="48"/>
    </row>
    <row r="33" spans="1:6" x14ac:dyDescent="0.35">
      <c r="A33" s="45">
        <v>6</v>
      </c>
      <c r="B33" s="46" t="s">
        <v>39</v>
      </c>
      <c r="C33" s="47" t="s">
        <v>33</v>
      </c>
      <c r="D33" s="48"/>
    </row>
    <row r="34" spans="1:6" x14ac:dyDescent="0.35">
      <c r="A34" s="45">
        <v>7</v>
      </c>
      <c r="B34" s="46" t="s">
        <v>78</v>
      </c>
      <c r="C34" s="47" t="s">
        <v>33</v>
      </c>
      <c r="D34" s="48"/>
    </row>
    <row r="35" spans="1:6" x14ac:dyDescent="0.35">
      <c r="A35" s="45">
        <v>8</v>
      </c>
      <c r="B35" s="46" t="s">
        <v>79</v>
      </c>
      <c r="C35" s="47" t="s">
        <v>33</v>
      </c>
      <c r="D35" s="48"/>
    </row>
    <row r="36" spans="1:6" x14ac:dyDescent="0.35">
      <c r="A36" s="64">
        <v>9</v>
      </c>
      <c r="B36" s="46" t="s">
        <v>80</v>
      </c>
      <c r="C36" s="47" t="s">
        <v>33</v>
      </c>
      <c r="D36" s="48"/>
    </row>
    <row r="37" spans="1:6" x14ac:dyDescent="0.35">
      <c r="A37" s="67" t="s">
        <v>42</v>
      </c>
      <c r="B37" s="46" t="s">
        <v>43</v>
      </c>
      <c r="C37" s="69"/>
      <c r="D37" s="48"/>
    </row>
    <row r="38" spans="1:6" ht="15" thickBot="1" x14ac:dyDescent="0.4">
      <c r="A38" s="73"/>
      <c r="B38" s="46" t="s">
        <v>44</v>
      </c>
      <c r="C38" s="69" t="s">
        <v>45</v>
      </c>
      <c r="D38" s="48"/>
    </row>
    <row r="39" spans="1:6" ht="15" thickBot="1" x14ac:dyDescent="0.4">
      <c r="A39" s="75"/>
      <c r="B39" s="46" t="s">
        <v>46</v>
      </c>
      <c r="C39" s="77"/>
      <c r="D39" s="48"/>
    </row>
    <row r="40" spans="1:6" x14ac:dyDescent="0.35">
      <c r="A40" s="83" t="s">
        <v>47</v>
      </c>
      <c r="B40" s="46" t="s">
        <v>48</v>
      </c>
      <c r="C40" s="85"/>
      <c r="D40" s="48"/>
    </row>
    <row r="41" spans="1:6" x14ac:dyDescent="0.35">
      <c r="A41" s="45">
        <v>1</v>
      </c>
      <c r="B41" s="46" t="s">
        <v>49</v>
      </c>
      <c r="C41" s="87" t="s">
        <v>50</v>
      </c>
      <c r="D41" s="48"/>
    </row>
    <row r="42" spans="1:6" ht="26" x14ac:dyDescent="0.35">
      <c r="A42" s="45">
        <v>2</v>
      </c>
      <c r="B42" s="46" t="s">
        <v>94</v>
      </c>
      <c r="C42" s="47" t="s">
        <v>50</v>
      </c>
      <c r="D42" s="48"/>
    </row>
    <row r="43" spans="1:6" ht="26" x14ac:dyDescent="0.35">
      <c r="A43" s="45">
        <v>3</v>
      </c>
      <c r="B43" s="46" t="s">
        <v>51</v>
      </c>
      <c r="C43" s="47" t="s">
        <v>50</v>
      </c>
      <c r="D43" s="48"/>
    </row>
    <row r="44" spans="1:6" x14ac:dyDescent="0.35">
      <c r="A44" s="45">
        <v>4</v>
      </c>
      <c r="B44" s="46" t="s">
        <v>82</v>
      </c>
      <c r="C44" s="87" t="s">
        <v>50</v>
      </c>
      <c r="D44" s="48"/>
    </row>
    <row r="45" spans="1:6" ht="26" x14ac:dyDescent="0.35">
      <c r="A45" s="45">
        <v>5</v>
      </c>
      <c r="B45" s="46" t="s">
        <v>52</v>
      </c>
      <c r="C45" s="87" t="s">
        <v>50</v>
      </c>
      <c r="D45" s="48"/>
    </row>
    <row r="46" spans="1:6" ht="26" x14ac:dyDescent="0.35">
      <c r="A46" s="45">
        <v>6</v>
      </c>
      <c r="B46" s="46" t="s">
        <v>53</v>
      </c>
      <c r="C46" s="87" t="s">
        <v>50</v>
      </c>
      <c r="D46" s="48"/>
    </row>
    <row r="47" spans="1:6" x14ac:dyDescent="0.35">
      <c r="A47" s="45">
        <v>7</v>
      </c>
      <c r="B47" s="46" t="s">
        <v>54</v>
      </c>
      <c r="C47" s="47" t="s">
        <v>33</v>
      </c>
      <c r="D47" s="48"/>
    </row>
    <row r="48" spans="1:6" ht="26" x14ac:dyDescent="0.35">
      <c r="A48" s="45">
        <v>8</v>
      </c>
      <c r="B48" s="46" t="s">
        <v>55</v>
      </c>
      <c r="C48" s="87" t="s">
        <v>33</v>
      </c>
      <c r="D48" s="48"/>
      <c r="F48" s="154"/>
    </row>
    <row r="49" spans="1:6" ht="26" x14ac:dyDescent="0.35">
      <c r="A49" s="45">
        <v>9</v>
      </c>
      <c r="B49" s="46" t="s">
        <v>56</v>
      </c>
      <c r="C49" s="47" t="s">
        <v>50</v>
      </c>
      <c r="D49" s="48"/>
      <c r="F49" s="154"/>
    </row>
    <row r="50" spans="1:6" x14ac:dyDescent="0.35">
      <c r="A50" s="45">
        <v>10</v>
      </c>
      <c r="B50" s="46" t="s">
        <v>57</v>
      </c>
      <c r="C50" s="47" t="s">
        <v>33</v>
      </c>
      <c r="D50" s="48"/>
    </row>
    <row r="51" spans="1:6" ht="64" thickBot="1" x14ac:dyDescent="0.4">
      <c r="A51" s="73">
        <v>11</v>
      </c>
      <c r="B51" s="46" t="s">
        <v>83</v>
      </c>
      <c r="C51" s="136" t="s">
        <v>84</v>
      </c>
      <c r="D51" s="48"/>
    </row>
    <row r="52" spans="1:6" ht="15" thickBot="1" x14ac:dyDescent="0.4">
      <c r="A52" s="146"/>
      <c r="B52" s="46" t="s">
        <v>58</v>
      </c>
      <c r="C52" s="147"/>
      <c r="D52" s="155"/>
    </row>
    <row r="53" spans="1:6" ht="15" thickBot="1" x14ac:dyDescent="0.4">
      <c r="A53" s="146"/>
      <c r="B53" s="46" t="s">
        <v>59</v>
      </c>
      <c r="C53" s="147"/>
      <c r="D53" s="148"/>
    </row>
    <row r="54" spans="1:6" ht="51" x14ac:dyDescent="0.35">
      <c r="A54" s="57" t="s">
        <v>60</v>
      </c>
      <c r="B54" s="46" t="s">
        <v>90</v>
      </c>
      <c r="C54" s="153">
        <f>3.5%+0.5%</f>
        <v>0.04</v>
      </c>
      <c r="D54" s="141"/>
    </row>
    <row r="55" spans="1:6" ht="63.5" x14ac:dyDescent="0.35">
      <c r="A55" s="83" t="s">
        <v>85</v>
      </c>
      <c r="B55" s="46" t="s">
        <v>86</v>
      </c>
      <c r="C55" s="133">
        <v>0.01</v>
      </c>
      <c r="D55" s="88"/>
    </row>
  </sheetData>
  <protectedRanges>
    <protectedRange sqref="B4:B12 E14:I14" name="Range1_1_2_1"/>
  </protectedRanges>
  <mergeCells count="15">
    <mergeCell ref="E12:F12"/>
    <mergeCell ref="A13:J13"/>
    <mergeCell ref="E14:G14"/>
    <mergeCell ref="E6:F6"/>
    <mergeCell ref="E7:F7"/>
    <mergeCell ref="E8:F8"/>
    <mergeCell ref="E9:F9"/>
    <mergeCell ref="E10:F10"/>
    <mergeCell ref="E11:F11"/>
    <mergeCell ref="A3:B3"/>
    <mergeCell ref="E3:G3"/>
    <mergeCell ref="E4:F4"/>
    <mergeCell ref="E5:F5"/>
    <mergeCell ref="A1:J1"/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Standard Rates</vt:lpstr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 Maila</dc:creator>
  <cp:lastModifiedBy>Mpho Mokale</cp:lastModifiedBy>
  <dcterms:created xsi:type="dcterms:W3CDTF">2021-11-30T17:40:46Z</dcterms:created>
  <dcterms:modified xsi:type="dcterms:W3CDTF">2025-10-15T10:27:11Z</dcterms:modified>
</cp:coreProperties>
</file>