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metsimaholo1-my.sharepoint.com/personal/sylvia_motsei_metsimaholo_gov_za/Documents/Documents/2O24.2025 TENDER DOCS/"/>
    </mc:Choice>
  </mc:AlternateContent>
  <xr:revisionPtr revIDLastSave="0" documentId="8_{6FB74FA2-5B4C-472F-8E99-9BEC986945C1}" xr6:coauthVersionLast="47" xr6:coauthVersionMax="47" xr10:uidLastSave="{00000000-0000-0000-0000-000000000000}"/>
  <bookViews>
    <workbookView xWindow="20" yWindow="380" windowWidth="19180" windowHeight="10060" firstSheet="3" activeTab="9" xr2:uid="{A03BFFD4-0C57-4C1F-8FE8-5B75BB8BC3BF}"/>
  </bookViews>
  <sheets>
    <sheet name="Jul22-Sep22" sheetId="1" r:id="rId1"/>
    <sheet name="Oct22-Dec22" sheetId="2" r:id="rId2"/>
    <sheet name="Jan23-Jun23" sheetId="3" r:id="rId3"/>
    <sheet name="Jul23-Sep23" sheetId="4" r:id="rId4"/>
    <sheet name="Oct23-Dec23" sheetId="5" r:id="rId5"/>
    <sheet name="Jan24-Mar24" sheetId="6" r:id="rId6"/>
    <sheet name="Apr24-Jun24" sheetId="7" r:id="rId7"/>
    <sheet name="Jul24-Sep24" sheetId="8" r:id="rId8"/>
    <sheet name="Oct24-Dec24" sheetId="9" r:id="rId9"/>
    <sheet name="Jan25-Mar25"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4" i="10" l="1"/>
  <c r="E144" i="10"/>
  <c r="D144" i="10"/>
  <c r="C142" i="10"/>
  <c r="G138" i="10"/>
  <c r="F138" i="10"/>
  <c r="C138" i="10"/>
  <c r="H136" i="10"/>
  <c r="E136" i="10"/>
  <c r="D136" i="10"/>
  <c r="G134" i="10"/>
  <c r="F134" i="10"/>
  <c r="C134" i="10"/>
  <c r="H130" i="10"/>
  <c r="G130" i="10"/>
  <c r="F130" i="10"/>
  <c r="E130" i="10"/>
  <c r="D130" i="10"/>
  <c r="C130" i="10"/>
  <c r="H114" i="10"/>
  <c r="G114" i="10"/>
  <c r="G144" i="10" s="1"/>
  <c r="F114" i="10"/>
  <c r="F144" i="10" s="1"/>
  <c r="E114" i="10"/>
  <c r="D114" i="10"/>
  <c r="C114" i="10"/>
  <c r="C144" i="10" s="1"/>
  <c r="H97" i="10"/>
  <c r="H142" i="10" s="1"/>
  <c r="G97" i="10"/>
  <c r="F97" i="10"/>
  <c r="E97" i="10"/>
  <c r="E142" i="10" s="1"/>
  <c r="D97" i="10"/>
  <c r="D142" i="10" s="1"/>
  <c r="C97" i="10"/>
  <c r="H76" i="10"/>
  <c r="G76" i="10"/>
  <c r="F76" i="10"/>
  <c r="E76" i="10"/>
  <c r="D76" i="10"/>
  <c r="C76" i="10"/>
  <c r="H67" i="10"/>
  <c r="H138" i="10" s="1"/>
  <c r="G67" i="10"/>
  <c r="G140" i="10" s="1"/>
  <c r="F67" i="10"/>
  <c r="F140" i="10" s="1"/>
  <c r="E67" i="10"/>
  <c r="E138" i="10" s="1"/>
  <c r="D67" i="10"/>
  <c r="D138" i="10" s="1"/>
  <c r="C67" i="10"/>
  <c r="C140" i="10" s="1"/>
  <c r="H53" i="10"/>
  <c r="G53" i="10"/>
  <c r="G136" i="10" s="1"/>
  <c r="F53" i="10"/>
  <c r="F136" i="10" s="1"/>
  <c r="E53" i="10"/>
  <c r="D53" i="10"/>
  <c r="C53" i="10"/>
  <c r="C136" i="10" s="1"/>
  <c r="H20" i="10"/>
  <c r="H134" i="10" s="1"/>
  <c r="G20" i="10"/>
  <c r="F20" i="10"/>
  <c r="E20" i="10"/>
  <c r="E134" i="10" s="1"/>
  <c r="D20" i="10"/>
  <c r="D134" i="10" s="1"/>
  <c r="C20" i="10"/>
  <c r="G128" i="9"/>
  <c r="F128" i="9"/>
  <c r="H126" i="9"/>
  <c r="E126" i="9"/>
  <c r="D126" i="9"/>
  <c r="H116" i="9"/>
  <c r="H130" i="9" s="1"/>
  <c r="G116" i="9"/>
  <c r="G130" i="9" s="1"/>
  <c r="F116" i="9"/>
  <c r="F130" i="9" s="1"/>
  <c r="E116" i="9"/>
  <c r="E130" i="9" s="1"/>
  <c r="D116" i="9"/>
  <c r="D130" i="9" s="1"/>
  <c r="C116" i="9"/>
  <c r="C130" i="9" s="1"/>
  <c r="H99" i="9"/>
  <c r="H128" i="9" s="1"/>
  <c r="G99" i="9"/>
  <c r="F99" i="9"/>
  <c r="E99" i="9"/>
  <c r="E128" i="9" s="1"/>
  <c r="D99" i="9"/>
  <c r="D128" i="9" s="1"/>
  <c r="C99" i="9"/>
  <c r="C128" i="9" s="1"/>
  <c r="H78" i="9"/>
  <c r="G78" i="9"/>
  <c r="F78" i="9"/>
  <c r="E78" i="9"/>
  <c r="D78" i="9"/>
  <c r="C78" i="9"/>
  <c r="H68" i="9"/>
  <c r="H124" i="9" s="1"/>
  <c r="G68" i="9"/>
  <c r="G126" i="9" s="1"/>
  <c r="F68" i="9"/>
  <c r="F126" i="9" s="1"/>
  <c r="E68" i="9"/>
  <c r="E124" i="9" s="1"/>
  <c r="D68" i="9"/>
  <c r="D124" i="9" s="1"/>
  <c r="C68" i="9"/>
  <c r="C126" i="9" s="1"/>
  <c r="H53" i="9"/>
  <c r="H122" i="9" s="1"/>
  <c r="G53" i="9"/>
  <c r="G122" i="9" s="1"/>
  <c r="F53" i="9"/>
  <c r="F122" i="9" s="1"/>
  <c r="E53" i="9"/>
  <c r="E122" i="9" s="1"/>
  <c r="D53" i="9"/>
  <c r="D122" i="9" s="1"/>
  <c r="C53" i="9"/>
  <c r="C122" i="9" s="1"/>
  <c r="H20" i="9"/>
  <c r="H120" i="9" s="1"/>
  <c r="H133" i="9" s="1"/>
  <c r="I141" i="9" s="1"/>
  <c r="G20" i="9"/>
  <c r="G120" i="9" s="1"/>
  <c r="F20" i="9"/>
  <c r="F120" i="9" s="1"/>
  <c r="E20" i="9"/>
  <c r="E120" i="9" s="1"/>
  <c r="E133" i="9" s="1"/>
  <c r="D20" i="9"/>
  <c r="D120" i="9" s="1"/>
  <c r="D133" i="9" s="1"/>
  <c r="I139" i="9" s="1"/>
  <c r="C20" i="9"/>
  <c r="C120" i="9" s="1"/>
  <c r="H126" i="8"/>
  <c r="G126" i="8"/>
  <c r="D126" i="8"/>
  <c r="C126" i="8"/>
  <c r="F124" i="8"/>
  <c r="E124" i="8"/>
  <c r="H122" i="8"/>
  <c r="G122" i="8"/>
  <c r="D122" i="8"/>
  <c r="C122" i="8"/>
  <c r="F120" i="8"/>
  <c r="E120" i="8"/>
  <c r="H118" i="8"/>
  <c r="H128" i="8" s="1"/>
  <c r="I137" i="8" s="1"/>
  <c r="G118" i="8"/>
  <c r="G128" i="8" s="1"/>
  <c r="I133" i="8" s="1"/>
  <c r="D118" i="8"/>
  <c r="C118" i="8"/>
  <c r="H114" i="8"/>
  <c r="G114" i="8"/>
  <c r="F114" i="8"/>
  <c r="F126" i="8" s="1"/>
  <c r="E114" i="8"/>
  <c r="E126" i="8" s="1"/>
  <c r="D114" i="8"/>
  <c r="C114" i="8"/>
  <c r="H99" i="8"/>
  <c r="H124" i="8" s="1"/>
  <c r="G99" i="8"/>
  <c r="G124" i="8" s="1"/>
  <c r="F99" i="8"/>
  <c r="E99" i="8"/>
  <c r="D99" i="8"/>
  <c r="D124" i="8" s="1"/>
  <c r="C99" i="8"/>
  <c r="C124" i="8" s="1"/>
  <c r="H79" i="8"/>
  <c r="G79" i="8"/>
  <c r="F79" i="8"/>
  <c r="F122" i="8" s="1"/>
  <c r="E79" i="8"/>
  <c r="E122" i="8" s="1"/>
  <c r="D79" i="8"/>
  <c r="C79" i="8"/>
  <c r="H57" i="8"/>
  <c r="H120" i="8" s="1"/>
  <c r="G57" i="8"/>
  <c r="G120" i="8" s="1"/>
  <c r="F57" i="8"/>
  <c r="E57" i="8"/>
  <c r="D57" i="8"/>
  <c r="D120" i="8" s="1"/>
  <c r="C57" i="8"/>
  <c r="C120" i="8" s="1"/>
  <c r="H21" i="8"/>
  <c r="G21" i="8"/>
  <c r="F21" i="8"/>
  <c r="F118" i="8" s="1"/>
  <c r="F128" i="8" s="1"/>
  <c r="E21" i="8"/>
  <c r="E118" i="8" s="1"/>
  <c r="E128" i="8" s="1"/>
  <c r="I142" i="8" s="1"/>
  <c r="D21" i="8"/>
  <c r="C21" i="8"/>
  <c r="H135" i="7"/>
  <c r="H146" i="7" s="1"/>
  <c r="G135" i="7"/>
  <c r="G146" i="7" s="1"/>
  <c r="F135" i="7"/>
  <c r="F146" i="7" s="1"/>
  <c r="E135" i="7"/>
  <c r="E146" i="7" s="1"/>
  <c r="D135" i="7"/>
  <c r="D146" i="7" s="1"/>
  <c r="C135" i="7"/>
  <c r="C146" i="7" s="1"/>
  <c r="H116" i="7"/>
  <c r="H144" i="7" s="1"/>
  <c r="G116" i="7"/>
  <c r="G144" i="7" s="1"/>
  <c r="F116" i="7"/>
  <c r="F144" i="7" s="1"/>
  <c r="E116" i="7"/>
  <c r="E144" i="7" s="1"/>
  <c r="D116" i="7"/>
  <c r="D144" i="7" s="1"/>
  <c r="C116" i="7"/>
  <c r="C144" i="7" s="1"/>
  <c r="H77" i="7"/>
  <c r="H142" i="7" s="1"/>
  <c r="G77" i="7"/>
  <c r="G142" i="7" s="1"/>
  <c r="F77" i="7"/>
  <c r="F142" i="7" s="1"/>
  <c r="E77" i="7"/>
  <c r="E142" i="7" s="1"/>
  <c r="D77" i="7"/>
  <c r="D142" i="7" s="1"/>
  <c r="C77" i="7"/>
  <c r="C142" i="7" s="1"/>
  <c r="H25" i="7"/>
  <c r="H140" i="7" s="1"/>
  <c r="G25" i="7"/>
  <c r="G140" i="7" s="1"/>
  <c r="F25" i="7"/>
  <c r="F140" i="7" s="1"/>
  <c r="F148" i="7" s="1"/>
  <c r="E25" i="7"/>
  <c r="E140" i="7" s="1"/>
  <c r="E148" i="7" s="1"/>
  <c r="I162" i="7" s="1"/>
  <c r="D25" i="7"/>
  <c r="D140" i="7" s="1"/>
  <c r="C25" i="7"/>
  <c r="C140" i="7" s="1"/>
  <c r="H123" i="6"/>
  <c r="E123" i="6"/>
  <c r="D123" i="6"/>
  <c r="G121" i="6"/>
  <c r="F121" i="6"/>
  <c r="C121" i="6"/>
  <c r="H119" i="6"/>
  <c r="E119" i="6"/>
  <c r="E126" i="6" s="1"/>
  <c r="D119" i="6"/>
  <c r="H114" i="6"/>
  <c r="G114" i="6"/>
  <c r="G123" i="6" s="1"/>
  <c r="F114" i="6"/>
  <c r="F123" i="6" s="1"/>
  <c r="E114" i="6"/>
  <c r="D114" i="6"/>
  <c r="C114" i="6"/>
  <c r="C123" i="6" s="1"/>
  <c r="H74" i="6"/>
  <c r="H121" i="6" s="1"/>
  <c r="G74" i="6"/>
  <c r="F74" i="6"/>
  <c r="E74" i="6"/>
  <c r="E121" i="6" s="1"/>
  <c r="D74" i="6"/>
  <c r="D121" i="6" s="1"/>
  <c r="C74" i="6"/>
  <c r="H22" i="6"/>
  <c r="G22" i="6"/>
  <c r="G119" i="6" s="1"/>
  <c r="G126" i="6" s="1"/>
  <c r="I131" i="6" s="1"/>
  <c r="F22" i="6"/>
  <c r="F119" i="6" s="1"/>
  <c r="F126" i="6" s="1"/>
  <c r="E22" i="6"/>
  <c r="D22" i="6"/>
  <c r="C22" i="6"/>
  <c r="C119" i="6" s="1"/>
  <c r="C126" i="6" s="1"/>
  <c r="I97" i="5"/>
  <c r="H77" i="5"/>
  <c r="H84" i="5" s="1"/>
  <c r="G77" i="5"/>
  <c r="G84" i="5" s="1"/>
  <c r="F77" i="5"/>
  <c r="F84" i="5" s="1"/>
  <c r="E77" i="5"/>
  <c r="E84" i="5" s="1"/>
  <c r="D77" i="5"/>
  <c r="D84" i="5" s="1"/>
  <c r="C77" i="5"/>
  <c r="C84" i="5" s="1"/>
  <c r="H22" i="5"/>
  <c r="H82" i="5" s="1"/>
  <c r="G22" i="5"/>
  <c r="G82" i="5" s="1"/>
  <c r="G86" i="5" s="1"/>
  <c r="I91" i="5" s="1"/>
  <c r="F22" i="5"/>
  <c r="F82" i="5" s="1"/>
  <c r="F86" i="5" s="1"/>
  <c r="E22" i="5"/>
  <c r="E82" i="5" s="1"/>
  <c r="D22" i="5"/>
  <c r="D82" i="5" s="1"/>
  <c r="C22" i="5"/>
  <c r="C82" i="5" s="1"/>
  <c r="C86" i="5" s="1"/>
  <c r="F36" i="4"/>
  <c r="E36" i="4"/>
  <c r="H30" i="4"/>
  <c r="H36" i="4" s="1"/>
  <c r="G30" i="4"/>
  <c r="G36" i="4" s="1"/>
  <c r="I41" i="4" s="1"/>
  <c r="F30" i="4"/>
  <c r="E30" i="4"/>
  <c r="D30" i="4"/>
  <c r="D36" i="4" s="1"/>
  <c r="C30" i="4"/>
  <c r="C36" i="4" s="1"/>
  <c r="H31" i="3"/>
  <c r="G31" i="3"/>
  <c r="F31" i="3"/>
  <c r="E31" i="3"/>
  <c r="D31" i="3"/>
  <c r="C31" i="3"/>
  <c r="I344" i="2"/>
  <c r="I342" i="2"/>
  <c r="F331" i="2"/>
  <c r="H329" i="2"/>
  <c r="D329" i="2"/>
  <c r="F327" i="2"/>
  <c r="H325" i="2"/>
  <c r="D325" i="2"/>
  <c r="J323" i="2"/>
  <c r="F323" i="2"/>
  <c r="E320" i="2"/>
  <c r="H317" i="2"/>
  <c r="F317" i="2"/>
  <c r="D317" i="2"/>
  <c r="H315" i="2"/>
  <c r="F315" i="2"/>
  <c r="D315" i="2"/>
  <c r="H313" i="2"/>
  <c r="F313" i="2"/>
  <c r="D313" i="2"/>
  <c r="H311" i="2"/>
  <c r="D311" i="2"/>
  <c r="F309" i="2"/>
  <c r="H307" i="2"/>
  <c r="D307" i="2"/>
  <c r="E305" i="2"/>
  <c r="I298" i="2"/>
  <c r="H298" i="2"/>
  <c r="G298" i="2"/>
  <c r="F298" i="2"/>
  <c r="E298" i="2"/>
  <c r="D298" i="2"/>
  <c r="I251" i="2"/>
  <c r="I331" i="2" s="1"/>
  <c r="H251" i="2"/>
  <c r="H331" i="2" s="1"/>
  <c r="G251" i="2"/>
  <c r="G331" i="2" s="1"/>
  <c r="F251" i="2"/>
  <c r="E251" i="2"/>
  <c r="E331" i="2" s="1"/>
  <c r="D251" i="2"/>
  <c r="D331" i="2" s="1"/>
  <c r="I212" i="2"/>
  <c r="I329" i="2" s="1"/>
  <c r="H212" i="2"/>
  <c r="G212" i="2"/>
  <c r="G329" i="2" s="1"/>
  <c r="F212" i="2"/>
  <c r="F329" i="2" s="1"/>
  <c r="E212" i="2"/>
  <c r="E329" i="2" s="1"/>
  <c r="D212" i="2"/>
  <c r="I167" i="2"/>
  <c r="I327" i="2" s="1"/>
  <c r="H167" i="2"/>
  <c r="H327" i="2" s="1"/>
  <c r="G167" i="2"/>
  <c r="G327" i="2" s="1"/>
  <c r="F167" i="2"/>
  <c r="E167" i="2"/>
  <c r="E327" i="2" s="1"/>
  <c r="D167" i="2"/>
  <c r="D327" i="2" s="1"/>
  <c r="I137" i="2"/>
  <c r="I325" i="2" s="1"/>
  <c r="H137" i="2"/>
  <c r="G137" i="2"/>
  <c r="G325" i="2" s="1"/>
  <c r="F137" i="2"/>
  <c r="F325" i="2" s="1"/>
  <c r="E137" i="2"/>
  <c r="E325" i="2" s="1"/>
  <c r="D137" i="2"/>
  <c r="I118" i="2"/>
  <c r="H118" i="2"/>
  <c r="H323" i="2" s="1"/>
  <c r="G118" i="2"/>
  <c r="G323" i="2" s="1"/>
  <c r="F118" i="2"/>
  <c r="E118" i="2"/>
  <c r="E323" i="2" s="1"/>
  <c r="D118" i="2"/>
  <c r="D323" i="2" s="1"/>
  <c r="I104" i="2"/>
  <c r="H104" i="2"/>
  <c r="H320" i="2" s="1"/>
  <c r="G104" i="2"/>
  <c r="G320" i="2" s="1"/>
  <c r="F104" i="2"/>
  <c r="F320" i="2" s="1"/>
  <c r="D104" i="2"/>
  <c r="D320" i="2" s="1"/>
  <c r="H95" i="2"/>
  <c r="H318" i="2" s="1"/>
  <c r="G95" i="2"/>
  <c r="G318" i="2" s="1"/>
  <c r="F95" i="2"/>
  <c r="F318" i="2" s="1"/>
  <c r="E95" i="2"/>
  <c r="E318" i="2" s="1"/>
  <c r="D95" i="2"/>
  <c r="D318" i="2" s="1"/>
  <c r="I93" i="2"/>
  <c r="I95" i="2" s="1"/>
  <c r="I85" i="2"/>
  <c r="I317" i="2" s="1"/>
  <c r="H85" i="2"/>
  <c r="G85" i="2"/>
  <c r="G317" i="2" s="1"/>
  <c r="F85" i="2"/>
  <c r="E85" i="2"/>
  <c r="E317" i="2" s="1"/>
  <c r="D85" i="2"/>
  <c r="I73" i="2"/>
  <c r="I315" i="2" s="1"/>
  <c r="H73" i="2"/>
  <c r="G73" i="2"/>
  <c r="G315" i="2" s="1"/>
  <c r="F73" i="2"/>
  <c r="E73" i="2"/>
  <c r="E315" i="2" s="1"/>
  <c r="D73" i="2"/>
  <c r="I55" i="2"/>
  <c r="I313" i="2" s="1"/>
  <c r="H55" i="2"/>
  <c r="G55" i="2"/>
  <c r="G313" i="2" s="1"/>
  <c r="F55" i="2"/>
  <c r="E55" i="2"/>
  <c r="E313" i="2" s="1"/>
  <c r="D55" i="2"/>
  <c r="I47" i="2"/>
  <c r="I311" i="2" s="1"/>
  <c r="H47" i="2"/>
  <c r="G47" i="2"/>
  <c r="G311" i="2" s="1"/>
  <c r="F47" i="2"/>
  <c r="F311" i="2" s="1"/>
  <c r="E47" i="2"/>
  <c r="E311" i="2" s="1"/>
  <c r="D47" i="2"/>
  <c r="I31" i="2"/>
  <c r="I309" i="2" s="1"/>
  <c r="H31" i="2"/>
  <c r="H309" i="2" s="1"/>
  <c r="G31" i="2"/>
  <c r="G309" i="2" s="1"/>
  <c r="F31" i="2"/>
  <c r="E31" i="2"/>
  <c r="E309" i="2" s="1"/>
  <c r="D31" i="2"/>
  <c r="D309" i="2" s="1"/>
  <c r="I21" i="2"/>
  <c r="I307" i="2" s="1"/>
  <c r="H21" i="2"/>
  <c r="G21" i="2"/>
  <c r="G307" i="2" s="1"/>
  <c r="F21" i="2"/>
  <c r="F307" i="2" s="1"/>
  <c r="E21" i="2"/>
  <c r="E307" i="2" s="1"/>
  <c r="D21" i="2"/>
  <c r="I11" i="2"/>
  <c r="H11" i="2"/>
  <c r="H305" i="2" s="1"/>
  <c r="G11" i="2"/>
  <c r="G305" i="2" s="1"/>
  <c r="F11" i="2"/>
  <c r="F305" i="2" s="1"/>
  <c r="F333" i="2" s="1"/>
  <c r="E11" i="2"/>
  <c r="D11" i="2"/>
  <c r="D305" i="2" s="1"/>
  <c r="K368" i="1"/>
  <c r="I379" i="1" s="1"/>
  <c r="J368" i="1"/>
  <c r="I377" i="1" s="1"/>
  <c r="H366" i="1"/>
  <c r="F366" i="1"/>
  <c r="D366" i="1"/>
  <c r="H364" i="1"/>
  <c r="F364" i="1"/>
  <c r="D364" i="1"/>
  <c r="H362" i="1"/>
  <c r="F362" i="1"/>
  <c r="D362" i="1"/>
  <c r="H360" i="1"/>
  <c r="F360" i="1"/>
  <c r="D360" i="1"/>
  <c r="J358" i="1"/>
  <c r="H358" i="1"/>
  <c r="D358" i="1"/>
  <c r="J355" i="1"/>
  <c r="I355" i="1"/>
  <c r="G355" i="1"/>
  <c r="E355" i="1"/>
  <c r="I352" i="1"/>
  <c r="E352" i="1"/>
  <c r="H350" i="1"/>
  <c r="G350" i="1"/>
  <c r="F350" i="1"/>
  <c r="E350" i="1"/>
  <c r="F347" i="1"/>
  <c r="H345" i="1"/>
  <c r="D345" i="1"/>
  <c r="F343" i="1"/>
  <c r="H341" i="1"/>
  <c r="D341" i="1"/>
  <c r="F339" i="1"/>
  <c r="H337" i="1"/>
  <c r="D337" i="1"/>
  <c r="E335" i="1"/>
  <c r="I330" i="1"/>
  <c r="I366" i="1" s="1"/>
  <c r="H330" i="1"/>
  <c r="G330" i="1"/>
  <c r="G366" i="1" s="1"/>
  <c r="F330" i="1"/>
  <c r="E330" i="1"/>
  <c r="E366" i="1" s="1"/>
  <c r="D330" i="1"/>
  <c r="I274" i="1"/>
  <c r="I364" i="1" s="1"/>
  <c r="H274" i="1"/>
  <c r="G274" i="1"/>
  <c r="G364" i="1" s="1"/>
  <c r="F274" i="1"/>
  <c r="E274" i="1"/>
  <c r="E364" i="1" s="1"/>
  <c r="D274" i="1"/>
  <c r="I217" i="1"/>
  <c r="I362" i="1" s="1"/>
  <c r="H217" i="1"/>
  <c r="G217" i="1"/>
  <c r="G362" i="1" s="1"/>
  <c r="F217" i="1"/>
  <c r="E217" i="1"/>
  <c r="E362" i="1" s="1"/>
  <c r="D217" i="1"/>
  <c r="I180" i="1"/>
  <c r="I360" i="1" s="1"/>
  <c r="H180" i="1"/>
  <c r="G180" i="1"/>
  <c r="G360" i="1" s="1"/>
  <c r="F180" i="1"/>
  <c r="E180" i="1"/>
  <c r="E360" i="1" s="1"/>
  <c r="D180" i="1"/>
  <c r="I146" i="1"/>
  <c r="H146" i="1"/>
  <c r="G146" i="1"/>
  <c r="G358" i="1" s="1"/>
  <c r="E146" i="1"/>
  <c r="E358" i="1" s="1"/>
  <c r="D146" i="1"/>
  <c r="F137" i="1"/>
  <c r="F146" i="1" s="1"/>
  <c r="F358" i="1" s="1"/>
  <c r="I130" i="1"/>
  <c r="H130" i="1"/>
  <c r="H355" i="1" s="1"/>
  <c r="G130" i="1"/>
  <c r="F130" i="1"/>
  <c r="F355" i="1" s="1"/>
  <c r="D130" i="1"/>
  <c r="D355" i="1" s="1"/>
  <c r="I116" i="1"/>
  <c r="H116" i="1"/>
  <c r="H352" i="1" s="1"/>
  <c r="G116" i="1"/>
  <c r="G352" i="1" s="1"/>
  <c r="F116" i="1"/>
  <c r="F352" i="1" s="1"/>
  <c r="E116" i="1"/>
  <c r="D116" i="1"/>
  <c r="D352" i="1" s="1"/>
  <c r="I107" i="1"/>
  <c r="I350" i="1" s="1"/>
  <c r="H107" i="1"/>
  <c r="G107" i="1"/>
  <c r="F107" i="1"/>
  <c r="E107" i="1"/>
  <c r="D107" i="1"/>
  <c r="D350" i="1" s="1"/>
  <c r="I106" i="1"/>
  <c r="H95" i="1"/>
  <c r="H348" i="1" s="1"/>
  <c r="G95" i="1"/>
  <c r="G348" i="1" s="1"/>
  <c r="F95" i="1"/>
  <c r="F348" i="1" s="1"/>
  <c r="E95" i="1"/>
  <c r="E348" i="1" s="1"/>
  <c r="D95" i="1"/>
  <c r="D348" i="1" s="1"/>
  <c r="I93" i="1"/>
  <c r="I95" i="1" s="1"/>
  <c r="I85" i="1"/>
  <c r="I347" i="1" s="1"/>
  <c r="H85" i="1"/>
  <c r="H347" i="1" s="1"/>
  <c r="G85" i="1"/>
  <c r="G347" i="1" s="1"/>
  <c r="F85" i="1"/>
  <c r="E85" i="1"/>
  <c r="E347" i="1" s="1"/>
  <c r="D85" i="1"/>
  <c r="D347" i="1" s="1"/>
  <c r="I73" i="1"/>
  <c r="I345" i="1" s="1"/>
  <c r="H73" i="1"/>
  <c r="G73" i="1"/>
  <c r="G345" i="1" s="1"/>
  <c r="F73" i="1"/>
  <c r="F345" i="1" s="1"/>
  <c r="E73" i="1"/>
  <c r="E345" i="1" s="1"/>
  <c r="D73" i="1"/>
  <c r="I55" i="1"/>
  <c r="I343" i="1" s="1"/>
  <c r="H55" i="1"/>
  <c r="H343" i="1" s="1"/>
  <c r="G55" i="1"/>
  <c r="G343" i="1" s="1"/>
  <c r="F55" i="1"/>
  <c r="E55" i="1"/>
  <c r="E343" i="1" s="1"/>
  <c r="D55" i="1"/>
  <c r="D343" i="1" s="1"/>
  <c r="I47" i="1"/>
  <c r="I341" i="1" s="1"/>
  <c r="H47" i="1"/>
  <c r="G47" i="1"/>
  <c r="G341" i="1" s="1"/>
  <c r="F47" i="1"/>
  <c r="F341" i="1" s="1"/>
  <c r="E47" i="1"/>
  <c r="E341" i="1" s="1"/>
  <c r="D47" i="1"/>
  <c r="I31" i="1"/>
  <c r="I339" i="1" s="1"/>
  <c r="H31" i="1"/>
  <c r="H339" i="1" s="1"/>
  <c r="G31" i="1"/>
  <c r="G339" i="1" s="1"/>
  <c r="F31" i="1"/>
  <c r="E31" i="1"/>
  <c r="E339" i="1" s="1"/>
  <c r="D31" i="1"/>
  <c r="D339" i="1" s="1"/>
  <c r="I21" i="1"/>
  <c r="I337" i="1" s="1"/>
  <c r="I368" i="1" s="1"/>
  <c r="I375" i="1" s="1"/>
  <c r="H21" i="1"/>
  <c r="G21" i="1"/>
  <c r="G337" i="1" s="1"/>
  <c r="F21" i="1"/>
  <c r="F337" i="1" s="1"/>
  <c r="E21" i="1"/>
  <c r="E337" i="1" s="1"/>
  <c r="D21" i="1"/>
  <c r="I11" i="1"/>
  <c r="H11" i="1"/>
  <c r="H335" i="1" s="1"/>
  <c r="H368" i="1" s="1"/>
  <c r="I373" i="1" s="1"/>
  <c r="I381" i="1" s="1"/>
  <c r="G11" i="1"/>
  <c r="G335" i="1" s="1"/>
  <c r="G368" i="1" s="1"/>
  <c r="F11" i="1"/>
  <c r="F335" i="1" s="1"/>
  <c r="E11" i="1"/>
  <c r="D11" i="1"/>
  <c r="D335" i="1" s="1"/>
  <c r="D368" i="1" s="1"/>
  <c r="C147" i="10" l="1"/>
  <c r="D140" i="10"/>
  <c r="D147" i="10" s="1"/>
  <c r="I153" i="10" s="1"/>
  <c r="H140" i="10"/>
  <c r="H147" i="10" s="1"/>
  <c r="I155" i="10" s="1"/>
  <c r="F142" i="10"/>
  <c r="F147" i="10" s="1"/>
  <c r="E140" i="10"/>
  <c r="E147" i="10" s="1"/>
  <c r="G142" i="10"/>
  <c r="G147" i="10" s="1"/>
  <c r="I152" i="10" s="1"/>
  <c r="F133" i="9"/>
  <c r="I144" i="9" s="1"/>
  <c r="C133" i="9"/>
  <c r="G133" i="9"/>
  <c r="I138" i="9" s="1"/>
  <c r="I142" i="9" s="1"/>
  <c r="F124" i="9"/>
  <c r="C124" i="9"/>
  <c r="G124" i="9"/>
  <c r="I140" i="8"/>
  <c r="C128" i="8"/>
  <c r="D128" i="8"/>
  <c r="I135" i="8" s="1"/>
  <c r="C148" i="7"/>
  <c r="G148" i="7"/>
  <c r="I153" i="7" s="1"/>
  <c r="I160" i="7" s="1"/>
  <c r="D148" i="7"/>
  <c r="I155" i="7" s="1"/>
  <c r="H148" i="7"/>
  <c r="I157" i="7" s="1"/>
  <c r="H126" i="6"/>
  <c r="I135" i="6" s="1"/>
  <c r="I140" i="6"/>
  <c r="D126" i="6"/>
  <c r="I133" i="6" s="1"/>
  <c r="I138" i="6" s="1"/>
  <c r="D86" i="5"/>
  <c r="I93" i="5" s="1"/>
  <c r="I99" i="5" s="1"/>
  <c r="H86" i="5"/>
  <c r="I95" i="5" s="1"/>
  <c r="E86" i="5"/>
  <c r="I101" i="5" s="1"/>
  <c r="I49" i="4"/>
  <c r="I45" i="4"/>
  <c r="I47" i="4" s="1"/>
  <c r="I333" i="2"/>
  <c r="I340" i="2" s="1"/>
  <c r="D333" i="2"/>
  <c r="H333" i="2"/>
  <c r="I338" i="2" s="1"/>
  <c r="G333" i="2"/>
  <c r="E333" i="2"/>
  <c r="I348" i="2" s="1"/>
  <c r="E368" i="1"/>
  <c r="F368" i="1"/>
  <c r="I156" i="10" l="1"/>
  <c r="I158" i="10"/>
  <c r="I346" i="2"/>
  <c r="I383" i="1"/>
</calcChain>
</file>

<file path=xl/sharedStrings.xml><?xml version="1.0" encoding="utf-8"?>
<sst xmlns="http://schemas.openxmlformats.org/spreadsheetml/2006/main" count="2229" uniqueCount="468">
  <si>
    <t>CLAIM STATUS QUARTER 1: JUL 2022 - SEPT 2022</t>
  </si>
  <si>
    <t>CLAIMS CARRIED OVER QUARTER 1: JULY 2017 -SEPTEMBER 2017</t>
  </si>
  <si>
    <t>ANNEXURE A</t>
  </si>
  <si>
    <t>Date of loss</t>
  </si>
  <si>
    <t>Vehicle Reg no</t>
  </si>
  <si>
    <t>Nature of the claim</t>
  </si>
  <si>
    <t>Total Claim</t>
  </si>
  <si>
    <t>Excess paid by MLM</t>
  </si>
  <si>
    <t>Amount settled by the insurer</t>
  </si>
  <si>
    <t>Amount Settled by MLM</t>
  </si>
  <si>
    <t>Excess not yet settled by MLM</t>
  </si>
  <si>
    <t>Claims not yet settled</t>
  </si>
  <si>
    <t>Claim Status</t>
  </si>
  <si>
    <t>Cable Stolen :William Stow Str (AO57)</t>
  </si>
  <si>
    <t>Cable theft at William Stowe sub station</t>
  </si>
  <si>
    <t>Claim falls within the excess of R150 000 and therefore the municipality is liable for the damages.The claim is not yet settled</t>
  </si>
  <si>
    <t>TOTAL CLAIMS Q1: JULY 2017 - SEPTEMBER 2017 (CARRIED OVER)</t>
  </si>
  <si>
    <t xml:space="preserve"> </t>
  </si>
  <si>
    <t>CLAIMS CARRIED OVER QUARTER 3: JANUARY 2018 - MARCH 2018</t>
  </si>
  <si>
    <t>ANNEXURE B</t>
  </si>
  <si>
    <t>Sarturn Street Naledi Substation - Theft of equipment (AO72)</t>
  </si>
  <si>
    <t xml:space="preserve">Sarturn Str Naledi Substation - Theft of equipment
</t>
  </si>
  <si>
    <t>Claim falls within the applicable excess of R250,000.00 so the municipality is liable for the damages incurred.</t>
  </si>
  <si>
    <t>TOTAL CLAIMS : Q3 JANUARY 2018 - MARCH 2018 (CARRIED OVER)</t>
  </si>
  <si>
    <t>NORMAL CLAIMS CARRIED OVER IN Q4 : APRIL 2018 - JUNE 2018</t>
  </si>
  <si>
    <t>ANNEXURE C</t>
  </si>
  <si>
    <t>Cable theft-Deneysville (AO114)</t>
  </si>
  <si>
    <t>Stolen cables - Claim falls within excess R72,499.11</t>
  </si>
  <si>
    <t>Claim falls within the applicable excess of R250,000.00,so the municipality is liable for the damages incurred.</t>
  </si>
  <si>
    <t>TOTAL CLAIMS : Q4  APRIL 2018 - JUNE 2018 (CARRIED OVER)</t>
  </si>
  <si>
    <t>NORMAL CLAIMS CARRIED OVER  IN Q2: OCTOBER 2018 - DECEMBER 2018</t>
  </si>
  <si>
    <t>ANNEXURE D</t>
  </si>
  <si>
    <t>2018/03/22 REPORTED TO THE INSURER ON 2018/11/01</t>
  </si>
  <si>
    <t>Pothole claim:Multi Telnet Solutions (AO128)</t>
  </si>
  <si>
    <t>The munucipality has received the notice of bar for the third party vehicle damaged due to pothole</t>
  </si>
  <si>
    <t>Claim falls within the applicable excess of R20,000.00,so the municipality is liable for the damages incurred.</t>
  </si>
  <si>
    <t>2018/09/30 REPORTED TO THE INSURER ON 2018/11/21</t>
  </si>
  <si>
    <t>Pothole claim:E Van Der Merwe (AO134)</t>
  </si>
  <si>
    <t>The municipality has received the letter of demand for pothole claim.</t>
  </si>
  <si>
    <t>Longtom str &amp; Welgelegen substation -(AO139)</t>
  </si>
  <si>
    <t>Longtom str &amp; Welgelegen substation cables were stolen (R 208 000)</t>
  </si>
  <si>
    <t>TOTAL CLAIMS :Q2 OCTOBER 2018 -DECEMBER 2018 (CARRIED OVER)</t>
  </si>
  <si>
    <t>NORMAL CLAIMS CARRIED OVER  IN Q3: JAN  2019 - MAR 2019</t>
  </si>
  <si>
    <t>ANNEXURE E</t>
  </si>
  <si>
    <t>Amelia substation (AO144)</t>
  </si>
  <si>
    <t>Amelia substation vandalised (R262,980.00 as per quote submitted)</t>
  </si>
  <si>
    <t>Claim falls within the applicable excess of R350,000.00,so the municipality is liable for the damages incurred.</t>
  </si>
  <si>
    <t>TOTAL CLAIMS :Q3 JANUARY 2019 -MARCH 2019 (CARRIED OVER)</t>
  </si>
  <si>
    <t>NORMAL CLAIMS CARRIED OVER IN Q4: APRIL  2019 - JUNE 2019</t>
  </si>
  <si>
    <t>ANNEXURE F</t>
  </si>
  <si>
    <t>Cable Stolen :Welgelegen Substation (AO153)</t>
  </si>
  <si>
    <t>Cable theft at Welgelegen  sub station (R200,000.00)</t>
  </si>
  <si>
    <t>Power Failure claim :Third party (AO156)</t>
  </si>
  <si>
    <t>Third party's electrical appliances damaged due to power failure</t>
  </si>
  <si>
    <t>Claim falls  within the applicable excess of R25000.00,so the municipality is liable for the damages incurred.</t>
  </si>
  <si>
    <t>Van Ruhn Substation burned down (AO158)</t>
  </si>
  <si>
    <t>Van Rhun substation burned down</t>
  </si>
  <si>
    <t>claim not yet settled</t>
  </si>
  <si>
    <t>Ruhr Substation burned switches (AO159)</t>
  </si>
  <si>
    <t xml:space="preserve">Ruhr substation burned switches   </t>
  </si>
  <si>
    <t>TOTAL CLAIMS :Q4 APRIL  2019 -JUNE 2019 (CARRIED OVER)</t>
  </si>
  <si>
    <t>NORMAL CLAIMS OCCURRED IN Q1: JULY  2019 - SEPT 2019</t>
  </si>
  <si>
    <t>ANNEXURE G</t>
  </si>
  <si>
    <t>2019/02/11 REPORTED TO THE INSURER ON 2019/06/18</t>
  </si>
  <si>
    <t>Pothole claim:E Hamman (letter of demand) AO163</t>
  </si>
  <si>
    <t>The third party vehicle damaged due to pothole</t>
  </si>
  <si>
    <t>2019/07/11 REPOTED TO THE INSURER 2019/09/30</t>
  </si>
  <si>
    <t>Pothole claim:letter of demand (AO177)</t>
  </si>
  <si>
    <t>The third  party vehicle damaged due to the pothole</t>
  </si>
  <si>
    <t>TOTAL CLAIMS:Q1 JULY 2019 - SEPTEMBER 2019(CARRIED OVER)</t>
  </si>
  <si>
    <t>NORMAL CLAIMS OCCURRED   IN Q3: JAN  2020 - MAR 2020</t>
  </si>
  <si>
    <t>ANNEXURE I</t>
  </si>
  <si>
    <t>Waterworks Substation -(OP13)</t>
  </si>
  <si>
    <t>Electrical panel &amp; Battery charger burnt</t>
  </si>
  <si>
    <t>TOTAL CLAIMS :Q3 JAN 2020 -MAR 2020 (CARRIED OVER)</t>
  </si>
  <si>
    <t>NORMAL CLAIMS OCCURRED  IN Q2 OCT  2020 - DEC 2020</t>
  </si>
  <si>
    <t>ANNEXURE J</t>
  </si>
  <si>
    <t>FZL 768 FS</t>
  </si>
  <si>
    <t>Motor claim:FZL 768 FS (OP35)</t>
  </si>
  <si>
    <t>Vehicle door lock damaged</t>
  </si>
  <si>
    <t>File closed</t>
  </si>
  <si>
    <t>Windscreen claim:Third party (OP41)</t>
  </si>
  <si>
    <t xml:space="preserve">Windscreen damaged by a stone </t>
  </si>
  <si>
    <t>TOTAL CLAIMS Q2:OCT 2020 - DEC 2020 (CARRIED OVER)</t>
  </si>
  <si>
    <t>NORMAL CLAIMS OCCURRED  IN Q3 JANUARY  2021 - MARCH  2021</t>
  </si>
  <si>
    <t>ANNEXURE K</t>
  </si>
  <si>
    <t>2021/01/19 REPORTED TO THE INSURER 2021/03/18</t>
  </si>
  <si>
    <t>Letter of demand :Pothole claim -M Van Niekerk(OP45)</t>
  </si>
  <si>
    <t>Claim settled</t>
  </si>
  <si>
    <t>TOTAL CLAIMS Q3 JAN 2021 - MAR 2021 (CARRIED OVER)</t>
  </si>
  <si>
    <t>NORMAL CLAIMS OCCURRED  IN Q4 APRIL  2021 - JUNE  2021</t>
  </si>
  <si>
    <t>ANNEXURE L</t>
  </si>
  <si>
    <t>2020/09/30 REPORTED TO THE INSURER 2021/03/26</t>
  </si>
  <si>
    <t>Letter of demand :Pothole claim (OP48)</t>
  </si>
  <si>
    <t>2021/02/07 REPORTED TO THE INSURER 2021/04/14</t>
  </si>
  <si>
    <t>Letter of demand:pothole claim(OP49)</t>
  </si>
  <si>
    <t>2019/02/10 REPORTED TO THE INSURER 2021/05/24</t>
  </si>
  <si>
    <t>Letter of demand :KT Mokoena( deceased) (OP54)</t>
  </si>
  <si>
    <t>Mr KT Mokoena (municipal employee) died while on duty (he was electrocuted)</t>
  </si>
  <si>
    <t>The TP has officially withdraw from the claim.No payment were paid to the TP,Only attorneys were paid.The claim is closed with the insurer.</t>
  </si>
  <si>
    <t>TOTAL CLAIMS Q4 APR  2021 -JUNE 2021(CARRIED OVER)</t>
  </si>
  <si>
    <t>NORMAL CLAIMS OCCURRED  IN Q1 JULY 2021- SEPT 2021</t>
  </si>
  <si>
    <t>ANNEXURE M</t>
  </si>
  <si>
    <t>2020/12/14 REPORTED TO THE INSURER 2021/07/20</t>
  </si>
  <si>
    <t>Letter of demand :NP Shabangu (OP56)</t>
  </si>
  <si>
    <t>Motor claim :Third party (OP57)</t>
  </si>
  <si>
    <t>Municipal vehicle pump third party's vehicle</t>
  </si>
  <si>
    <t>2018/06/30 REPORTED TO THE INSURER 2021/07/28</t>
  </si>
  <si>
    <t>Letter of demand;ST Van Blerk (OP58)</t>
  </si>
  <si>
    <t>Third party drove on an uneven road which also had loose gravel on it and no warning signs</t>
  </si>
  <si>
    <t>TOTAL CLAIM Q1 :JUL 2021 -SEP 2021 (CARRIED OVER)</t>
  </si>
  <si>
    <t>NORMAL CLAIMS OCCURRED  IN Q3  OCT 2021- DEC 2021</t>
  </si>
  <si>
    <t>ANNEXURE N</t>
  </si>
  <si>
    <t>Letter  of demand :AJ Pretorius (OP77)</t>
  </si>
  <si>
    <t xml:space="preserve">Third party vehicle damaged due to pothole </t>
  </si>
  <si>
    <t>Pothole claim:FSY 643 FS (OP61) Third party</t>
  </si>
  <si>
    <t>Pothole claim:Percy Seotlela (OP72)</t>
  </si>
  <si>
    <t>2020/05/17 REPORTED TO THE INSURER 2021/10/26</t>
  </si>
  <si>
    <t>Pothole claim:M Zakwe (OP65) Third party</t>
  </si>
  <si>
    <t>2021/03/06 REPORTED TO THE INSURER 2021/10/26</t>
  </si>
  <si>
    <t>Letter of demand:TG Radebe (OP67)</t>
  </si>
  <si>
    <t>Claim not yet settled</t>
  </si>
  <si>
    <t>2021/04/04 REPORTED TO THE INSURER 2021/10/27</t>
  </si>
  <si>
    <t>Letter of demand: Neo Sedi (OP69) Third party</t>
  </si>
  <si>
    <t>The road is owned and maintained  by Free State dept ,Roads &amp; Transport ,therefore the claim has been repudiated.File closed</t>
  </si>
  <si>
    <t>Letter of demand:PN Mashiane (OP86)</t>
  </si>
  <si>
    <t>2020/10/09  REPORTED TO THE INSURER 2021/11/09</t>
  </si>
  <si>
    <t>Letter of demand:Loots Loanne (OP79)</t>
  </si>
  <si>
    <t>TOTAL CLAIM Q2 :SEP 2021 -DEC 2021 (CARRIED OVER)</t>
  </si>
  <si>
    <t>NORMAL CLAIMS OCCURRED  IN Q3  JAN 2022-  MAR 2022</t>
  </si>
  <si>
    <t>ANNEXURE O</t>
  </si>
  <si>
    <t>Claim status</t>
  </si>
  <si>
    <t>Pothole claim:Third party (OP93)</t>
  </si>
  <si>
    <t>FZL 765 FS</t>
  </si>
  <si>
    <t>Motor claim :FZL 765 FS (OP89)</t>
  </si>
  <si>
    <t>The municipal vehicle hit  the third party' vehicle at the back</t>
  </si>
  <si>
    <t>Pothole claim:JM Botha (OP87)</t>
  </si>
  <si>
    <t>Pothole claim:Third party (OP96)</t>
  </si>
  <si>
    <t>Letter of demand:BC Coetzee (OP95)</t>
  </si>
  <si>
    <t>CZP 957 FS</t>
  </si>
  <si>
    <t>Windscreen claim: CZP 957 FS (OP92)</t>
  </si>
  <si>
    <t>Windscreen damaged by stone</t>
  </si>
  <si>
    <t>Pothole claim:Third party (OP94)</t>
  </si>
  <si>
    <t>FJF 261 F</t>
  </si>
  <si>
    <t>Windscreen claim:FJF 261 FS (OP98)</t>
  </si>
  <si>
    <t>Windsreen damaged by stone</t>
  </si>
  <si>
    <t>FWD 493 FS</t>
  </si>
  <si>
    <t>Motor accident claim:FWD 493 FS (OP100)</t>
  </si>
  <si>
    <t>Right front bumper damaged</t>
  </si>
  <si>
    <t>Pothole claim:Third party (OP99)</t>
  </si>
  <si>
    <t>TOTAL CLAIM :Q3 JAN 2022 -MAR 2022 (CARRIED OVER</t>
  </si>
  <si>
    <t>NORMAL CLAIMS OCCURRED  IN Q4  APR 2022-  JUN 2022</t>
  </si>
  <si>
    <t>ANNEXURE P</t>
  </si>
  <si>
    <t>Third party :Fence damaged (OP103)</t>
  </si>
  <si>
    <t>Electric pole fell on the fence</t>
  </si>
  <si>
    <t>Claim not settled</t>
  </si>
  <si>
    <t>Pothle Claim:P Jourbert (OP108)</t>
  </si>
  <si>
    <t>Third party vehicle damaged  due to pothole</t>
  </si>
  <si>
    <t>Pothole Claim:TP Tshabalala (OP107)</t>
  </si>
  <si>
    <t>Third party vehicle damaged due to pothole</t>
  </si>
  <si>
    <t>Claim repudiated</t>
  </si>
  <si>
    <t>Pothoel Claim ;DF Kruger (OP113)</t>
  </si>
  <si>
    <t>Pothole Claim TE Koloko (OP109)</t>
  </si>
  <si>
    <t>FHL 611 FS</t>
  </si>
  <si>
    <t>Windscreen claim:FHL 611 FS (OP101)</t>
  </si>
  <si>
    <t>claim not settled</t>
  </si>
  <si>
    <t>HJM  256 FS</t>
  </si>
  <si>
    <t>Windscreen Claim:HJM 256 FS (OP102)</t>
  </si>
  <si>
    <t>HJM 256 FS</t>
  </si>
  <si>
    <t>Motor ClaimHJM 256 FS (OP106)</t>
  </si>
  <si>
    <t>Right front door damaged by Springbok</t>
  </si>
  <si>
    <t>HBS 193 FS</t>
  </si>
  <si>
    <t>Motor claim:HBS 193 FS (OP105)</t>
  </si>
  <si>
    <t>Third party reversed into fire truck blind spot</t>
  </si>
  <si>
    <t>Clain not settled</t>
  </si>
  <si>
    <t>Pothole claim:S Mbatu (OP104)</t>
  </si>
  <si>
    <t>Pothole claim:CJ Prinsloo (OP116)</t>
  </si>
  <si>
    <t>FWB 494 FS</t>
  </si>
  <si>
    <t>Windscreen Claim:FWB 494 FS (OP110)</t>
  </si>
  <si>
    <t>Pothole claim :VG Makamu (OP111)</t>
  </si>
  <si>
    <t>Claim repudiated .file closed</t>
  </si>
  <si>
    <t>Pothole claim:CM Mabuza (OP117)</t>
  </si>
  <si>
    <t>third party vehicle damaged due to pothole</t>
  </si>
  <si>
    <t>HLY 884 FS</t>
  </si>
  <si>
    <t>Motor claim:HLY 884 FS (OP115)</t>
  </si>
  <si>
    <t>Vehicle  stucked in the mud and damaged rear front bumper</t>
  </si>
  <si>
    <t>Windscreen Claim:HFL 611 FS (OP114)</t>
  </si>
  <si>
    <t>Window damaged by stone</t>
  </si>
  <si>
    <t>TOTAL CLAIM :Q4 APR 2022 JUN 2022 (CARRIED OVER)</t>
  </si>
  <si>
    <t>NORMAL CLAIMS OCCURRED  IN Q1   JULY  2022-  SEPT 2022</t>
  </si>
  <si>
    <t>2022/01/29 REPORTED TO THE INSURER 2022/07/28</t>
  </si>
  <si>
    <r>
      <t xml:space="preserve">Letter of demand:I </t>
    </r>
    <r>
      <rPr>
        <b/>
        <sz val="10"/>
        <rFont val="Arial"/>
        <family val="2"/>
      </rPr>
      <t>Engelbreght</t>
    </r>
    <r>
      <rPr>
        <b/>
        <sz val="10"/>
        <color theme="1"/>
        <rFont val="Arial"/>
        <family val="2"/>
      </rPr>
      <t xml:space="preserve"> :(LU05)</t>
    </r>
  </si>
  <si>
    <t>Letter of demand:V Jagarnath (LU02)</t>
  </si>
  <si>
    <t>Third party vehicle dmaged due to pothole</t>
  </si>
  <si>
    <t>Letter of demand:GSFJ Bezuidenhout (LU03)</t>
  </si>
  <si>
    <t>Letter of demand;Tsitsi tsitsi (LU07)</t>
  </si>
  <si>
    <t>Third party vehicle damged due to pothole</t>
  </si>
  <si>
    <t>Pothole Claim:CM Mabuza (OP117)</t>
  </si>
  <si>
    <t>Claim no settled</t>
  </si>
  <si>
    <t>Letter of demand :PH Brandford (LU06)</t>
  </si>
  <si>
    <t>Letter od demand :J Du toit (LU11)</t>
  </si>
  <si>
    <t>laim not settled</t>
  </si>
  <si>
    <t>FWJ 097 FS</t>
  </si>
  <si>
    <t>Motor Claim:FWJ 097 FS (OP 118)</t>
  </si>
  <si>
    <t>Front bumper dmamaged</t>
  </si>
  <si>
    <t>FWJ 076 FS</t>
  </si>
  <si>
    <t>Motor claim:FWJ 076 FS (LU04)</t>
  </si>
  <si>
    <t>Left bumper of the municipal vehicle damaged</t>
  </si>
  <si>
    <t>Windscreen claim:Thiird party (LU09)</t>
  </si>
  <si>
    <t>Windscreen damaged by stone from bruch cutter</t>
  </si>
  <si>
    <t>Claim not sttled</t>
  </si>
  <si>
    <t>Substation :Hamelburg Sustation (LU08)</t>
  </si>
  <si>
    <t>Substaion burnt down</t>
  </si>
  <si>
    <t>Claim not settled.</t>
  </si>
  <si>
    <t>Windscreen Claim:D makhophochane (LU10)</t>
  </si>
  <si>
    <t xml:space="preserve">Windscreen damaned by stone from bruch cutter </t>
  </si>
  <si>
    <t>Windscreen Claim :P Mbatha (LU13)</t>
  </si>
  <si>
    <t>Windscreen damaged. by astone from bruch cutter</t>
  </si>
  <si>
    <t>FWJ 091 FS FS</t>
  </si>
  <si>
    <t>Motor claim:FWJ 091 FS (LU12)</t>
  </si>
  <si>
    <t>Third party vehicle bumped municipal vehicle</t>
  </si>
  <si>
    <t>TOTAL CLAIMS :Q1 (JUL 2022 -SEPT 2022)</t>
  </si>
  <si>
    <t>ANNEXURE Q</t>
  </si>
  <si>
    <t>Claims not yet settled (MLM)</t>
  </si>
  <si>
    <t>Claims not yet settled (Insurer)</t>
  </si>
  <si>
    <t>Claims in dispute</t>
  </si>
  <si>
    <t>TOTAL CLAIMS :CARRIED OVER Q1 (JULY 2017 - SEPTEMBER 2017)</t>
  </si>
  <si>
    <t>TOTAL CLAIMS :CARRIED OVER Q3  (JANUARY 2018 - MARCH 2018 )</t>
  </si>
  <si>
    <t>TOTAL CLAIMS:CARRIED OVER Q4 (APRIL 2018 - JUNE 2018)</t>
  </si>
  <si>
    <t>TOTAL CLAIMS:CARRIED OVER Q2 (OCTOBER 2018 - DECEMBER 2018)</t>
  </si>
  <si>
    <t>TOTAL CLAIMS :CARRIED OVER Q3 (JANUARY 2019 - MARCH 2019)</t>
  </si>
  <si>
    <t>TOTAL CLAIMS : CARRIED OVER Q4 (APRIL 2019 - JUNE 2019)</t>
  </si>
  <si>
    <t>TOTAL CLAIMS :CARRIED OVER Q1(JULY 2019 -SEPTEMBER 2019)</t>
  </si>
  <si>
    <t>TOTAL CLAIMS: CARRIED OVER Q3 (JANUARY 2020 - MARCH 2020)</t>
  </si>
  <si>
    <t>TOTAL CLAIMS :CARRIED OVER :Q2 (OCTOBER 2020 -DECEMBER 2020)</t>
  </si>
  <si>
    <t>TOTAL CLAIMS:Q3 (JANUARY 2021 -MARCH 2021)</t>
  </si>
  <si>
    <t>TOTAL CLAIMS: CARRIED OVER Q4 (APRIL 2021 -JUNE 2021)</t>
  </si>
  <si>
    <t>TOTAL CLAIMS ; CARRIED OVER Q1 (JULY 2021-SEPT 2021)</t>
  </si>
  <si>
    <t>TOTAL CLAIMS : CARRIED OVER Q2 (OCT 2021 -DEC 2021</t>
  </si>
  <si>
    <t>TOTAL CLAIMS :CARRIED OVER Q3 (JAN 2022-MAR 2022)</t>
  </si>
  <si>
    <t>TOTAL CLAIM:CARRIED OVER Q4 (APR 2022-JUNE 2022)</t>
  </si>
  <si>
    <t>TOTAL CLAIM:Q1(JUL 2022-SEPT 2022)</t>
  </si>
  <si>
    <t xml:space="preserve">GRAND TOTAL </t>
  </si>
  <si>
    <t>CLAIMS SUMMARY:</t>
  </si>
  <si>
    <t>ANNEXURE R</t>
  </si>
  <si>
    <r>
      <rPr>
        <b/>
        <sz val="10"/>
        <color theme="1"/>
        <rFont val="Arial"/>
        <family val="2"/>
      </rPr>
      <t>Excess</t>
    </r>
    <r>
      <rPr>
        <sz val="10"/>
        <color theme="1"/>
        <rFont val="Arial"/>
        <family val="2"/>
      </rPr>
      <t xml:space="preserve"> not yet settled by </t>
    </r>
    <r>
      <rPr>
        <b/>
        <sz val="10"/>
        <color theme="1"/>
        <rFont val="Arial"/>
        <family val="2"/>
      </rPr>
      <t>MLM</t>
    </r>
  </si>
  <si>
    <r>
      <rPr>
        <b/>
        <sz val="10"/>
        <color theme="1"/>
        <rFont val="Arial"/>
        <family val="2"/>
      </rPr>
      <t>Claims</t>
    </r>
    <r>
      <rPr>
        <sz val="10"/>
        <color theme="1"/>
        <rFont val="Arial"/>
        <family val="2"/>
      </rPr>
      <t xml:space="preserve"> not yet settled by </t>
    </r>
    <r>
      <rPr>
        <b/>
        <sz val="10"/>
        <color theme="1"/>
        <rFont val="Arial"/>
        <family val="2"/>
      </rPr>
      <t>MLM</t>
    </r>
  </si>
  <si>
    <r>
      <rPr>
        <b/>
        <sz val="10"/>
        <color theme="1"/>
        <rFont val="Arial"/>
        <family val="2"/>
      </rPr>
      <t>Claims</t>
    </r>
    <r>
      <rPr>
        <sz val="10"/>
        <color theme="1"/>
        <rFont val="Arial"/>
        <family val="2"/>
      </rPr>
      <t xml:space="preserve"> not yet settled by </t>
    </r>
    <r>
      <rPr>
        <b/>
        <sz val="10"/>
        <color theme="1"/>
        <rFont val="Arial"/>
        <family val="2"/>
      </rPr>
      <t>the Insurer</t>
    </r>
  </si>
  <si>
    <t xml:space="preserve">Claims in dispute </t>
  </si>
  <si>
    <t>GRAND TOTAL UNSETTLED CLAIMS</t>
  </si>
  <si>
    <t>GRAND TOTAL SETTLED CLAIMS</t>
  </si>
  <si>
    <t>CLAIM STATUS QUARTER 2: OCT 2022 - DEC 2022</t>
  </si>
  <si>
    <t>Letter of demand:I Engelbreght :(LU05)</t>
  </si>
  <si>
    <t>NORMAL CLAIMS OCCURRED  IN Q2   OCT  2022-  DEC 2022</t>
  </si>
  <si>
    <t>FWJ 091 FS</t>
  </si>
  <si>
    <t>Motor Claim:FWJ 091 FS (LU12)</t>
  </si>
  <si>
    <t>Third party vehicle's bumped municipal vehicle and the vehicle is wiritten off</t>
  </si>
  <si>
    <t>Windscreen Claim :Third party vehicle  (LU13)</t>
  </si>
  <si>
    <t>CZR 490 FS</t>
  </si>
  <si>
    <t>Motor Claim;CZR 490 FS (LU14)</t>
  </si>
  <si>
    <t>Blind spot of the municipal vehicle damaged</t>
  </si>
  <si>
    <t>Windscreen Claim:fwd 493 FS (LU15)</t>
  </si>
  <si>
    <t>CRK 643 FS</t>
  </si>
  <si>
    <t>Windscreen Claim:CRK 643 FS (LU16)</t>
  </si>
  <si>
    <t>Claim Settled</t>
  </si>
  <si>
    <t>Motor Claim:FWD 498 FS (LU18)</t>
  </si>
  <si>
    <t>Third party vehicle's bumped municipal vehicle</t>
  </si>
  <si>
    <t>FJF 266 FS</t>
  </si>
  <si>
    <t>Windscreen Claim:FJF 266 FS (LU19)</t>
  </si>
  <si>
    <t>Windscreen Claim;Third party (LU20)</t>
  </si>
  <si>
    <t>Letter of demand:P Van Zyl (LU21)</t>
  </si>
  <si>
    <t>Letter of demand;DF Barkhuysen (LU22)</t>
  </si>
  <si>
    <t>CTK 330 FS</t>
  </si>
  <si>
    <t>Windsscreen Claim;CTK 330 FS (LU23)</t>
  </si>
  <si>
    <t>Windscreen Claim:P Lekhotla ( LU24)</t>
  </si>
  <si>
    <t>Third party vehicle damaged by stone from bush cutter</t>
  </si>
  <si>
    <t>CLAIM STATUS QUARTER 4: APR 2023 - JUN 2023</t>
  </si>
  <si>
    <t>NORMAL CLAIMS OCCURRED  Q1: JUL 2023 - SEPT 2023</t>
  </si>
  <si>
    <t>ANNEXETURE A</t>
  </si>
  <si>
    <t>2023/04/13 REPORTED TO THE INSURER 2023/07/03</t>
  </si>
  <si>
    <t>Letter of demand:SM Maeyane (LU48)</t>
  </si>
  <si>
    <t>2023/05/08 REPORTED TO THE INSURER 2023/07/03</t>
  </si>
  <si>
    <t>Letter of demand:TJ Nthebe(LU49)</t>
  </si>
  <si>
    <t>Claim not setled</t>
  </si>
  <si>
    <t>Letter of demand:MC Kellerman ((LU50)</t>
  </si>
  <si>
    <t>Letter of demand:AM Roodt (LU52)</t>
  </si>
  <si>
    <t>Letter of demand:PW Pretorius (LU54)</t>
  </si>
  <si>
    <t>third party vehicle dmaged due to pothole</t>
  </si>
  <si>
    <t>Wndscreen claim:HRX 630 FS (LU56)</t>
  </si>
  <si>
    <t>Windscreen Claim:DHR 469 FS (LU57)</t>
  </si>
  <si>
    <t>Claim not setlled</t>
  </si>
  <si>
    <t>Windscreen Claim :HJM 344 FS (LU58)</t>
  </si>
  <si>
    <t>Claimnot settled</t>
  </si>
  <si>
    <t>TOTAL CLAIMS :Q1 JULY 2023 -SEPT 2023</t>
  </si>
  <si>
    <t>NORMAL CLAIMS OCCURRED  Q2: OCT 2023 - DEC 2023</t>
  </si>
  <si>
    <t>2023/05/03 REPORTED TO THE INSURER ON 2023/10/11</t>
  </si>
  <si>
    <t>Letter of demand :CJ Human (LU59)</t>
  </si>
  <si>
    <t>`</t>
  </si>
  <si>
    <t>2023/03/12 REPORTED TO THE INSURER ON 2023/10/11</t>
  </si>
  <si>
    <t>Letter of demand :MT Phejane (LU60)</t>
  </si>
  <si>
    <t>2023/05/09 REPORTED TO THE INSURER ON 2023/10/12</t>
  </si>
  <si>
    <t>Letter of demand :M Thebehali (LU61)</t>
  </si>
  <si>
    <t>2023/02/04 REPORTED TO THE INSURER ON 2023/10/17</t>
  </si>
  <si>
    <t>Letter of demand :ME Sebiloane (LU62)</t>
  </si>
  <si>
    <t>Letter of demand :P P Nhlapo (LU 63)</t>
  </si>
  <si>
    <t>Third party vehicle damaged by stone</t>
  </si>
  <si>
    <t>Pothole claim:SP Mogale (LU64)</t>
  </si>
  <si>
    <t>Windscreen Claim:HLY 887 FS (LU65)</t>
  </si>
  <si>
    <t>Windsceen claim:CZP 957 FS (LU66)</t>
  </si>
  <si>
    <t>Windscreen claim :FWJ 083 FS (LU67)</t>
  </si>
  <si>
    <t>Windscree damaged by stone</t>
  </si>
  <si>
    <t>Windscreen claim FWD 490 FS (LU68)</t>
  </si>
  <si>
    <t>TOTAL CLAIM Q2:</t>
  </si>
  <si>
    <t>CLAIM STATUS QUARTER 1: JUL 2023 - SEPT 2023</t>
  </si>
  <si>
    <t>TOTAL CLAIM:Q1(JULY-SEPT 2023</t>
  </si>
  <si>
    <t>DRAND TOTAL</t>
  </si>
  <si>
    <r>
      <t xml:space="preserve">Claims not yet settled by </t>
    </r>
    <r>
      <rPr>
        <b/>
        <sz val="10"/>
        <color theme="1"/>
        <rFont val="Arial"/>
        <family val="2"/>
      </rPr>
      <t>MLM</t>
    </r>
  </si>
  <si>
    <r>
      <t xml:space="preserve">Claims not yet settled by  </t>
    </r>
    <r>
      <rPr>
        <b/>
        <sz val="10"/>
        <color theme="1"/>
        <rFont val="Arial"/>
        <family val="2"/>
      </rPr>
      <t>Insurer</t>
    </r>
  </si>
  <si>
    <t>CLAIM STATUS QUARTER 2: OCT 2023 -  DEC 2023</t>
  </si>
  <si>
    <t>2023/02/22 REPORTED TO THE INSURER 2023/07/18</t>
  </si>
  <si>
    <t xml:space="preserve">TOTAL CLAIMS : Q1 CARRIED OVER JULY 2023 -SEPT 2023 </t>
  </si>
  <si>
    <t>Motor claim:HMN 226 FS (LU84)</t>
  </si>
  <si>
    <t>Third party vehicle collided with the municipal vehicle</t>
  </si>
  <si>
    <t>2023/05/03 REPORTED TO THE INSURER 2023/10/11</t>
  </si>
  <si>
    <t>Letter of demandLCJ Human (LU59)</t>
  </si>
  <si>
    <t>2023/03/12 REPORTED TO THE INSURER 2023/10/11</t>
  </si>
  <si>
    <t>2023/05/09 REPORTED TO THE INSURER 2023/10/12</t>
  </si>
  <si>
    <t>Letter of demand:M Thebehali (LU61)</t>
  </si>
  <si>
    <t>Pothole claim:MP Mogale (LU64)</t>
  </si>
  <si>
    <t>Windsreen claim:HLY FS 887( LU65)</t>
  </si>
  <si>
    <t>2023/10/20 REPORTED TO THE INSURER 2023/10/26</t>
  </si>
  <si>
    <t>Windscreen claim: PP Nhlapo (LU63</t>
  </si>
  <si>
    <t>Windscreen Claim :CZP 957 FS (LU66)</t>
  </si>
  <si>
    <t xml:space="preserve">Claim settled    </t>
  </si>
  <si>
    <t>Windscreen claim:(FWD 490 FS( LU68)</t>
  </si>
  <si>
    <t>Widscreen damaged by stone</t>
  </si>
  <si>
    <t>Widscreen Claim :FWJ 083 FS(LU67)</t>
  </si>
  <si>
    <t>Pothole claim :LSMolefe ( LU70)</t>
  </si>
  <si>
    <t>Pothole claim:SM Letsatsi (LI79)</t>
  </si>
  <si>
    <t>Motor claim:HMX 987 FS -Third party (LU80)</t>
  </si>
  <si>
    <t>Municipal vehicle collided with the third party vehicle</t>
  </si>
  <si>
    <t>2023/07/18 REPORTED TO THE INSURER 2023/12/05</t>
  </si>
  <si>
    <t>Letter od demand : PH Smith(LU69)</t>
  </si>
  <si>
    <t>Windscreen claim :E Kubayi (LU83)</t>
  </si>
  <si>
    <t xml:space="preserve">Windscreen damaged by stone </t>
  </si>
  <si>
    <t>Pothole claim:T Kau (LU81)</t>
  </si>
  <si>
    <t>TOTAL CLAIMS : OCCURRED Q2 :OCT 2023 -DEC 2023</t>
  </si>
  <si>
    <t>CLAIM SUMMARY</t>
  </si>
  <si>
    <t>TOTAL CLAIMS CARRIED OVER :Q1(JULY-SEPT 2023)</t>
  </si>
  <si>
    <t>TOTAL CLAIM:OCCURRED Q1(JULY-SEPT 2023)</t>
  </si>
  <si>
    <t>GRAND TOTAL</t>
  </si>
  <si>
    <r>
      <t>Excess not yet settled by</t>
    </r>
    <r>
      <rPr>
        <b/>
        <sz val="10"/>
        <color theme="1"/>
        <rFont val="Arial"/>
        <family val="2"/>
      </rPr>
      <t xml:space="preserve"> MLM</t>
    </r>
  </si>
  <si>
    <r>
      <t>Excess paid by</t>
    </r>
    <r>
      <rPr>
        <b/>
        <sz val="10"/>
        <color theme="1"/>
        <rFont val="Arial"/>
        <family val="2"/>
      </rPr>
      <t xml:space="preserve"> MLM</t>
    </r>
  </si>
  <si>
    <r>
      <t>Claims noyt yet settled by</t>
    </r>
    <r>
      <rPr>
        <b/>
        <sz val="10"/>
        <color theme="1"/>
        <rFont val="Arial"/>
        <family val="2"/>
      </rPr>
      <t xml:space="preserve"> MLM</t>
    </r>
  </si>
  <si>
    <t>CLAIM STATUS QUARTER 3: JAN 2024 -  MAR 2024</t>
  </si>
  <si>
    <t>NORMAL CLAIMS CARRIED OVER  Q1: JUL 2023 - SEPT 2023</t>
  </si>
  <si>
    <t>Claim falls within the applicable excess of R100,000.00,so the municipality is liable for the damages incurred.Claim not sellted</t>
  </si>
  <si>
    <t>NORMAL CLAIMS CARRIED OVER Q2: OCT 2023 - DEC 2023</t>
  </si>
  <si>
    <t>2023/09/04</t>
  </si>
  <si>
    <t>2023/10/24</t>
  </si>
  <si>
    <t>2023/10/27</t>
  </si>
  <si>
    <t>2023/11/03</t>
  </si>
  <si>
    <t>2023/11/05</t>
  </si>
  <si>
    <t>2023/11/12</t>
  </si>
  <si>
    <t>Pothole claim:SM Letsatsi (LU79)</t>
  </si>
  <si>
    <t>2023/11/24</t>
  </si>
  <si>
    <t>2023/12/06</t>
  </si>
  <si>
    <t>2023/12/26</t>
  </si>
  <si>
    <t>NORMAL CLAIMS OCCURRED  Q3 :JAN  2024 -  MAR 2024</t>
  </si>
  <si>
    <t>2023/09/07 REPORTED TO THE INSURER 2024/01/26</t>
  </si>
  <si>
    <t>Motor claim:DCG 453 FS (LU84)</t>
  </si>
  <si>
    <t>2023/11/24 REPORTED TO THE INSURER 2024/02/09</t>
  </si>
  <si>
    <t>Motor Claim:CZR 484 FS (LU88)</t>
  </si>
  <si>
    <t>Municipal vehicle collided with third party vehicle</t>
  </si>
  <si>
    <t>2024/12/13 REPORTED TO THE INSURER 2024/02/13</t>
  </si>
  <si>
    <t>Letter of demand:Desmond Strydom (LU86)</t>
  </si>
  <si>
    <t>2023/12/13</t>
  </si>
  <si>
    <t>Motor Claim:FHV 101 FS (LU89)</t>
  </si>
  <si>
    <t>Vehicle  stucked in the mud and got damaged</t>
  </si>
  <si>
    <t>2024/01/15</t>
  </si>
  <si>
    <t>Pothole claim:ZT Kau (LU82)</t>
  </si>
  <si>
    <t>2024/02/01</t>
  </si>
  <si>
    <t>Motor Claim:FWX 070 FS (LU87)</t>
  </si>
  <si>
    <t>Municipal  vehicle collided with third party vehicle</t>
  </si>
  <si>
    <t>2024/02/05</t>
  </si>
  <si>
    <t>Motor claim:CTK 319 FS (LU85)</t>
  </si>
  <si>
    <t>2024/02/09</t>
  </si>
  <si>
    <t>Windscreen Claim:(LU91)</t>
  </si>
  <si>
    <t>2024/02/20</t>
  </si>
  <si>
    <t>Water pipe burst (LU90)</t>
  </si>
  <si>
    <t>Asbestos Water pipe burst  @ Eric louw Str</t>
  </si>
  <si>
    <t>2024/03/15</t>
  </si>
  <si>
    <t>Windscreen Claim:CTS 458 FS(LU92)</t>
  </si>
  <si>
    <t>TOTAL CLAIMS:OCCURRED Q3(JAN-MAR 2023)</t>
  </si>
  <si>
    <t>TOTAL CLAIM:OCCURRED Q2(OCT-DEC 2023)</t>
  </si>
  <si>
    <t>TOTAL CLAIM:OCCURRED Q3(JAN -MAR 2024)</t>
  </si>
  <si>
    <t>CLAIM STATUS QUARTER 4: APR 2024 -  JUN 2024</t>
  </si>
  <si>
    <t>Motor Claim:HGH 772 FS (LU46)</t>
  </si>
  <si>
    <t>Municipal vehicle was Hijacked</t>
  </si>
  <si>
    <t>Claim setlled</t>
  </si>
  <si>
    <t>Claim falls within the applicable excess of R100,000.00,so the municipality is liable for the damages incurred.Claim not settled</t>
  </si>
  <si>
    <t>Claim repudiated.The Munipality (Technical department) has failed to provide the insurer with the departmental report within the stipulated time frame and the insurer was unable to process the claim to deternine whether the insured is liable for the damages allegedly suffured by the third party so the municipality is liable for the damages incurred.</t>
  </si>
  <si>
    <t>Letter o demand : PH Smith(LU69)</t>
  </si>
  <si>
    <t>Motor claim:HMN 226 FS (LU84) Third party</t>
  </si>
  <si>
    <t>TOTAL CLAIMS:OCCURRED Q3(JAN-MAR 2024)</t>
  </si>
  <si>
    <t>NORMAL CLAIMS OCCURRED  Q4 :APR  2024 -  JUN 2024</t>
  </si>
  <si>
    <t>2022/06/20</t>
  </si>
  <si>
    <t>Letter of demand:A Gessner (LU93)</t>
  </si>
  <si>
    <t>Third party vehicle damagued due to pothole</t>
  </si>
  <si>
    <t>2024/04/12</t>
  </si>
  <si>
    <t>Windscreen claim(LU94)</t>
  </si>
  <si>
    <t>2024/04/10</t>
  </si>
  <si>
    <t>Windscrren claim (LU95)</t>
  </si>
  <si>
    <t>Windscreen Claim (LU96)</t>
  </si>
  <si>
    <t>Motor claim CZT 217 FS(LU97)</t>
  </si>
  <si>
    <t xml:space="preserve">Claim not settled </t>
  </si>
  <si>
    <t>2023/12/10 REPORTED TO THE INSURER 2024/05/17</t>
  </si>
  <si>
    <t>Letter od demand:A fourie (LU98)</t>
  </si>
  <si>
    <t>Third party vehicle  damaged due to pothole</t>
  </si>
  <si>
    <t>Windsreen  claim:Third party (LU99)</t>
  </si>
  <si>
    <t>Letter of demand:Johan Scheepers (LU100)</t>
  </si>
  <si>
    <t>TOTAL CLAIM :Q4 (APR 2024- JUN 2024)</t>
  </si>
  <si>
    <t>CLAIM STATUS QUARTER 1: JUL 2024 -  SEPT 2024</t>
  </si>
  <si>
    <t>Claim falls within the applicable excess of R100,000.00,so the municipality is liable for the damages incurred. The claim has been referred to legal department .not yet settled</t>
  </si>
  <si>
    <t>Claim falls within the applicable excess of R100,000.00,so the municipality is liable for the damages incurred. The claim has been referred to legal department and not yet settled</t>
  </si>
  <si>
    <t>TOTAL CLAIMS :OCCURRED Q3(JAN -MAR 2024</t>
  </si>
  <si>
    <t>Windscreen Claim :FJF261 FS (LU96)</t>
  </si>
  <si>
    <t>NORMAL CLAIMS OCCURRED  Q1 :JUL 2024 -  SEPT 2024</t>
  </si>
  <si>
    <t>Windsreen claim:FWJ 094 FS (LU101)</t>
  </si>
  <si>
    <t>Claim  not settled</t>
  </si>
  <si>
    <t>2024/07/15</t>
  </si>
  <si>
    <t>Motor claim:FWD 490 FS (LU102)</t>
  </si>
  <si>
    <t>Municipal vehicle bumped a third party's  vehicle</t>
  </si>
  <si>
    <t>2024/04/30 REPORTED TO THE INSURER 2024/08/15</t>
  </si>
  <si>
    <t>Letter of demand:M Chamberlain :third party (LU103)</t>
  </si>
  <si>
    <t>Third party 'svehicle damaged due to pothole</t>
  </si>
  <si>
    <t>2024/07/10 REPORTED TO THE INSURER 2024/08/16</t>
  </si>
  <si>
    <t>Letter of demand:CC Ross (LU104)</t>
  </si>
  <si>
    <t>Third party's vehicle damaged due to pothole</t>
  </si>
  <si>
    <t>Motor Claim:FWD 518 FS(LU105)</t>
  </si>
  <si>
    <t>Municipal vehicle bumped a third party vehicle</t>
  </si>
  <si>
    <t>CLAIM SUMMARY F</t>
  </si>
  <si>
    <t>TOTAL CLAIM : OCCURRED Q4 (APR 2024- JUN 2024)</t>
  </si>
  <si>
    <t>TOTAL CLAIM :Q1 (JUL 2024-SEPT 2024</t>
  </si>
  <si>
    <t>CLAIM STATUS QUARTER 2: OCT 2024 -  DEC 2024</t>
  </si>
  <si>
    <t>Claim falls within the applicable excess of R100,000.00,so the municipality is liable for the damages incurred. The claim has been referred to legal department not yet settled</t>
  </si>
  <si>
    <t xml:space="preserve">TOTAL CLAIMS : Q1 CARRIED OVER( JULY 2023 -SEPT 2023) </t>
  </si>
  <si>
    <t>TOTAL CLAIMS:OCCURRED Q4(APR 2024-JUNE 2024)</t>
  </si>
  <si>
    <t>2024/09/09 REPORTED TO THE INSURER 2024/0128</t>
  </si>
  <si>
    <t>Motoc Claim:CZX 598 FS</t>
  </si>
  <si>
    <t>TOTAL CLAIMS:OCCURRED Q1(JUL 2024-SEPT 2024)</t>
  </si>
  <si>
    <t>NORMAL CLAIMS OCCURRED  Q2 :OCT 2024 -  DEC 2024</t>
  </si>
  <si>
    <t>2024/10/22 REPORTED TO THE INSURER 2025/01/23</t>
  </si>
  <si>
    <t>Windsreen claim:HXC 766 FS(906892)</t>
  </si>
  <si>
    <t>Letter of demand:Mr Pullen (GR01)</t>
  </si>
  <si>
    <t>Pothole Claim:GT Motaung (GR02)</t>
  </si>
  <si>
    <t>2024/09/09 REPORTED TO THE INSURER 2025/01/28</t>
  </si>
  <si>
    <t>Motor claim:CZX 598 FS (GR03)</t>
  </si>
  <si>
    <t>2024/08/03 REPORTED TO THE INSURER 2025/01/28</t>
  </si>
  <si>
    <t>Motor claim:HFG 582 FS (GR04)</t>
  </si>
  <si>
    <t>Letterof demand:Jan-Ham Pretorius (GR05)</t>
  </si>
  <si>
    <t>TOTAL CLAIMS:OCCURRED Q1(OCT2024-DEC 2024)</t>
  </si>
  <si>
    <t>CLAIM SUMMARY G</t>
  </si>
  <si>
    <t>TOTAL CLAIM :Q1 (JUL 2024-SEPT 2024)</t>
  </si>
  <si>
    <t>TOTAL CLAIM :Q2 (OCT 2024-DEC 2024)</t>
  </si>
  <si>
    <t xml:space="preserve">Claim settled </t>
  </si>
  <si>
    <t>NORMAL CLAIMS OCCURRED  Q3 :JAN025 -  MAR 2025</t>
  </si>
  <si>
    <t>CLAIM STATUS QUARTER 2: JAN 2025 -  MAR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</si>
</sst>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quot;R&quot;#,##0.00"/>
  </numFmts>
  <fonts count="17" x14ac:knownFonts="1">
    <font>
      <sz val="11"/>
      <color theme="1"/>
      <name val="Aptos Narrow"/>
      <family val="2"/>
      <scheme val="minor"/>
    </font>
    <font>
      <b/>
      <sz val="11"/>
      <color theme="1"/>
      <name val="Aptos Narrow"/>
      <family val="2"/>
      <scheme val="minor"/>
    </font>
    <font>
      <b/>
      <u/>
      <sz val="14"/>
      <color theme="1"/>
      <name val="Arial"/>
      <family val="2"/>
    </font>
    <font>
      <sz val="14"/>
      <color theme="1"/>
      <name val="Aptos Narrow"/>
      <family val="2"/>
      <scheme val="minor"/>
    </font>
    <font>
      <b/>
      <sz val="10"/>
      <color theme="1"/>
      <name val="Arial"/>
      <family val="2"/>
    </font>
    <font>
      <sz val="10"/>
      <color theme="1"/>
      <name val="Arial"/>
      <family val="2"/>
    </font>
    <font>
      <b/>
      <sz val="10"/>
      <name val="Arial"/>
      <family val="2"/>
    </font>
    <font>
      <sz val="10"/>
      <name val="Arial"/>
      <family val="2"/>
    </font>
    <font>
      <sz val="10"/>
      <color theme="1"/>
      <name val="Aptos Narrow"/>
      <family val="2"/>
      <scheme val="minor"/>
    </font>
    <font>
      <b/>
      <u/>
      <sz val="10"/>
      <color theme="1"/>
      <name val="Arial"/>
      <family val="2"/>
    </font>
    <font>
      <b/>
      <sz val="10"/>
      <color theme="1"/>
      <name val="Aptos Narrow"/>
      <family val="2"/>
      <scheme val="minor"/>
    </font>
    <font>
      <sz val="10"/>
      <name val="Aptos Narrow"/>
      <family val="2"/>
      <scheme val="minor"/>
    </font>
    <font>
      <sz val="10"/>
      <color rgb="FF000000"/>
      <name val="Arial"/>
      <family val="2"/>
    </font>
    <font>
      <b/>
      <sz val="11"/>
      <color theme="1"/>
      <name val="Arial"/>
      <family val="2"/>
    </font>
    <font>
      <b/>
      <u/>
      <sz val="11"/>
      <color theme="1"/>
      <name val="Arial"/>
      <family val="2"/>
    </font>
    <font>
      <b/>
      <u/>
      <sz val="10"/>
      <color rgb="FFFF0000"/>
      <name val="Arial"/>
      <family val="2"/>
    </font>
    <font>
      <b/>
      <u/>
      <sz val="11"/>
      <color theme="1"/>
      <name val="Aptos Narrow"/>
      <family val="2"/>
      <scheme val="minor"/>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bottom/>
      <diagonal/>
    </border>
    <border>
      <left style="medium">
        <color indexed="64"/>
      </left>
      <right style="medium">
        <color rgb="FF000000"/>
      </right>
      <top/>
      <bottom style="medium">
        <color rgb="FF000000"/>
      </bottom>
      <diagonal/>
    </border>
  </borders>
  <cellStyleXfs count="1">
    <xf numFmtId="0" fontId="0" fillId="0" borderId="0"/>
  </cellStyleXfs>
  <cellXfs count="289">
    <xf numFmtId="0" fontId="0" fillId="0" borderId="0" xfId="0"/>
    <xf numFmtId="0" fontId="2" fillId="2" borderId="0" xfId="0" applyFont="1" applyFill="1"/>
    <xf numFmtId="0" fontId="3" fillId="0" borderId="0" xfId="0" applyFont="1"/>
    <xf numFmtId="0" fontId="3" fillId="0" borderId="0" xfId="0" applyFont="1" applyAlignment="1">
      <alignment wrapText="1"/>
    </xf>
    <xf numFmtId="0" fontId="4" fillId="0" borderId="0" xfId="0" applyFont="1"/>
    <xf numFmtId="0" fontId="5" fillId="0" borderId="0" xfId="0" applyFont="1" applyAlignment="1">
      <alignment vertical="center"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164" fontId="5" fillId="0" borderId="0" xfId="0" applyNumberFormat="1" applyFont="1" applyAlignment="1">
      <alignment horizontal="left" vertical="center" wrapText="1"/>
    </xf>
    <xf numFmtId="0" fontId="8" fillId="0" borderId="0" xfId="0" applyFont="1"/>
    <xf numFmtId="0" fontId="9" fillId="3" borderId="0" xfId="0" applyFont="1" applyFill="1"/>
    <xf numFmtId="164" fontId="4" fillId="0" borderId="0" xfId="0" applyNumberFormat="1" applyFont="1"/>
    <xf numFmtId="0" fontId="4" fillId="0" borderId="0" xfId="0" applyFont="1" applyAlignment="1">
      <alignment horizontal="center"/>
    </xf>
    <xf numFmtId="0" fontId="9" fillId="0" borderId="0" xfId="0" applyFont="1" applyAlignment="1">
      <alignment vertical="center" wrapText="1"/>
    </xf>
    <xf numFmtId="0" fontId="4" fillId="0" borderId="0" xfId="0" applyFont="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vertical="center" wrapText="1"/>
    </xf>
    <xf numFmtId="0" fontId="10" fillId="0" borderId="0" xfId="0" applyFont="1"/>
    <xf numFmtId="0" fontId="5" fillId="0" borderId="0" xfId="0" applyFont="1"/>
    <xf numFmtId="0" fontId="8" fillId="0" borderId="5" xfId="0" applyFont="1" applyBorder="1"/>
    <xf numFmtId="0" fontId="8" fillId="0" borderId="6" xfId="0" applyFont="1" applyBorder="1"/>
    <xf numFmtId="0" fontId="8" fillId="0" borderId="7" xfId="0" applyFont="1" applyBorder="1"/>
    <xf numFmtId="0" fontId="8" fillId="0" borderId="8" xfId="0" applyFont="1" applyBorder="1" applyAlignment="1">
      <alignment vertical="center" wrapText="1"/>
    </xf>
    <xf numFmtId="14" fontId="10" fillId="0" borderId="0" xfId="0" applyNumberFormat="1" applyFont="1" applyAlignment="1">
      <alignment horizontal="left"/>
    </xf>
    <xf numFmtId="0" fontId="8" fillId="0" borderId="8" xfId="0" applyFont="1" applyBorder="1"/>
    <xf numFmtId="0" fontId="7" fillId="0" borderId="0" xfId="0" applyFont="1" applyAlignment="1" applyProtection="1">
      <alignment vertical="center" wrapText="1"/>
      <protection locked="0"/>
    </xf>
    <xf numFmtId="164" fontId="5" fillId="0" borderId="8" xfId="0" applyNumberFormat="1" applyFont="1" applyBorder="1" applyAlignment="1">
      <alignment horizontal="center" vertical="center"/>
    </xf>
    <xf numFmtId="164" fontId="5" fillId="0" borderId="6"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5" fillId="0" borderId="8" xfId="0" applyFont="1" applyBorder="1" applyAlignment="1">
      <alignment horizontal="left" vertical="center" wrapText="1"/>
    </xf>
    <xf numFmtId="164" fontId="8" fillId="0" borderId="0" xfId="0" applyNumberFormat="1" applyFont="1"/>
    <xf numFmtId="0" fontId="10" fillId="0" borderId="0" xfId="0" applyFont="1" applyAlignment="1">
      <alignment horizontal="left"/>
    </xf>
    <xf numFmtId="0" fontId="5" fillId="0" borderId="0" xfId="0" applyFont="1" applyAlignment="1">
      <alignment wrapText="1"/>
    </xf>
    <xf numFmtId="164" fontId="5" fillId="0" borderId="9" xfId="0" applyNumberFormat="1" applyFont="1" applyBorder="1" applyAlignment="1">
      <alignment horizontal="center" vertical="center"/>
    </xf>
    <xf numFmtId="0" fontId="8" fillId="0" borderId="0" xfId="0" applyFont="1" applyAlignment="1">
      <alignment vertical="center"/>
    </xf>
    <xf numFmtId="0" fontId="10" fillId="0" borderId="0" xfId="0" applyFont="1" applyAlignment="1">
      <alignment horizontal="left" vertical="center"/>
    </xf>
    <xf numFmtId="0" fontId="4" fillId="3" borderId="0" xfId="0" applyFont="1" applyFill="1" applyAlignment="1">
      <alignment vertical="center" wrapText="1"/>
    </xf>
    <xf numFmtId="164" fontId="4" fillId="0" borderId="9"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xf>
    <xf numFmtId="0" fontId="5" fillId="0" borderId="9" xfId="0" applyFont="1" applyBorder="1" applyAlignment="1">
      <alignment horizontal="left" vertical="center" wrapText="1"/>
    </xf>
    <xf numFmtId="0" fontId="4" fillId="0" borderId="0" xfId="0" applyFont="1" applyAlignment="1">
      <alignment vertical="center" wrapText="1"/>
    </xf>
    <xf numFmtId="164" fontId="5" fillId="0" borderId="0" xfId="0" applyNumberFormat="1" applyFont="1" applyAlignment="1">
      <alignment horizontal="center"/>
    </xf>
    <xf numFmtId="0" fontId="5" fillId="0" borderId="0" xfId="0" applyFont="1" applyAlignment="1">
      <alignment horizontal="left" vertical="center" wrapText="1"/>
    </xf>
    <xf numFmtId="14" fontId="9" fillId="3" borderId="0" xfId="0" applyNumberFormat="1" applyFont="1" applyFill="1" applyAlignment="1">
      <alignment horizontal="left"/>
    </xf>
    <xf numFmtId="14" fontId="9" fillId="0" borderId="0" xfId="0" applyNumberFormat="1" applyFont="1" applyAlignment="1">
      <alignment horizontal="left"/>
    </xf>
    <xf numFmtId="0" fontId="9" fillId="0" borderId="0" xfId="0" applyFont="1"/>
    <xf numFmtId="0" fontId="5" fillId="0" borderId="0" xfId="0" applyFont="1" applyAlignment="1">
      <alignment horizontal="left" vertical="top" wrapText="1"/>
    </xf>
    <xf numFmtId="164" fontId="5" fillId="0" borderId="5" xfId="0" applyNumberFormat="1" applyFont="1" applyBorder="1" applyAlignment="1">
      <alignment horizontal="center" vertical="center"/>
    </xf>
    <xf numFmtId="0" fontId="5" fillId="0" borderId="5" xfId="0" applyFont="1" applyBorder="1" applyAlignment="1">
      <alignment vertical="center" wrapText="1"/>
    </xf>
    <xf numFmtId="0" fontId="6" fillId="5" borderId="0" xfId="0" applyFont="1" applyFill="1" applyAlignment="1">
      <alignment vertical="center" wrapText="1"/>
    </xf>
    <xf numFmtId="14" fontId="11" fillId="0" borderId="0" xfId="0" applyNumberFormat="1" applyFont="1" applyAlignment="1">
      <alignment horizontal="left"/>
    </xf>
    <xf numFmtId="0" fontId="11" fillId="0" borderId="0" xfId="0" applyFont="1"/>
    <xf numFmtId="0" fontId="12" fillId="0" borderId="0" xfId="0" applyFont="1" applyAlignment="1">
      <alignment horizontal="left" vertical="center" wrapText="1" readingOrder="1"/>
    </xf>
    <xf numFmtId="164" fontId="7" fillId="0" borderId="8" xfId="0" applyNumberFormat="1" applyFont="1" applyBorder="1" applyAlignment="1">
      <alignment horizontal="center" vertical="center"/>
    </xf>
    <xf numFmtId="164" fontId="7" fillId="0" borderId="6" xfId="0" applyNumberFormat="1" applyFont="1" applyBorder="1" applyAlignment="1">
      <alignment horizontal="center" vertical="center"/>
    </xf>
    <xf numFmtId="164" fontId="7" fillId="0" borderId="7" xfId="0" applyNumberFormat="1" applyFont="1" applyBorder="1" applyAlignment="1">
      <alignment horizontal="center" vertical="center"/>
    </xf>
    <xf numFmtId="0" fontId="7" fillId="0" borderId="8" xfId="0" applyFont="1" applyBorder="1" applyAlignment="1">
      <alignment vertical="center" wrapText="1"/>
    </xf>
    <xf numFmtId="14" fontId="10" fillId="0" borderId="0" xfId="0" applyNumberFormat="1" applyFont="1" applyAlignment="1">
      <alignment horizontal="left" vertical="center"/>
    </xf>
    <xf numFmtId="0" fontId="10" fillId="0" borderId="0" xfId="0" applyFont="1" applyAlignment="1">
      <alignment vertical="center"/>
    </xf>
    <xf numFmtId="0" fontId="8" fillId="0" borderId="9" xfId="0" applyFont="1" applyBorder="1" applyAlignment="1">
      <alignment vertical="center" wrapText="1"/>
    </xf>
    <xf numFmtId="164" fontId="4" fillId="0" borderId="0" xfId="0" applyNumberFormat="1" applyFont="1" applyAlignment="1">
      <alignment horizontal="center"/>
    </xf>
    <xf numFmtId="0" fontId="8" fillId="0" borderId="0" xfId="0" applyFont="1" applyAlignment="1">
      <alignment vertical="center" wrapText="1"/>
    </xf>
    <xf numFmtId="164" fontId="5" fillId="0" borderId="8" xfId="0" applyNumberFormat="1" applyFont="1" applyBorder="1" applyAlignment="1">
      <alignment horizontal="center"/>
    </xf>
    <xf numFmtId="164" fontId="5" fillId="0" borderId="7" xfId="0" applyNumberFormat="1" applyFont="1" applyBorder="1" applyAlignment="1">
      <alignment horizontal="center"/>
    </xf>
    <xf numFmtId="164" fontId="5" fillId="0" borderId="6" xfId="0" applyNumberFormat="1" applyFont="1" applyBorder="1" applyAlignment="1">
      <alignment horizontal="center"/>
    </xf>
    <xf numFmtId="164" fontId="5" fillId="0" borderId="8" xfId="0" applyNumberFormat="1"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4" fillId="0" borderId="0" xfId="0" applyFont="1" applyAlignment="1">
      <alignment vertical="center"/>
    </xf>
    <xf numFmtId="0" fontId="4" fillId="0" borderId="3" xfId="0" applyFont="1" applyBorder="1" applyAlignment="1">
      <alignment vertical="center" wrapText="1"/>
    </xf>
    <xf numFmtId="0" fontId="4" fillId="0" borderId="2" xfId="0" applyFont="1" applyBorder="1" applyAlignment="1">
      <alignment vertical="center" wrapText="1"/>
    </xf>
    <xf numFmtId="14" fontId="10" fillId="0" borderId="0" xfId="0" applyNumberFormat="1" applyFont="1" applyAlignment="1">
      <alignment horizontal="left" vertical="center" wrapText="1"/>
    </xf>
    <xf numFmtId="0" fontId="5" fillId="0" borderId="0" xfId="0" applyFont="1" applyAlignment="1">
      <alignment vertical="center"/>
    </xf>
    <xf numFmtId="164" fontId="4" fillId="0" borderId="1" xfId="0" applyNumberFormat="1" applyFont="1" applyBorder="1" applyAlignment="1">
      <alignment horizontal="center"/>
    </xf>
    <xf numFmtId="164" fontId="4" fillId="4" borderId="1" xfId="0" applyNumberFormat="1" applyFont="1" applyFill="1" applyBorder="1" applyAlignment="1">
      <alignment horizontal="center"/>
    </xf>
    <xf numFmtId="0" fontId="9" fillId="0" borderId="1" xfId="0" applyFont="1" applyBorder="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2" borderId="0" xfId="0" applyFont="1" applyFill="1"/>
    <xf numFmtId="164" fontId="7" fillId="0" borderId="8" xfId="0" applyNumberFormat="1" applyFont="1" applyBorder="1" applyAlignment="1">
      <alignment horizontal="center"/>
    </xf>
    <xf numFmtId="164" fontId="8" fillId="0" borderId="0" xfId="0" applyNumberFormat="1" applyFont="1" applyAlignment="1">
      <alignment horizontal="center"/>
    </xf>
    <xf numFmtId="14" fontId="10" fillId="0" borderId="0" xfId="0" applyNumberFormat="1" applyFont="1" applyAlignment="1">
      <alignment horizontal="left" wrapText="1"/>
    </xf>
    <xf numFmtId="0" fontId="4" fillId="2" borderId="0" xfId="0" applyFont="1" applyFill="1" applyAlignment="1">
      <alignment vertical="center" wrapText="1"/>
    </xf>
    <xf numFmtId="0" fontId="4" fillId="0" borderId="5" xfId="0" applyFont="1" applyBorder="1" applyAlignment="1">
      <alignment vertical="center" wrapText="1"/>
    </xf>
    <xf numFmtId="164" fontId="7" fillId="0" borderId="9" xfId="0" applyNumberFormat="1" applyFont="1" applyBorder="1" applyAlignment="1">
      <alignment horizontal="center" vertical="center"/>
    </xf>
    <xf numFmtId="164" fontId="5" fillId="0" borderId="9" xfId="0" applyNumberFormat="1" applyFont="1" applyBorder="1" applyAlignment="1">
      <alignment horizontal="left" vertical="center" wrapText="1"/>
    </xf>
    <xf numFmtId="0" fontId="9" fillId="0" borderId="0" xfId="0" applyFont="1" applyAlignment="1">
      <alignment wrapText="1"/>
    </xf>
    <xf numFmtId="164" fontId="4" fillId="0" borderId="0" xfId="0" applyNumberFormat="1" applyFont="1" applyAlignment="1">
      <alignment horizontal="center" vertical="center"/>
    </xf>
    <xf numFmtId="0" fontId="4" fillId="0" borderId="10" xfId="0" applyFont="1" applyBorder="1" applyAlignment="1">
      <alignment vertical="center" wrapText="1"/>
    </xf>
    <xf numFmtId="164" fontId="8" fillId="0" borderId="0" xfId="0" applyNumberFormat="1" applyFont="1" applyAlignment="1">
      <alignment vertical="center"/>
    </xf>
    <xf numFmtId="164" fontId="5" fillId="0" borderId="7"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1" xfId="0" applyFont="1" applyBorder="1" applyAlignment="1">
      <alignment vertical="center" wrapText="1"/>
    </xf>
    <xf numFmtId="0" fontId="4" fillId="0" borderId="0" xfId="0" applyFont="1" applyAlignment="1">
      <alignment horizontal="left" vertical="center"/>
    </xf>
    <xf numFmtId="0" fontId="5" fillId="0" borderId="8" xfId="0" applyFont="1" applyBorder="1" applyAlignment="1">
      <alignment wrapText="1"/>
    </xf>
    <xf numFmtId="0" fontId="6" fillId="0" borderId="0" xfId="0" applyFont="1" applyAlignment="1">
      <alignment vertical="center" wrapText="1"/>
    </xf>
    <xf numFmtId="0" fontId="9" fillId="0" borderId="1" xfId="0" applyFont="1" applyBorder="1" applyAlignment="1">
      <alignment wrapText="1"/>
    </xf>
    <xf numFmtId="0" fontId="4" fillId="0" borderId="4" xfId="0" applyFont="1" applyBorder="1" applyAlignment="1">
      <alignment vertical="center" wrapText="1"/>
    </xf>
    <xf numFmtId="14" fontId="8" fillId="0" borderId="0" xfId="0" applyNumberFormat="1" applyFont="1" applyAlignment="1">
      <alignment horizontal="left"/>
    </xf>
    <xf numFmtId="164" fontId="10" fillId="0" borderId="5" xfId="0" applyNumberFormat="1" applyFont="1" applyBorder="1" applyAlignment="1">
      <alignment horizontal="center"/>
    </xf>
    <xf numFmtId="0" fontId="10" fillId="0" borderId="5" xfId="0" applyFont="1" applyBorder="1" applyAlignment="1">
      <alignment wrapText="1"/>
    </xf>
    <xf numFmtId="164" fontId="8" fillId="0" borderId="8" xfId="0" applyNumberFormat="1" applyFont="1" applyBorder="1" applyAlignment="1">
      <alignment horizontal="center"/>
    </xf>
    <xf numFmtId="164" fontId="5" fillId="0" borderId="8" xfId="0" applyNumberFormat="1" applyFont="1" applyBorder="1" applyAlignment="1">
      <alignment wrapText="1"/>
    </xf>
    <xf numFmtId="164" fontId="5" fillId="0" borderId="8" xfId="0" applyNumberFormat="1" applyFont="1" applyBorder="1" applyAlignment="1">
      <alignment vertical="center" wrapText="1"/>
    </xf>
    <xf numFmtId="164" fontId="8" fillId="0" borderId="8" xfId="0" applyNumberFormat="1" applyFont="1" applyBorder="1" applyAlignment="1">
      <alignment horizontal="center" vertical="center"/>
    </xf>
    <xf numFmtId="164" fontId="10" fillId="0" borderId="8" xfId="0" applyNumberFormat="1" applyFont="1" applyBorder="1" applyAlignment="1">
      <alignment horizontal="center"/>
    </xf>
    <xf numFmtId="0" fontId="8" fillId="0" borderId="0" xfId="0" applyFont="1" applyAlignment="1">
      <alignment horizontal="left" vertical="center"/>
    </xf>
    <xf numFmtId="0" fontId="8" fillId="0" borderId="0" xfId="0" applyFont="1" applyAlignment="1">
      <alignment horizontal="left"/>
    </xf>
    <xf numFmtId="164" fontId="5" fillId="0" borderId="8" xfId="0" applyNumberFormat="1" applyFont="1" applyBorder="1" applyAlignment="1">
      <alignment horizontal="left" wrapText="1"/>
    </xf>
    <xf numFmtId="164" fontId="5" fillId="0" borderId="8" xfId="0" applyNumberFormat="1" applyFont="1" applyBorder="1" applyAlignment="1">
      <alignment vertical="top" wrapText="1"/>
    </xf>
    <xf numFmtId="0" fontId="4" fillId="6" borderId="0" xfId="0" applyFont="1" applyFill="1"/>
    <xf numFmtId="164" fontId="10" fillId="0" borderId="1" xfId="0" applyNumberFormat="1" applyFont="1" applyBorder="1" applyAlignment="1">
      <alignment horizontal="center"/>
    </xf>
    <xf numFmtId="164" fontId="10" fillId="7" borderId="1" xfId="0" applyNumberFormat="1" applyFont="1" applyFill="1" applyBorder="1" applyAlignment="1">
      <alignment horizontal="center"/>
    </xf>
    <xf numFmtId="164" fontId="10" fillId="8" borderId="1" xfId="0" applyNumberFormat="1" applyFont="1" applyFill="1" applyBorder="1" applyAlignment="1">
      <alignment horizontal="center"/>
    </xf>
    <xf numFmtId="0" fontId="8" fillId="0" borderId="1" xfId="0" applyFont="1" applyBorder="1" applyAlignment="1">
      <alignment wrapText="1"/>
    </xf>
    <xf numFmtId="14" fontId="10" fillId="0" borderId="0" xfId="0" applyNumberFormat="1" applyFont="1"/>
    <xf numFmtId="0" fontId="8" fillId="9" borderId="0" xfId="0" applyFont="1" applyFill="1"/>
    <xf numFmtId="0" fontId="8" fillId="0" borderId="0" xfId="0" applyFont="1" applyAlignment="1">
      <alignment wrapText="1"/>
    </xf>
    <xf numFmtId="14" fontId="9" fillId="9" borderId="0" xfId="0" applyNumberFormat="1" applyFont="1" applyFill="1" applyAlignment="1">
      <alignment horizontal="left"/>
    </xf>
    <xf numFmtId="0" fontId="9" fillId="9" borderId="0" xfId="0" applyFont="1" applyFill="1"/>
    <xf numFmtId="164" fontId="8" fillId="0" borderId="5" xfId="0" applyNumberFormat="1" applyFont="1" applyBorder="1" applyAlignment="1">
      <alignment horizontal="center"/>
    </xf>
    <xf numFmtId="164" fontId="8" fillId="0" borderId="10" xfId="0" applyNumberFormat="1" applyFont="1" applyBorder="1" applyAlignment="1">
      <alignment horizontal="center"/>
    </xf>
    <xf numFmtId="164" fontId="5" fillId="0" borderId="5" xfId="0" applyNumberFormat="1" applyFont="1" applyBorder="1" applyAlignment="1">
      <alignment wrapText="1"/>
    </xf>
    <xf numFmtId="14" fontId="8" fillId="0" borderId="0" xfId="0" applyNumberFormat="1" applyFont="1" applyAlignment="1">
      <alignment horizontal="left" wrapText="1"/>
    </xf>
    <xf numFmtId="164" fontId="8" fillId="0" borderId="7" xfId="0" applyNumberFormat="1" applyFont="1" applyBorder="1" applyAlignment="1">
      <alignment horizontal="center"/>
    </xf>
    <xf numFmtId="0" fontId="8" fillId="0" borderId="8" xfId="0" applyFont="1" applyBorder="1" applyAlignment="1">
      <alignment wrapText="1"/>
    </xf>
    <xf numFmtId="164" fontId="10" fillId="0" borderId="7" xfId="0" applyNumberFormat="1" applyFont="1" applyBorder="1" applyAlignment="1">
      <alignment horizontal="center"/>
    </xf>
    <xf numFmtId="0" fontId="10" fillId="0" borderId="8" xfId="0" applyFont="1" applyBorder="1" applyAlignment="1">
      <alignment wrapText="1"/>
    </xf>
    <xf numFmtId="164" fontId="8" fillId="0" borderId="9" xfId="0" applyNumberFormat="1" applyFont="1" applyBorder="1" applyAlignment="1">
      <alignment horizontal="center"/>
    </xf>
    <xf numFmtId="164" fontId="8" fillId="0" borderId="11" xfId="0" applyNumberFormat="1" applyFont="1" applyBorder="1" applyAlignment="1">
      <alignment horizontal="center"/>
    </xf>
    <xf numFmtId="164" fontId="10" fillId="7" borderId="4" xfId="0" applyNumberFormat="1" applyFont="1" applyFill="1" applyBorder="1" applyAlignment="1">
      <alignment horizontal="center"/>
    </xf>
    <xf numFmtId="164" fontId="10" fillId="8" borderId="2" xfId="0" applyNumberFormat="1" applyFont="1" applyFill="1" applyBorder="1" applyAlignment="1">
      <alignment horizontal="center"/>
    </xf>
    <xf numFmtId="164" fontId="4" fillId="0" borderId="8" xfId="0" applyNumberFormat="1" applyFont="1" applyBorder="1" applyAlignment="1">
      <alignment horizontal="center"/>
    </xf>
    <xf numFmtId="0" fontId="9" fillId="0" borderId="8" xfId="0" applyFont="1" applyBorder="1" applyAlignment="1">
      <alignment vertical="center" wrapText="1"/>
    </xf>
    <xf numFmtId="164" fontId="13" fillId="0" borderId="0" xfId="0" applyNumberFormat="1" applyFont="1" applyAlignment="1">
      <alignment wrapText="1"/>
    </xf>
    <xf numFmtId="164" fontId="0" fillId="0" borderId="0" xfId="0" applyNumberFormat="1" applyAlignment="1">
      <alignment horizontal="center"/>
    </xf>
    <xf numFmtId="164" fontId="0" fillId="0" borderId="8" xfId="0" applyNumberFormat="1" applyBorder="1" applyAlignment="1">
      <alignment horizontal="center"/>
    </xf>
    <xf numFmtId="0" fontId="14" fillId="0" borderId="8"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3" fillId="0" borderId="2" xfId="0" applyFont="1" applyBorder="1" applyAlignment="1">
      <alignment vertical="center" wrapText="1"/>
    </xf>
    <xf numFmtId="0" fontId="13" fillId="2" borderId="1" xfId="0" applyFont="1" applyFill="1" applyBorder="1" applyAlignment="1">
      <alignment vertical="center" wrapText="1"/>
    </xf>
    <xf numFmtId="0" fontId="13" fillId="2" borderId="2" xfId="0" applyFont="1" applyFill="1" applyBorder="1" applyAlignment="1">
      <alignment vertical="center" wrapText="1"/>
    </xf>
    <xf numFmtId="0" fontId="13" fillId="3" borderId="1" xfId="0" applyFont="1" applyFill="1" applyBorder="1" applyAlignment="1">
      <alignment vertical="center" wrapText="1"/>
    </xf>
    <xf numFmtId="0" fontId="13" fillId="10" borderId="12" xfId="0" applyFont="1" applyFill="1" applyBorder="1" applyAlignment="1">
      <alignment vertical="center" wrapText="1"/>
    </xf>
    <xf numFmtId="0" fontId="13" fillId="0" borderId="5" xfId="0" applyFont="1" applyBorder="1" applyAlignment="1">
      <alignment vertical="center" wrapText="1"/>
    </xf>
    <xf numFmtId="164" fontId="1" fillId="0" borderId="5" xfId="0" applyNumberFormat="1" applyFont="1" applyBorder="1" applyAlignment="1">
      <alignment horizontal="center" vertical="center"/>
    </xf>
    <xf numFmtId="164" fontId="1" fillId="0" borderId="10" xfId="0" applyNumberFormat="1" applyFont="1" applyBorder="1" applyAlignment="1">
      <alignment horizontal="center" vertical="center"/>
    </xf>
    <xf numFmtId="164" fontId="1" fillId="2" borderId="5"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wrapText="1"/>
    </xf>
    <xf numFmtId="164" fontId="1" fillId="10" borderId="12" xfId="0" applyNumberFormat="1" applyFont="1" applyFill="1" applyBorder="1" applyAlignment="1">
      <alignment horizontal="center" vertical="center" wrapText="1"/>
    </xf>
    <xf numFmtId="0" fontId="13" fillId="0" borderId="8" xfId="0" applyFont="1" applyBorder="1" applyAlignment="1">
      <alignment vertical="center" wrapText="1"/>
    </xf>
    <xf numFmtId="0" fontId="0" fillId="0" borderId="8" xfId="0" applyBorder="1" applyAlignment="1">
      <alignment vertical="center"/>
    </xf>
    <xf numFmtId="0" fontId="0" fillId="0" borderId="7" xfId="0" applyBorder="1" applyAlignment="1">
      <alignment vertical="center"/>
    </xf>
    <xf numFmtId="0" fontId="0" fillId="2" borderId="8" xfId="0" applyFill="1" applyBorder="1" applyAlignment="1">
      <alignment vertical="center"/>
    </xf>
    <xf numFmtId="0" fontId="0" fillId="2" borderId="0" xfId="0" applyFill="1" applyAlignment="1">
      <alignment vertical="center"/>
    </xf>
    <xf numFmtId="0" fontId="0" fillId="3" borderId="8" xfId="0" applyFill="1" applyBorder="1" applyAlignment="1">
      <alignment horizontal="center" vertical="center" wrapText="1"/>
    </xf>
    <xf numFmtId="0" fontId="0" fillId="10" borderId="6" xfId="0" applyFill="1" applyBorder="1" applyAlignment="1">
      <alignment vertical="center"/>
    </xf>
    <xf numFmtId="164" fontId="1" fillId="0" borderId="8"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2" borderId="8"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164" fontId="1" fillId="3" borderId="8" xfId="0" applyNumberFormat="1" applyFont="1" applyFill="1" applyBorder="1" applyAlignment="1">
      <alignment horizontal="center" vertical="center" wrapText="1"/>
    </xf>
    <xf numFmtId="164" fontId="1" fillId="10" borderId="6" xfId="0" applyNumberFormat="1" applyFont="1" applyFill="1" applyBorder="1" applyAlignment="1">
      <alignment horizontal="center" vertical="center" wrapText="1"/>
    </xf>
    <xf numFmtId="164" fontId="0" fillId="3" borderId="8" xfId="0" applyNumberFormat="1" applyFill="1" applyBorder="1" applyAlignment="1">
      <alignment horizontal="center" vertical="center" wrapText="1"/>
    </xf>
    <xf numFmtId="164" fontId="1" fillId="3" borderId="8" xfId="0" applyNumberFormat="1" applyFont="1" applyFill="1" applyBorder="1" applyAlignment="1">
      <alignment horizontal="center" vertical="center"/>
    </xf>
    <xf numFmtId="0" fontId="10" fillId="5" borderId="0" xfId="0" applyFont="1" applyFill="1" applyAlignment="1">
      <alignment vertical="top"/>
    </xf>
    <xf numFmtId="0" fontId="13" fillId="5" borderId="8" xfId="0" applyFont="1" applyFill="1" applyBorder="1" applyAlignment="1">
      <alignment vertical="top" wrapText="1"/>
    </xf>
    <xf numFmtId="164" fontId="1" fillId="5" borderId="8" xfId="0" applyNumberFormat="1" applyFont="1" applyFill="1" applyBorder="1" applyAlignment="1">
      <alignment horizontal="center" vertical="top"/>
    </xf>
    <xf numFmtId="164" fontId="1" fillId="5" borderId="7" xfId="0" applyNumberFormat="1" applyFont="1" applyFill="1" applyBorder="1" applyAlignment="1">
      <alignment horizontal="center" vertical="top"/>
    </xf>
    <xf numFmtId="164" fontId="1" fillId="2" borderId="8" xfId="0" applyNumberFormat="1" applyFont="1" applyFill="1" applyBorder="1" applyAlignment="1">
      <alignment horizontal="center" vertical="top"/>
    </xf>
    <xf numFmtId="164" fontId="1" fillId="2" borderId="0" xfId="0" applyNumberFormat="1" applyFont="1" applyFill="1" applyAlignment="1">
      <alignment horizontal="center" vertical="top"/>
    </xf>
    <xf numFmtId="164" fontId="1" fillId="3" borderId="8" xfId="0" applyNumberFormat="1" applyFont="1" applyFill="1" applyBorder="1" applyAlignment="1">
      <alignment horizontal="center" vertical="top" wrapText="1"/>
    </xf>
    <xf numFmtId="164" fontId="1" fillId="10" borderId="6" xfId="0" applyNumberFormat="1" applyFont="1" applyFill="1" applyBorder="1" applyAlignment="1">
      <alignment horizontal="center" vertical="top" wrapText="1"/>
    </xf>
    <xf numFmtId="0" fontId="8" fillId="5" borderId="0" xfId="0" applyFont="1" applyFill="1" applyAlignment="1">
      <alignment vertical="top"/>
    </xf>
    <xf numFmtId="164" fontId="1" fillId="10" borderId="6" xfId="0" applyNumberFormat="1" applyFont="1" applyFill="1" applyBorder="1" applyAlignment="1">
      <alignment horizontal="center" vertical="center"/>
    </xf>
    <xf numFmtId="164" fontId="1" fillId="3" borderId="8" xfId="0" applyNumberFormat="1" applyFont="1" applyFill="1" applyBorder="1" applyAlignment="1">
      <alignment horizontal="center"/>
    </xf>
    <xf numFmtId="164" fontId="1" fillId="10" borderId="6" xfId="0" applyNumberFormat="1" applyFont="1" applyFill="1" applyBorder="1" applyAlignment="1">
      <alignment horizontal="center"/>
    </xf>
    <xf numFmtId="0" fontId="1" fillId="0" borderId="0" xfId="0" applyFont="1"/>
    <xf numFmtId="0" fontId="13" fillId="6" borderId="1" xfId="0" applyFont="1" applyFill="1" applyBorder="1"/>
    <xf numFmtId="164" fontId="1" fillId="0" borderId="1" xfId="0" applyNumberFormat="1" applyFont="1" applyBorder="1" applyAlignment="1">
      <alignment horizontal="center"/>
    </xf>
    <xf numFmtId="164" fontId="1" fillId="7" borderId="1" xfId="0" applyNumberFormat="1" applyFont="1" applyFill="1" applyBorder="1" applyAlignment="1">
      <alignment horizontal="center"/>
    </xf>
    <xf numFmtId="164" fontId="1" fillId="8" borderId="1" xfId="0" applyNumberFormat="1" applyFont="1" applyFill="1" applyBorder="1" applyAlignment="1">
      <alignment horizontal="center"/>
    </xf>
    <xf numFmtId="164" fontId="1" fillId="8" borderId="4" xfId="0" applyNumberFormat="1" applyFont="1" applyFill="1" applyBorder="1" applyAlignment="1">
      <alignment horizontal="center"/>
    </xf>
    <xf numFmtId="164" fontId="1" fillId="3" borderId="4" xfId="0" applyNumberFormat="1" applyFont="1" applyFill="1" applyBorder="1" applyAlignment="1">
      <alignment horizontal="center"/>
    </xf>
    <xf numFmtId="164" fontId="1" fillId="10" borderId="1" xfId="0" applyNumberFormat="1" applyFont="1" applyFill="1" applyBorder="1" applyAlignment="1">
      <alignment horizontal="center"/>
    </xf>
    <xf numFmtId="0" fontId="13" fillId="0" borderId="0" xfId="0" applyFont="1"/>
    <xf numFmtId="164" fontId="1" fillId="0" borderId="0" xfId="0" applyNumberFormat="1" applyFont="1" applyAlignment="1">
      <alignment horizontal="center"/>
    </xf>
    <xf numFmtId="0" fontId="0" fillId="0" borderId="0" xfId="0" applyAlignment="1">
      <alignment wrapText="1"/>
    </xf>
    <xf numFmtId="164" fontId="8" fillId="0" borderId="0" xfId="0" applyNumberFormat="1" applyFont="1" applyAlignment="1">
      <alignment wrapText="1"/>
    </xf>
    <xf numFmtId="164" fontId="8" fillId="0" borderId="0" xfId="0" applyNumberFormat="1" applyFont="1" applyAlignment="1">
      <alignment vertical="center" wrapText="1"/>
    </xf>
    <xf numFmtId="0" fontId="5" fillId="0" borderId="10" xfId="0" applyFont="1" applyBorder="1" applyAlignment="1">
      <alignment vertical="center" wrapText="1"/>
    </xf>
    <xf numFmtId="0" fontId="5" fillId="0" borderId="13" xfId="0" applyFont="1" applyBorder="1"/>
    <xf numFmtId="164" fontId="5" fillId="0" borderId="13" xfId="0" applyNumberFormat="1" applyFont="1" applyBorder="1"/>
    <xf numFmtId="164" fontId="5" fillId="5" borderId="12" xfId="0" applyNumberFormat="1" applyFont="1" applyFill="1" applyBorder="1"/>
    <xf numFmtId="0" fontId="5" fillId="0" borderId="7" xfId="0" applyFont="1" applyBorder="1" applyAlignment="1">
      <alignment vertical="center" wrapText="1"/>
    </xf>
    <xf numFmtId="164" fontId="5" fillId="0" borderId="0" xfId="0" applyNumberFormat="1" applyFont="1"/>
    <xf numFmtId="164" fontId="5" fillId="5" borderId="6" xfId="0" applyNumberFormat="1" applyFont="1" applyFill="1" applyBorder="1"/>
    <xf numFmtId="164" fontId="5" fillId="0" borderId="6" xfId="0" applyNumberFormat="1" applyFont="1" applyBorder="1"/>
    <xf numFmtId="0" fontId="15" fillId="0" borderId="11" xfId="0" applyFont="1" applyBorder="1" applyAlignment="1">
      <alignment vertical="center"/>
    </xf>
    <xf numFmtId="0" fontId="9" fillId="0" borderId="14" xfId="0" applyFont="1" applyBorder="1"/>
    <xf numFmtId="164" fontId="9" fillId="0" borderId="14" xfId="0" applyNumberFormat="1" applyFont="1" applyBorder="1"/>
    <xf numFmtId="164" fontId="15" fillId="8" borderId="15" xfId="0" applyNumberFormat="1" applyFont="1" applyFill="1" applyBorder="1"/>
    <xf numFmtId="0" fontId="9" fillId="0" borderId="7" xfId="0" applyFont="1" applyBorder="1" applyAlignment="1">
      <alignment vertical="center"/>
    </xf>
    <xf numFmtId="164" fontId="9" fillId="0" borderId="0" xfId="0" applyNumberFormat="1" applyFont="1"/>
    <xf numFmtId="164" fontId="9" fillId="0" borderId="6" xfId="0" applyNumberFormat="1" applyFont="1" applyBorder="1"/>
    <xf numFmtId="0" fontId="9" fillId="0" borderId="11" xfId="0" applyFont="1" applyBorder="1" applyAlignment="1">
      <alignment vertical="center"/>
    </xf>
    <xf numFmtId="164" fontId="9" fillId="7" borderId="15" xfId="0" applyNumberFormat="1" applyFont="1" applyFill="1" applyBorder="1"/>
    <xf numFmtId="164" fontId="8" fillId="0" borderId="7" xfId="0" applyNumberFormat="1" applyFont="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0" fontId="4" fillId="2" borderId="0" xfId="0" applyFont="1" applyFill="1" applyAlignment="1">
      <alignment wrapText="1"/>
    </xf>
    <xf numFmtId="165" fontId="8" fillId="0" borderId="8" xfId="0" applyNumberFormat="1" applyFont="1" applyBorder="1" applyAlignment="1">
      <alignment horizontal="center"/>
    </xf>
    <xf numFmtId="165" fontId="8" fillId="0" borderId="7" xfId="0" applyNumberFormat="1" applyFont="1" applyBorder="1" applyAlignment="1">
      <alignment horizontal="center"/>
    </xf>
    <xf numFmtId="0" fontId="4" fillId="0" borderId="0" xfId="0" applyFont="1" applyAlignment="1">
      <alignment horizontal="left" wrapText="1"/>
    </xf>
    <xf numFmtId="164" fontId="7" fillId="0" borderId="5"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5" fillId="0" borderId="6" xfId="0" applyNumberFormat="1" applyFont="1" applyBorder="1" applyAlignment="1">
      <alignment horizontal="left" vertical="center" wrapText="1"/>
    </xf>
    <xf numFmtId="14" fontId="9" fillId="6" borderId="0" xfId="0" applyNumberFormat="1" applyFont="1" applyFill="1" applyAlignment="1">
      <alignment horizontal="left"/>
    </xf>
    <xf numFmtId="0" fontId="9" fillId="6" borderId="0" xfId="0" applyFont="1" applyFill="1"/>
    <xf numFmtId="0" fontId="5" fillId="6" borderId="0" xfId="0" applyFont="1" applyFill="1"/>
    <xf numFmtId="164" fontId="7" fillId="0" borderId="10" xfId="0" applyNumberFormat="1" applyFont="1" applyBorder="1" applyAlignment="1">
      <alignment horizontal="center" vertical="center"/>
    </xf>
    <xf numFmtId="164" fontId="5" fillId="0" borderId="1" xfId="0" applyNumberFormat="1" applyFont="1" applyBorder="1" applyAlignment="1">
      <alignment horizontal="left" vertical="center" wrapText="1"/>
    </xf>
    <xf numFmtId="164" fontId="16" fillId="0" borderId="0" xfId="0" applyNumberFormat="1" applyFont="1" applyAlignment="1">
      <alignment horizontal="center"/>
    </xf>
    <xf numFmtId="0" fontId="14" fillId="0" borderId="0" xfId="0" applyFont="1" applyAlignment="1">
      <alignment vertical="center" wrapText="1"/>
    </xf>
    <xf numFmtId="0" fontId="13" fillId="0" borderId="0" xfId="0" applyFont="1" applyAlignment="1">
      <alignment vertical="center" wrapText="1"/>
    </xf>
    <xf numFmtId="164" fontId="1" fillId="0" borderId="0" xfId="0" applyNumberFormat="1" applyFont="1" applyAlignment="1">
      <alignment horizontal="center" vertical="center" wrapText="1"/>
    </xf>
    <xf numFmtId="164" fontId="1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8" fillId="0" borderId="10" xfId="0" applyFont="1" applyBorder="1"/>
    <xf numFmtId="0" fontId="8" fillId="0" borderId="13" xfId="0" applyFont="1" applyBorder="1"/>
    <xf numFmtId="164" fontId="8" fillId="0" borderId="13" xfId="0" applyNumberFormat="1" applyFont="1" applyBorder="1"/>
    <xf numFmtId="0" fontId="8" fillId="0" borderId="12" xfId="0" applyFont="1" applyBorder="1"/>
    <xf numFmtId="0" fontId="4" fillId="0" borderId="7" xfId="0" applyFont="1" applyBorder="1" applyAlignment="1">
      <alignment vertical="center" wrapText="1"/>
    </xf>
    <xf numFmtId="0" fontId="5" fillId="0" borderId="6" xfId="0" applyFont="1" applyBorder="1"/>
    <xf numFmtId="0" fontId="2" fillId="0" borderId="0" xfId="0" applyFont="1"/>
    <xf numFmtId="0" fontId="4" fillId="0" borderId="0" xfId="0" applyFont="1" applyAlignment="1">
      <alignment horizontal="left" vertical="center" wrapText="1"/>
    </xf>
    <xf numFmtId="16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wrapText="1"/>
    </xf>
    <xf numFmtId="0" fontId="5" fillId="0" borderId="10" xfId="0" applyFont="1" applyBorder="1"/>
    <xf numFmtId="0" fontId="4" fillId="0" borderId="12" xfId="0" applyFont="1" applyBorder="1" applyAlignment="1">
      <alignment vertical="center" wrapText="1"/>
    </xf>
    <xf numFmtId="0" fontId="4" fillId="0" borderId="13" xfId="0" applyFont="1" applyBorder="1" applyAlignment="1">
      <alignment vertical="center" wrapText="1"/>
    </xf>
    <xf numFmtId="49" fontId="10" fillId="0" borderId="0" xfId="0" applyNumberFormat="1" applyFont="1" applyAlignment="1">
      <alignment horizontal="left" vertical="center"/>
    </xf>
    <xf numFmtId="49" fontId="10" fillId="0" borderId="0" xfId="0" applyNumberFormat="1" applyFont="1" applyAlignment="1">
      <alignment horizontal="left" wrapText="1"/>
    </xf>
    <xf numFmtId="164" fontId="7" fillId="0" borderId="16" xfId="0" applyNumberFormat="1" applyFont="1" applyBorder="1" applyAlignment="1">
      <alignment horizontal="center" vertical="center"/>
    </xf>
    <xf numFmtId="164" fontId="7" fillId="0" borderId="17" xfId="0" applyNumberFormat="1" applyFont="1" applyBorder="1" applyAlignment="1">
      <alignment horizontal="center" vertical="center"/>
    </xf>
    <xf numFmtId="0" fontId="5" fillId="0" borderId="12" xfId="0" applyFont="1" applyBorder="1" applyAlignment="1">
      <alignment vertical="center" wrapText="1"/>
    </xf>
    <xf numFmtId="49" fontId="10" fillId="0" borderId="0" xfId="0" applyNumberFormat="1" applyFont="1" applyAlignment="1">
      <alignment horizontal="left" vertical="center" wrapText="1"/>
    </xf>
    <xf numFmtId="164" fontId="7" fillId="0" borderId="18" xfId="0" applyNumberFormat="1" applyFont="1" applyBorder="1" applyAlignment="1">
      <alignment horizontal="center" vertical="center"/>
    </xf>
    <xf numFmtId="164" fontId="7" fillId="0" borderId="19" xfId="0" applyNumberFormat="1" applyFont="1" applyBorder="1" applyAlignment="1">
      <alignment horizontal="center" vertical="center"/>
    </xf>
    <xf numFmtId="0" fontId="8" fillId="0" borderId="18" xfId="0" applyFont="1" applyBorder="1"/>
    <xf numFmtId="0" fontId="8" fillId="0" borderId="19" xfId="0" applyFont="1" applyBorder="1"/>
    <xf numFmtId="49" fontId="10" fillId="0" borderId="0" xfId="0" applyNumberFormat="1" applyFont="1"/>
    <xf numFmtId="164" fontId="7" fillId="0" borderId="20" xfId="0" applyNumberFormat="1" applyFont="1" applyBorder="1" applyAlignment="1">
      <alignment horizontal="center" vertical="center"/>
    </xf>
    <xf numFmtId="164" fontId="7"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4" fontId="4" fillId="0" borderId="0" xfId="0" applyNumberFormat="1" applyFont="1" applyAlignment="1">
      <alignment horizontal="left" vertical="center" wrapText="1"/>
    </xf>
    <xf numFmtId="165" fontId="5" fillId="0" borderId="8" xfId="0" applyNumberFormat="1" applyFont="1" applyBorder="1" applyAlignment="1">
      <alignment vertical="center" wrapText="1"/>
    </xf>
    <xf numFmtId="164" fontId="6" fillId="0" borderId="3" xfId="0" applyNumberFormat="1" applyFont="1" applyBorder="1" applyAlignment="1">
      <alignment horizontal="center" vertical="center"/>
    </xf>
    <xf numFmtId="0" fontId="4" fillId="0" borderId="17" xfId="0" applyFont="1" applyBorder="1" applyAlignment="1">
      <alignment vertical="center" wrapText="1"/>
    </xf>
    <xf numFmtId="164" fontId="7" fillId="0" borderId="8" xfId="0" applyNumberFormat="1" applyFont="1" applyBorder="1" applyAlignment="1">
      <alignment horizontal="left" vertical="center"/>
    </xf>
    <xf numFmtId="164" fontId="7" fillId="0" borderId="6" xfId="0" applyNumberFormat="1" applyFont="1" applyBorder="1" applyAlignment="1">
      <alignment horizontal="left" vertical="center"/>
    </xf>
    <xf numFmtId="0" fontId="5" fillId="0" borderId="17" xfId="0" applyFont="1" applyBorder="1" applyAlignment="1">
      <alignment vertical="center" wrapText="1"/>
    </xf>
    <xf numFmtId="164" fontId="5" fillId="0" borderId="19" xfId="0" applyNumberFormat="1" applyFont="1" applyBorder="1" applyAlignment="1">
      <alignment horizontal="left" vertical="center" wrapText="1"/>
    </xf>
    <xf numFmtId="0" fontId="8" fillId="0" borderId="19" xfId="0" applyFont="1" applyBorder="1" applyAlignment="1">
      <alignment wrapText="1"/>
    </xf>
    <xf numFmtId="164" fontId="6" fillId="0" borderId="22"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5" fillId="0" borderId="24" xfId="0" applyNumberFormat="1" applyFont="1" applyBorder="1" applyAlignment="1">
      <alignment horizontal="left" vertical="center" wrapText="1"/>
    </xf>
    <xf numFmtId="165" fontId="8" fillId="0" borderId="18" xfId="0" applyNumberFormat="1" applyFont="1" applyBorder="1" applyAlignment="1">
      <alignment horizontal="center"/>
    </xf>
    <xf numFmtId="165" fontId="7" fillId="0" borderId="25" xfId="0" applyNumberFormat="1" applyFont="1" applyBorder="1" applyAlignment="1">
      <alignment horizontal="center" vertical="center"/>
    </xf>
    <xf numFmtId="164" fontId="7" fillId="0" borderId="26" xfId="0" applyNumberFormat="1" applyFont="1" applyBorder="1" applyAlignment="1">
      <alignment horizontal="center" vertical="center"/>
    </xf>
    <xf numFmtId="164" fontId="5" fillId="0" borderId="27" xfId="0" applyNumberFormat="1" applyFont="1" applyBorder="1" applyAlignment="1">
      <alignment horizontal="left" vertical="center" wrapText="1"/>
    </xf>
    <xf numFmtId="165" fontId="5" fillId="0" borderId="18" xfId="0" applyNumberFormat="1" applyFont="1" applyBorder="1" applyAlignment="1">
      <alignment horizontal="center"/>
    </xf>
    <xf numFmtId="0" fontId="5" fillId="0" borderId="19" xfId="0" applyFont="1" applyBorder="1" applyAlignment="1">
      <alignment wrapText="1"/>
    </xf>
    <xf numFmtId="164" fontId="5" fillId="0" borderId="28" xfId="0" applyNumberFormat="1" applyFont="1" applyBorder="1" applyAlignment="1">
      <alignment horizontal="left" vertical="center" wrapText="1"/>
    </xf>
    <xf numFmtId="165" fontId="5" fillId="0" borderId="8" xfId="0" applyNumberFormat="1" applyFont="1" applyBorder="1" applyAlignment="1">
      <alignment horizontal="center"/>
    </xf>
    <xf numFmtId="0" fontId="5" fillId="0" borderId="28" xfId="0" applyFont="1" applyBorder="1" applyAlignment="1">
      <alignment wrapText="1"/>
    </xf>
    <xf numFmtId="164" fontId="5" fillId="0" borderId="5" xfId="0" applyNumberFormat="1" applyFont="1" applyBorder="1" applyAlignment="1">
      <alignment horizontal="left" vertical="center" wrapText="1"/>
    </xf>
    <xf numFmtId="164" fontId="5" fillId="0" borderId="29"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F909-5941-488E-8BA4-437E09F792FF}">
  <dimension ref="A1:N391"/>
  <sheetViews>
    <sheetView workbookViewId="0">
      <selection activeCell="C16" sqref="C16"/>
    </sheetView>
  </sheetViews>
  <sheetFormatPr defaultColWidth="9.08984375" defaultRowHeight="13" x14ac:dyDescent="0.3"/>
  <cols>
    <col min="1" max="1" width="15.08984375" style="10" customWidth="1"/>
    <col min="2" max="2" width="14.6328125" style="10" customWidth="1"/>
    <col min="3" max="3" width="50.54296875" style="10" customWidth="1"/>
    <col min="4" max="4" width="18.453125" style="10" customWidth="1"/>
    <col min="5" max="5" width="16.36328125" style="10" customWidth="1"/>
    <col min="6" max="6" width="15.08984375" style="10" customWidth="1"/>
    <col min="7" max="7" width="14.54296875" style="10" customWidth="1"/>
    <col min="8" max="8" width="15.453125" style="10" customWidth="1"/>
    <col min="9" max="9" width="18.90625" style="10" customWidth="1"/>
    <col min="10" max="10" width="34.36328125" style="122" bestFit="1" customWidth="1"/>
    <col min="11" max="11" width="19.36328125" style="10" customWidth="1"/>
    <col min="12" max="12" width="14.08984375" style="10" bestFit="1" customWidth="1"/>
    <col min="13" max="13" width="9.08984375" style="10"/>
    <col min="14" max="14" width="16.36328125" style="10" customWidth="1"/>
    <col min="15" max="16384" width="9.08984375" style="10"/>
  </cols>
  <sheetData>
    <row r="1" spans="1:12" s="2" customFormat="1" ht="15.75" customHeight="1" x14ac:dyDescent="0.45">
      <c r="A1" s="1" t="s">
        <v>0</v>
      </c>
      <c r="B1" s="1"/>
      <c r="C1" s="1"/>
      <c r="J1" s="3"/>
    </row>
    <row r="3" spans="1:12" ht="15.75" customHeight="1" x14ac:dyDescent="0.3">
      <c r="A3" s="4"/>
      <c r="B3" s="4"/>
      <c r="C3" s="5"/>
      <c r="D3" s="6"/>
      <c r="E3" s="6"/>
      <c r="F3" s="7"/>
      <c r="G3" s="8"/>
      <c r="H3" s="8"/>
      <c r="I3" s="7"/>
      <c r="J3" s="9"/>
    </row>
    <row r="4" spans="1:12" ht="15.75" customHeight="1" x14ac:dyDescent="0.3">
      <c r="A4" s="11" t="s">
        <v>1</v>
      </c>
      <c r="B4" s="11"/>
      <c r="C4" s="11"/>
      <c r="D4" s="4"/>
      <c r="E4" s="4"/>
      <c r="F4" s="4"/>
      <c r="G4" s="4"/>
      <c r="H4" s="12"/>
      <c r="I4" s="13"/>
      <c r="J4" s="14" t="s">
        <v>2</v>
      </c>
    </row>
    <row r="5" spans="1:12" ht="15.75" customHeight="1" thickBot="1" x14ac:dyDescent="0.35">
      <c r="A5" s="4"/>
      <c r="B5" s="4"/>
      <c r="C5" s="4"/>
      <c r="D5" s="4"/>
      <c r="E5" s="4"/>
      <c r="F5" s="4"/>
      <c r="G5" s="4"/>
      <c r="H5" s="12"/>
      <c r="I5" s="13"/>
      <c r="J5" s="14"/>
    </row>
    <row r="6" spans="1:12" ht="26.5" thickBot="1" x14ac:dyDescent="0.35">
      <c r="A6" s="15" t="s">
        <v>3</v>
      </c>
      <c r="B6" s="15" t="s">
        <v>4</v>
      </c>
      <c r="C6" s="4" t="s">
        <v>5</v>
      </c>
      <c r="D6" s="16" t="s">
        <v>6</v>
      </c>
      <c r="E6" s="16" t="s">
        <v>7</v>
      </c>
      <c r="F6" s="17" t="s">
        <v>8</v>
      </c>
      <c r="G6" s="18" t="s">
        <v>9</v>
      </c>
      <c r="H6" s="19" t="s">
        <v>10</v>
      </c>
      <c r="I6" s="17" t="s">
        <v>11</v>
      </c>
      <c r="J6" s="20" t="s">
        <v>12</v>
      </c>
    </row>
    <row r="7" spans="1:12" ht="15.75" customHeight="1" x14ac:dyDescent="0.3">
      <c r="B7" s="21"/>
      <c r="C7" s="22"/>
      <c r="D7" s="23"/>
      <c r="E7" s="23"/>
      <c r="G7" s="24"/>
      <c r="H7" s="25"/>
      <c r="J7" s="26"/>
    </row>
    <row r="8" spans="1:12" ht="15.75" customHeight="1" x14ac:dyDescent="0.3">
      <c r="A8" s="27">
        <v>42949</v>
      </c>
      <c r="B8" s="21"/>
      <c r="C8" s="4" t="s">
        <v>13</v>
      </c>
      <c r="D8" s="28"/>
      <c r="E8" s="28"/>
      <c r="G8" s="24"/>
      <c r="H8" s="25"/>
      <c r="J8" s="26"/>
    </row>
    <row r="9" spans="1:12" ht="37.5" x14ac:dyDescent="0.3">
      <c r="A9" s="27"/>
      <c r="B9" s="21"/>
      <c r="C9" s="29" t="s">
        <v>14</v>
      </c>
      <c r="D9" s="30">
        <v>83028</v>
      </c>
      <c r="E9" s="30">
        <v>0</v>
      </c>
      <c r="F9" s="6">
        <v>0</v>
      </c>
      <c r="G9" s="31">
        <v>0</v>
      </c>
      <c r="H9" s="32">
        <v>0</v>
      </c>
      <c r="I9" s="6">
        <v>83028</v>
      </c>
      <c r="J9" s="33" t="s">
        <v>15</v>
      </c>
      <c r="L9" s="34"/>
    </row>
    <row r="10" spans="1:12" ht="15.75" customHeight="1" thickBot="1" x14ac:dyDescent="0.35">
      <c r="B10" s="35"/>
      <c r="C10" s="36"/>
      <c r="D10" s="37"/>
      <c r="E10" s="37"/>
      <c r="F10" s="6"/>
      <c r="G10" s="31"/>
      <c r="H10" s="32"/>
      <c r="I10" s="6"/>
      <c r="J10" s="33"/>
    </row>
    <row r="11" spans="1:12" ht="26.5" thickBot="1" x14ac:dyDescent="0.35">
      <c r="A11" s="38"/>
      <c r="B11" s="39"/>
      <c r="C11" s="40" t="s">
        <v>16</v>
      </c>
      <c r="D11" s="41">
        <f>D9</f>
        <v>83028</v>
      </c>
      <c r="E11" s="41">
        <f t="shared" ref="E11:I11" si="0">E9</f>
        <v>0</v>
      </c>
      <c r="F11" s="42">
        <f t="shared" si="0"/>
        <v>0</v>
      </c>
      <c r="G11" s="42">
        <f t="shared" si="0"/>
        <v>0</v>
      </c>
      <c r="H11" s="42">
        <f t="shared" si="0"/>
        <v>0</v>
      </c>
      <c r="I11" s="43">
        <f t="shared" si="0"/>
        <v>83028</v>
      </c>
      <c r="J11" s="44" t="s">
        <v>17</v>
      </c>
      <c r="L11" s="34"/>
    </row>
    <row r="12" spans="1:12" ht="15.75" customHeight="1" x14ac:dyDescent="0.3">
      <c r="A12" s="15"/>
      <c r="B12" s="15"/>
      <c r="C12" s="4"/>
      <c r="D12" s="15"/>
      <c r="E12" s="15"/>
      <c r="F12" s="15"/>
      <c r="G12" s="15"/>
      <c r="H12" s="15"/>
      <c r="I12" s="15"/>
      <c r="J12" s="45"/>
      <c r="L12" s="34"/>
    </row>
    <row r="13" spans="1:12" ht="15.75" customHeight="1" x14ac:dyDescent="0.3">
      <c r="A13" s="27"/>
      <c r="B13" s="21"/>
      <c r="C13" s="36"/>
      <c r="D13" s="46"/>
      <c r="E13" s="46"/>
      <c r="F13" s="46"/>
      <c r="G13" s="46"/>
      <c r="H13" s="46"/>
      <c r="I13" s="46"/>
      <c r="J13" s="47"/>
    </row>
    <row r="14" spans="1:12" ht="15.75" customHeight="1" x14ac:dyDescent="0.3">
      <c r="A14" s="48" t="s">
        <v>18</v>
      </c>
      <c r="B14" s="11"/>
      <c r="C14" s="11"/>
      <c r="D14" s="22"/>
      <c r="E14" s="22"/>
      <c r="F14" s="22"/>
      <c r="G14" s="22"/>
      <c r="H14" s="22"/>
      <c r="I14" s="22"/>
      <c r="J14" s="14" t="s">
        <v>19</v>
      </c>
    </row>
    <row r="15" spans="1:12" ht="15.75" customHeight="1" thickBot="1" x14ac:dyDescent="0.35">
      <c r="A15" s="49"/>
      <c r="B15" s="50"/>
      <c r="C15" s="50"/>
      <c r="D15" s="22"/>
      <c r="E15" s="22"/>
      <c r="F15" s="22"/>
      <c r="G15" s="22"/>
      <c r="H15" s="22"/>
      <c r="I15" s="22"/>
      <c r="J15" s="14"/>
    </row>
    <row r="16" spans="1:12" ht="26.5" thickBot="1" x14ac:dyDescent="0.35">
      <c r="A16" s="15" t="s">
        <v>3</v>
      </c>
      <c r="B16" s="15" t="s">
        <v>4</v>
      </c>
      <c r="C16" s="4" t="s">
        <v>5</v>
      </c>
      <c r="D16" s="16" t="s">
        <v>6</v>
      </c>
      <c r="E16" s="16" t="s">
        <v>7</v>
      </c>
      <c r="F16" s="17" t="s">
        <v>8</v>
      </c>
      <c r="G16" s="18" t="s">
        <v>9</v>
      </c>
      <c r="H16" s="19" t="s">
        <v>10</v>
      </c>
      <c r="I16" s="18" t="s">
        <v>11</v>
      </c>
      <c r="J16" s="20" t="s">
        <v>12</v>
      </c>
    </row>
    <row r="17" spans="1:12" ht="15.75" customHeight="1" x14ac:dyDescent="0.3">
      <c r="A17" s="27"/>
      <c r="B17" s="21"/>
      <c r="C17" s="51"/>
      <c r="D17" s="52"/>
      <c r="E17" s="30"/>
      <c r="F17" s="6"/>
      <c r="G17" s="31"/>
      <c r="H17" s="32"/>
      <c r="I17" s="6"/>
      <c r="J17" s="53"/>
    </row>
    <row r="18" spans="1:12" ht="15.75" customHeight="1" x14ac:dyDescent="0.3">
      <c r="A18" s="27"/>
      <c r="B18" s="21"/>
      <c r="C18" s="4"/>
      <c r="D18" s="28"/>
      <c r="E18" s="28"/>
      <c r="G18" s="24"/>
      <c r="H18" s="25"/>
      <c r="J18" s="26"/>
      <c r="L18" s="34"/>
    </row>
    <row r="19" spans="1:12" ht="26" x14ac:dyDescent="0.3">
      <c r="A19" s="27">
        <v>43129</v>
      </c>
      <c r="B19" s="21"/>
      <c r="C19" s="54" t="s">
        <v>20</v>
      </c>
      <c r="D19" s="28"/>
      <c r="E19" s="28"/>
      <c r="G19" s="24"/>
      <c r="H19" s="25"/>
      <c r="J19" s="26"/>
      <c r="L19" s="34"/>
    </row>
    <row r="20" spans="1:12" ht="38" thickBot="1" x14ac:dyDescent="0.35">
      <c r="A20" s="55"/>
      <c r="B20" s="56"/>
      <c r="C20" s="57" t="s">
        <v>21</v>
      </c>
      <c r="D20" s="58">
        <v>87428.75</v>
      </c>
      <c r="E20" s="58">
        <v>0</v>
      </c>
      <c r="F20" s="8">
        <v>0</v>
      </c>
      <c r="G20" s="59">
        <v>0</v>
      </c>
      <c r="H20" s="60">
        <v>0</v>
      </c>
      <c r="I20" s="6">
        <v>87428.75</v>
      </c>
      <c r="J20" s="61" t="s">
        <v>22</v>
      </c>
    </row>
    <row r="21" spans="1:12" ht="35.25" customHeight="1" thickBot="1" x14ac:dyDescent="0.35">
      <c r="A21" s="62"/>
      <c r="B21" s="63"/>
      <c r="C21" s="40" t="s">
        <v>23</v>
      </c>
      <c r="D21" s="42">
        <f t="shared" ref="D21:I21" si="1">D20</f>
        <v>87428.75</v>
      </c>
      <c r="E21" s="42">
        <f t="shared" si="1"/>
        <v>0</v>
      </c>
      <c r="F21" s="42">
        <f t="shared" si="1"/>
        <v>0</v>
      </c>
      <c r="G21" s="42">
        <f t="shared" si="1"/>
        <v>0</v>
      </c>
      <c r="H21" s="42">
        <f t="shared" si="1"/>
        <v>0</v>
      </c>
      <c r="I21" s="43">
        <f t="shared" si="1"/>
        <v>87428.75</v>
      </c>
      <c r="J21" s="64" t="s">
        <v>17</v>
      </c>
    </row>
    <row r="22" spans="1:12" ht="15.75" customHeight="1" x14ac:dyDescent="0.3">
      <c r="A22" s="27"/>
      <c r="B22" s="21"/>
      <c r="C22" s="4"/>
      <c r="D22" s="65"/>
      <c r="E22" s="65"/>
      <c r="F22" s="65"/>
      <c r="G22" s="65"/>
      <c r="H22" s="65"/>
      <c r="I22" s="65"/>
      <c r="J22" s="66"/>
    </row>
    <row r="23" spans="1:12" ht="15.75" customHeight="1" x14ac:dyDescent="0.3">
      <c r="A23" s="27"/>
      <c r="B23" s="21"/>
      <c r="C23" s="4"/>
      <c r="D23" s="65"/>
      <c r="E23" s="65"/>
      <c r="F23" s="65"/>
      <c r="G23" s="65"/>
      <c r="H23" s="65"/>
      <c r="I23" s="65"/>
      <c r="J23" s="66"/>
    </row>
    <row r="24" spans="1:12" ht="15.75" customHeight="1" x14ac:dyDescent="0.3">
      <c r="A24" s="48" t="s">
        <v>24</v>
      </c>
      <c r="B24" s="11"/>
      <c r="C24" s="11"/>
      <c r="D24" s="22"/>
      <c r="E24" s="22"/>
      <c r="F24" s="22"/>
      <c r="G24" s="22"/>
      <c r="H24" s="22"/>
      <c r="I24" s="22"/>
      <c r="J24" s="5"/>
    </row>
    <row r="25" spans="1:12" ht="15.75" customHeight="1" x14ac:dyDescent="0.3">
      <c r="A25" s="49"/>
      <c r="B25" s="50"/>
      <c r="C25" s="50"/>
      <c r="D25" s="22"/>
      <c r="E25" s="22"/>
      <c r="F25" s="22"/>
      <c r="G25" s="22"/>
      <c r="H25" s="22"/>
      <c r="I25" s="22"/>
      <c r="J25" s="14" t="s">
        <v>25</v>
      </c>
    </row>
    <row r="26" spans="1:12" ht="15.75" customHeight="1" thickBot="1" x14ac:dyDescent="0.35">
      <c r="A26" s="49"/>
      <c r="B26" s="50"/>
      <c r="C26" s="50"/>
      <c r="D26" s="22"/>
      <c r="E26" s="22"/>
      <c r="F26" s="22"/>
      <c r="G26" s="22"/>
      <c r="H26" s="22"/>
      <c r="I26" s="22"/>
      <c r="J26" s="14"/>
    </row>
    <row r="27" spans="1:12" ht="45" customHeight="1" thickBot="1" x14ac:dyDescent="0.35">
      <c r="A27" s="15" t="s">
        <v>3</v>
      </c>
      <c r="B27" s="15" t="s">
        <v>4</v>
      </c>
      <c r="C27" s="4" t="s">
        <v>5</v>
      </c>
      <c r="D27" s="16" t="s">
        <v>6</v>
      </c>
      <c r="E27" s="18" t="s">
        <v>7</v>
      </c>
      <c r="F27" s="19" t="s">
        <v>8</v>
      </c>
      <c r="G27" s="18" t="s">
        <v>9</v>
      </c>
      <c r="H27" s="17" t="s">
        <v>10</v>
      </c>
      <c r="I27" s="17" t="s">
        <v>11</v>
      </c>
      <c r="J27" s="20" t="s">
        <v>12</v>
      </c>
    </row>
    <row r="28" spans="1:12" ht="15.75" customHeight="1" x14ac:dyDescent="0.3">
      <c r="A28" s="27">
        <v>43287</v>
      </c>
      <c r="B28" s="21"/>
      <c r="C28" s="15" t="s">
        <v>26</v>
      </c>
      <c r="D28" s="67"/>
      <c r="E28" s="68"/>
      <c r="F28" s="68"/>
      <c r="G28" s="69"/>
      <c r="H28" s="46"/>
      <c r="I28" s="69"/>
      <c r="J28" s="53"/>
    </row>
    <row r="29" spans="1:12" ht="50.25" customHeight="1" x14ac:dyDescent="0.3">
      <c r="A29" s="62"/>
      <c r="B29" s="63"/>
      <c r="C29" s="29" t="s">
        <v>27</v>
      </c>
      <c r="D29" s="30">
        <v>72499.11</v>
      </c>
      <c r="E29" s="32">
        <v>0</v>
      </c>
      <c r="F29" s="32">
        <v>0</v>
      </c>
      <c r="G29" s="31">
        <v>0</v>
      </c>
      <c r="H29" s="6">
        <v>0</v>
      </c>
      <c r="I29" s="6">
        <v>72499.11</v>
      </c>
      <c r="J29" s="70" t="s">
        <v>28</v>
      </c>
    </row>
    <row r="30" spans="1:12" ht="15.75" customHeight="1" thickBot="1" x14ac:dyDescent="0.35">
      <c r="A30" s="27"/>
      <c r="B30" s="21"/>
      <c r="C30" s="36"/>
      <c r="D30" s="67"/>
      <c r="E30" s="68"/>
      <c r="F30" s="68"/>
      <c r="G30" s="69"/>
      <c r="H30" s="46"/>
      <c r="I30" s="69"/>
      <c r="J30" s="71"/>
    </row>
    <row r="31" spans="1:12" ht="27.75" customHeight="1" thickBot="1" x14ac:dyDescent="0.35">
      <c r="A31" s="62"/>
      <c r="B31" s="63"/>
      <c r="C31" s="40" t="s">
        <v>29</v>
      </c>
      <c r="D31" s="42">
        <f>D29+D30</f>
        <v>72499.11</v>
      </c>
      <c r="E31" s="42">
        <f>E29+E30</f>
        <v>0</v>
      </c>
      <c r="F31" s="42">
        <f t="shared" ref="F31:H31" si="2">F29</f>
        <v>0</v>
      </c>
      <c r="G31" s="42">
        <f t="shared" si="2"/>
        <v>0</v>
      </c>
      <c r="H31" s="42">
        <f t="shared" si="2"/>
        <v>0</v>
      </c>
      <c r="I31" s="43">
        <f>I29+I30</f>
        <v>72499.11</v>
      </c>
      <c r="J31" s="72"/>
    </row>
    <row r="32" spans="1:12" ht="15.75" customHeight="1" x14ac:dyDescent="0.3">
      <c r="A32" s="27"/>
      <c r="B32" s="21"/>
      <c r="C32" s="36"/>
      <c r="D32" s="46"/>
      <c r="E32" s="46"/>
      <c r="F32" s="46"/>
      <c r="G32" s="46"/>
      <c r="H32" s="46"/>
      <c r="I32" s="46"/>
      <c r="J32" s="5"/>
    </row>
    <row r="33" spans="1:10" ht="15.75" customHeight="1" x14ac:dyDescent="0.3">
      <c r="A33" s="27"/>
      <c r="B33" s="21"/>
      <c r="C33" s="36"/>
      <c r="H33" s="34"/>
      <c r="J33" s="66"/>
    </row>
    <row r="34" spans="1:10" ht="15.75" customHeight="1" x14ac:dyDescent="0.3">
      <c r="A34" s="48" t="s">
        <v>30</v>
      </c>
      <c r="B34" s="11"/>
      <c r="C34" s="11"/>
      <c r="D34" s="22"/>
      <c r="E34" s="22"/>
      <c r="F34" s="22"/>
      <c r="G34" s="22"/>
      <c r="H34" s="22"/>
      <c r="I34" s="22"/>
      <c r="J34" s="14" t="s">
        <v>31</v>
      </c>
    </row>
    <row r="35" spans="1:10" ht="15.75" customHeight="1" thickBot="1" x14ac:dyDescent="0.35">
      <c r="A35" s="49"/>
      <c r="B35" s="50"/>
      <c r="C35" s="50"/>
      <c r="D35" s="22"/>
      <c r="E35" s="22"/>
      <c r="F35" s="22"/>
      <c r="G35" s="22"/>
      <c r="H35" s="22"/>
      <c r="I35" s="22"/>
      <c r="J35" s="14"/>
    </row>
    <row r="36" spans="1:10" ht="26.5" thickBot="1" x14ac:dyDescent="0.35">
      <c r="A36" s="45" t="s">
        <v>3</v>
      </c>
      <c r="B36" s="45" t="s">
        <v>4</v>
      </c>
      <c r="C36" s="73" t="s">
        <v>5</v>
      </c>
      <c r="D36" s="20" t="s">
        <v>6</v>
      </c>
      <c r="E36" s="74" t="s">
        <v>7</v>
      </c>
      <c r="F36" s="20" t="s">
        <v>8</v>
      </c>
      <c r="G36" s="20" t="s">
        <v>9</v>
      </c>
      <c r="H36" s="20" t="s">
        <v>10</v>
      </c>
      <c r="I36" s="75" t="s">
        <v>11</v>
      </c>
      <c r="J36" s="20" t="s">
        <v>12</v>
      </c>
    </row>
    <row r="37" spans="1:10" ht="15.75" customHeight="1" x14ac:dyDescent="0.3">
      <c r="A37" s="62"/>
      <c r="B37" s="63"/>
      <c r="C37" s="5"/>
      <c r="D37" s="58"/>
      <c r="E37" s="58"/>
      <c r="F37" s="58"/>
      <c r="G37" s="58"/>
      <c r="H37" s="58"/>
      <c r="I37" s="58"/>
      <c r="J37" s="71"/>
    </row>
    <row r="38" spans="1:10" ht="52" x14ac:dyDescent="0.3">
      <c r="A38" s="76" t="s">
        <v>32</v>
      </c>
      <c r="B38" s="63"/>
      <c r="C38" s="45" t="s">
        <v>33</v>
      </c>
      <c r="D38" s="58"/>
      <c r="E38" s="58"/>
      <c r="F38" s="58"/>
      <c r="G38" s="58"/>
      <c r="H38" s="58"/>
      <c r="I38" s="58"/>
      <c r="J38" s="71"/>
    </row>
    <row r="39" spans="1:10" ht="37.5" x14ac:dyDescent="0.3">
      <c r="A39" s="62"/>
      <c r="B39" s="63"/>
      <c r="C39" s="5" t="s">
        <v>34</v>
      </c>
      <c r="D39" s="58">
        <v>20789.919999999998</v>
      </c>
      <c r="E39" s="58">
        <v>0</v>
      </c>
      <c r="F39" s="58">
        <v>0</v>
      </c>
      <c r="G39" s="58">
        <v>0</v>
      </c>
      <c r="H39" s="58">
        <v>0</v>
      </c>
      <c r="I39" s="58">
        <v>20789.919999999998</v>
      </c>
      <c r="J39" s="71" t="s">
        <v>35</v>
      </c>
    </row>
    <row r="40" spans="1:10" ht="15.75" customHeight="1" x14ac:dyDescent="0.3">
      <c r="A40" s="62"/>
      <c r="B40" s="63"/>
      <c r="C40" s="5"/>
      <c r="D40" s="58"/>
      <c r="E40" s="58"/>
      <c r="F40" s="58"/>
      <c r="G40" s="58"/>
      <c r="H40" s="58"/>
      <c r="I40" s="58"/>
      <c r="J40" s="71"/>
    </row>
    <row r="41" spans="1:10" ht="54.75" customHeight="1" x14ac:dyDescent="0.3">
      <c r="A41" s="76" t="s">
        <v>36</v>
      </c>
      <c r="B41" s="63"/>
      <c r="C41" s="45" t="s">
        <v>37</v>
      </c>
      <c r="D41" s="58"/>
      <c r="E41" s="58"/>
      <c r="F41" s="58"/>
      <c r="G41" s="58"/>
      <c r="H41" s="58"/>
      <c r="I41" s="58"/>
      <c r="J41" s="71"/>
    </row>
    <row r="42" spans="1:10" ht="37.5" x14ac:dyDescent="0.3">
      <c r="A42" s="62"/>
      <c r="B42" s="63"/>
      <c r="C42" s="5" t="s">
        <v>38</v>
      </c>
      <c r="D42" s="58">
        <v>7823.74</v>
      </c>
      <c r="E42" s="58">
        <v>0</v>
      </c>
      <c r="F42" s="58">
        <v>0</v>
      </c>
      <c r="G42" s="58">
        <v>0</v>
      </c>
      <c r="H42" s="58">
        <v>0</v>
      </c>
      <c r="I42" s="58">
        <v>7823.74</v>
      </c>
      <c r="J42" s="70" t="s">
        <v>35</v>
      </c>
    </row>
    <row r="43" spans="1:10" ht="15.75" customHeight="1" x14ac:dyDescent="0.3">
      <c r="A43" s="62"/>
      <c r="B43" s="63"/>
      <c r="C43" s="77"/>
      <c r="D43" s="30"/>
      <c r="E43" s="30"/>
      <c r="F43" s="30"/>
      <c r="G43" s="30"/>
      <c r="H43" s="30"/>
      <c r="I43" s="30"/>
      <c r="J43" s="70"/>
    </row>
    <row r="44" spans="1:10" ht="15.75" customHeight="1" x14ac:dyDescent="0.3">
      <c r="A44" s="62">
        <v>43448</v>
      </c>
      <c r="B44" s="63"/>
      <c r="C44" s="73" t="s">
        <v>39</v>
      </c>
      <c r="D44" s="30"/>
      <c r="E44" s="30"/>
      <c r="F44" s="30"/>
      <c r="G44" s="30"/>
      <c r="H44" s="30"/>
      <c r="I44" s="30"/>
      <c r="J44" s="70"/>
    </row>
    <row r="45" spans="1:10" ht="37.5" x14ac:dyDescent="0.3">
      <c r="A45" s="62"/>
      <c r="B45" s="63"/>
      <c r="C45" s="5" t="s">
        <v>40</v>
      </c>
      <c r="D45" s="30">
        <v>208000</v>
      </c>
      <c r="E45" s="30">
        <v>0</v>
      </c>
      <c r="F45" s="30">
        <v>0</v>
      </c>
      <c r="G45" s="30">
        <v>0</v>
      </c>
      <c r="H45" s="30">
        <v>0</v>
      </c>
      <c r="I45" s="6">
        <v>208000</v>
      </c>
      <c r="J45" s="70" t="s">
        <v>28</v>
      </c>
    </row>
    <row r="46" spans="1:10" ht="15.75" customHeight="1" thickBot="1" x14ac:dyDescent="0.35">
      <c r="A46" s="27"/>
      <c r="B46" s="21"/>
      <c r="C46" s="22"/>
      <c r="D46" s="67"/>
      <c r="E46" s="67"/>
      <c r="F46" s="67"/>
      <c r="G46" s="67"/>
      <c r="H46" s="67"/>
      <c r="I46" s="67"/>
      <c r="J46" s="70"/>
    </row>
    <row r="47" spans="1:10" ht="34.5" customHeight="1" thickBot="1" x14ac:dyDescent="0.35">
      <c r="A47" s="27"/>
      <c r="B47" s="21"/>
      <c r="C47" s="15" t="s">
        <v>41</v>
      </c>
      <c r="D47" s="78">
        <f>D39+D42+D45</f>
        <v>236613.66</v>
      </c>
      <c r="E47" s="78">
        <f t="shared" ref="E47:H47" si="3">E39+E42+E45</f>
        <v>0</v>
      </c>
      <c r="F47" s="78">
        <f t="shared" si="3"/>
        <v>0</v>
      </c>
      <c r="G47" s="78">
        <f t="shared" si="3"/>
        <v>0</v>
      </c>
      <c r="H47" s="78">
        <f t="shared" si="3"/>
        <v>0</v>
      </c>
      <c r="I47" s="79">
        <f>I39+I42+I45</f>
        <v>236613.66</v>
      </c>
      <c r="J47" s="80" t="s">
        <v>17</v>
      </c>
    </row>
    <row r="48" spans="1:10" ht="15.75" customHeight="1" x14ac:dyDescent="0.3">
      <c r="A48" s="27"/>
      <c r="B48" s="21"/>
      <c r="C48" s="15"/>
      <c r="D48" s="65"/>
      <c r="E48" s="65"/>
      <c r="F48" s="65"/>
      <c r="G48" s="65"/>
      <c r="H48" s="65"/>
      <c r="I48" s="65"/>
      <c r="J48" s="14"/>
    </row>
    <row r="49" spans="1:10" ht="15.75" customHeight="1" x14ac:dyDescent="0.3">
      <c r="A49" s="48" t="s">
        <v>42</v>
      </c>
      <c r="B49" s="11"/>
      <c r="C49" s="11"/>
      <c r="D49" s="22"/>
      <c r="E49" s="22"/>
      <c r="F49" s="22"/>
      <c r="G49" s="22"/>
      <c r="H49" s="22"/>
      <c r="I49" s="22"/>
      <c r="J49" s="14" t="s">
        <v>43</v>
      </c>
    </row>
    <row r="50" spans="1:10" ht="15.75" customHeight="1" thickBot="1" x14ac:dyDescent="0.35">
      <c r="A50" s="49"/>
      <c r="B50" s="50"/>
      <c r="C50" s="50"/>
      <c r="D50" s="22"/>
      <c r="E50" s="22"/>
      <c r="F50" s="22"/>
      <c r="G50" s="22"/>
      <c r="H50" s="22"/>
      <c r="I50" s="22"/>
      <c r="J50" s="14"/>
    </row>
    <row r="51" spans="1:10" ht="33.75" customHeight="1" thickBot="1" x14ac:dyDescent="0.35">
      <c r="A51" s="45" t="s">
        <v>3</v>
      </c>
      <c r="B51" s="45" t="s">
        <v>4</v>
      </c>
      <c r="C51" s="73" t="s">
        <v>5</v>
      </c>
      <c r="D51" s="20" t="s">
        <v>6</v>
      </c>
      <c r="E51" s="74" t="s">
        <v>7</v>
      </c>
      <c r="F51" s="20" t="s">
        <v>8</v>
      </c>
      <c r="G51" s="20" t="s">
        <v>9</v>
      </c>
      <c r="H51" s="20" t="s">
        <v>10</v>
      </c>
      <c r="I51" s="75" t="s">
        <v>11</v>
      </c>
      <c r="J51" s="20" t="s">
        <v>12</v>
      </c>
    </row>
    <row r="52" spans="1:10" ht="15.75" customHeight="1" x14ac:dyDescent="0.3">
      <c r="A52" s="45"/>
      <c r="B52" s="45"/>
      <c r="C52" s="73"/>
      <c r="D52" s="81"/>
      <c r="E52" s="82"/>
      <c r="F52" s="81"/>
      <c r="G52" s="81"/>
      <c r="H52" s="81"/>
      <c r="I52" s="45"/>
      <c r="J52" s="81"/>
    </row>
    <row r="53" spans="1:10" ht="15.75" customHeight="1" x14ac:dyDescent="0.3">
      <c r="A53" s="62">
        <v>43472</v>
      </c>
      <c r="B53" s="63"/>
      <c r="C53" s="73" t="s">
        <v>44</v>
      </c>
      <c r="D53" s="58"/>
      <c r="E53" s="30"/>
      <c r="F53" s="30"/>
      <c r="G53" s="30"/>
      <c r="H53" s="30"/>
      <c r="I53" s="30"/>
      <c r="J53" s="71"/>
    </row>
    <row r="54" spans="1:10" ht="60" customHeight="1" thickBot="1" x14ac:dyDescent="0.35">
      <c r="A54" s="62"/>
      <c r="B54" s="63"/>
      <c r="C54" s="5" t="s">
        <v>45</v>
      </c>
      <c r="D54" s="58">
        <v>262980</v>
      </c>
      <c r="E54" s="58">
        <v>0</v>
      </c>
      <c r="F54" s="58">
        <v>0</v>
      </c>
      <c r="G54" s="58">
        <v>0</v>
      </c>
      <c r="H54" s="58">
        <v>0</v>
      </c>
      <c r="I54" s="6">
        <v>262980</v>
      </c>
      <c r="J54" s="70" t="s">
        <v>46</v>
      </c>
    </row>
    <row r="55" spans="1:10" ht="33.75" customHeight="1" thickBot="1" x14ac:dyDescent="0.35">
      <c r="A55" s="27"/>
      <c r="B55" s="21"/>
      <c r="C55" s="15" t="s">
        <v>47</v>
      </c>
      <c r="D55" s="78">
        <f>SUM(D54)</f>
        <v>262980</v>
      </c>
      <c r="E55" s="78">
        <f t="shared" ref="E55:H55" si="4">SUM(E54)</f>
        <v>0</v>
      </c>
      <c r="F55" s="78">
        <f t="shared" si="4"/>
        <v>0</v>
      </c>
      <c r="G55" s="78">
        <f t="shared" si="4"/>
        <v>0</v>
      </c>
      <c r="H55" s="78">
        <f t="shared" si="4"/>
        <v>0</v>
      </c>
      <c r="I55" s="79">
        <f>I54</f>
        <v>262980</v>
      </c>
      <c r="J55" s="80"/>
    </row>
    <row r="56" spans="1:10" ht="15.75" customHeight="1" x14ac:dyDescent="0.3">
      <c r="A56" s="27"/>
      <c r="B56" s="21"/>
      <c r="C56" s="4"/>
      <c r="D56" s="65"/>
      <c r="E56" s="65"/>
      <c r="F56" s="65"/>
      <c r="G56" s="65"/>
      <c r="H56" s="65"/>
      <c r="I56" s="65"/>
      <c r="J56" s="14"/>
    </row>
    <row r="57" spans="1:10" ht="15.75" customHeight="1" x14ac:dyDescent="0.3">
      <c r="A57" s="27"/>
      <c r="B57" s="21"/>
      <c r="C57" s="4"/>
      <c r="D57" s="22"/>
      <c r="E57" s="65" t="s">
        <v>17</v>
      </c>
      <c r="F57" s="65"/>
      <c r="G57" s="65"/>
      <c r="H57" s="65"/>
      <c r="I57" s="65"/>
      <c r="J57" s="14"/>
    </row>
    <row r="58" spans="1:10" ht="15.75" customHeight="1" x14ac:dyDescent="0.3">
      <c r="A58" s="48" t="s">
        <v>48</v>
      </c>
      <c r="B58" s="11"/>
      <c r="C58" s="11"/>
      <c r="E58" s="22"/>
      <c r="F58" s="22"/>
      <c r="G58" s="22"/>
      <c r="H58" s="22"/>
      <c r="I58" s="22"/>
      <c r="J58" s="14" t="s">
        <v>49</v>
      </c>
    </row>
    <row r="59" spans="1:10" ht="15.75" customHeight="1" thickBot="1" x14ac:dyDescent="0.35">
      <c r="A59" s="49"/>
      <c r="B59" s="50"/>
      <c r="C59" s="50"/>
      <c r="D59" s="22"/>
      <c r="E59" s="22"/>
      <c r="F59" s="22"/>
      <c r="G59" s="22"/>
      <c r="H59" s="22"/>
      <c r="I59" s="22"/>
      <c r="J59" s="14"/>
    </row>
    <row r="60" spans="1:10" ht="38.25" customHeight="1" thickBot="1" x14ac:dyDescent="0.35">
      <c r="A60" s="27"/>
      <c r="B60" s="21"/>
      <c r="C60" s="4"/>
      <c r="D60" s="20" t="s">
        <v>6</v>
      </c>
      <c r="E60" s="74" t="s">
        <v>7</v>
      </c>
      <c r="F60" s="20" t="s">
        <v>8</v>
      </c>
      <c r="G60" s="20" t="s">
        <v>9</v>
      </c>
      <c r="H60" s="20" t="s">
        <v>10</v>
      </c>
      <c r="I60" s="75" t="s">
        <v>11</v>
      </c>
      <c r="J60" s="20" t="s">
        <v>12</v>
      </c>
    </row>
    <row r="61" spans="1:10" ht="15.75" customHeight="1" x14ac:dyDescent="0.3">
      <c r="A61" s="27">
        <v>43554</v>
      </c>
      <c r="B61" s="21"/>
      <c r="C61" s="4" t="s">
        <v>50</v>
      </c>
      <c r="D61" s="81"/>
      <c r="E61" s="82"/>
      <c r="F61" s="81"/>
      <c r="G61" s="81"/>
      <c r="H61" s="81"/>
      <c r="I61" s="45"/>
      <c r="J61" s="81"/>
    </row>
    <row r="62" spans="1:10" ht="37.5" x14ac:dyDescent="0.3">
      <c r="A62" s="27"/>
      <c r="B62" s="21"/>
      <c r="C62" s="29" t="s">
        <v>51</v>
      </c>
      <c r="D62" s="58">
        <v>200000</v>
      </c>
      <c r="E62" s="58">
        <v>0</v>
      </c>
      <c r="F62" s="58">
        <v>0</v>
      </c>
      <c r="G62" s="58">
        <v>0</v>
      </c>
      <c r="H62" s="58">
        <v>0</v>
      </c>
      <c r="I62" s="58">
        <v>200000</v>
      </c>
      <c r="J62" s="70" t="s">
        <v>28</v>
      </c>
    </row>
    <row r="63" spans="1:10" ht="15.75" customHeight="1" x14ac:dyDescent="0.3">
      <c r="A63" s="27"/>
      <c r="B63" s="21"/>
      <c r="C63" s="4"/>
      <c r="D63" s="58"/>
      <c r="E63" s="58"/>
      <c r="F63" s="58"/>
      <c r="G63" s="58"/>
      <c r="H63" s="58"/>
      <c r="I63" s="58"/>
      <c r="J63" s="71"/>
    </row>
    <row r="64" spans="1:10" ht="15.75" customHeight="1" x14ac:dyDescent="0.3">
      <c r="A64" s="27">
        <v>43565</v>
      </c>
      <c r="B64" s="21"/>
      <c r="C64" s="83" t="s">
        <v>52</v>
      </c>
      <c r="D64" s="58"/>
      <c r="E64" s="58"/>
      <c r="F64" s="58"/>
      <c r="G64" s="58"/>
      <c r="H64" s="58"/>
      <c r="I64" s="58"/>
      <c r="J64" s="71"/>
    </row>
    <row r="65" spans="1:10" s="38" customFormat="1" ht="37.5" x14ac:dyDescent="0.35">
      <c r="A65" s="62"/>
      <c r="B65" s="63"/>
      <c r="C65" s="5" t="s">
        <v>53</v>
      </c>
      <c r="D65" s="58">
        <v>19623</v>
      </c>
      <c r="E65" s="58">
        <v>0</v>
      </c>
      <c r="F65" s="58">
        <v>0</v>
      </c>
      <c r="G65" s="58">
        <v>0</v>
      </c>
      <c r="H65" s="58">
        <v>0</v>
      </c>
      <c r="I65" s="58">
        <v>19623</v>
      </c>
      <c r="J65" s="71" t="s">
        <v>54</v>
      </c>
    </row>
    <row r="66" spans="1:10" ht="15.75" customHeight="1" x14ac:dyDescent="0.3">
      <c r="A66" s="27"/>
      <c r="B66" s="21"/>
      <c r="C66" s="22"/>
      <c r="D66" s="84"/>
      <c r="E66" s="84"/>
      <c r="F66" s="84"/>
      <c r="G66" s="84"/>
      <c r="H66" s="84"/>
      <c r="I66" s="84"/>
      <c r="J66" s="71"/>
    </row>
    <row r="67" spans="1:10" ht="33" customHeight="1" x14ac:dyDescent="0.3">
      <c r="A67" s="27">
        <v>43601</v>
      </c>
      <c r="B67" s="21"/>
      <c r="C67" s="15" t="s">
        <v>55</v>
      </c>
      <c r="D67" s="84"/>
      <c r="E67" s="84"/>
      <c r="F67" s="84"/>
      <c r="G67" s="84"/>
      <c r="H67" s="84"/>
      <c r="I67" s="84"/>
      <c r="J67" s="71"/>
    </row>
    <row r="68" spans="1:10" x14ac:dyDescent="0.3">
      <c r="A68" s="27"/>
      <c r="B68" s="21"/>
      <c r="C68" s="22" t="s">
        <v>56</v>
      </c>
      <c r="D68" s="84">
        <v>0</v>
      </c>
      <c r="E68" s="84">
        <v>0</v>
      </c>
      <c r="F68" s="84">
        <v>0</v>
      </c>
      <c r="G68" s="84">
        <v>0</v>
      </c>
      <c r="H68" s="84">
        <v>0</v>
      </c>
      <c r="I68" s="84">
        <v>0</v>
      </c>
      <c r="J68" s="71" t="s">
        <v>57</v>
      </c>
    </row>
    <row r="69" spans="1:10" ht="15.75" customHeight="1" x14ac:dyDescent="0.3">
      <c r="A69" s="27"/>
      <c r="B69" s="21"/>
      <c r="C69" s="22"/>
      <c r="D69" s="84"/>
      <c r="E69" s="84"/>
      <c r="F69" s="84"/>
      <c r="G69" s="84"/>
      <c r="H69" s="84"/>
      <c r="I69" s="84"/>
      <c r="J69" s="71"/>
    </row>
    <row r="70" spans="1:10" x14ac:dyDescent="0.3">
      <c r="A70" s="27">
        <v>43602</v>
      </c>
      <c r="B70" s="21"/>
      <c r="C70" s="15" t="s">
        <v>58</v>
      </c>
      <c r="D70" s="84"/>
      <c r="E70" s="84"/>
      <c r="F70" s="84"/>
      <c r="G70" s="84"/>
      <c r="H70" s="84"/>
      <c r="I70" s="84"/>
      <c r="J70" s="71"/>
    </row>
    <row r="71" spans="1:10" x14ac:dyDescent="0.3">
      <c r="A71" s="27"/>
      <c r="B71" s="21"/>
      <c r="C71" s="22" t="s">
        <v>59</v>
      </c>
      <c r="D71" s="84">
        <v>0</v>
      </c>
      <c r="E71" s="84">
        <v>0</v>
      </c>
      <c r="F71" s="84">
        <v>0</v>
      </c>
      <c r="G71" s="84">
        <v>0</v>
      </c>
      <c r="H71" s="84">
        <v>0</v>
      </c>
      <c r="I71" s="84">
        <v>0</v>
      </c>
      <c r="J71" s="71" t="s">
        <v>57</v>
      </c>
    </row>
    <row r="72" spans="1:10" ht="15.75" customHeight="1" thickBot="1" x14ac:dyDescent="0.35">
      <c r="A72" s="27"/>
      <c r="B72" s="21"/>
      <c r="C72" s="22"/>
      <c r="D72" s="84"/>
      <c r="E72" s="84"/>
      <c r="F72" s="84"/>
      <c r="G72" s="84"/>
      <c r="H72" s="84"/>
      <c r="I72" s="84"/>
      <c r="J72" s="71"/>
    </row>
    <row r="73" spans="1:10" ht="33" customHeight="1" thickBot="1" x14ac:dyDescent="0.35">
      <c r="A73" s="27"/>
      <c r="B73" s="21"/>
      <c r="C73" s="15" t="s">
        <v>60</v>
      </c>
      <c r="D73" s="78">
        <f t="shared" ref="D73:I73" si="5">D62+D65+D68+D71</f>
        <v>219623</v>
      </c>
      <c r="E73" s="78">
        <f t="shared" si="5"/>
        <v>0</v>
      </c>
      <c r="F73" s="78">
        <f t="shared" si="5"/>
        <v>0</v>
      </c>
      <c r="G73" s="78">
        <f t="shared" si="5"/>
        <v>0</v>
      </c>
      <c r="H73" s="78">
        <f t="shared" si="5"/>
        <v>0</v>
      </c>
      <c r="I73" s="79">
        <f t="shared" si="5"/>
        <v>219623</v>
      </c>
      <c r="J73" s="80"/>
    </row>
    <row r="74" spans="1:10" ht="15.75" customHeight="1" x14ac:dyDescent="0.3">
      <c r="A74" s="27"/>
      <c r="B74" s="21"/>
      <c r="D74" s="85"/>
      <c r="E74" s="85"/>
      <c r="F74" s="85"/>
      <c r="G74" s="85"/>
      <c r="H74" s="85"/>
      <c r="I74" s="85"/>
      <c r="J74" s="14"/>
    </row>
    <row r="75" spans="1:10" ht="15.75" customHeight="1" x14ac:dyDescent="0.3">
      <c r="A75" s="27"/>
      <c r="B75" s="21"/>
      <c r="D75" s="85"/>
      <c r="E75" s="85"/>
      <c r="F75" s="85"/>
      <c r="G75" s="85"/>
      <c r="H75" s="85"/>
      <c r="I75" s="85"/>
      <c r="J75" s="14"/>
    </row>
    <row r="76" spans="1:10" ht="15.75" customHeight="1" x14ac:dyDescent="0.3">
      <c r="A76" s="48" t="s">
        <v>61</v>
      </c>
      <c r="B76" s="11"/>
      <c r="C76" s="11"/>
      <c r="D76" s="22"/>
      <c r="E76" s="22"/>
      <c r="F76" s="22"/>
      <c r="G76" s="22"/>
      <c r="H76" s="22"/>
      <c r="I76" s="22"/>
      <c r="J76" s="14" t="s">
        <v>62</v>
      </c>
    </row>
    <row r="77" spans="1:10" ht="15.75" customHeight="1" thickBot="1" x14ac:dyDescent="0.35">
      <c r="A77" s="49"/>
      <c r="B77" s="50"/>
      <c r="C77" s="50"/>
      <c r="D77" s="22"/>
      <c r="E77" s="22"/>
      <c r="F77" s="22"/>
      <c r="G77" s="22"/>
      <c r="H77" s="22"/>
      <c r="I77" s="22"/>
      <c r="J77" s="14"/>
    </row>
    <row r="78" spans="1:10" ht="26.5" thickBot="1" x14ac:dyDescent="0.35">
      <c r="A78" s="27"/>
      <c r="B78" s="21"/>
      <c r="C78" s="4"/>
      <c r="D78" s="20" t="s">
        <v>6</v>
      </c>
      <c r="E78" s="74" t="s">
        <v>7</v>
      </c>
      <c r="F78" s="20" t="s">
        <v>8</v>
      </c>
      <c r="G78" s="20" t="s">
        <v>9</v>
      </c>
      <c r="H78" s="20" t="s">
        <v>10</v>
      </c>
      <c r="I78" s="75" t="s">
        <v>11</v>
      </c>
      <c r="J78" s="20" t="s">
        <v>12</v>
      </c>
    </row>
    <row r="79" spans="1:10" ht="52" x14ac:dyDescent="0.3">
      <c r="A79" s="86" t="s">
        <v>63</v>
      </c>
      <c r="B79" s="21"/>
      <c r="C79" s="87" t="s">
        <v>64</v>
      </c>
      <c r="D79" s="88"/>
      <c r="E79" s="88"/>
      <c r="F79" s="88"/>
      <c r="G79" s="88"/>
      <c r="H79" s="88"/>
      <c r="I79" s="88"/>
      <c r="J79" s="88"/>
    </row>
    <row r="80" spans="1:10" ht="37.5" x14ac:dyDescent="0.3">
      <c r="A80" s="27"/>
      <c r="B80" s="21"/>
      <c r="C80" s="29" t="s">
        <v>65</v>
      </c>
      <c r="D80" s="58">
        <v>2804.36</v>
      </c>
      <c r="E80" s="58">
        <v>0</v>
      </c>
      <c r="F80" s="58">
        <v>0</v>
      </c>
      <c r="G80" s="58">
        <v>0</v>
      </c>
      <c r="H80" s="58">
        <v>0</v>
      </c>
      <c r="I80" s="58">
        <v>2804.36</v>
      </c>
      <c r="J80" s="70" t="s">
        <v>35</v>
      </c>
    </row>
    <row r="81" spans="1:14" ht="15.75" customHeight="1" x14ac:dyDescent="0.3">
      <c r="A81" s="27"/>
      <c r="B81" s="21"/>
      <c r="C81" s="22"/>
      <c r="D81" s="67"/>
      <c r="E81" s="67"/>
      <c r="F81" s="67"/>
      <c r="G81" s="67"/>
      <c r="H81" s="67"/>
      <c r="I81" s="67"/>
      <c r="J81" s="71"/>
    </row>
    <row r="82" spans="1:14" ht="52" x14ac:dyDescent="0.3">
      <c r="A82" s="86" t="s">
        <v>66</v>
      </c>
      <c r="B82" s="21"/>
      <c r="C82" s="83" t="s">
        <v>67</v>
      </c>
      <c r="D82" s="67"/>
      <c r="E82" s="67"/>
      <c r="F82" s="67"/>
      <c r="G82" s="67"/>
      <c r="H82" s="67"/>
      <c r="I82" s="67"/>
      <c r="J82" s="71"/>
    </row>
    <row r="83" spans="1:14" s="38" customFormat="1" ht="37.5" x14ac:dyDescent="0.35">
      <c r="A83" s="62"/>
      <c r="B83" s="63"/>
      <c r="C83" s="5" t="s">
        <v>68</v>
      </c>
      <c r="D83" s="30">
        <v>20506.169999999998</v>
      </c>
      <c r="E83" s="30">
        <v>0</v>
      </c>
      <c r="F83" s="30">
        <v>0</v>
      </c>
      <c r="G83" s="30">
        <v>0</v>
      </c>
      <c r="H83" s="30">
        <v>0</v>
      </c>
      <c r="I83" s="30">
        <v>20506.169999999998</v>
      </c>
      <c r="J83" s="70" t="s">
        <v>35</v>
      </c>
    </row>
    <row r="84" spans="1:14" ht="13.5" thickBot="1" x14ac:dyDescent="0.35">
      <c r="A84" s="27"/>
      <c r="B84" s="21"/>
      <c r="C84" s="15"/>
      <c r="D84" s="89"/>
      <c r="E84" s="89"/>
      <c r="F84" s="89"/>
      <c r="G84" s="89"/>
      <c r="H84" s="89"/>
      <c r="I84" s="37"/>
      <c r="J84" s="90"/>
    </row>
    <row r="85" spans="1:14" ht="31.5" customHeight="1" thickBot="1" x14ac:dyDescent="0.35">
      <c r="A85" s="27"/>
      <c r="B85" s="21"/>
      <c r="C85" s="15" t="s">
        <v>69</v>
      </c>
      <c r="D85" s="78">
        <f>SUM(D80:D83)</f>
        <v>23310.53</v>
      </c>
      <c r="E85" s="78">
        <f t="shared" ref="E85:H85" si="6">SUM(E80:E83)</f>
        <v>0</v>
      </c>
      <c r="F85" s="78">
        <f t="shared" si="6"/>
        <v>0</v>
      </c>
      <c r="G85" s="78">
        <f t="shared" si="6"/>
        <v>0</v>
      </c>
      <c r="H85" s="78">
        <f t="shared" si="6"/>
        <v>0</v>
      </c>
      <c r="I85" s="78">
        <f>SUM(I80:I83)</f>
        <v>23310.53</v>
      </c>
      <c r="J85" s="80"/>
    </row>
    <row r="86" spans="1:14" ht="15.75" customHeight="1" x14ac:dyDescent="0.3">
      <c r="A86" s="27"/>
      <c r="B86" s="21"/>
      <c r="C86" s="15"/>
      <c r="D86" s="65"/>
      <c r="E86" s="65"/>
      <c r="F86" s="65"/>
      <c r="G86" s="65"/>
      <c r="H86" s="65"/>
      <c r="I86" s="65"/>
      <c r="J86" s="14"/>
    </row>
    <row r="87" spans="1:14" ht="15.75" customHeight="1" x14ac:dyDescent="0.3">
      <c r="A87" s="27"/>
      <c r="B87" s="21"/>
      <c r="C87" s="15"/>
      <c r="D87" s="65"/>
      <c r="E87" s="65"/>
      <c r="F87" s="65"/>
      <c r="G87" s="65"/>
      <c r="H87" s="65"/>
      <c r="I87" s="65"/>
      <c r="J87" s="91"/>
    </row>
    <row r="88" spans="1:14" ht="15.75" customHeight="1" x14ac:dyDescent="0.3">
      <c r="A88" s="48" t="s">
        <v>70</v>
      </c>
      <c r="B88" s="11"/>
      <c r="C88" s="11"/>
      <c r="D88" s="22"/>
      <c r="E88" s="22"/>
      <c r="F88" s="22"/>
      <c r="G88" s="22"/>
      <c r="H88" s="22"/>
      <c r="I88" s="22"/>
      <c r="J88" s="91" t="s">
        <v>71</v>
      </c>
    </row>
    <row r="89" spans="1:14" ht="15.75" customHeight="1" thickBot="1" x14ac:dyDescent="0.35">
      <c r="A89" s="49"/>
      <c r="B89" s="50"/>
      <c r="C89" s="50"/>
      <c r="D89" s="22"/>
      <c r="E89" s="22"/>
      <c r="F89" s="22"/>
      <c r="G89" s="22"/>
      <c r="H89" s="22"/>
      <c r="I89" s="22"/>
      <c r="J89" s="91"/>
    </row>
    <row r="90" spans="1:14" ht="46.5" customHeight="1" thickBot="1" x14ac:dyDescent="0.35">
      <c r="A90" s="27"/>
      <c r="B90" s="21"/>
      <c r="C90" s="4"/>
      <c r="D90" s="20" t="s">
        <v>6</v>
      </c>
      <c r="E90" s="74" t="s">
        <v>7</v>
      </c>
      <c r="F90" s="20" t="s">
        <v>8</v>
      </c>
      <c r="G90" s="20" t="s">
        <v>9</v>
      </c>
      <c r="H90" s="20" t="s">
        <v>10</v>
      </c>
      <c r="I90" s="75" t="s">
        <v>11</v>
      </c>
      <c r="J90" s="20" t="s">
        <v>12</v>
      </c>
    </row>
    <row r="91" spans="1:14" ht="15.75" customHeight="1" x14ac:dyDescent="0.3">
      <c r="D91" s="81"/>
      <c r="E91" s="82"/>
      <c r="F91" s="81"/>
      <c r="G91" s="81"/>
      <c r="H91" s="81"/>
      <c r="I91" s="45"/>
      <c r="J91" s="81"/>
    </row>
    <row r="92" spans="1:14" ht="15.75" customHeight="1" x14ac:dyDescent="0.3">
      <c r="A92" s="27">
        <v>43892</v>
      </c>
      <c r="B92" s="21"/>
      <c r="C92" s="15" t="s">
        <v>72</v>
      </c>
      <c r="D92" s="58"/>
      <c r="E92" s="58"/>
      <c r="F92" s="58"/>
      <c r="G92" s="58"/>
      <c r="H92" s="58"/>
      <c r="I92" s="6"/>
      <c r="J92" s="70"/>
    </row>
    <row r="93" spans="1:14" s="38" customFormat="1" x14ac:dyDescent="0.35">
      <c r="A93" s="62"/>
      <c r="B93" s="63"/>
      <c r="C93" s="5" t="s">
        <v>73</v>
      </c>
      <c r="D93" s="58">
        <v>785356.33</v>
      </c>
      <c r="E93" s="58">
        <v>0</v>
      </c>
      <c r="F93" s="58">
        <v>0</v>
      </c>
      <c r="G93" s="58">
        <v>0</v>
      </c>
      <c r="H93" s="58">
        <v>250000</v>
      </c>
      <c r="I93" s="6">
        <f>+D93-H93</f>
        <v>535356.32999999996</v>
      </c>
      <c r="J93" s="70" t="s">
        <v>57</v>
      </c>
    </row>
    <row r="94" spans="1:14" ht="15.75" customHeight="1" thickBot="1" x14ac:dyDescent="0.35">
      <c r="A94" s="27"/>
      <c r="B94" s="21"/>
      <c r="C94" s="36"/>
      <c r="D94" s="58"/>
      <c r="E94" s="58"/>
      <c r="F94" s="58"/>
      <c r="G94" s="58"/>
      <c r="H94" s="58"/>
      <c r="I94" s="6"/>
      <c r="J94" s="70"/>
    </row>
    <row r="95" spans="1:14" ht="26.5" thickBot="1" x14ac:dyDescent="0.35">
      <c r="A95" s="27"/>
      <c r="B95" s="21"/>
      <c r="C95" s="15" t="s">
        <v>74</v>
      </c>
      <c r="D95" s="78">
        <f t="shared" ref="D95:I95" si="7">D93</f>
        <v>785356.33</v>
      </c>
      <c r="E95" s="78">
        <f t="shared" si="7"/>
        <v>0</v>
      </c>
      <c r="F95" s="78">
        <f t="shared" si="7"/>
        <v>0</v>
      </c>
      <c r="G95" s="78">
        <f t="shared" si="7"/>
        <v>0</v>
      </c>
      <c r="H95" s="79">
        <f t="shared" si="7"/>
        <v>250000</v>
      </c>
      <c r="I95" s="79">
        <f t="shared" si="7"/>
        <v>535356.32999999996</v>
      </c>
      <c r="J95" s="80"/>
      <c r="N95" s="92"/>
    </row>
    <row r="96" spans="1:14" ht="15.75" customHeight="1" x14ac:dyDescent="0.3">
      <c r="A96" s="27"/>
      <c r="B96" s="21"/>
      <c r="C96" s="4"/>
      <c r="D96" s="65"/>
      <c r="E96" s="65"/>
      <c r="F96" s="65"/>
      <c r="G96" s="65"/>
      <c r="H96" s="65"/>
      <c r="I96" s="65"/>
      <c r="J96" s="14"/>
    </row>
    <row r="97" spans="1:14" ht="15.75" customHeight="1" x14ac:dyDescent="0.3">
      <c r="A97" s="27"/>
      <c r="B97" s="21"/>
      <c r="C97" s="4"/>
      <c r="D97" s="65"/>
      <c r="E97" s="65"/>
      <c r="F97" s="65"/>
      <c r="G97" s="65"/>
      <c r="H97" s="65"/>
      <c r="I97" s="65"/>
      <c r="J97" s="14"/>
    </row>
    <row r="98" spans="1:14" x14ac:dyDescent="0.3">
      <c r="A98" s="27"/>
      <c r="B98" s="21"/>
      <c r="C98" s="15"/>
      <c r="D98" s="65"/>
      <c r="E98" s="65"/>
      <c r="F98" s="65"/>
      <c r="G98" s="65"/>
      <c r="H98" s="65"/>
      <c r="I98" s="65"/>
      <c r="J98" s="14"/>
    </row>
    <row r="99" spans="1:14" ht="15.75" customHeight="1" thickBot="1" x14ac:dyDescent="0.35">
      <c r="A99" s="48" t="s">
        <v>75</v>
      </c>
      <c r="B99" s="11"/>
      <c r="C99" s="11"/>
      <c r="D99" s="22"/>
      <c r="E99" s="22"/>
      <c r="F99" s="22"/>
      <c r="G99" s="22"/>
      <c r="H99" s="22"/>
      <c r="I99" s="22"/>
      <c r="J99" s="14" t="s">
        <v>76</v>
      </c>
    </row>
    <row r="100" spans="1:14" ht="33" customHeight="1" thickBot="1" x14ac:dyDescent="0.35">
      <c r="A100" s="27"/>
      <c r="B100" s="21"/>
      <c r="C100" s="4"/>
      <c r="D100" s="20" t="s">
        <v>6</v>
      </c>
      <c r="E100" s="74" t="s">
        <v>7</v>
      </c>
      <c r="F100" s="20" t="s">
        <v>8</v>
      </c>
      <c r="G100" s="20" t="s">
        <v>9</v>
      </c>
      <c r="H100" s="20" t="s">
        <v>10</v>
      </c>
      <c r="I100" s="75" t="s">
        <v>11</v>
      </c>
      <c r="J100" s="20" t="s">
        <v>12</v>
      </c>
    </row>
    <row r="101" spans="1:14" ht="15.75" customHeight="1" x14ac:dyDescent="0.3">
      <c r="A101" s="27"/>
      <c r="B101" s="21"/>
      <c r="C101" s="4"/>
      <c r="D101" s="93"/>
      <c r="E101" s="88"/>
      <c r="F101" s="88"/>
      <c r="G101" s="88"/>
      <c r="H101" s="88"/>
      <c r="I101" s="88"/>
      <c r="J101" s="88"/>
    </row>
    <row r="102" spans="1:14" ht="15.75" customHeight="1" x14ac:dyDescent="0.3">
      <c r="A102" s="27">
        <v>44113</v>
      </c>
      <c r="B102" s="21" t="s">
        <v>77</v>
      </c>
      <c r="C102" s="83" t="s">
        <v>78</v>
      </c>
      <c r="D102" s="68"/>
      <c r="E102" s="67"/>
      <c r="F102" s="67"/>
      <c r="G102" s="67"/>
      <c r="H102" s="67"/>
      <c r="I102" s="67"/>
      <c r="J102" s="71"/>
    </row>
    <row r="103" spans="1:14" s="38" customFormat="1" ht="15" customHeight="1" x14ac:dyDescent="0.25">
      <c r="A103" s="62"/>
      <c r="B103" s="63"/>
      <c r="C103" s="22" t="s">
        <v>79</v>
      </c>
      <c r="D103" s="32">
        <v>0</v>
      </c>
      <c r="E103" s="30">
        <v>0</v>
      </c>
      <c r="F103" s="30">
        <v>0</v>
      </c>
      <c r="G103" s="30">
        <v>0</v>
      </c>
      <c r="H103" s="30">
        <v>0</v>
      </c>
      <c r="I103" s="30">
        <v>0</v>
      </c>
      <c r="J103" s="71" t="s">
        <v>80</v>
      </c>
    </row>
    <row r="104" spans="1:14" s="38" customFormat="1" x14ac:dyDescent="0.35">
      <c r="A104" s="62"/>
      <c r="B104" s="63"/>
      <c r="C104" s="5"/>
      <c r="D104" s="32"/>
      <c r="E104" s="30"/>
      <c r="F104" s="30"/>
      <c r="G104" s="30"/>
      <c r="H104" s="30"/>
      <c r="I104" s="30"/>
      <c r="J104" s="71"/>
      <c r="N104" s="94"/>
    </row>
    <row r="105" spans="1:14" s="38" customFormat="1" ht="15.75" customHeight="1" x14ac:dyDescent="0.35">
      <c r="A105" s="62">
        <v>44176</v>
      </c>
      <c r="B105" s="63"/>
      <c r="C105" s="45" t="s">
        <v>81</v>
      </c>
      <c r="D105" s="95"/>
      <c r="E105" s="96"/>
      <c r="F105" s="96"/>
      <c r="G105" s="30"/>
      <c r="H105" s="30"/>
      <c r="I105" s="30"/>
      <c r="J105" s="33"/>
    </row>
    <row r="106" spans="1:14" s="38" customFormat="1" ht="13.5" thickBot="1" x14ac:dyDescent="0.4">
      <c r="A106" s="62"/>
      <c r="B106" s="63"/>
      <c r="C106" s="77" t="s">
        <v>82</v>
      </c>
      <c r="D106" s="95">
        <v>1519.81</v>
      </c>
      <c r="E106" s="96">
        <v>0</v>
      </c>
      <c r="F106" s="96">
        <v>0</v>
      </c>
      <c r="G106" s="30">
        <v>0</v>
      </c>
      <c r="H106" s="30">
        <v>0</v>
      </c>
      <c r="I106" s="30">
        <f>+D106</f>
        <v>1519.81</v>
      </c>
      <c r="J106" s="70" t="s">
        <v>80</v>
      </c>
    </row>
    <row r="107" spans="1:14" ht="26.5" thickBot="1" x14ac:dyDescent="0.35">
      <c r="A107" s="27"/>
      <c r="B107" s="21"/>
      <c r="C107" s="15" t="s">
        <v>83</v>
      </c>
      <c r="D107" s="78">
        <f>D103+D106</f>
        <v>1519.81</v>
      </c>
      <c r="E107" s="78">
        <f t="shared" ref="E107:I107" si="8">SUM(E103:E106)</f>
        <v>0</v>
      </c>
      <c r="F107" s="78">
        <f t="shared" si="8"/>
        <v>0</v>
      </c>
      <c r="G107" s="78">
        <f t="shared" si="8"/>
        <v>0</v>
      </c>
      <c r="H107" s="78">
        <f t="shared" si="8"/>
        <v>0</v>
      </c>
      <c r="I107" s="78">
        <f t="shared" si="8"/>
        <v>1519.81</v>
      </c>
      <c r="J107" s="80"/>
    </row>
    <row r="108" spans="1:14" x14ac:dyDescent="0.3">
      <c r="A108" s="27"/>
      <c r="B108" s="21"/>
      <c r="C108" s="15"/>
      <c r="D108" s="65"/>
      <c r="E108" s="65"/>
      <c r="F108" s="65"/>
      <c r="G108" s="65"/>
      <c r="H108" s="65"/>
      <c r="I108" s="65"/>
      <c r="J108" s="14"/>
    </row>
    <row r="109" spans="1:14" x14ac:dyDescent="0.3">
      <c r="A109" s="27"/>
      <c r="B109" s="21"/>
      <c r="C109" s="15"/>
      <c r="D109" s="65"/>
      <c r="E109" s="65"/>
      <c r="F109" s="65"/>
      <c r="G109" s="65"/>
      <c r="H109" s="65"/>
      <c r="I109" s="65"/>
      <c r="J109" s="14"/>
    </row>
    <row r="110" spans="1:14" ht="15.75" customHeight="1" thickBot="1" x14ac:dyDescent="0.35">
      <c r="A110" s="48" t="s">
        <v>84</v>
      </c>
      <c r="B110" s="11"/>
      <c r="C110" s="11"/>
      <c r="D110" s="22"/>
      <c r="E110" s="22"/>
      <c r="F110" s="22"/>
      <c r="G110" s="22"/>
      <c r="H110" s="22"/>
      <c r="I110" s="22"/>
      <c r="J110" s="14" t="s">
        <v>85</v>
      </c>
    </row>
    <row r="111" spans="1:14" ht="41.25" customHeight="1" thickBot="1" x14ac:dyDescent="0.35">
      <c r="A111" s="27"/>
      <c r="B111" s="21"/>
      <c r="C111" s="4"/>
      <c r="D111" s="20" t="s">
        <v>6</v>
      </c>
      <c r="E111" s="20" t="s">
        <v>7</v>
      </c>
      <c r="F111" s="20" t="s">
        <v>8</v>
      </c>
      <c r="G111" s="20" t="s">
        <v>9</v>
      </c>
      <c r="H111" s="20" t="s">
        <v>10</v>
      </c>
      <c r="I111" s="20" t="s">
        <v>11</v>
      </c>
      <c r="J111" s="20" t="s">
        <v>12</v>
      </c>
    </row>
    <row r="112" spans="1:14" ht="15.75" customHeight="1" x14ac:dyDescent="0.3">
      <c r="A112" s="27"/>
      <c r="B112" s="21"/>
      <c r="C112" s="4"/>
      <c r="D112" s="88"/>
      <c r="E112" s="88"/>
      <c r="F112" s="88"/>
      <c r="G112" s="88"/>
      <c r="H112" s="88"/>
      <c r="I112" s="88"/>
      <c r="J112" s="88"/>
    </row>
    <row r="113" spans="1:10" s="38" customFormat="1" ht="38.25" customHeight="1" x14ac:dyDescent="0.35">
      <c r="A113" s="76" t="s">
        <v>86</v>
      </c>
      <c r="B113" s="63"/>
      <c r="C113" s="45" t="s">
        <v>87</v>
      </c>
      <c r="D113" s="30"/>
      <c r="E113" s="30"/>
      <c r="F113" s="30"/>
      <c r="G113" s="30"/>
      <c r="H113" s="30"/>
      <c r="I113" s="30"/>
      <c r="J113" s="71"/>
    </row>
    <row r="114" spans="1:10" s="38" customFormat="1" ht="60.75" customHeight="1" x14ac:dyDescent="0.35">
      <c r="A114" s="62"/>
      <c r="B114" s="63"/>
      <c r="C114" s="77" t="s">
        <v>68</v>
      </c>
      <c r="D114" s="30">
        <v>10735.72</v>
      </c>
      <c r="E114" s="30">
        <v>0</v>
      </c>
      <c r="F114" s="30">
        <v>0</v>
      </c>
      <c r="G114" s="30">
        <v>10735.72</v>
      </c>
      <c r="H114" s="30">
        <v>0</v>
      </c>
      <c r="I114" s="30">
        <v>0</v>
      </c>
      <c r="J114" s="70" t="s">
        <v>88</v>
      </c>
    </row>
    <row r="115" spans="1:10" s="38" customFormat="1" ht="15.75" customHeight="1" thickBot="1" x14ac:dyDescent="0.4">
      <c r="A115" s="76"/>
      <c r="B115" s="63"/>
      <c r="C115" s="45"/>
      <c r="D115" s="30"/>
      <c r="E115" s="30"/>
      <c r="F115" s="30"/>
      <c r="G115" s="30"/>
      <c r="H115" s="30"/>
      <c r="I115" s="30"/>
      <c r="J115" s="71"/>
    </row>
    <row r="116" spans="1:10" ht="26.5" thickBot="1" x14ac:dyDescent="0.35">
      <c r="A116" s="27"/>
      <c r="B116" s="21"/>
      <c r="C116" s="15" t="s">
        <v>89</v>
      </c>
      <c r="D116" s="78">
        <f>SUM(D114)</f>
        <v>10735.72</v>
      </c>
      <c r="E116" s="78">
        <f t="shared" ref="E116:I116" si="9">SUM(E114)</f>
        <v>0</v>
      </c>
      <c r="F116" s="78">
        <f t="shared" si="9"/>
        <v>0</v>
      </c>
      <c r="G116" s="78">
        <f t="shared" si="9"/>
        <v>10735.72</v>
      </c>
      <c r="H116" s="78">
        <f t="shared" si="9"/>
        <v>0</v>
      </c>
      <c r="I116" s="78">
        <f t="shared" si="9"/>
        <v>0</v>
      </c>
      <c r="J116" s="80"/>
    </row>
    <row r="117" spans="1:10" x14ac:dyDescent="0.3">
      <c r="A117" s="27"/>
      <c r="B117" s="21"/>
      <c r="C117" s="15"/>
      <c r="D117" s="65"/>
      <c r="E117" s="65"/>
      <c r="F117" s="65"/>
      <c r="G117" s="65"/>
      <c r="H117" s="65"/>
      <c r="I117" s="65"/>
      <c r="J117" s="14"/>
    </row>
    <row r="118" spans="1:10" x14ac:dyDescent="0.3">
      <c r="A118" s="27"/>
      <c r="B118" s="21"/>
      <c r="C118" s="15"/>
      <c r="D118" s="65"/>
      <c r="E118" s="65"/>
      <c r="F118" s="65"/>
      <c r="G118" s="65"/>
      <c r="H118" s="65"/>
      <c r="I118" s="65"/>
      <c r="J118" s="14"/>
    </row>
    <row r="119" spans="1:10" ht="15.75" customHeight="1" thickBot="1" x14ac:dyDescent="0.35">
      <c r="A119" s="48" t="s">
        <v>90</v>
      </c>
      <c r="B119" s="11"/>
      <c r="C119" s="11"/>
      <c r="D119" s="22"/>
      <c r="E119" s="22"/>
      <c r="F119" s="22"/>
      <c r="G119" s="22"/>
      <c r="H119" s="22"/>
      <c r="I119" s="22"/>
      <c r="J119" s="14" t="s">
        <v>91</v>
      </c>
    </row>
    <row r="120" spans="1:10" ht="44.25" customHeight="1" thickBot="1" x14ac:dyDescent="0.35">
      <c r="A120" s="27"/>
      <c r="B120" s="21"/>
      <c r="C120" s="4"/>
      <c r="D120" s="20" t="s">
        <v>6</v>
      </c>
      <c r="E120" s="20" t="s">
        <v>7</v>
      </c>
      <c r="F120" s="20" t="s">
        <v>8</v>
      </c>
      <c r="G120" s="20" t="s">
        <v>9</v>
      </c>
      <c r="H120" s="20" t="s">
        <v>10</v>
      </c>
      <c r="I120" s="20" t="s">
        <v>11</v>
      </c>
      <c r="J120" s="20" t="s">
        <v>12</v>
      </c>
    </row>
    <row r="121" spans="1:10" ht="48" customHeight="1" x14ac:dyDescent="0.3">
      <c r="A121" s="86" t="s">
        <v>92</v>
      </c>
      <c r="B121" s="21"/>
      <c r="C121" s="4" t="s">
        <v>93</v>
      </c>
      <c r="D121" s="88"/>
      <c r="E121" s="88"/>
      <c r="F121" s="88"/>
      <c r="G121" s="88"/>
      <c r="H121" s="88"/>
      <c r="I121" s="88"/>
      <c r="J121" s="88"/>
    </row>
    <row r="122" spans="1:10" s="38" customFormat="1" x14ac:dyDescent="0.35">
      <c r="A122" s="62"/>
      <c r="B122" s="63"/>
      <c r="C122" s="5" t="s">
        <v>68</v>
      </c>
      <c r="D122" s="30">
        <v>44290.27</v>
      </c>
      <c r="E122" s="30">
        <v>0</v>
      </c>
      <c r="F122" s="30">
        <v>0</v>
      </c>
      <c r="G122" s="30">
        <v>0</v>
      </c>
      <c r="H122" s="30">
        <v>0</v>
      </c>
      <c r="I122" s="30">
        <v>44290.27</v>
      </c>
      <c r="J122" s="71" t="s">
        <v>57</v>
      </c>
    </row>
    <row r="123" spans="1:10" s="38" customFormat="1" x14ac:dyDescent="0.35">
      <c r="C123" s="77"/>
      <c r="D123" s="30"/>
      <c r="E123" s="30"/>
      <c r="F123" s="30"/>
      <c r="G123" s="30"/>
      <c r="H123" s="30"/>
      <c r="I123" s="30"/>
      <c r="J123" s="71"/>
    </row>
    <row r="124" spans="1:10" ht="36.75" customHeight="1" x14ac:dyDescent="0.3">
      <c r="A124" s="86" t="s">
        <v>94</v>
      </c>
      <c r="B124" s="21"/>
      <c r="C124" s="4" t="s">
        <v>95</v>
      </c>
      <c r="D124" s="81"/>
      <c r="E124" s="81"/>
      <c r="F124" s="81"/>
      <c r="G124" s="81"/>
      <c r="H124" s="81"/>
      <c r="I124" s="81"/>
      <c r="J124" s="81"/>
    </row>
    <row r="125" spans="1:10" s="38" customFormat="1" ht="63" customHeight="1" x14ac:dyDescent="0.35">
      <c r="A125" s="62"/>
      <c r="B125" s="63"/>
      <c r="C125" s="5" t="s">
        <v>65</v>
      </c>
      <c r="D125" s="30">
        <v>6170.57</v>
      </c>
      <c r="E125" s="30">
        <v>0</v>
      </c>
      <c r="F125" s="30">
        <v>0</v>
      </c>
      <c r="G125" s="30">
        <v>6170.57</v>
      </c>
      <c r="H125" s="30">
        <v>0</v>
      </c>
      <c r="I125" s="30">
        <v>0</v>
      </c>
      <c r="J125" s="70" t="s">
        <v>88</v>
      </c>
    </row>
    <row r="126" spans="1:10" s="38" customFormat="1" x14ac:dyDescent="0.35">
      <c r="C126" s="77"/>
      <c r="D126" s="30"/>
      <c r="E126" s="30"/>
      <c r="F126" s="30"/>
      <c r="G126" s="30"/>
      <c r="H126" s="30"/>
      <c r="I126" s="30"/>
      <c r="J126" s="71"/>
    </row>
    <row r="127" spans="1:10" s="38" customFormat="1" ht="52.5" customHeight="1" x14ac:dyDescent="0.3">
      <c r="A127" s="86" t="s">
        <v>96</v>
      </c>
      <c r="C127" s="45" t="s">
        <v>97</v>
      </c>
      <c r="D127" s="30"/>
      <c r="E127" s="30"/>
      <c r="F127" s="30"/>
      <c r="G127" s="30"/>
      <c r="H127" s="30"/>
      <c r="I127" s="30"/>
      <c r="J127" s="71"/>
    </row>
    <row r="128" spans="1:10" s="38" customFormat="1" ht="50" x14ac:dyDescent="0.35">
      <c r="C128" s="5" t="s">
        <v>98</v>
      </c>
      <c r="D128" s="30">
        <v>28140000</v>
      </c>
      <c r="E128" s="30">
        <v>0</v>
      </c>
      <c r="F128" s="30">
        <v>0</v>
      </c>
      <c r="G128" s="30">
        <v>0</v>
      </c>
      <c r="H128" s="30">
        <v>0</v>
      </c>
      <c r="I128" s="30">
        <v>28140000</v>
      </c>
      <c r="J128" s="61" t="s">
        <v>99</v>
      </c>
    </row>
    <row r="129" spans="1:10" s="38" customFormat="1" ht="13.5" thickBot="1" x14ac:dyDescent="0.4">
      <c r="C129" s="5"/>
      <c r="D129" s="30"/>
      <c r="E129" s="30"/>
      <c r="F129" s="30"/>
      <c r="G129" s="30"/>
      <c r="H129" s="30"/>
      <c r="I129" s="30"/>
      <c r="J129" s="71"/>
    </row>
    <row r="130" spans="1:10" s="38" customFormat="1" ht="35.25" customHeight="1" thickBot="1" x14ac:dyDescent="0.4">
      <c r="C130" s="45" t="s">
        <v>100</v>
      </c>
      <c r="D130" s="42">
        <f>SUM(D122:D128)</f>
        <v>28190460.84</v>
      </c>
      <c r="E130" s="42">
        <v>0</v>
      </c>
      <c r="F130" s="42">
        <f>SUM(F122:F128)</f>
        <v>0</v>
      </c>
      <c r="G130" s="42">
        <f>SUM(G122:G128)</f>
        <v>6170.57</v>
      </c>
      <c r="H130" s="42">
        <f>SUM(H122:H128)</f>
        <v>0</v>
      </c>
      <c r="I130" s="42">
        <f>SUM(I122:I128)</f>
        <v>28184290.27</v>
      </c>
      <c r="J130" s="97"/>
    </row>
    <row r="131" spans="1:10" s="38" customFormat="1" x14ac:dyDescent="0.35">
      <c r="C131" s="5"/>
      <c r="D131" s="6"/>
      <c r="E131" s="6"/>
      <c r="F131" s="6"/>
      <c r="G131" s="6"/>
      <c r="H131" s="6"/>
      <c r="I131" s="6"/>
      <c r="J131" s="5"/>
    </row>
    <row r="132" spans="1:10" s="38" customFormat="1" x14ac:dyDescent="0.35">
      <c r="C132" s="5"/>
      <c r="D132" s="6"/>
      <c r="E132" s="6"/>
      <c r="F132" s="6"/>
      <c r="G132" s="6"/>
      <c r="H132" s="6"/>
      <c r="I132" s="6"/>
      <c r="J132" s="5"/>
    </row>
    <row r="133" spans="1:10" ht="15.75" customHeight="1" thickBot="1" x14ac:dyDescent="0.35">
      <c r="A133" s="48" t="s">
        <v>101</v>
      </c>
      <c r="B133" s="11"/>
      <c r="C133" s="11"/>
      <c r="D133" s="22"/>
      <c r="E133" s="22"/>
      <c r="F133" s="22"/>
      <c r="G133" s="22"/>
      <c r="H133" s="22"/>
      <c r="I133" s="22"/>
      <c r="J133" s="14" t="s">
        <v>102</v>
      </c>
    </row>
    <row r="134" spans="1:10" ht="41.25" customHeight="1" thickBot="1" x14ac:dyDescent="0.35">
      <c r="A134" s="27"/>
      <c r="B134" s="21"/>
      <c r="C134" s="4"/>
      <c r="D134" s="20" t="s">
        <v>6</v>
      </c>
      <c r="E134" s="20" t="s">
        <v>7</v>
      </c>
      <c r="F134" s="20" t="s">
        <v>8</v>
      </c>
      <c r="G134" s="20" t="s">
        <v>9</v>
      </c>
      <c r="H134" s="20" t="s">
        <v>10</v>
      </c>
      <c r="I134" s="20" t="s">
        <v>11</v>
      </c>
      <c r="J134" s="20" t="s">
        <v>12</v>
      </c>
    </row>
    <row r="135" spans="1:10" s="38" customFormat="1" x14ac:dyDescent="0.35">
      <c r="A135" s="76"/>
      <c r="B135" s="98"/>
      <c r="C135" s="5"/>
      <c r="D135" s="30"/>
      <c r="E135" s="30"/>
      <c r="F135" s="30"/>
      <c r="G135" s="30"/>
      <c r="H135" s="30"/>
      <c r="I135" s="30"/>
      <c r="J135" s="71"/>
    </row>
    <row r="136" spans="1:10" s="38" customFormat="1" ht="52" x14ac:dyDescent="0.3">
      <c r="A136" s="86" t="s">
        <v>103</v>
      </c>
      <c r="C136" s="45" t="s">
        <v>104</v>
      </c>
      <c r="D136" s="30"/>
      <c r="E136" s="30"/>
      <c r="F136" s="30"/>
      <c r="G136" s="30"/>
      <c r="H136" s="30"/>
      <c r="I136" s="30"/>
      <c r="J136" s="71"/>
    </row>
    <row r="137" spans="1:10" s="38" customFormat="1" ht="34.5" customHeight="1" x14ac:dyDescent="0.3">
      <c r="A137" s="86"/>
      <c r="C137" s="5" t="s">
        <v>65</v>
      </c>
      <c r="D137" s="30">
        <v>37006.239999999998</v>
      </c>
      <c r="E137" s="30">
        <v>0</v>
      </c>
      <c r="F137" s="30">
        <f>+F140+F143</f>
        <v>0</v>
      </c>
      <c r="G137" s="30">
        <v>37006.239999999998</v>
      </c>
      <c r="H137" s="30">
        <v>0</v>
      </c>
      <c r="I137" s="30">
        <v>0</v>
      </c>
      <c r="J137" s="71" t="s">
        <v>88</v>
      </c>
    </row>
    <row r="138" spans="1:10" s="38" customFormat="1" x14ac:dyDescent="0.3">
      <c r="A138" s="86"/>
      <c r="C138" s="5"/>
      <c r="D138" s="30"/>
      <c r="E138" s="30"/>
      <c r="F138" s="30"/>
      <c r="G138" s="30"/>
      <c r="H138" s="30"/>
      <c r="I138" s="30"/>
      <c r="J138" s="71"/>
    </row>
    <row r="139" spans="1:10" s="38" customFormat="1" ht="14.25" customHeight="1" x14ac:dyDescent="0.3">
      <c r="A139" s="86">
        <v>44399</v>
      </c>
      <c r="C139" s="45" t="s">
        <v>105</v>
      </c>
      <c r="D139" s="30"/>
      <c r="E139" s="30"/>
      <c r="F139" s="30"/>
      <c r="G139" s="30"/>
      <c r="H139" s="30"/>
      <c r="I139" s="30"/>
      <c r="J139" s="71"/>
    </row>
    <row r="140" spans="1:10" s="38" customFormat="1" ht="25.5" customHeight="1" x14ac:dyDescent="0.3">
      <c r="A140" s="86"/>
      <c r="C140" s="5" t="s">
        <v>106</v>
      </c>
      <c r="D140" s="30">
        <v>0</v>
      </c>
      <c r="E140" s="30">
        <v>0</v>
      </c>
      <c r="F140" s="30">
        <v>0</v>
      </c>
      <c r="G140" s="30">
        <v>0</v>
      </c>
      <c r="H140" s="30">
        <v>0</v>
      </c>
      <c r="I140" s="30">
        <v>0</v>
      </c>
      <c r="J140" s="99" t="s">
        <v>57</v>
      </c>
    </row>
    <row r="141" spans="1:10" s="38" customFormat="1" x14ac:dyDescent="0.3">
      <c r="A141" s="86"/>
      <c r="C141" s="5"/>
      <c r="D141" s="30"/>
      <c r="E141" s="30"/>
      <c r="F141" s="30"/>
      <c r="G141" s="30"/>
      <c r="H141" s="30"/>
      <c r="I141" s="30"/>
      <c r="J141" s="71"/>
    </row>
    <row r="142" spans="1:10" s="38" customFormat="1" ht="52" x14ac:dyDescent="0.35">
      <c r="A142" s="76" t="s">
        <v>107</v>
      </c>
      <c r="B142" s="63"/>
      <c r="C142" s="45" t="s">
        <v>108</v>
      </c>
      <c r="D142" s="30"/>
      <c r="E142" s="30"/>
      <c r="F142" s="30"/>
      <c r="G142" s="30"/>
      <c r="H142" s="30"/>
      <c r="I142" s="30"/>
      <c r="J142" s="71"/>
    </row>
    <row r="143" spans="1:10" s="38" customFormat="1" ht="30.75" customHeight="1" x14ac:dyDescent="0.35">
      <c r="A143" s="76"/>
      <c r="B143" s="63"/>
      <c r="C143" s="5" t="s">
        <v>109</v>
      </c>
      <c r="D143" s="30">
        <v>0</v>
      </c>
      <c r="E143" s="30">
        <v>0</v>
      </c>
      <c r="F143" s="30">
        <v>0</v>
      </c>
      <c r="G143" s="30">
        <v>0</v>
      </c>
      <c r="H143" s="30">
        <v>0</v>
      </c>
      <c r="I143" s="30">
        <v>0</v>
      </c>
      <c r="J143" s="71" t="s">
        <v>57</v>
      </c>
    </row>
    <row r="144" spans="1:10" s="38" customFormat="1" ht="15.75" customHeight="1" x14ac:dyDescent="0.35">
      <c r="A144" s="76"/>
      <c r="B144" s="63"/>
      <c r="C144" s="45"/>
      <c r="D144" s="30"/>
      <c r="E144" s="30"/>
      <c r="F144" s="30"/>
      <c r="G144" s="30"/>
      <c r="H144" s="30"/>
      <c r="I144" s="30"/>
      <c r="J144" s="71"/>
    </row>
    <row r="145" spans="1:10" s="38" customFormat="1" ht="15.75" customHeight="1" thickBot="1" x14ac:dyDescent="0.4">
      <c r="A145" s="76"/>
      <c r="B145" s="63"/>
      <c r="C145" s="45"/>
      <c r="D145" s="30"/>
      <c r="E145" s="30"/>
      <c r="F145" s="30"/>
      <c r="G145" s="30"/>
      <c r="H145" s="30"/>
      <c r="I145" s="30"/>
      <c r="J145" s="71"/>
    </row>
    <row r="146" spans="1:10" ht="26.5" thickBot="1" x14ac:dyDescent="0.35">
      <c r="A146" s="27"/>
      <c r="B146" s="21"/>
      <c r="C146" s="15" t="s">
        <v>110</v>
      </c>
      <c r="D146" s="78">
        <f>D137+D140+D143</f>
        <v>37006.239999999998</v>
      </c>
      <c r="E146" s="78">
        <f t="shared" ref="E146:I146" si="10">E137+E140+E143</f>
        <v>0</v>
      </c>
      <c r="F146" s="78">
        <f t="shared" si="10"/>
        <v>0</v>
      </c>
      <c r="G146" s="78">
        <f t="shared" si="10"/>
        <v>37006.239999999998</v>
      </c>
      <c r="H146" s="78">
        <f t="shared" si="10"/>
        <v>0</v>
      </c>
      <c r="I146" s="78">
        <f t="shared" si="10"/>
        <v>0</v>
      </c>
      <c r="J146" s="80"/>
    </row>
    <row r="147" spans="1:10" x14ac:dyDescent="0.3">
      <c r="A147" s="27"/>
      <c r="B147" s="21"/>
      <c r="C147" s="15"/>
      <c r="D147" s="65"/>
      <c r="E147" s="65"/>
      <c r="F147" s="65"/>
      <c r="G147" s="65"/>
      <c r="H147" s="65"/>
      <c r="I147" s="65"/>
      <c r="J147" s="14"/>
    </row>
    <row r="148" spans="1:10" ht="15.75" customHeight="1" thickBot="1" x14ac:dyDescent="0.35">
      <c r="A148" s="48" t="s">
        <v>111</v>
      </c>
      <c r="B148" s="11"/>
      <c r="C148" s="11"/>
      <c r="D148" s="22"/>
      <c r="E148" s="22"/>
      <c r="F148" s="22"/>
      <c r="G148" s="22"/>
      <c r="H148" s="22"/>
      <c r="I148" s="22"/>
      <c r="J148" s="14" t="s">
        <v>112</v>
      </c>
    </row>
    <row r="149" spans="1:10" ht="41.25" customHeight="1" thickBot="1" x14ac:dyDescent="0.35">
      <c r="A149" s="15" t="s">
        <v>3</v>
      </c>
      <c r="B149" s="15" t="s">
        <v>4</v>
      </c>
      <c r="C149" s="4" t="s">
        <v>5</v>
      </c>
      <c r="D149" s="20" t="s">
        <v>6</v>
      </c>
      <c r="E149" s="20" t="s">
        <v>7</v>
      </c>
      <c r="F149" s="20" t="s">
        <v>8</v>
      </c>
      <c r="G149" s="20" t="s">
        <v>9</v>
      </c>
      <c r="H149" s="20" t="s">
        <v>10</v>
      </c>
      <c r="I149" s="20" t="s">
        <v>11</v>
      </c>
      <c r="J149" s="20" t="s">
        <v>12</v>
      </c>
    </row>
    <row r="150" spans="1:10" ht="15.75" customHeight="1" x14ac:dyDescent="0.3">
      <c r="A150" s="27"/>
      <c r="B150" s="21"/>
      <c r="C150" s="4"/>
      <c r="D150" s="81"/>
      <c r="E150" s="81"/>
      <c r="F150" s="81"/>
      <c r="G150" s="81"/>
      <c r="H150" s="81"/>
      <c r="I150" s="81"/>
      <c r="J150" s="81"/>
    </row>
    <row r="151" spans="1:10" s="38" customFormat="1" ht="18" customHeight="1" x14ac:dyDescent="0.35">
      <c r="A151" s="76">
        <v>44409</v>
      </c>
      <c r="B151" s="63"/>
      <c r="C151" s="45" t="s">
        <v>113</v>
      </c>
      <c r="D151" s="30"/>
      <c r="E151" s="30"/>
      <c r="F151" s="30"/>
      <c r="G151" s="30"/>
      <c r="H151" s="30"/>
      <c r="I151" s="30"/>
      <c r="J151" s="71"/>
    </row>
    <row r="152" spans="1:10" s="38" customFormat="1" ht="35.25" customHeight="1" x14ac:dyDescent="0.35">
      <c r="A152" s="76"/>
      <c r="B152" s="63"/>
      <c r="C152" s="5" t="s">
        <v>114</v>
      </c>
      <c r="D152" s="30">
        <v>14518.26</v>
      </c>
      <c r="E152" s="30">
        <v>0</v>
      </c>
      <c r="F152" s="30">
        <v>0</v>
      </c>
      <c r="G152" s="30">
        <v>14518.26</v>
      </c>
      <c r="H152" s="30">
        <v>0</v>
      </c>
      <c r="I152" s="30">
        <v>0</v>
      </c>
      <c r="J152" s="71" t="s">
        <v>88</v>
      </c>
    </row>
    <row r="153" spans="1:10" s="38" customFormat="1" x14ac:dyDescent="0.3">
      <c r="A153" s="86"/>
      <c r="C153" s="45"/>
      <c r="D153" s="30"/>
      <c r="E153" s="30"/>
      <c r="F153" s="30"/>
      <c r="G153" s="30"/>
      <c r="H153" s="30"/>
      <c r="I153" s="30"/>
      <c r="J153" s="71"/>
    </row>
    <row r="154" spans="1:10" s="38" customFormat="1" x14ac:dyDescent="0.3">
      <c r="A154" s="86">
        <v>44458</v>
      </c>
      <c r="C154" s="45" t="s">
        <v>115</v>
      </c>
      <c r="D154" s="30"/>
      <c r="E154" s="30"/>
      <c r="F154" s="30"/>
      <c r="G154" s="30"/>
      <c r="H154" s="30"/>
      <c r="I154" s="30"/>
      <c r="J154" s="71"/>
    </row>
    <row r="155" spans="1:10" s="38" customFormat="1" ht="31.5" customHeight="1" x14ac:dyDescent="0.3">
      <c r="A155" s="86"/>
      <c r="C155" s="5" t="s">
        <v>114</v>
      </c>
      <c r="D155" s="30">
        <v>2610</v>
      </c>
      <c r="E155" s="30">
        <v>0</v>
      </c>
      <c r="F155" s="30">
        <v>0</v>
      </c>
      <c r="G155" s="30">
        <v>2610</v>
      </c>
      <c r="H155" s="30">
        <v>0</v>
      </c>
      <c r="I155" s="30">
        <v>0</v>
      </c>
      <c r="J155" s="71" t="s">
        <v>88</v>
      </c>
    </row>
    <row r="156" spans="1:10" s="38" customFormat="1" x14ac:dyDescent="0.3">
      <c r="A156" s="86"/>
      <c r="C156" s="45"/>
      <c r="D156" s="30"/>
      <c r="E156" s="30"/>
      <c r="F156" s="30"/>
      <c r="G156" s="30"/>
      <c r="H156" s="30"/>
      <c r="I156" s="30"/>
      <c r="J156" s="71"/>
    </row>
    <row r="157" spans="1:10" s="38" customFormat="1" x14ac:dyDescent="0.3">
      <c r="A157" s="86"/>
      <c r="C157" s="5"/>
      <c r="D157" s="30"/>
      <c r="E157" s="30"/>
      <c r="F157" s="30"/>
      <c r="G157" s="30"/>
      <c r="H157" s="30"/>
      <c r="I157" s="30"/>
      <c r="J157" s="71"/>
    </row>
    <row r="158" spans="1:10" s="38" customFormat="1" ht="18.75" customHeight="1" x14ac:dyDescent="0.35">
      <c r="A158" s="76">
        <v>44470</v>
      </c>
      <c r="B158" s="63"/>
      <c r="C158" s="100" t="s">
        <v>116</v>
      </c>
      <c r="D158" s="30"/>
      <c r="E158" s="30"/>
      <c r="F158" s="30"/>
      <c r="G158" s="30"/>
      <c r="H158" s="30"/>
      <c r="I158" s="30"/>
      <c r="J158" s="71"/>
    </row>
    <row r="159" spans="1:10" s="38" customFormat="1" ht="15.75" customHeight="1" x14ac:dyDescent="0.35">
      <c r="A159" s="76"/>
      <c r="B159" s="63"/>
      <c r="C159" s="5" t="s">
        <v>114</v>
      </c>
      <c r="D159" s="30">
        <v>0</v>
      </c>
      <c r="E159" s="30">
        <v>0</v>
      </c>
      <c r="F159" s="30">
        <v>0</v>
      </c>
      <c r="G159" s="30">
        <v>0</v>
      </c>
      <c r="H159" s="30">
        <v>0</v>
      </c>
      <c r="I159" s="30">
        <v>0</v>
      </c>
      <c r="J159" s="71" t="s">
        <v>57</v>
      </c>
    </row>
    <row r="160" spans="1:10" s="38" customFormat="1" x14ac:dyDescent="0.3">
      <c r="A160" s="86"/>
      <c r="C160" s="5"/>
      <c r="D160" s="30"/>
      <c r="E160" s="30"/>
      <c r="F160" s="30"/>
      <c r="G160" s="30"/>
      <c r="H160" s="30"/>
      <c r="I160" s="30"/>
      <c r="J160" s="71"/>
    </row>
    <row r="161" spans="1:10" s="38" customFormat="1" ht="52" x14ac:dyDescent="0.3">
      <c r="A161" s="86" t="s">
        <v>117</v>
      </c>
      <c r="C161" s="45" t="s">
        <v>118</v>
      </c>
      <c r="D161" s="30"/>
      <c r="E161" s="30"/>
      <c r="F161" s="30"/>
      <c r="G161" s="30"/>
      <c r="H161" s="30"/>
      <c r="I161" s="30"/>
      <c r="J161" s="71"/>
    </row>
    <row r="162" spans="1:10" s="38" customFormat="1" ht="31.5" customHeight="1" x14ac:dyDescent="0.3">
      <c r="A162" s="86"/>
      <c r="C162" s="5" t="s">
        <v>114</v>
      </c>
      <c r="D162" s="30">
        <v>3400.8</v>
      </c>
      <c r="E162" s="30">
        <v>0</v>
      </c>
      <c r="F162" s="30">
        <v>0</v>
      </c>
      <c r="G162" s="30">
        <v>3400.8</v>
      </c>
      <c r="H162" s="30">
        <v>0</v>
      </c>
      <c r="I162" s="30">
        <v>0</v>
      </c>
      <c r="J162" s="71" t="s">
        <v>88</v>
      </c>
    </row>
    <row r="163" spans="1:10" s="38" customFormat="1" x14ac:dyDescent="0.3">
      <c r="A163" s="86"/>
      <c r="C163" s="5"/>
      <c r="D163" s="30"/>
      <c r="E163" s="30"/>
      <c r="F163" s="30"/>
      <c r="G163" s="30"/>
      <c r="H163" s="30"/>
      <c r="I163" s="30"/>
      <c r="J163" s="71"/>
    </row>
    <row r="164" spans="1:10" s="38" customFormat="1" x14ac:dyDescent="0.3">
      <c r="A164" s="86"/>
      <c r="C164" s="5"/>
      <c r="D164" s="30"/>
      <c r="E164" s="30"/>
      <c r="F164" s="30"/>
      <c r="G164" s="30"/>
      <c r="H164" s="30"/>
      <c r="I164" s="30"/>
      <c r="J164" s="71"/>
    </row>
    <row r="165" spans="1:10" s="38" customFormat="1" ht="52" x14ac:dyDescent="0.3">
      <c r="A165" s="86" t="s">
        <v>119</v>
      </c>
      <c r="C165" s="45" t="s">
        <v>120</v>
      </c>
      <c r="D165" s="30"/>
      <c r="E165" s="30"/>
      <c r="F165" s="30"/>
      <c r="G165" s="30"/>
      <c r="H165" s="30"/>
      <c r="I165" s="30"/>
      <c r="J165" s="71"/>
    </row>
    <row r="166" spans="1:10" s="38" customFormat="1" ht="35.25" customHeight="1" x14ac:dyDescent="0.3">
      <c r="A166" s="86"/>
      <c r="C166" s="5" t="s">
        <v>114</v>
      </c>
      <c r="D166" s="30">
        <v>0</v>
      </c>
      <c r="E166" s="30">
        <v>0</v>
      </c>
      <c r="F166" s="30">
        <v>0</v>
      </c>
      <c r="G166" s="30">
        <v>0</v>
      </c>
      <c r="H166" s="30">
        <v>0</v>
      </c>
      <c r="I166" s="30">
        <v>0</v>
      </c>
      <c r="J166" s="71" t="s">
        <v>121</v>
      </c>
    </row>
    <row r="167" spans="1:10" s="38" customFormat="1" x14ac:dyDescent="0.3">
      <c r="A167" s="86"/>
      <c r="C167" s="5"/>
      <c r="D167" s="30"/>
      <c r="E167" s="30"/>
      <c r="F167" s="30"/>
      <c r="G167" s="30"/>
      <c r="H167" s="30"/>
      <c r="I167" s="30"/>
      <c r="J167" s="71"/>
    </row>
    <row r="168" spans="1:10" s="38" customFormat="1" x14ac:dyDescent="0.3">
      <c r="A168" s="86"/>
      <c r="C168" s="5"/>
      <c r="D168" s="30"/>
      <c r="E168" s="30"/>
      <c r="F168" s="30"/>
      <c r="G168" s="30"/>
      <c r="H168" s="30"/>
      <c r="I168" s="30"/>
      <c r="J168" s="71"/>
    </row>
    <row r="169" spans="1:10" s="38" customFormat="1" ht="52" x14ac:dyDescent="0.3">
      <c r="A169" s="86" t="s">
        <v>122</v>
      </c>
      <c r="C169" s="45" t="s">
        <v>123</v>
      </c>
      <c r="D169" s="30"/>
      <c r="E169" s="30"/>
      <c r="F169" s="30"/>
      <c r="G169" s="30"/>
      <c r="H169" s="30"/>
      <c r="I169" s="30"/>
      <c r="J169" s="71"/>
    </row>
    <row r="170" spans="1:10" s="38" customFormat="1" ht="50" x14ac:dyDescent="0.35">
      <c r="A170" s="76"/>
      <c r="B170" s="63"/>
      <c r="C170" s="5" t="s">
        <v>65</v>
      </c>
      <c r="D170" s="30">
        <v>0</v>
      </c>
      <c r="E170" s="30">
        <v>0</v>
      </c>
      <c r="F170" s="30">
        <v>0</v>
      </c>
      <c r="G170" s="30">
        <v>0</v>
      </c>
      <c r="H170" s="30">
        <v>0</v>
      </c>
      <c r="I170" s="30">
        <v>0</v>
      </c>
      <c r="J170" s="71" t="s">
        <v>124</v>
      </c>
    </row>
    <row r="171" spans="1:10" s="38" customFormat="1" ht="15.75" customHeight="1" x14ac:dyDescent="0.35">
      <c r="A171" s="76"/>
      <c r="B171" s="63"/>
      <c r="C171" s="5"/>
      <c r="D171" s="30"/>
      <c r="E171" s="30"/>
      <c r="F171" s="30"/>
      <c r="G171" s="30"/>
      <c r="H171" s="30"/>
      <c r="I171" s="30"/>
      <c r="J171" s="71"/>
    </row>
    <row r="172" spans="1:10" s="38" customFormat="1" ht="15.75" customHeight="1" x14ac:dyDescent="0.25">
      <c r="A172" s="76"/>
      <c r="B172" s="63"/>
      <c r="C172" s="5"/>
      <c r="D172" s="30"/>
      <c r="E172" s="30"/>
      <c r="F172" s="30"/>
      <c r="G172" s="30"/>
      <c r="H172" s="30"/>
      <c r="I172" s="30"/>
      <c r="J172" s="99"/>
    </row>
    <row r="173" spans="1:10" s="38" customFormat="1" ht="15.75" customHeight="1" x14ac:dyDescent="0.25">
      <c r="A173" s="76">
        <v>44498</v>
      </c>
      <c r="B173" s="63"/>
      <c r="C173" s="45" t="s">
        <v>125</v>
      </c>
      <c r="D173" s="30"/>
      <c r="E173" s="30"/>
      <c r="F173" s="30"/>
      <c r="G173" s="30"/>
      <c r="H173" s="30"/>
      <c r="I173" s="30"/>
      <c r="J173" s="99"/>
    </row>
    <row r="174" spans="1:10" s="38" customFormat="1" x14ac:dyDescent="0.25">
      <c r="A174" s="76"/>
      <c r="B174" s="63"/>
      <c r="C174" s="5" t="s">
        <v>114</v>
      </c>
      <c r="D174" s="30">
        <v>0</v>
      </c>
      <c r="E174" s="30">
        <v>0</v>
      </c>
      <c r="F174" s="30">
        <v>0</v>
      </c>
      <c r="G174" s="30">
        <v>0</v>
      </c>
      <c r="H174" s="30">
        <v>0</v>
      </c>
      <c r="I174" s="30">
        <v>0</v>
      </c>
      <c r="J174" s="99" t="s">
        <v>121</v>
      </c>
    </row>
    <row r="175" spans="1:10" s="38" customFormat="1" x14ac:dyDescent="0.25">
      <c r="A175" s="76"/>
      <c r="B175" s="63"/>
      <c r="C175" s="5"/>
      <c r="D175" s="30"/>
      <c r="E175" s="30"/>
      <c r="F175" s="30"/>
      <c r="G175" s="30"/>
      <c r="H175" s="30"/>
      <c r="I175" s="30"/>
      <c r="J175" s="99"/>
    </row>
    <row r="176" spans="1:10" s="38" customFormat="1" ht="60.75" customHeight="1" x14ac:dyDescent="0.25">
      <c r="A176" s="76" t="s">
        <v>126</v>
      </c>
      <c r="B176" s="63"/>
      <c r="C176" s="45" t="s">
        <v>127</v>
      </c>
      <c r="D176" s="30"/>
      <c r="E176" s="30"/>
      <c r="F176" s="30"/>
      <c r="G176" s="30"/>
      <c r="H176" s="30"/>
      <c r="I176" s="30"/>
      <c r="J176" s="99"/>
    </row>
    <row r="177" spans="1:10" s="38" customFormat="1" x14ac:dyDescent="0.35">
      <c r="A177" s="76"/>
      <c r="B177" s="63"/>
      <c r="C177" s="5" t="s">
        <v>114</v>
      </c>
      <c r="D177" s="30">
        <v>0</v>
      </c>
      <c r="E177" s="30">
        <v>0</v>
      </c>
      <c r="F177" s="30">
        <v>0</v>
      </c>
      <c r="G177" s="30">
        <v>0</v>
      </c>
      <c r="H177" s="30">
        <v>0</v>
      </c>
      <c r="I177" s="30">
        <v>0</v>
      </c>
      <c r="J177" s="71" t="s">
        <v>57</v>
      </c>
    </row>
    <row r="178" spans="1:10" s="38" customFormat="1" ht="15.75" customHeight="1" x14ac:dyDescent="0.25">
      <c r="A178" s="76"/>
      <c r="B178" s="63"/>
      <c r="C178" s="5"/>
      <c r="D178" s="30"/>
      <c r="E178" s="30"/>
      <c r="F178" s="30"/>
      <c r="G178" s="30"/>
      <c r="H178" s="30"/>
      <c r="I178" s="30"/>
      <c r="J178" s="99"/>
    </row>
    <row r="179" spans="1:10" s="38" customFormat="1" ht="15.75" customHeight="1" thickBot="1" x14ac:dyDescent="0.3">
      <c r="A179" s="76"/>
      <c r="B179" s="63"/>
      <c r="C179" s="5"/>
      <c r="D179" s="30"/>
      <c r="E179" s="30"/>
      <c r="F179" s="30"/>
      <c r="G179" s="30"/>
      <c r="H179" s="30"/>
      <c r="I179" s="30"/>
      <c r="J179" s="99"/>
    </row>
    <row r="180" spans="1:10" ht="33.75" customHeight="1" thickBot="1" x14ac:dyDescent="0.35">
      <c r="A180" s="27"/>
      <c r="B180" s="21"/>
      <c r="C180" s="15" t="s">
        <v>128</v>
      </c>
      <c r="D180" s="78">
        <f t="shared" ref="D180:I180" si="11">D152+D155+D159+D162+D166+D170+D174+D177</f>
        <v>20529.060000000001</v>
      </c>
      <c r="E180" s="78">
        <f t="shared" si="11"/>
        <v>0</v>
      </c>
      <c r="F180" s="78">
        <f t="shared" si="11"/>
        <v>0</v>
      </c>
      <c r="G180" s="78">
        <f t="shared" si="11"/>
        <v>20529.060000000001</v>
      </c>
      <c r="H180" s="78">
        <f t="shared" si="11"/>
        <v>0</v>
      </c>
      <c r="I180" s="78">
        <f t="shared" si="11"/>
        <v>0</v>
      </c>
      <c r="J180" s="101"/>
    </row>
    <row r="181" spans="1:10" x14ac:dyDescent="0.3">
      <c r="A181" s="27"/>
      <c r="B181" s="21"/>
      <c r="C181" s="15"/>
      <c r="D181" s="65"/>
      <c r="E181" s="65"/>
      <c r="F181" s="65"/>
      <c r="G181" s="65"/>
      <c r="H181" s="65"/>
      <c r="I181" s="65"/>
      <c r="J181" s="91"/>
    </row>
    <row r="182" spans="1:10" x14ac:dyDescent="0.3">
      <c r="A182" s="27"/>
      <c r="B182" s="21"/>
      <c r="C182" s="15"/>
      <c r="D182" s="65"/>
      <c r="E182" s="65"/>
      <c r="F182" s="65"/>
      <c r="G182" s="65"/>
      <c r="H182" s="65"/>
      <c r="I182" s="65"/>
      <c r="J182" s="91"/>
    </row>
    <row r="183" spans="1:10" ht="15.75" customHeight="1" thickBot="1" x14ac:dyDescent="0.35">
      <c r="A183" s="48" t="s">
        <v>129</v>
      </c>
      <c r="B183" s="11"/>
      <c r="C183" s="11"/>
      <c r="D183" s="22"/>
      <c r="E183" s="22"/>
      <c r="F183" s="22"/>
      <c r="G183" s="22"/>
      <c r="H183" s="22"/>
      <c r="I183" s="22"/>
      <c r="J183" s="91" t="s">
        <v>130</v>
      </c>
    </row>
    <row r="184" spans="1:10" s="38" customFormat="1" ht="26.5" thickBot="1" x14ac:dyDescent="0.4">
      <c r="A184" s="45" t="s">
        <v>3</v>
      </c>
      <c r="B184" s="45" t="s">
        <v>4</v>
      </c>
      <c r="C184" s="73" t="s">
        <v>5</v>
      </c>
      <c r="D184" s="20" t="s">
        <v>6</v>
      </c>
      <c r="E184" s="74" t="s">
        <v>7</v>
      </c>
      <c r="F184" s="102" t="s">
        <v>8</v>
      </c>
      <c r="G184" s="74" t="s">
        <v>9</v>
      </c>
      <c r="H184" s="102" t="s">
        <v>10</v>
      </c>
      <c r="I184" s="74" t="s">
        <v>11</v>
      </c>
      <c r="J184" s="20" t="s">
        <v>131</v>
      </c>
    </row>
    <row r="185" spans="1:10" x14ac:dyDescent="0.3">
      <c r="A185" s="103"/>
      <c r="C185" s="15"/>
      <c r="D185" s="104"/>
      <c r="E185" s="104"/>
      <c r="F185" s="104"/>
      <c r="G185" s="104"/>
      <c r="H185" s="104"/>
      <c r="I185" s="104"/>
      <c r="J185" s="105"/>
    </row>
    <row r="186" spans="1:10" ht="16.5" customHeight="1" x14ac:dyDescent="0.3">
      <c r="A186" s="27">
        <v>44537</v>
      </c>
      <c r="B186" s="21"/>
      <c r="C186" s="15" t="s">
        <v>132</v>
      </c>
      <c r="D186" s="106"/>
      <c r="E186" s="106"/>
      <c r="F186" s="106"/>
      <c r="G186" s="106"/>
      <c r="H186" s="106"/>
      <c r="I186" s="106"/>
      <c r="J186" s="107"/>
    </row>
    <row r="187" spans="1:10" x14ac:dyDescent="0.3">
      <c r="A187" s="35"/>
      <c r="B187" s="21"/>
      <c r="C187" s="5" t="s">
        <v>114</v>
      </c>
      <c r="D187" s="106">
        <v>0</v>
      </c>
      <c r="E187" s="106">
        <v>0</v>
      </c>
      <c r="F187" s="106">
        <v>0</v>
      </c>
      <c r="G187" s="106">
        <v>0</v>
      </c>
      <c r="H187" s="106">
        <v>0</v>
      </c>
      <c r="I187" s="106">
        <v>0</v>
      </c>
      <c r="J187" s="108" t="s">
        <v>57</v>
      </c>
    </row>
    <row r="188" spans="1:10" x14ac:dyDescent="0.3">
      <c r="A188" s="27"/>
      <c r="B188" s="21"/>
      <c r="C188" s="36"/>
      <c r="D188" s="106"/>
      <c r="E188" s="106"/>
      <c r="F188" s="106"/>
      <c r="G188" s="106"/>
      <c r="H188" s="106"/>
      <c r="I188" s="106"/>
      <c r="J188" s="99"/>
    </row>
    <row r="189" spans="1:10" ht="18" customHeight="1" x14ac:dyDescent="0.3">
      <c r="A189" s="27">
        <v>44555</v>
      </c>
      <c r="B189" s="21" t="s">
        <v>133</v>
      </c>
      <c r="C189" s="15" t="s">
        <v>134</v>
      </c>
      <c r="D189" s="106"/>
      <c r="E189" s="106"/>
      <c r="F189" s="106"/>
      <c r="G189" s="106"/>
      <c r="H189" s="106"/>
      <c r="I189" s="106"/>
      <c r="J189" s="107"/>
    </row>
    <row r="190" spans="1:10" s="38" customFormat="1" ht="30.75" customHeight="1" x14ac:dyDescent="0.35">
      <c r="A190" s="39"/>
      <c r="B190" s="63"/>
      <c r="C190" s="5" t="s">
        <v>135</v>
      </c>
      <c r="D190" s="109">
        <v>0</v>
      </c>
      <c r="E190" s="109">
        <v>0</v>
      </c>
      <c r="F190" s="109">
        <v>0</v>
      </c>
      <c r="G190" s="109">
        <v>0</v>
      </c>
      <c r="H190" s="109">
        <v>0</v>
      </c>
      <c r="I190" s="109">
        <v>0</v>
      </c>
      <c r="J190" s="108" t="s">
        <v>57</v>
      </c>
    </row>
    <row r="191" spans="1:10" x14ac:dyDescent="0.3">
      <c r="A191" s="35"/>
      <c r="B191" s="21"/>
      <c r="C191" s="36"/>
      <c r="D191" s="106"/>
      <c r="E191" s="106"/>
      <c r="F191" s="106"/>
      <c r="G191" s="106"/>
      <c r="H191" s="106"/>
      <c r="I191" s="106"/>
      <c r="J191" s="107"/>
    </row>
    <row r="192" spans="1:10" ht="15.75" customHeight="1" x14ac:dyDescent="0.3">
      <c r="A192" s="103">
        <v>44562</v>
      </c>
      <c r="B192" s="21"/>
      <c r="C192" s="15" t="s">
        <v>136</v>
      </c>
      <c r="D192" s="110"/>
      <c r="E192" s="110"/>
      <c r="F192" s="110"/>
      <c r="G192" s="110"/>
      <c r="H192" s="110"/>
      <c r="I192" s="110"/>
      <c r="J192" s="107"/>
    </row>
    <row r="193" spans="1:10" s="38" customFormat="1" ht="31.5" customHeight="1" x14ac:dyDescent="0.35">
      <c r="A193" s="111"/>
      <c r="B193" s="63"/>
      <c r="C193" s="5" t="s">
        <v>114</v>
      </c>
      <c r="D193" s="109">
        <v>0</v>
      </c>
      <c r="E193" s="109">
        <v>0</v>
      </c>
      <c r="F193" s="109">
        <v>0</v>
      </c>
      <c r="G193" s="109">
        <v>0</v>
      </c>
      <c r="H193" s="109">
        <v>0</v>
      </c>
      <c r="I193" s="109">
        <v>0</v>
      </c>
      <c r="J193" s="108" t="s">
        <v>57</v>
      </c>
    </row>
    <row r="194" spans="1:10" x14ac:dyDescent="0.3">
      <c r="A194" s="103"/>
      <c r="B194" s="21"/>
      <c r="C194" s="15"/>
      <c r="D194" s="106"/>
      <c r="E194" s="106"/>
      <c r="F194" s="106"/>
      <c r="G194" s="106"/>
      <c r="H194" s="106"/>
      <c r="I194" s="106"/>
      <c r="J194" s="107"/>
    </row>
    <row r="195" spans="1:10" x14ac:dyDescent="0.3">
      <c r="A195" s="103">
        <v>44563</v>
      </c>
      <c r="B195" s="21"/>
      <c r="C195" s="15" t="s">
        <v>137</v>
      </c>
      <c r="D195" s="106"/>
      <c r="E195" s="106"/>
      <c r="F195" s="106"/>
      <c r="G195" s="106"/>
      <c r="H195" s="106"/>
      <c r="I195" s="106"/>
      <c r="J195" s="107"/>
    </row>
    <row r="196" spans="1:10" x14ac:dyDescent="0.3">
      <c r="A196" s="112"/>
      <c r="B196" s="21"/>
      <c r="C196" s="5" t="s">
        <v>114</v>
      </c>
      <c r="D196" s="106">
        <v>0</v>
      </c>
      <c r="E196" s="106">
        <v>0</v>
      </c>
      <c r="F196" s="106">
        <v>0</v>
      </c>
      <c r="G196" s="106">
        <v>0</v>
      </c>
      <c r="H196" s="106">
        <v>0</v>
      </c>
      <c r="I196" s="106">
        <v>0</v>
      </c>
      <c r="J196" s="108" t="s">
        <v>57</v>
      </c>
    </row>
    <row r="197" spans="1:10" x14ac:dyDescent="0.3">
      <c r="A197" s="112"/>
      <c r="B197" s="21"/>
      <c r="C197" s="36"/>
      <c r="D197" s="106"/>
      <c r="E197" s="106"/>
      <c r="F197" s="106"/>
      <c r="G197" s="106"/>
      <c r="H197" s="106"/>
      <c r="I197" s="106"/>
      <c r="J197" s="107"/>
    </row>
    <row r="198" spans="1:10" x14ac:dyDescent="0.3">
      <c r="A198" s="103">
        <v>44575</v>
      </c>
      <c r="B198" s="21"/>
      <c r="C198" s="15" t="s">
        <v>138</v>
      </c>
      <c r="D198" s="106"/>
      <c r="E198" s="106"/>
      <c r="F198" s="106"/>
      <c r="G198" s="106"/>
      <c r="H198" s="106"/>
      <c r="I198" s="106"/>
      <c r="J198" s="107"/>
    </row>
    <row r="199" spans="1:10" ht="21" customHeight="1" x14ac:dyDescent="0.3">
      <c r="A199" s="112"/>
      <c r="B199" s="21"/>
      <c r="C199" s="5" t="s">
        <v>114</v>
      </c>
      <c r="D199" s="106">
        <v>5568.84</v>
      </c>
      <c r="E199" s="106">
        <v>0</v>
      </c>
      <c r="F199" s="106">
        <v>0</v>
      </c>
      <c r="G199" s="106">
        <v>5568.84</v>
      </c>
      <c r="H199" s="106">
        <v>0</v>
      </c>
      <c r="I199" s="106">
        <v>0</v>
      </c>
      <c r="J199" s="113" t="s">
        <v>88</v>
      </c>
    </row>
    <row r="200" spans="1:10" x14ac:dyDescent="0.3">
      <c r="A200" s="112"/>
      <c r="B200" s="21"/>
      <c r="C200" s="15"/>
      <c r="D200" s="106"/>
      <c r="E200" s="106"/>
      <c r="F200" s="106"/>
      <c r="G200" s="106"/>
      <c r="H200" s="106"/>
      <c r="I200" s="106"/>
      <c r="J200" s="107"/>
    </row>
    <row r="201" spans="1:10" x14ac:dyDescent="0.3">
      <c r="A201" s="103">
        <v>44582</v>
      </c>
      <c r="B201" s="21" t="s">
        <v>139</v>
      </c>
      <c r="C201" s="15" t="s">
        <v>140</v>
      </c>
      <c r="D201" s="106"/>
      <c r="E201" s="106"/>
      <c r="F201" s="106"/>
      <c r="G201" s="106"/>
      <c r="H201" s="106"/>
      <c r="I201" s="106"/>
      <c r="J201" s="107"/>
    </row>
    <row r="202" spans="1:10" x14ac:dyDescent="0.3">
      <c r="A202" s="112"/>
      <c r="B202" s="21"/>
      <c r="C202" s="36" t="s">
        <v>141</v>
      </c>
      <c r="D202" s="106">
        <v>0</v>
      </c>
      <c r="E202" s="106">
        <v>0</v>
      </c>
      <c r="F202" s="106">
        <v>0</v>
      </c>
      <c r="G202" s="106">
        <v>0</v>
      </c>
      <c r="H202" s="106">
        <v>0</v>
      </c>
      <c r="I202" s="106">
        <v>0</v>
      </c>
      <c r="J202" s="108" t="s">
        <v>57</v>
      </c>
    </row>
    <row r="203" spans="1:10" x14ac:dyDescent="0.3">
      <c r="A203" s="112"/>
      <c r="B203" s="21"/>
      <c r="C203" s="15"/>
      <c r="D203" s="106"/>
      <c r="E203" s="106"/>
      <c r="F203" s="106"/>
      <c r="G203" s="106"/>
      <c r="H203" s="106"/>
      <c r="I203" s="106"/>
      <c r="J203" s="107"/>
    </row>
    <row r="204" spans="1:10" x14ac:dyDescent="0.3">
      <c r="A204" s="103">
        <v>44587</v>
      </c>
      <c r="B204" s="21"/>
      <c r="C204" s="15" t="s">
        <v>142</v>
      </c>
      <c r="D204" s="106"/>
      <c r="E204" s="106"/>
      <c r="F204" s="106"/>
      <c r="G204" s="106"/>
      <c r="H204" s="106"/>
      <c r="I204" s="106"/>
      <c r="J204" s="107"/>
    </row>
    <row r="205" spans="1:10" x14ac:dyDescent="0.3">
      <c r="A205" s="112"/>
      <c r="B205" s="21"/>
      <c r="C205" s="36" t="s">
        <v>65</v>
      </c>
      <c r="D205" s="106">
        <v>0</v>
      </c>
      <c r="E205" s="106">
        <v>0</v>
      </c>
      <c r="F205" s="106">
        <v>0</v>
      </c>
      <c r="G205" s="106">
        <v>0</v>
      </c>
      <c r="H205" s="106">
        <v>0</v>
      </c>
      <c r="I205" s="106">
        <v>0</v>
      </c>
      <c r="J205" s="114" t="s">
        <v>57</v>
      </c>
    </row>
    <row r="206" spans="1:10" x14ac:dyDescent="0.3">
      <c r="A206" s="112"/>
      <c r="B206" s="21"/>
      <c r="C206" s="15"/>
      <c r="D206" s="106"/>
      <c r="E206" s="106"/>
      <c r="F206" s="106"/>
      <c r="G206" s="106"/>
      <c r="H206" s="106"/>
      <c r="I206" s="106"/>
      <c r="J206" s="107"/>
    </row>
    <row r="207" spans="1:10" ht="16.5" customHeight="1" x14ac:dyDescent="0.3">
      <c r="A207" s="103">
        <v>44607</v>
      </c>
      <c r="B207" s="21" t="s">
        <v>143</v>
      </c>
      <c r="C207" s="15" t="s">
        <v>144</v>
      </c>
      <c r="D207" s="106"/>
      <c r="E207" s="106"/>
      <c r="F207" s="106"/>
      <c r="G207" s="106"/>
      <c r="H207" s="106"/>
      <c r="I207" s="106"/>
      <c r="J207" s="107"/>
    </row>
    <row r="208" spans="1:10" x14ac:dyDescent="0.3">
      <c r="A208" s="112"/>
      <c r="B208" s="21"/>
      <c r="C208" s="36" t="s">
        <v>145</v>
      </c>
      <c r="D208" s="106">
        <v>3847.9</v>
      </c>
      <c r="E208" s="106">
        <v>0</v>
      </c>
      <c r="F208" s="106">
        <v>0</v>
      </c>
      <c r="G208" s="106">
        <v>3847.9</v>
      </c>
      <c r="H208" s="106">
        <v>0</v>
      </c>
      <c r="I208" s="106">
        <v>0</v>
      </c>
      <c r="J208" s="108" t="s">
        <v>88</v>
      </c>
    </row>
    <row r="209" spans="1:10" x14ac:dyDescent="0.3">
      <c r="A209" s="112"/>
      <c r="B209" s="21"/>
      <c r="C209" s="36"/>
      <c r="D209" s="106"/>
      <c r="E209" s="106"/>
      <c r="F209" s="106"/>
      <c r="G209" s="106"/>
      <c r="H209" s="106"/>
      <c r="I209" s="106"/>
      <c r="J209" s="108"/>
    </row>
    <row r="210" spans="1:10" ht="15.75" customHeight="1" x14ac:dyDescent="0.3">
      <c r="A210" s="103">
        <v>44631</v>
      </c>
      <c r="B210" s="21" t="s">
        <v>146</v>
      </c>
      <c r="C210" s="15" t="s">
        <v>147</v>
      </c>
      <c r="D210" s="106"/>
      <c r="E210" s="106"/>
      <c r="F210" s="106"/>
      <c r="G210" s="106"/>
      <c r="H210" s="106"/>
      <c r="I210" s="106"/>
      <c r="J210" s="107"/>
    </row>
    <row r="211" spans="1:10" x14ac:dyDescent="0.3">
      <c r="A211" s="112"/>
      <c r="B211" s="21"/>
      <c r="C211" s="36" t="s">
        <v>148</v>
      </c>
      <c r="D211" s="106">
        <v>30213.98</v>
      </c>
      <c r="E211" s="106">
        <v>0</v>
      </c>
      <c r="F211" s="106">
        <v>0</v>
      </c>
      <c r="G211" s="106">
        <v>30213.98</v>
      </c>
      <c r="H211" s="106">
        <v>0</v>
      </c>
      <c r="I211" s="106">
        <v>0</v>
      </c>
      <c r="J211" s="108" t="s">
        <v>88</v>
      </c>
    </row>
    <row r="212" spans="1:10" x14ac:dyDescent="0.3">
      <c r="A212" s="112"/>
      <c r="B212" s="21"/>
      <c r="C212" s="36"/>
      <c r="D212" s="106"/>
      <c r="E212" s="106"/>
      <c r="F212" s="106"/>
      <c r="G212" s="106"/>
      <c r="H212" s="106"/>
      <c r="I212" s="106"/>
      <c r="J212" s="108"/>
    </row>
    <row r="213" spans="1:10" ht="21.75" customHeight="1" x14ac:dyDescent="0.3">
      <c r="A213" s="103">
        <v>44634</v>
      </c>
      <c r="B213" s="21"/>
      <c r="C213" s="15" t="s">
        <v>149</v>
      </c>
      <c r="D213" s="106"/>
      <c r="E213" s="106"/>
      <c r="F213" s="106"/>
      <c r="G213" s="106"/>
      <c r="H213" s="106"/>
      <c r="I213" s="106"/>
      <c r="J213" s="107"/>
    </row>
    <row r="214" spans="1:10" x14ac:dyDescent="0.3">
      <c r="A214" s="112"/>
      <c r="B214" s="21"/>
      <c r="C214" s="5" t="s">
        <v>114</v>
      </c>
      <c r="D214" s="106">
        <v>0</v>
      </c>
      <c r="E214" s="106">
        <v>0</v>
      </c>
      <c r="F214" s="106">
        <v>0</v>
      </c>
      <c r="G214" s="106">
        <v>0</v>
      </c>
      <c r="H214" s="106">
        <v>0</v>
      </c>
      <c r="I214" s="106">
        <v>0</v>
      </c>
      <c r="J214" s="108" t="s">
        <v>57</v>
      </c>
    </row>
    <row r="215" spans="1:10" x14ac:dyDescent="0.3">
      <c r="A215" s="112"/>
      <c r="B215" s="21"/>
      <c r="C215" s="36"/>
      <c r="D215" s="106"/>
      <c r="E215" s="106"/>
      <c r="F215" s="106"/>
      <c r="G215" s="106"/>
      <c r="H215" s="106"/>
      <c r="I215" s="106"/>
      <c r="J215" s="107"/>
    </row>
    <row r="216" spans="1:10" ht="13.5" thickBot="1" x14ac:dyDescent="0.35">
      <c r="A216" s="112"/>
      <c r="B216" s="21"/>
      <c r="C216" s="36"/>
      <c r="D216" s="106"/>
      <c r="E216" s="106"/>
      <c r="F216" s="106"/>
      <c r="G216" s="106"/>
      <c r="H216" s="106"/>
      <c r="I216" s="106"/>
      <c r="J216" s="108"/>
    </row>
    <row r="217" spans="1:10" ht="43.5" customHeight="1" thickBot="1" x14ac:dyDescent="0.35">
      <c r="B217" s="21"/>
      <c r="C217" s="115" t="s">
        <v>150</v>
      </c>
      <c r="D217" s="116">
        <f t="shared" ref="D217:I217" si="12">D187+D190+D193+D196+D199+D202+D205+D208+D214+D211</f>
        <v>39630.720000000001</v>
      </c>
      <c r="E217" s="117">
        <f t="shared" si="12"/>
        <v>0</v>
      </c>
      <c r="F217" s="117">
        <f t="shared" si="12"/>
        <v>0</v>
      </c>
      <c r="G217" s="117">
        <f t="shared" si="12"/>
        <v>39630.720000000001</v>
      </c>
      <c r="H217" s="118">
        <f t="shared" si="12"/>
        <v>0</v>
      </c>
      <c r="I217" s="118">
        <f t="shared" si="12"/>
        <v>0</v>
      </c>
      <c r="J217" s="119"/>
    </row>
    <row r="220" spans="1:10" ht="15.75" customHeight="1" thickBot="1" x14ac:dyDescent="0.35">
      <c r="A220" s="48" t="s">
        <v>151</v>
      </c>
      <c r="B220" s="11"/>
      <c r="C220" s="11"/>
      <c r="D220" s="22"/>
      <c r="E220" s="22"/>
      <c r="F220" s="22"/>
      <c r="G220" s="22"/>
      <c r="H220" s="22"/>
      <c r="I220" s="22"/>
      <c r="J220" s="91" t="s">
        <v>152</v>
      </c>
    </row>
    <row r="221" spans="1:10" s="38" customFormat="1" ht="26.5" thickBot="1" x14ac:dyDescent="0.4">
      <c r="A221" s="45" t="s">
        <v>3</v>
      </c>
      <c r="B221" s="45" t="s">
        <v>4</v>
      </c>
      <c r="C221" s="73" t="s">
        <v>5</v>
      </c>
      <c r="D221" s="20" t="s">
        <v>6</v>
      </c>
      <c r="E221" s="74" t="s">
        <v>7</v>
      </c>
      <c r="F221" s="102" t="s">
        <v>8</v>
      </c>
      <c r="G221" s="74" t="s">
        <v>9</v>
      </c>
      <c r="H221" s="102" t="s">
        <v>10</v>
      </c>
      <c r="I221" s="74" t="s">
        <v>11</v>
      </c>
      <c r="J221" s="20" t="s">
        <v>131</v>
      </c>
    </row>
    <row r="222" spans="1:10" x14ac:dyDescent="0.3">
      <c r="A222" s="103"/>
      <c r="C222" s="15"/>
      <c r="D222" s="104"/>
      <c r="E222" s="104"/>
      <c r="F222" s="104"/>
      <c r="G222" s="104"/>
      <c r="H222" s="104"/>
      <c r="I222" s="104"/>
      <c r="J222" s="105"/>
    </row>
    <row r="223" spans="1:10" x14ac:dyDescent="0.3">
      <c r="A223" s="103">
        <v>44501</v>
      </c>
      <c r="B223" s="21"/>
      <c r="C223" s="15" t="s">
        <v>153</v>
      </c>
      <c r="D223" s="106"/>
      <c r="E223" s="106"/>
      <c r="F223" s="106"/>
      <c r="G223" s="106"/>
      <c r="H223" s="106"/>
      <c r="I223" s="106"/>
      <c r="J223" s="107"/>
    </row>
    <row r="224" spans="1:10" x14ac:dyDescent="0.3">
      <c r="A224" s="103"/>
      <c r="B224" s="21"/>
      <c r="C224" s="36" t="s">
        <v>154</v>
      </c>
      <c r="D224" s="106">
        <v>0</v>
      </c>
      <c r="E224" s="106">
        <v>0</v>
      </c>
      <c r="F224" s="106">
        <v>0</v>
      </c>
      <c r="G224" s="106">
        <v>0</v>
      </c>
      <c r="H224" s="106">
        <v>0</v>
      </c>
      <c r="I224" s="106">
        <v>0</v>
      </c>
      <c r="J224" s="107" t="s">
        <v>155</v>
      </c>
    </row>
    <row r="225" spans="1:10" x14ac:dyDescent="0.3">
      <c r="A225" s="103"/>
      <c r="B225" s="21"/>
      <c r="C225" s="36"/>
      <c r="D225" s="106"/>
      <c r="E225" s="106"/>
      <c r="F225" s="106"/>
      <c r="G225" s="106"/>
      <c r="H225" s="106"/>
      <c r="I225" s="106"/>
      <c r="J225" s="107"/>
    </row>
    <row r="226" spans="1:10" ht="15.75" customHeight="1" x14ac:dyDescent="0.3">
      <c r="A226" s="103">
        <v>44555</v>
      </c>
      <c r="B226" s="21"/>
      <c r="C226" s="15" t="s">
        <v>156</v>
      </c>
      <c r="D226" s="106"/>
      <c r="E226" s="106"/>
      <c r="F226" s="106"/>
      <c r="G226" s="106"/>
      <c r="H226" s="106"/>
      <c r="I226" s="106"/>
      <c r="J226" s="107"/>
    </row>
    <row r="227" spans="1:10" ht="15.75" customHeight="1" x14ac:dyDescent="0.3">
      <c r="A227" s="103"/>
      <c r="B227" s="21"/>
      <c r="C227" s="15" t="s">
        <v>157</v>
      </c>
      <c r="D227" s="106">
        <v>0</v>
      </c>
      <c r="E227" s="106">
        <v>0</v>
      </c>
      <c r="F227" s="106">
        <v>0</v>
      </c>
      <c r="G227" s="106">
        <v>0</v>
      </c>
      <c r="H227" s="106">
        <v>0</v>
      </c>
      <c r="I227" s="106">
        <v>0</v>
      </c>
      <c r="J227" s="107" t="s">
        <v>155</v>
      </c>
    </row>
    <row r="228" spans="1:10" ht="15.75" customHeight="1" x14ac:dyDescent="0.3">
      <c r="A228" s="103"/>
      <c r="B228" s="21"/>
      <c r="C228" s="15"/>
      <c r="D228" s="106"/>
      <c r="E228" s="106"/>
      <c r="F228" s="106"/>
      <c r="G228" s="106"/>
      <c r="H228" s="106"/>
      <c r="I228" s="106"/>
      <c r="J228" s="107"/>
    </row>
    <row r="229" spans="1:10" x14ac:dyDescent="0.3">
      <c r="A229" s="103">
        <v>44562</v>
      </c>
      <c r="B229" s="21"/>
      <c r="C229" s="45" t="s">
        <v>158</v>
      </c>
      <c r="D229" s="106"/>
      <c r="E229" s="106"/>
      <c r="F229" s="106"/>
      <c r="G229" s="106"/>
      <c r="H229" s="106"/>
      <c r="I229" s="106"/>
      <c r="J229" s="108"/>
    </row>
    <row r="230" spans="1:10" x14ac:dyDescent="0.3">
      <c r="A230" s="112"/>
      <c r="B230" s="21"/>
      <c r="C230" s="36" t="s">
        <v>159</v>
      </c>
      <c r="D230" s="106">
        <v>0</v>
      </c>
      <c r="E230" s="106">
        <v>0</v>
      </c>
      <c r="F230" s="106">
        <v>0</v>
      </c>
      <c r="G230" s="106">
        <v>0</v>
      </c>
      <c r="H230" s="106">
        <v>0</v>
      </c>
      <c r="I230" s="106">
        <v>0</v>
      </c>
      <c r="J230" s="107" t="s">
        <v>160</v>
      </c>
    </row>
    <row r="231" spans="1:10" x14ac:dyDescent="0.3">
      <c r="A231" s="112"/>
      <c r="B231" s="21"/>
      <c r="C231" s="36"/>
      <c r="D231" s="106"/>
      <c r="E231" s="106"/>
      <c r="F231" s="106"/>
      <c r="G231" s="106"/>
      <c r="H231" s="106"/>
      <c r="I231" s="106"/>
      <c r="J231" s="107"/>
    </row>
    <row r="232" spans="1:10" x14ac:dyDescent="0.3">
      <c r="A232" s="103">
        <v>44611</v>
      </c>
      <c r="B232" s="21"/>
      <c r="C232" s="15" t="s">
        <v>161</v>
      </c>
      <c r="D232" s="106"/>
      <c r="E232" s="106"/>
      <c r="F232" s="106"/>
      <c r="G232" s="106"/>
      <c r="H232" s="106"/>
      <c r="I232" s="106"/>
      <c r="J232" s="107"/>
    </row>
    <row r="233" spans="1:10" x14ac:dyDescent="0.3">
      <c r="A233" s="112"/>
      <c r="B233" s="21"/>
      <c r="C233" s="36" t="s">
        <v>159</v>
      </c>
      <c r="D233" s="106">
        <v>0</v>
      </c>
      <c r="E233" s="106">
        <v>0</v>
      </c>
      <c r="F233" s="106">
        <v>0</v>
      </c>
      <c r="G233" s="106">
        <v>0</v>
      </c>
      <c r="H233" s="106">
        <v>0</v>
      </c>
      <c r="I233" s="106">
        <v>0</v>
      </c>
      <c r="J233" s="107" t="s">
        <v>155</v>
      </c>
    </row>
    <row r="234" spans="1:10" x14ac:dyDescent="0.3">
      <c r="A234" s="112"/>
      <c r="B234" s="21"/>
      <c r="C234" s="36"/>
      <c r="D234" s="106"/>
      <c r="E234" s="106"/>
      <c r="F234" s="106"/>
      <c r="G234" s="106"/>
      <c r="H234" s="106"/>
      <c r="I234" s="106"/>
      <c r="J234" s="107"/>
    </row>
    <row r="235" spans="1:10" ht="15.75" customHeight="1" x14ac:dyDescent="0.3">
      <c r="A235" s="103">
        <v>44620</v>
      </c>
      <c r="B235" s="120"/>
      <c r="C235" s="15" t="s">
        <v>162</v>
      </c>
      <c r="D235" s="106"/>
      <c r="E235" s="106"/>
      <c r="F235" s="106"/>
      <c r="G235" s="106"/>
      <c r="H235" s="106"/>
      <c r="I235" s="106"/>
      <c r="J235" s="107"/>
    </row>
    <row r="236" spans="1:10" ht="15.75" customHeight="1" x14ac:dyDescent="0.3">
      <c r="A236" s="103"/>
      <c r="B236" s="21"/>
      <c r="C236" s="36" t="s">
        <v>159</v>
      </c>
      <c r="D236" s="106">
        <v>0</v>
      </c>
      <c r="E236" s="106">
        <v>0</v>
      </c>
      <c r="F236" s="106">
        <v>0</v>
      </c>
      <c r="G236" s="106">
        <v>0</v>
      </c>
      <c r="H236" s="106">
        <v>0</v>
      </c>
      <c r="I236" s="106">
        <v>0</v>
      </c>
      <c r="J236" s="107" t="s">
        <v>155</v>
      </c>
    </row>
    <row r="237" spans="1:10" x14ac:dyDescent="0.3">
      <c r="A237" s="112"/>
      <c r="B237" s="21"/>
      <c r="C237" s="36"/>
      <c r="D237" s="106"/>
      <c r="E237" s="106"/>
      <c r="F237" s="106"/>
      <c r="G237" s="106"/>
      <c r="H237" s="106"/>
      <c r="I237" s="106"/>
      <c r="J237" s="107"/>
    </row>
    <row r="238" spans="1:10" ht="15.75" customHeight="1" x14ac:dyDescent="0.3">
      <c r="A238" s="103"/>
      <c r="B238" s="21"/>
      <c r="C238" s="15"/>
      <c r="D238" s="106"/>
      <c r="E238" s="106"/>
      <c r="F238" s="106"/>
      <c r="G238" s="106"/>
      <c r="H238" s="106"/>
      <c r="I238" s="106"/>
      <c r="J238" s="107"/>
    </row>
    <row r="239" spans="1:10" x14ac:dyDescent="0.3">
      <c r="A239" s="27">
        <v>44641</v>
      </c>
      <c r="B239" s="21" t="s">
        <v>163</v>
      </c>
      <c r="C239" s="15" t="s">
        <v>164</v>
      </c>
      <c r="D239" s="106"/>
      <c r="E239" s="106"/>
      <c r="F239" s="106"/>
      <c r="G239" s="106"/>
      <c r="H239" s="106"/>
      <c r="I239" s="106"/>
      <c r="J239" s="99"/>
    </row>
    <row r="240" spans="1:10" ht="15.75" customHeight="1" x14ac:dyDescent="0.3">
      <c r="A240" s="103"/>
      <c r="B240" s="21"/>
      <c r="C240" s="36" t="s">
        <v>141</v>
      </c>
      <c r="D240" s="106">
        <v>0</v>
      </c>
      <c r="E240" s="106">
        <v>0</v>
      </c>
      <c r="F240" s="106">
        <v>0</v>
      </c>
      <c r="G240" s="106">
        <v>0</v>
      </c>
      <c r="H240" s="106">
        <v>0</v>
      </c>
      <c r="I240" s="106">
        <v>0</v>
      </c>
      <c r="J240" s="107" t="s">
        <v>165</v>
      </c>
    </row>
    <row r="241" spans="1:10" ht="15.75" customHeight="1" x14ac:dyDescent="0.3">
      <c r="A241" s="103"/>
      <c r="B241" s="21"/>
      <c r="C241" s="15"/>
      <c r="D241" s="106"/>
      <c r="E241" s="106"/>
      <c r="F241" s="106"/>
      <c r="G241" s="106"/>
      <c r="H241" s="106"/>
      <c r="I241" s="106"/>
      <c r="J241" s="107"/>
    </row>
    <row r="242" spans="1:10" x14ac:dyDescent="0.3">
      <c r="A242" s="103">
        <v>44642</v>
      </c>
      <c r="B242" s="21" t="s">
        <v>166</v>
      </c>
      <c r="C242" s="15" t="s">
        <v>167</v>
      </c>
      <c r="D242" s="106"/>
      <c r="E242" s="106"/>
      <c r="F242" s="106"/>
      <c r="G242" s="106"/>
      <c r="H242" s="106"/>
      <c r="I242" s="106"/>
      <c r="J242" s="107"/>
    </row>
    <row r="243" spans="1:10" x14ac:dyDescent="0.3">
      <c r="A243" s="103"/>
      <c r="B243" s="21"/>
      <c r="C243" s="36" t="s">
        <v>141</v>
      </c>
      <c r="D243" s="106">
        <v>0</v>
      </c>
      <c r="E243" s="106">
        <v>0</v>
      </c>
      <c r="F243" s="106">
        <v>0</v>
      </c>
      <c r="G243" s="106">
        <v>0</v>
      </c>
      <c r="H243" s="106">
        <v>0</v>
      </c>
      <c r="I243" s="106">
        <v>0</v>
      </c>
      <c r="J243" s="107" t="s">
        <v>155</v>
      </c>
    </row>
    <row r="244" spans="1:10" x14ac:dyDescent="0.3">
      <c r="A244" s="112"/>
      <c r="B244" s="21"/>
      <c r="C244" s="5"/>
      <c r="D244" s="106"/>
      <c r="E244" s="106"/>
      <c r="F244" s="106"/>
      <c r="G244" s="106"/>
      <c r="H244" s="106"/>
      <c r="I244" s="106"/>
      <c r="J244" s="108"/>
    </row>
    <row r="245" spans="1:10" ht="16.5" customHeight="1" x14ac:dyDescent="0.3">
      <c r="A245" s="103">
        <v>44643</v>
      </c>
      <c r="B245" s="21" t="s">
        <v>168</v>
      </c>
      <c r="C245" s="15" t="s">
        <v>169</v>
      </c>
      <c r="D245" s="106"/>
      <c r="E245" s="106"/>
      <c r="F245" s="106"/>
      <c r="G245" s="106"/>
      <c r="H245" s="106"/>
      <c r="I245" s="106"/>
      <c r="J245" s="107"/>
    </row>
    <row r="246" spans="1:10" x14ac:dyDescent="0.3">
      <c r="A246" s="112"/>
      <c r="B246" s="21"/>
      <c r="C246" s="36" t="s">
        <v>170</v>
      </c>
      <c r="D246" s="106">
        <v>5322.65</v>
      </c>
      <c r="E246" s="106">
        <v>3500</v>
      </c>
      <c r="F246" s="106">
        <v>1822.65</v>
      </c>
      <c r="G246" s="106">
        <v>0</v>
      </c>
      <c r="H246" s="106">
        <v>0</v>
      </c>
      <c r="I246" s="106">
        <v>0</v>
      </c>
      <c r="J246" s="108" t="s">
        <v>88</v>
      </c>
    </row>
    <row r="247" spans="1:10" x14ac:dyDescent="0.3">
      <c r="A247" s="112"/>
      <c r="B247" s="21"/>
      <c r="C247" s="36"/>
      <c r="D247" s="106"/>
      <c r="E247" s="106"/>
      <c r="F247" s="106"/>
      <c r="G247" s="106"/>
      <c r="H247" s="106"/>
      <c r="I247" s="106"/>
      <c r="J247" s="108"/>
    </row>
    <row r="248" spans="1:10" x14ac:dyDescent="0.3">
      <c r="A248" s="103">
        <v>44651</v>
      </c>
      <c r="B248" s="21" t="s">
        <v>171</v>
      </c>
      <c r="C248" s="15" t="s">
        <v>172</v>
      </c>
      <c r="D248" s="106"/>
      <c r="E248" s="106"/>
      <c r="F248" s="106"/>
      <c r="G248" s="106"/>
      <c r="H248" s="106"/>
      <c r="I248" s="106"/>
      <c r="J248" s="114"/>
    </row>
    <row r="249" spans="1:10" x14ac:dyDescent="0.3">
      <c r="A249" s="112"/>
      <c r="B249" s="21"/>
      <c r="C249" s="36" t="s">
        <v>173</v>
      </c>
      <c r="D249" s="106">
        <v>7396.55</v>
      </c>
      <c r="E249" s="106">
        <v>0</v>
      </c>
      <c r="F249" s="106">
        <v>0</v>
      </c>
      <c r="G249" s="106">
        <v>0</v>
      </c>
      <c r="H249" s="106">
        <v>0</v>
      </c>
      <c r="I249" s="106">
        <v>7396.55</v>
      </c>
      <c r="J249" s="107" t="s">
        <v>174</v>
      </c>
    </row>
    <row r="250" spans="1:10" x14ac:dyDescent="0.3">
      <c r="B250" s="21"/>
      <c r="C250" s="36"/>
      <c r="D250" s="106"/>
      <c r="E250" s="106"/>
      <c r="F250" s="106"/>
      <c r="G250" s="106"/>
      <c r="H250" s="106"/>
      <c r="I250" s="106"/>
      <c r="J250" s="107"/>
    </row>
    <row r="251" spans="1:10" x14ac:dyDescent="0.3">
      <c r="A251" s="112"/>
      <c r="B251" s="21"/>
      <c r="C251" s="36"/>
      <c r="D251" s="106"/>
      <c r="E251" s="106"/>
      <c r="F251" s="106"/>
      <c r="G251" s="106"/>
      <c r="H251" s="106"/>
      <c r="I251" s="106"/>
      <c r="J251" s="108"/>
    </row>
    <row r="252" spans="1:10" x14ac:dyDescent="0.3">
      <c r="A252" s="103">
        <v>44653</v>
      </c>
      <c r="B252" s="21"/>
      <c r="C252" s="15" t="s">
        <v>175</v>
      </c>
      <c r="D252" s="106"/>
      <c r="E252" s="106"/>
      <c r="F252" s="106"/>
      <c r="G252" s="106"/>
      <c r="H252" s="106"/>
      <c r="I252" s="106"/>
      <c r="J252" s="108"/>
    </row>
    <row r="253" spans="1:10" x14ac:dyDescent="0.3">
      <c r="A253" s="112"/>
      <c r="B253" s="21"/>
      <c r="C253" s="36" t="s">
        <v>159</v>
      </c>
      <c r="D253" s="106">
        <v>0</v>
      </c>
      <c r="E253" s="106">
        <v>0</v>
      </c>
      <c r="F253" s="106">
        <v>0</v>
      </c>
      <c r="G253" s="106">
        <v>0</v>
      </c>
      <c r="H253" s="106">
        <v>0</v>
      </c>
      <c r="I253" s="106">
        <v>0</v>
      </c>
      <c r="J253" s="107" t="s">
        <v>155</v>
      </c>
    </row>
    <row r="254" spans="1:10" x14ac:dyDescent="0.3">
      <c r="A254" s="103"/>
      <c r="B254" s="21"/>
      <c r="C254" s="15"/>
      <c r="D254" s="106"/>
      <c r="E254" s="106"/>
      <c r="F254" s="106"/>
      <c r="G254" s="106"/>
      <c r="H254" s="106"/>
      <c r="I254" s="106"/>
      <c r="J254" s="107"/>
    </row>
    <row r="255" spans="1:10" x14ac:dyDescent="0.3">
      <c r="A255" s="103">
        <v>44667</v>
      </c>
      <c r="B255" s="21"/>
      <c r="C255" s="15" t="s">
        <v>176</v>
      </c>
      <c r="D255" s="106"/>
      <c r="E255" s="106"/>
      <c r="F255" s="106"/>
      <c r="G255" s="106"/>
      <c r="H255" s="106"/>
      <c r="I255" s="106"/>
      <c r="J255" s="108"/>
    </row>
    <row r="256" spans="1:10" x14ac:dyDescent="0.3">
      <c r="A256" s="112"/>
      <c r="B256" s="21" t="s">
        <v>17</v>
      </c>
      <c r="C256" s="36" t="s">
        <v>159</v>
      </c>
      <c r="D256" s="106">
        <v>0</v>
      </c>
      <c r="E256" s="106">
        <v>0</v>
      </c>
      <c r="F256" s="106">
        <v>0</v>
      </c>
      <c r="G256" s="106">
        <v>0</v>
      </c>
      <c r="H256" s="106">
        <v>0</v>
      </c>
      <c r="I256" s="106">
        <v>0</v>
      </c>
      <c r="J256" s="108" t="s">
        <v>155</v>
      </c>
    </row>
    <row r="257" spans="1:10" ht="15.75" customHeight="1" x14ac:dyDescent="0.3">
      <c r="A257" s="103"/>
      <c r="B257" s="21"/>
      <c r="C257" s="15"/>
      <c r="D257" s="106"/>
      <c r="E257" s="106"/>
      <c r="F257" s="106"/>
      <c r="G257" s="106"/>
      <c r="H257" s="106"/>
      <c r="I257" s="106"/>
      <c r="J257" s="107"/>
    </row>
    <row r="258" spans="1:10" x14ac:dyDescent="0.3">
      <c r="A258" s="103">
        <v>44672</v>
      </c>
      <c r="B258" s="21" t="s">
        <v>177</v>
      </c>
      <c r="C258" s="15" t="s">
        <v>178</v>
      </c>
      <c r="D258" s="106"/>
      <c r="E258" s="106"/>
      <c r="F258" s="106"/>
      <c r="G258" s="106"/>
      <c r="H258" s="106"/>
      <c r="I258" s="106"/>
      <c r="J258" s="108"/>
    </row>
    <row r="259" spans="1:10" x14ac:dyDescent="0.3">
      <c r="A259" s="112"/>
      <c r="B259" s="21"/>
      <c r="C259" s="36" t="s">
        <v>141</v>
      </c>
      <c r="D259" s="106">
        <v>0</v>
      </c>
      <c r="E259" s="106">
        <v>0</v>
      </c>
      <c r="F259" s="106">
        <v>0</v>
      </c>
      <c r="G259" s="106">
        <v>0</v>
      </c>
      <c r="H259" s="106">
        <v>0</v>
      </c>
      <c r="I259" s="106">
        <v>0</v>
      </c>
      <c r="J259" s="107" t="s">
        <v>155</v>
      </c>
    </row>
    <row r="260" spans="1:10" x14ac:dyDescent="0.3">
      <c r="A260" s="112"/>
      <c r="B260" s="21"/>
      <c r="C260" s="36"/>
      <c r="D260" s="106"/>
      <c r="E260" s="106"/>
      <c r="F260" s="106"/>
      <c r="G260" s="106"/>
      <c r="H260" s="106"/>
      <c r="I260" s="106"/>
      <c r="J260" s="107"/>
    </row>
    <row r="261" spans="1:10" x14ac:dyDescent="0.3">
      <c r="A261" s="103">
        <v>44674</v>
      </c>
      <c r="B261" s="21"/>
      <c r="C261" s="15" t="s">
        <v>179</v>
      </c>
      <c r="D261" s="106"/>
      <c r="E261" s="106"/>
      <c r="F261" s="106"/>
      <c r="G261" s="106"/>
      <c r="H261" s="106"/>
      <c r="I261" s="106"/>
      <c r="J261" s="107"/>
    </row>
    <row r="262" spans="1:10" x14ac:dyDescent="0.3">
      <c r="A262" s="103"/>
      <c r="B262" s="21"/>
      <c r="C262" s="36" t="s">
        <v>159</v>
      </c>
      <c r="D262" s="106">
        <v>0</v>
      </c>
      <c r="E262" s="106">
        <v>0</v>
      </c>
      <c r="F262" s="106">
        <v>0</v>
      </c>
      <c r="G262" s="106">
        <v>0</v>
      </c>
      <c r="H262" s="106">
        <v>0</v>
      </c>
      <c r="I262" s="106">
        <v>0</v>
      </c>
      <c r="J262" s="107" t="s">
        <v>180</v>
      </c>
    </row>
    <row r="263" spans="1:10" x14ac:dyDescent="0.3">
      <c r="A263" s="103"/>
      <c r="B263" s="21"/>
      <c r="C263" s="36"/>
      <c r="D263" s="106"/>
      <c r="E263" s="106"/>
      <c r="F263" s="106"/>
      <c r="G263" s="106"/>
      <c r="H263" s="106"/>
      <c r="I263" s="106"/>
      <c r="J263" s="107"/>
    </row>
    <row r="264" spans="1:10" x14ac:dyDescent="0.3">
      <c r="A264" s="103">
        <v>44676</v>
      </c>
      <c r="B264" s="21"/>
      <c r="C264" s="15" t="s">
        <v>181</v>
      </c>
      <c r="D264" s="106"/>
      <c r="E264" s="106"/>
      <c r="F264" s="106"/>
      <c r="G264" s="106"/>
      <c r="H264" s="106"/>
      <c r="I264" s="106"/>
      <c r="J264" s="108"/>
    </row>
    <row r="265" spans="1:10" x14ac:dyDescent="0.3">
      <c r="A265" s="112"/>
      <c r="B265" s="21"/>
      <c r="C265" s="36" t="s">
        <v>182</v>
      </c>
      <c r="D265" s="106">
        <v>0</v>
      </c>
      <c r="E265" s="106">
        <v>0</v>
      </c>
      <c r="F265" s="106">
        <v>0</v>
      </c>
      <c r="G265" s="106">
        <v>0</v>
      </c>
      <c r="H265" s="106">
        <v>0</v>
      </c>
      <c r="I265" s="106">
        <v>0</v>
      </c>
      <c r="J265" s="108" t="s">
        <v>155</v>
      </c>
    </row>
    <row r="266" spans="1:10" x14ac:dyDescent="0.3">
      <c r="A266" s="112"/>
      <c r="B266" s="21"/>
      <c r="C266" s="36"/>
      <c r="D266" s="106"/>
      <c r="E266" s="106"/>
      <c r="F266" s="106"/>
      <c r="G266" s="106"/>
      <c r="H266" s="106"/>
      <c r="I266" s="106"/>
      <c r="J266" s="108"/>
    </row>
    <row r="267" spans="1:10" x14ac:dyDescent="0.3">
      <c r="A267" s="103">
        <v>44698</v>
      </c>
      <c r="B267" s="21" t="s">
        <v>183</v>
      </c>
      <c r="C267" s="15" t="s">
        <v>184</v>
      </c>
      <c r="D267" s="106"/>
      <c r="E267" s="106"/>
      <c r="F267" s="106"/>
      <c r="G267" s="106"/>
      <c r="H267" s="106"/>
      <c r="I267" s="106"/>
      <c r="J267" s="108"/>
    </row>
    <row r="268" spans="1:10" x14ac:dyDescent="0.3">
      <c r="A268" s="112"/>
      <c r="B268" s="21"/>
      <c r="C268" s="36" t="s">
        <v>185</v>
      </c>
      <c r="D268" s="106">
        <v>15447.16</v>
      </c>
      <c r="E268" s="106">
        <v>5000</v>
      </c>
      <c r="F268" s="106">
        <v>10447.16</v>
      </c>
      <c r="G268" s="106">
        <v>0</v>
      </c>
      <c r="H268" s="106">
        <v>0</v>
      </c>
      <c r="I268" s="106">
        <v>0</v>
      </c>
      <c r="J268" s="113" t="s">
        <v>88</v>
      </c>
    </row>
    <row r="269" spans="1:10" x14ac:dyDescent="0.3">
      <c r="A269" s="103"/>
      <c r="B269" s="21"/>
      <c r="C269" s="36"/>
      <c r="D269" s="106"/>
      <c r="E269" s="106"/>
      <c r="F269" s="106"/>
      <c r="G269" s="106"/>
      <c r="H269" s="106"/>
      <c r="I269" s="106"/>
      <c r="J269" s="107"/>
    </row>
    <row r="270" spans="1:10" x14ac:dyDescent="0.3">
      <c r="A270" s="112"/>
      <c r="B270" s="21"/>
      <c r="C270" s="36"/>
      <c r="D270" s="106"/>
      <c r="E270" s="106"/>
      <c r="F270" s="106"/>
      <c r="G270" s="106"/>
      <c r="H270" s="106"/>
      <c r="I270" s="106"/>
      <c r="J270" s="107"/>
    </row>
    <row r="271" spans="1:10" x14ac:dyDescent="0.3">
      <c r="A271" s="103">
        <v>44701</v>
      </c>
      <c r="B271" s="21" t="s">
        <v>163</v>
      </c>
      <c r="C271" s="15" t="s">
        <v>186</v>
      </c>
      <c r="D271" s="106"/>
      <c r="E271" s="106"/>
      <c r="F271" s="106"/>
      <c r="G271" s="106"/>
      <c r="H271" s="106"/>
      <c r="I271" s="106"/>
      <c r="J271" s="107"/>
    </row>
    <row r="272" spans="1:10" x14ac:dyDescent="0.3">
      <c r="A272" s="112"/>
      <c r="B272" s="21"/>
      <c r="C272" s="36" t="s">
        <v>187</v>
      </c>
      <c r="D272" s="106">
        <v>4687.2299999999996</v>
      </c>
      <c r="E272" s="106">
        <v>0</v>
      </c>
      <c r="F272" s="106">
        <v>0</v>
      </c>
      <c r="G272" s="106">
        <v>0</v>
      </c>
      <c r="H272" s="106">
        <v>4687.2299999999996</v>
      </c>
      <c r="I272" s="106">
        <v>0</v>
      </c>
      <c r="J272" s="107" t="s">
        <v>155</v>
      </c>
    </row>
    <row r="273" spans="1:10" ht="13.5" thickBot="1" x14ac:dyDescent="0.35">
      <c r="A273" s="112"/>
      <c r="B273" s="21"/>
      <c r="C273" s="36"/>
      <c r="D273" s="106"/>
      <c r="E273" s="106"/>
      <c r="F273" s="106"/>
      <c r="G273" s="106"/>
      <c r="H273" s="106"/>
      <c r="I273" s="106"/>
      <c r="J273" s="108"/>
    </row>
    <row r="274" spans="1:10" ht="43.5" customHeight="1" thickBot="1" x14ac:dyDescent="0.35">
      <c r="B274" s="21"/>
      <c r="C274" s="115" t="s">
        <v>188</v>
      </c>
      <c r="D274" s="116">
        <f>D224+D227+D230+D233+D236+D240+D243+D243+D246+D249+D253+D256+D259+D262+D265+D268+D272</f>
        <v>32853.589999999997</v>
      </c>
      <c r="E274" s="117">
        <f>E224+E227+E230+E233+E236+E240+E243+E246+E249+E253+E256+E259+E262+E265+E268+E272</f>
        <v>8500</v>
      </c>
      <c r="F274" s="117">
        <f>F224+F227+F230+F233+F236+F240+F243+F246+F249+F253+F256+F259+F262+F265+F268+F272</f>
        <v>12269.81</v>
      </c>
      <c r="G274" s="117">
        <f>G224+G227+G230+G233+G236+G240+G243+G246+G249+G253+G256+G259+G262+G265+G268+G272</f>
        <v>0</v>
      </c>
      <c r="H274" s="118">
        <f>H224+H227+H230+H233+H236+H240+H243+H243+H246+H249+H253+H256+H259+H262+H265+H268+H272</f>
        <v>4687.2299999999996</v>
      </c>
      <c r="I274" s="118">
        <f>I224+I227+I230+I233+I236+I240+I243+I246+I249+I253+I256+I259+I262+I265+I268+I272</f>
        <v>7396.55</v>
      </c>
      <c r="J274" s="119"/>
    </row>
    <row r="276" spans="1:10" x14ac:dyDescent="0.3">
      <c r="A276" s="121"/>
      <c r="B276" s="121"/>
      <c r="C276" s="121"/>
    </row>
    <row r="277" spans="1:10" ht="15.75" customHeight="1" thickBot="1" x14ac:dyDescent="0.35">
      <c r="A277" s="123" t="s">
        <v>189</v>
      </c>
      <c r="B277" s="124"/>
      <c r="C277" s="124"/>
      <c r="D277" s="22"/>
      <c r="E277" s="22"/>
      <c r="F277" s="22"/>
      <c r="G277" s="22"/>
      <c r="H277" s="22"/>
      <c r="I277" s="22"/>
      <c r="J277" s="91" t="s">
        <v>152</v>
      </c>
    </row>
    <row r="278" spans="1:10" s="38" customFormat="1" ht="26.5" thickBot="1" x14ac:dyDescent="0.4">
      <c r="A278" s="45" t="s">
        <v>3</v>
      </c>
      <c r="B278" s="45" t="s">
        <v>4</v>
      </c>
      <c r="C278" s="73" t="s">
        <v>5</v>
      </c>
      <c r="D278" s="20" t="s">
        <v>6</v>
      </c>
      <c r="E278" s="74" t="s">
        <v>7</v>
      </c>
      <c r="F278" s="102" t="s">
        <v>8</v>
      </c>
      <c r="G278" s="74" t="s">
        <v>9</v>
      </c>
      <c r="H278" s="102" t="s">
        <v>10</v>
      </c>
      <c r="I278" s="74" t="s">
        <v>11</v>
      </c>
      <c r="J278" s="20" t="s">
        <v>131</v>
      </c>
    </row>
    <row r="279" spans="1:10" x14ac:dyDescent="0.3">
      <c r="A279" s="103"/>
      <c r="B279" s="21"/>
      <c r="C279" s="36"/>
      <c r="D279" s="125"/>
      <c r="E279" s="125"/>
      <c r="F279" s="125"/>
      <c r="G279" s="126"/>
      <c r="H279" s="125"/>
      <c r="I279" s="126"/>
      <c r="J279" s="127"/>
    </row>
    <row r="280" spans="1:10" ht="52.5" customHeight="1" x14ac:dyDescent="0.3">
      <c r="A280" s="128" t="s">
        <v>190</v>
      </c>
      <c r="B280" s="21"/>
      <c r="C280" s="15" t="s">
        <v>191</v>
      </c>
      <c r="D280" s="106"/>
      <c r="E280" s="106"/>
      <c r="F280" s="106"/>
      <c r="G280" s="129"/>
      <c r="H280" s="106"/>
      <c r="I280" s="129"/>
      <c r="J280" s="107"/>
    </row>
    <row r="281" spans="1:10" ht="15.75" customHeight="1" x14ac:dyDescent="0.3">
      <c r="A281" s="103"/>
      <c r="B281" s="21"/>
      <c r="C281" s="36" t="s">
        <v>159</v>
      </c>
      <c r="D281" s="106">
        <v>0</v>
      </c>
      <c r="E281" s="106">
        <v>0</v>
      </c>
      <c r="F281" s="106">
        <v>0</v>
      </c>
      <c r="G281" s="129">
        <v>0</v>
      </c>
      <c r="H281" s="106">
        <v>0</v>
      </c>
      <c r="I281" s="129">
        <v>0</v>
      </c>
      <c r="J281" s="107" t="s">
        <v>155</v>
      </c>
    </row>
    <row r="282" spans="1:10" x14ac:dyDescent="0.3">
      <c r="A282" s="103"/>
      <c r="B282" s="21"/>
      <c r="C282" s="36"/>
      <c r="D282" s="106"/>
      <c r="E282" s="106"/>
      <c r="F282" s="106"/>
      <c r="G282" s="129"/>
      <c r="H282" s="106"/>
      <c r="I282" s="129"/>
      <c r="J282" s="107"/>
    </row>
    <row r="283" spans="1:10" x14ac:dyDescent="0.3">
      <c r="A283" s="103"/>
      <c r="B283" s="21"/>
      <c r="C283" s="36"/>
      <c r="D283" s="106"/>
      <c r="E283" s="106"/>
      <c r="F283" s="106"/>
      <c r="G283" s="129"/>
      <c r="H283" s="106"/>
      <c r="I283" s="129"/>
      <c r="J283" s="107"/>
    </row>
    <row r="284" spans="1:10" ht="15.75" customHeight="1" x14ac:dyDescent="0.3">
      <c r="A284" s="103">
        <v>44662</v>
      </c>
      <c r="B284" s="21"/>
      <c r="C284" s="15" t="s">
        <v>192</v>
      </c>
      <c r="D284" s="106"/>
      <c r="E284" s="106"/>
      <c r="F284" s="106"/>
      <c r="G284" s="129"/>
      <c r="H284" s="106"/>
      <c r="I284" s="129"/>
      <c r="J284" s="107"/>
    </row>
    <row r="285" spans="1:10" x14ac:dyDescent="0.3">
      <c r="A285" s="103"/>
      <c r="B285" s="21"/>
      <c r="C285" s="45" t="s">
        <v>193</v>
      </c>
      <c r="D285" s="106">
        <v>0</v>
      </c>
      <c r="E285" s="106">
        <v>0</v>
      </c>
      <c r="F285" s="106">
        <v>0</v>
      </c>
      <c r="G285" s="129">
        <v>0</v>
      </c>
      <c r="H285" s="106">
        <v>0</v>
      </c>
      <c r="I285" s="129">
        <v>0</v>
      </c>
      <c r="J285" s="108" t="s">
        <v>155</v>
      </c>
    </row>
    <row r="286" spans="1:10" x14ac:dyDescent="0.3">
      <c r="A286" s="112"/>
      <c r="B286" s="21"/>
      <c r="C286" s="36"/>
      <c r="D286" s="106"/>
      <c r="E286" s="106"/>
      <c r="F286" s="106"/>
      <c r="G286" s="129"/>
      <c r="H286" s="106"/>
      <c r="I286" s="129"/>
      <c r="J286" s="107"/>
    </row>
    <row r="287" spans="1:10" x14ac:dyDescent="0.3">
      <c r="A287" s="103">
        <v>44662</v>
      </c>
      <c r="B287" s="21"/>
      <c r="C287" s="15" t="s">
        <v>194</v>
      </c>
      <c r="D287" s="106"/>
      <c r="E287" s="106"/>
      <c r="F287" s="106"/>
      <c r="G287" s="129"/>
      <c r="H287" s="106"/>
      <c r="I287" s="129"/>
      <c r="J287" s="107"/>
    </row>
    <row r="288" spans="1:10" x14ac:dyDescent="0.3">
      <c r="A288" s="103"/>
      <c r="B288" s="21"/>
      <c r="C288" s="36" t="s">
        <v>159</v>
      </c>
      <c r="D288" s="106">
        <v>1580</v>
      </c>
      <c r="E288" s="106">
        <v>0</v>
      </c>
      <c r="F288" s="106">
        <v>0</v>
      </c>
      <c r="G288" s="129">
        <v>0</v>
      </c>
      <c r="H288" s="106">
        <v>0</v>
      </c>
      <c r="I288" s="129">
        <v>1580</v>
      </c>
      <c r="J288" s="107" t="s">
        <v>155</v>
      </c>
    </row>
    <row r="289" spans="1:10" x14ac:dyDescent="0.3">
      <c r="A289" s="103"/>
      <c r="B289" s="21"/>
      <c r="C289" s="36"/>
      <c r="D289" s="106"/>
      <c r="E289" s="106"/>
      <c r="F289" s="106"/>
      <c r="G289" s="129"/>
      <c r="H289" s="106"/>
      <c r="I289" s="129"/>
      <c r="J289" s="107"/>
    </row>
    <row r="290" spans="1:10" x14ac:dyDescent="0.3">
      <c r="A290" s="103">
        <v>44664</v>
      </c>
      <c r="B290" s="21"/>
      <c r="C290" s="15" t="s">
        <v>195</v>
      </c>
      <c r="D290" s="106"/>
      <c r="E290" s="106"/>
      <c r="F290" s="106"/>
      <c r="G290" s="129"/>
      <c r="H290" s="106"/>
      <c r="I290" s="129"/>
      <c r="J290" s="107"/>
    </row>
    <row r="291" spans="1:10" x14ac:dyDescent="0.3">
      <c r="A291" s="112"/>
      <c r="B291" s="21"/>
      <c r="C291" s="5" t="s">
        <v>196</v>
      </c>
      <c r="D291" s="106">
        <v>0</v>
      </c>
      <c r="E291" s="106">
        <v>0</v>
      </c>
      <c r="F291" s="106">
        <v>0</v>
      </c>
      <c r="G291" s="129">
        <v>0</v>
      </c>
      <c r="H291" s="106">
        <v>0</v>
      </c>
      <c r="I291" s="129">
        <v>0</v>
      </c>
      <c r="J291" s="108" t="s">
        <v>155</v>
      </c>
    </row>
    <row r="292" spans="1:10" x14ac:dyDescent="0.3">
      <c r="D292" s="28"/>
      <c r="E292" s="28"/>
      <c r="F292" s="28"/>
      <c r="G292" s="25"/>
      <c r="H292" s="28"/>
      <c r="I292" s="25"/>
      <c r="J292" s="130"/>
    </row>
    <row r="293" spans="1:10" x14ac:dyDescent="0.3">
      <c r="D293" s="28"/>
      <c r="E293" s="28"/>
      <c r="F293" s="28"/>
      <c r="G293" s="25"/>
      <c r="H293" s="28"/>
      <c r="I293" s="25"/>
      <c r="J293" s="130"/>
    </row>
    <row r="294" spans="1:10" x14ac:dyDescent="0.3">
      <c r="A294" s="103">
        <v>44676</v>
      </c>
      <c r="C294" s="15" t="s">
        <v>197</v>
      </c>
      <c r="D294" s="110"/>
      <c r="E294" s="110"/>
      <c r="F294" s="110"/>
      <c r="G294" s="131"/>
      <c r="H294" s="110"/>
      <c r="I294" s="131"/>
      <c r="J294" s="132"/>
    </row>
    <row r="295" spans="1:10" x14ac:dyDescent="0.3">
      <c r="A295" s="103"/>
      <c r="B295" s="21"/>
      <c r="C295" s="36" t="s">
        <v>159</v>
      </c>
      <c r="D295" s="106">
        <v>0</v>
      </c>
      <c r="E295" s="106">
        <v>0</v>
      </c>
      <c r="F295" s="106">
        <v>0</v>
      </c>
      <c r="G295" s="129">
        <v>0</v>
      </c>
      <c r="H295" s="106">
        <v>0</v>
      </c>
      <c r="I295" s="129">
        <v>0</v>
      </c>
      <c r="J295" s="107" t="s">
        <v>198</v>
      </c>
    </row>
    <row r="296" spans="1:10" x14ac:dyDescent="0.3">
      <c r="A296" s="103"/>
      <c r="B296" s="21"/>
      <c r="C296" s="36"/>
      <c r="D296" s="106"/>
      <c r="E296" s="106"/>
      <c r="F296" s="106"/>
      <c r="G296" s="129"/>
      <c r="H296" s="106"/>
      <c r="I296" s="129"/>
      <c r="J296" s="107"/>
    </row>
    <row r="297" spans="1:10" ht="15.75" customHeight="1" x14ac:dyDescent="0.3">
      <c r="A297" s="103">
        <v>44679</v>
      </c>
      <c r="B297" s="21"/>
      <c r="C297" s="15" t="s">
        <v>199</v>
      </c>
      <c r="D297" s="106"/>
      <c r="E297" s="106"/>
      <c r="F297" s="106"/>
      <c r="G297" s="129"/>
      <c r="H297" s="106"/>
      <c r="I297" s="129"/>
      <c r="J297" s="107"/>
    </row>
    <row r="298" spans="1:10" ht="15.75" customHeight="1" x14ac:dyDescent="0.3">
      <c r="A298" s="103"/>
      <c r="B298" s="21"/>
      <c r="C298" s="36" t="s">
        <v>159</v>
      </c>
      <c r="D298" s="106">
        <v>0</v>
      </c>
      <c r="E298" s="106">
        <v>0</v>
      </c>
      <c r="F298" s="106">
        <v>0</v>
      </c>
      <c r="G298" s="129">
        <v>0</v>
      </c>
      <c r="H298" s="106">
        <v>0</v>
      </c>
      <c r="I298" s="129">
        <v>0</v>
      </c>
      <c r="J298" s="107" t="s">
        <v>155</v>
      </c>
    </row>
    <row r="299" spans="1:10" ht="15.75" customHeight="1" x14ac:dyDescent="0.3">
      <c r="A299" s="103"/>
      <c r="B299" s="21"/>
      <c r="C299" s="36"/>
      <c r="D299" s="106"/>
      <c r="E299" s="106"/>
      <c r="F299" s="106"/>
      <c r="G299" s="129"/>
      <c r="H299" s="106"/>
      <c r="I299" s="129"/>
      <c r="J299" s="107"/>
    </row>
    <row r="300" spans="1:10" x14ac:dyDescent="0.3">
      <c r="A300" s="103">
        <v>44706</v>
      </c>
      <c r="B300" s="21"/>
      <c r="C300" s="15" t="s">
        <v>200</v>
      </c>
      <c r="D300" s="106"/>
      <c r="E300" s="106"/>
      <c r="F300" s="106"/>
      <c r="G300" s="129"/>
      <c r="H300" s="106"/>
      <c r="I300" s="129"/>
      <c r="J300" s="108"/>
    </row>
    <row r="301" spans="1:10" x14ac:dyDescent="0.3">
      <c r="A301" s="112"/>
      <c r="B301" s="21"/>
      <c r="C301" s="36" t="s">
        <v>159</v>
      </c>
      <c r="D301" s="106">
        <v>87888</v>
      </c>
      <c r="E301" s="106">
        <v>0</v>
      </c>
      <c r="F301" s="106">
        <v>0</v>
      </c>
      <c r="G301" s="129">
        <v>0</v>
      </c>
      <c r="H301" s="106">
        <v>0</v>
      </c>
      <c r="I301" s="129">
        <v>87888</v>
      </c>
      <c r="J301" s="108" t="s">
        <v>201</v>
      </c>
    </row>
    <row r="302" spans="1:10" ht="15.75" customHeight="1" x14ac:dyDescent="0.3">
      <c r="A302" s="103"/>
      <c r="B302" s="21"/>
      <c r="C302" s="15"/>
      <c r="D302" s="106"/>
      <c r="E302" s="106"/>
      <c r="F302" s="106"/>
      <c r="G302" s="129"/>
      <c r="H302" s="106"/>
      <c r="I302" s="129"/>
      <c r="J302" s="107"/>
    </row>
    <row r="303" spans="1:10" x14ac:dyDescent="0.3">
      <c r="A303" s="103"/>
      <c r="B303" s="21"/>
      <c r="C303" s="36"/>
      <c r="D303" s="106"/>
      <c r="E303" s="106"/>
      <c r="F303" s="106"/>
      <c r="G303" s="129"/>
      <c r="H303" s="106"/>
      <c r="I303" s="129"/>
      <c r="J303" s="107"/>
    </row>
    <row r="304" spans="1:10" x14ac:dyDescent="0.3">
      <c r="A304" s="103">
        <v>44720</v>
      </c>
      <c r="B304" s="21" t="s">
        <v>202</v>
      </c>
      <c r="C304" s="15" t="s">
        <v>203</v>
      </c>
      <c r="D304" s="106"/>
      <c r="E304" s="106"/>
      <c r="F304" s="106"/>
      <c r="G304" s="129"/>
      <c r="H304" s="106"/>
      <c r="I304" s="129"/>
      <c r="J304" s="107"/>
    </row>
    <row r="305" spans="1:10" ht="15.75" customHeight="1" x14ac:dyDescent="0.3">
      <c r="A305" s="103"/>
      <c r="B305" s="21"/>
      <c r="C305" s="36" t="s">
        <v>204</v>
      </c>
      <c r="D305" s="106">
        <v>5700</v>
      </c>
      <c r="E305" s="106">
        <v>5000</v>
      </c>
      <c r="F305" s="106">
        <v>700</v>
      </c>
      <c r="G305" s="129">
        <v>0</v>
      </c>
      <c r="H305" s="106">
        <v>0</v>
      </c>
      <c r="I305" s="129">
        <v>0</v>
      </c>
      <c r="J305" s="107" t="s">
        <v>88</v>
      </c>
    </row>
    <row r="306" spans="1:10" ht="15.75" customHeight="1" x14ac:dyDescent="0.3">
      <c r="A306" s="103"/>
      <c r="B306" s="21"/>
      <c r="C306" s="15"/>
      <c r="D306" s="106"/>
      <c r="E306" s="106"/>
      <c r="F306" s="106"/>
      <c r="G306" s="129"/>
      <c r="H306" s="106"/>
      <c r="I306" s="129"/>
      <c r="J306" s="107"/>
    </row>
    <row r="307" spans="1:10" x14ac:dyDescent="0.3">
      <c r="A307" s="112"/>
      <c r="B307" s="21"/>
      <c r="C307" s="36"/>
      <c r="D307" s="106"/>
      <c r="E307" s="106"/>
      <c r="F307" s="106"/>
      <c r="G307" s="129"/>
      <c r="H307" s="106"/>
      <c r="I307" s="129"/>
      <c r="J307" s="107"/>
    </row>
    <row r="308" spans="1:10" x14ac:dyDescent="0.3">
      <c r="A308" s="103">
        <v>44745</v>
      </c>
      <c r="B308" s="21" t="s">
        <v>205</v>
      </c>
      <c r="C308" s="15" t="s">
        <v>206</v>
      </c>
      <c r="D308" s="106"/>
      <c r="E308" s="106"/>
      <c r="F308" s="106"/>
      <c r="G308" s="129"/>
      <c r="H308" s="106"/>
      <c r="I308" s="129"/>
      <c r="J308" s="107"/>
    </row>
    <row r="309" spans="1:10" ht="15.75" customHeight="1" x14ac:dyDescent="0.3">
      <c r="A309" s="103"/>
      <c r="B309" s="120"/>
      <c r="C309" s="36" t="s">
        <v>207</v>
      </c>
      <c r="D309" s="106">
        <v>21833.01</v>
      </c>
      <c r="E309" s="106">
        <v>5000</v>
      </c>
      <c r="F309" s="106">
        <v>16833.009999999998</v>
      </c>
      <c r="G309" s="129">
        <v>0</v>
      </c>
      <c r="H309" s="106">
        <v>0</v>
      </c>
      <c r="I309" s="129">
        <v>0</v>
      </c>
      <c r="J309" s="107" t="s">
        <v>155</v>
      </c>
    </row>
    <row r="310" spans="1:10" ht="15.75" customHeight="1" x14ac:dyDescent="0.3">
      <c r="A310" s="103"/>
      <c r="B310" s="21"/>
      <c r="C310" s="36"/>
      <c r="D310" s="106"/>
      <c r="E310" s="106"/>
      <c r="F310" s="106"/>
      <c r="G310" s="129"/>
      <c r="H310" s="106"/>
      <c r="I310" s="129"/>
      <c r="J310" s="107"/>
    </row>
    <row r="311" spans="1:10" x14ac:dyDescent="0.3">
      <c r="A311" s="103">
        <v>44774</v>
      </c>
      <c r="B311" s="21"/>
      <c r="C311" s="15" t="s">
        <v>208</v>
      </c>
      <c r="D311" s="106"/>
      <c r="E311" s="106"/>
      <c r="F311" s="106"/>
      <c r="G311" s="129"/>
      <c r="H311" s="106"/>
      <c r="I311" s="129"/>
      <c r="J311" s="107"/>
    </row>
    <row r="312" spans="1:10" x14ac:dyDescent="0.3">
      <c r="B312" s="21"/>
      <c r="C312" s="36" t="s">
        <v>209</v>
      </c>
      <c r="D312" s="106">
        <v>0</v>
      </c>
      <c r="E312" s="106">
        <v>0</v>
      </c>
      <c r="F312" s="106">
        <v>0</v>
      </c>
      <c r="G312" s="129">
        <v>0</v>
      </c>
      <c r="H312" s="106">
        <v>0</v>
      </c>
      <c r="I312" s="129">
        <v>0</v>
      </c>
      <c r="J312" s="107" t="s">
        <v>210</v>
      </c>
    </row>
    <row r="313" spans="1:10" x14ac:dyDescent="0.3">
      <c r="D313" s="28"/>
      <c r="E313" s="28"/>
      <c r="F313" s="28"/>
      <c r="G313" s="25"/>
      <c r="H313" s="28"/>
      <c r="I313" s="25"/>
      <c r="J313" s="130"/>
    </row>
    <row r="314" spans="1:10" ht="16.5" customHeight="1" x14ac:dyDescent="0.3">
      <c r="A314" s="103"/>
      <c r="B314" s="21"/>
      <c r="C314" s="15"/>
      <c r="D314" s="106"/>
      <c r="E314" s="106"/>
      <c r="F314" s="106"/>
      <c r="G314" s="129"/>
      <c r="H314" s="106"/>
      <c r="I314" s="129"/>
      <c r="J314" s="107"/>
    </row>
    <row r="315" spans="1:10" x14ac:dyDescent="0.3">
      <c r="A315" s="103">
        <v>44776</v>
      </c>
      <c r="B315" s="21"/>
      <c r="C315" s="15" t="s">
        <v>211</v>
      </c>
      <c r="D315" s="106"/>
      <c r="E315" s="106"/>
      <c r="F315" s="106"/>
      <c r="G315" s="129"/>
      <c r="H315" s="106"/>
      <c r="I315" s="129"/>
      <c r="J315" s="108"/>
    </row>
    <row r="316" spans="1:10" x14ac:dyDescent="0.3">
      <c r="A316" s="112"/>
      <c r="B316" s="21"/>
      <c r="C316" s="36" t="s">
        <v>212</v>
      </c>
      <c r="D316" s="106">
        <v>0</v>
      </c>
      <c r="E316" s="106">
        <v>0</v>
      </c>
      <c r="F316" s="106">
        <v>0</v>
      </c>
      <c r="G316" s="129">
        <v>0</v>
      </c>
      <c r="H316" s="106">
        <v>0</v>
      </c>
      <c r="I316" s="129">
        <v>0</v>
      </c>
      <c r="J316" s="108" t="s">
        <v>213</v>
      </c>
    </row>
    <row r="317" spans="1:10" x14ac:dyDescent="0.3">
      <c r="A317" s="103"/>
      <c r="B317" s="21"/>
      <c r="C317" s="15"/>
      <c r="D317" s="106"/>
      <c r="E317" s="106"/>
      <c r="F317" s="106"/>
      <c r="G317" s="129"/>
      <c r="H317" s="106"/>
      <c r="I317" s="129"/>
      <c r="J317" s="114"/>
    </row>
    <row r="318" spans="1:10" x14ac:dyDescent="0.3">
      <c r="A318" s="112"/>
      <c r="B318" s="21"/>
      <c r="C318" s="36"/>
      <c r="D318" s="106"/>
      <c r="E318" s="106"/>
      <c r="F318" s="106"/>
      <c r="G318" s="129"/>
      <c r="H318" s="106"/>
      <c r="I318" s="129"/>
      <c r="J318" s="108"/>
    </row>
    <row r="319" spans="1:10" x14ac:dyDescent="0.3">
      <c r="A319" s="103">
        <v>44783</v>
      </c>
      <c r="B319" s="21"/>
      <c r="C319" s="15" t="s">
        <v>214</v>
      </c>
      <c r="D319" s="106"/>
      <c r="E319" s="106"/>
      <c r="F319" s="106"/>
      <c r="G319" s="129"/>
      <c r="H319" s="106"/>
      <c r="I319" s="129"/>
      <c r="J319" s="108"/>
    </row>
    <row r="320" spans="1:10" x14ac:dyDescent="0.3">
      <c r="A320" s="112"/>
      <c r="B320" s="21"/>
      <c r="C320" s="36" t="s">
        <v>215</v>
      </c>
      <c r="D320" s="106">
        <v>1765.25</v>
      </c>
      <c r="E320" s="106">
        <v>0</v>
      </c>
      <c r="F320" s="106">
        <v>0</v>
      </c>
      <c r="G320" s="129">
        <v>1765.25</v>
      </c>
      <c r="H320" s="106">
        <v>0</v>
      </c>
      <c r="I320" s="129">
        <v>0</v>
      </c>
      <c r="J320" s="107" t="s">
        <v>88</v>
      </c>
    </row>
    <row r="321" spans="1:11" x14ac:dyDescent="0.3">
      <c r="A321" s="112"/>
      <c r="B321" s="21"/>
      <c r="C321" s="36"/>
      <c r="D321" s="106"/>
      <c r="E321" s="106"/>
      <c r="F321" s="106"/>
      <c r="G321" s="129"/>
      <c r="H321" s="106"/>
      <c r="I321" s="129"/>
      <c r="J321" s="107"/>
    </row>
    <row r="322" spans="1:11" x14ac:dyDescent="0.3">
      <c r="A322" s="103">
        <v>44788</v>
      </c>
      <c r="B322" s="21"/>
      <c r="C322" s="15" t="s">
        <v>216</v>
      </c>
      <c r="D322" s="106"/>
      <c r="E322" s="106"/>
      <c r="F322" s="106"/>
      <c r="G322" s="129"/>
      <c r="H322" s="106"/>
      <c r="I322" s="129"/>
      <c r="J322" s="107"/>
    </row>
    <row r="323" spans="1:11" x14ac:dyDescent="0.3">
      <c r="A323" s="103"/>
      <c r="B323" s="21"/>
      <c r="C323" s="36" t="s">
        <v>217</v>
      </c>
      <c r="D323" s="106">
        <v>950</v>
      </c>
      <c r="E323" s="106">
        <v>0</v>
      </c>
      <c r="F323" s="106">
        <v>0</v>
      </c>
      <c r="G323" s="129">
        <v>950</v>
      </c>
      <c r="H323" s="106">
        <v>0</v>
      </c>
      <c r="I323" s="129">
        <v>0</v>
      </c>
      <c r="J323" s="107" t="s">
        <v>88</v>
      </c>
    </row>
    <row r="324" spans="1:11" x14ac:dyDescent="0.3">
      <c r="A324" s="103"/>
      <c r="B324" s="21"/>
      <c r="C324" s="36"/>
      <c r="D324" s="106"/>
      <c r="E324" s="106"/>
      <c r="F324" s="106"/>
      <c r="G324" s="129"/>
      <c r="H324" s="106"/>
      <c r="I324" s="129"/>
      <c r="J324" s="108"/>
    </row>
    <row r="325" spans="1:11" x14ac:dyDescent="0.3">
      <c r="A325" s="103"/>
      <c r="B325" s="21"/>
      <c r="C325" s="15"/>
      <c r="D325" s="106"/>
      <c r="E325" s="106"/>
      <c r="F325" s="106"/>
      <c r="G325" s="129"/>
      <c r="H325" s="106"/>
      <c r="I325" s="129"/>
      <c r="J325" s="107"/>
    </row>
    <row r="326" spans="1:11" x14ac:dyDescent="0.3">
      <c r="A326" s="103">
        <v>44804</v>
      </c>
      <c r="B326" s="21" t="s">
        <v>218</v>
      </c>
      <c r="C326" s="15" t="s">
        <v>219</v>
      </c>
      <c r="D326" s="106"/>
      <c r="E326" s="106"/>
      <c r="F326" s="106"/>
      <c r="G326" s="129"/>
      <c r="H326" s="106"/>
      <c r="I326" s="129"/>
      <c r="J326" s="108"/>
    </row>
    <row r="327" spans="1:11" x14ac:dyDescent="0.3">
      <c r="A327" s="112"/>
      <c r="B327" s="21"/>
      <c r="C327" s="36" t="s">
        <v>220</v>
      </c>
      <c r="D327" s="106">
        <v>175700</v>
      </c>
      <c r="E327" s="106">
        <v>0</v>
      </c>
      <c r="F327" s="106">
        <v>175700</v>
      </c>
      <c r="G327" s="129">
        <v>0</v>
      </c>
      <c r="H327" s="106">
        <v>0</v>
      </c>
      <c r="I327" s="129">
        <v>0</v>
      </c>
      <c r="J327" s="107" t="s">
        <v>88</v>
      </c>
    </row>
    <row r="328" spans="1:11" x14ac:dyDescent="0.3">
      <c r="A328" s="112"/>
      <c r="B328" s="21"/>
      <c r="C328" s="36"/>
      <c r="D328" s="106"/>
      <c r="E328" s="106"/>
      <c r="F328" s="106"/>
      <c r="G328" s="129"/>
      <c r="H328" s="106"/>
      <c r="I328" s="129"/>
      <c r="J328" s="107"/>
    </row>
    <row r="329" spans="1:11" ht="13.5" thickBot="1" x14ac:dyDescent="0.35">
      <c r="A329" s="112"/>
      <c r="B329" s="21"/>
      <c r="C329" s="36"/>
      <c r="D329" s="133"/>
      <c r="E329" s="133"/>
      <c r="F329" s="133"/>
      <c r="G329" s="134"/>
      <c r="H329" s="106"/>
      <c r="I329" s="134"/>
      <c r="J329" s="108"/>
    </row>
    <row r="330" spans="1:11" ht="43.5" customHeight="1" thickBot="1" x14ac:dyDescent="0.35">
      <c r="B330" s="21"/>
      <c r="C330" s="115" t="s">
        <v>221</v>
      </c>
      <c r="D330" s="116">
        <f>D295+D305+D285+D288+D309+D281+D298+D291+D316+D312+D320+D301+D327+D323</f>
        <v>295416.26</v>
      </c>
      <c r="E330" s="117">
        <f>E295+E305+E285+E288+E309+E281+E298+E291+E316+E312+E320+E301+E327+E323</f>
        <v>10000</v>
      </c>
      <c r="F330" s="117">
        <f>F295+F305+F285+F288+F309+F281+F298+F291+F298+F316+F312+F320+F301+F327+F323</f>
        <v>193233.01</v>
      </c>
      <c r="G330" s="135">
        <f>G295+G305+G285+G288+G309+G281+G298+G291+G316+G312+G320+G301+G327+G323</f>
        <v>2715.25</v>
      </c>
      <c r="H330" s="118">
        <f>H295+H305+H285+H288+H309+H281+H298+H291+H316+H312+H320+H301+H327+H323</f>
        <v>0</v>
      </c>
      <c r="I330" s="136">
        <f>I295+I305+I285+I288+I309+I281+I298+I298+I281+I298+I291+I316+I312+I320+I301+I327+I323</f>
        <v>89468</v>
      </c>
      <c r="J330" s="119"/>
    </row>
    <row r="331" spans="1:11" x14ac:dyDescent="0.3">
      <c r="H331" s="28"/>
      <c r="J331" s="130"/>
    </row>
    <row r="332" spans="1:11" x14ac:dyDescent="0.3">
      <c r="A332" s="27"/>
      <c r="B332" s="21"/>
      <c r="C332" s="15"/>
      <c r="D332" s="65"/>
      <c r="E332" s="65"/>
      <c r="F332" s="65"/>
      <c r="G332" s="65"/>
      <c r="H332" s="137"/>
      <c r="I332" s="65"/>
      <c r="J332" s="138"/>
    </row>
    <row r="333" spans="1:11" ht="15.75" customHeight="1" thickBot="1" x14ac:dyDescent="0.4">
      <c r="A333" s="27"/>
      <c r="B333" s="21"/>
      <c r="C333" s="139"/>
      <c r="D333" s="140"/>
      <c r="E333" s="140"/>
      <c r="F333" s="140"/>
      <c r="G333" s="140"/>
      <c r="H333" s="141"/>
      <c r="I333" s="140"/>
      <c r="J333" s="142" t="s">
        <v>222</v>
      </c>
      <c r="K333"/>
    </row>
    <row r="334" spans="1:11" s="38" customFormat="1" ht="42.5" thickBot="1" x14ac:dyDescent="0.4">
      <c r="A334" s="45"/>
      <c r="B334" s="45"/>
      <c r="C334" s="80"/>
      <c r="D334" s="143" t="s">
        <v>6</v>
      </c>
      <c r="E334" s="144" t="s">
        <v>7</v>
      </c>
      <c r="F334" s="145" t="s">
        <v>8</v>
      </c>
      <c r="G334" s="146" t="s">
        <v>9</v>
      </c>
      <c r="H334" s="147" t="s">
        <v>10</v>
      </c>
      <c r="I334" s="148" t="s">
        <v>223</v>
      </c>
      <c r="J334" s="149" t="s">
        <v>224</v>
      </c>
      <c r="K334" s="150" t="s">
        <v>225</v>
      </c>
    </row>
    <row r="335" spans="1:11" s="38" customFormat="1" ht="28.5" customHeight="1" x14ac:dyDescent="0.35">
      <c r="A335" s="38" t="s">
        <v>17</v>
      </c>
      <c r="C335" s="151" t="s">
        <v>226</v>
      </c>
      <c r="D335" s="152">
        <f>D11</f>
        <v>83028</v>
      </c>
      <c r="E335" s="152">
        <f>E11</f>
        <v>0</v>
      </c>
      <c r="F335" s="152">
        <f>F11</f>
        <v>0</v>
      </c>
      <c r="G335" s="153">
        <f>G11</f>
        <v>0</v>
      </c>
      <c r="H335" s="154">
        <f>H11</f>
        <v>0</v>
      </c>
      <c r="I335" s="155">
        <v>83028</v>
      </c>
      <c r="J335" s="156">
        <v>0</v>
      </c>
      <c r="K335" s="157">
        <v>0</v>
      </c>
    </row>
    <row r="336" spans="1:11" s="38" customFormat="1" ht="4.5" customHeight="1" x14ac:dyDescent="0.35">
      <c r="A336" s="62"/>
      <c r="B336" s="63"/>
      <c r="C336" s="158"/>
      <c r="D336" s="159"/>
      <c r="E336" s="159"/>
      <c r="F336" s="159"/>
      <c r="G336" s="160"/>
      <c r="H336" s="161"/>
      <c r="I336" s="162"/>
      <c r="J336" s="163"/>
      <c r="K336" s="164"/>
    </row>
    <row r="337" spans="2:12" s="38" customFormat="1" ht="28" x14ac:dyDescent="0.35">
      <c r="B337" s="63"/>
      <c r="C337" s="158" t="s">
        <v>227</v>
      </c>
      <c r="D337" s="165">
        <f t="shared" ref="D337:I337" si="13">D21</f>
        <v>87428.75</v>
      </c>
      <c r="E337" s="165">
        <f t="shared" si="13"/>
        <v>0</v>
      </c>
      <c r="F337" s="165">
        <f t="shared" si="13"/>
        <v>0</v>
      </c>
      <c r="G337" s="166">
        <f t="shared" si="13"/>
        <v>0</v>
      </c>
      <c r="H337" s="167">
        <f t="shared" si="13"/>
        <v>0</v>
      </c>
      <c r="I337" s="168">
        <f t="shared" si="13"/>
        <v>87428.75</v>
      </c>
      <c r="J337" s="169">
        <v>0</v>
      </c>
      <c r="K337" s="170">
        <v>0</v>
      </c>
    </row>
    <row r="338" spans="2:12" s="38" customFormat="1" ht="6.75" customHeight="1" x14ac:dyDescent="0.35">
      <c r="B338" s="63"/>
      <c r="C338" s="158"/>
      <c r="D338" s="165"/>
      <c r="E338" s="165"/>
      <c r="F338" s="165"/>
      <c r="G338" s="166"/>
      <c r="H338" s="167"/>
      <c r="I338" s="168"/>
      <c r="J338" s="171"/>
      <c r="K338" s="164"/>
    </row>
    <row r="339" spans="2:12" s="38" customFormat="1" ht="27.75" customHeight="1" x14ac:dyDescent="0.35">
      <c r="B339" s="63"/>
      <c r="C339" s="158" t="s">
        <v>228</v>
      </c>
      <c r="D339" s="165">
        <f t="shared" ref="D339:I339" si="14">D31</f>
        <v>72499.11</v>
      </c>
      <c r="E339" s="165">
        <f t="shared" si="14"/>
        <v>0</v>
      </c>
      <c r="F339" s="165">
        <f t="shared" si="14"/>
        <v>0</v>
      </c>
      <c r="G339" s="166">
        <f t="shared" si="14"/>
        <v>0</v>
      </c>
      <c r="H339" s="167">
        <f t="shared" si="14"/>
        <v>0</v>
      </c>
      <c r="I339" s="168">
        <f t="shared" si="14"/>
        <v>72499.11</v>
      </c>
      <c r="J339" s="169">
        <v>0</v>
      </c>
      <c r="K339" s="170">
        <v>0</v>
      </c>
      <c r="L339" s="94"/>
    </row>
    <row r="340" spans="2:12" s="38" customFormat="1" ht="3.75" customHeight="1" x14ac:dyDescent="0.35">
      <c r="B340" s="63"/>
      <c r="C340" s="158"/>
      <c r="D340" s="165"/>
      <c r="E340" s="165"/>
      <c r="F340" s="165"/>
      <c r="G340" s="166"/>
      <c r="H340" s="167"/>
      <c r="I340" s="168"/>
      <c r="J340" s="171"/>
      <c r="K340" s="164"/>
    </row>
    <row r="341" spans="2:12" s="38" customFormat="1" ht="28" x14ac:dyDescent="0.35">
      <c r="B341" s="63"/>
      <c r="C341" s="158" t="s">
        <v>229</v>
      </c>
      <c r="D341" s="165">
        <f t="shared" ref="D341:I341" si="15">D47</f>
        <v>236613.66</v>
      </c>
      <c r="E341" s="165">
        <f t="shared" si="15"/>
        <v>0</v>
      </c>
      <c r="F341" s="165">
        <f t="shared" si="15"/>
        <v>0</v>
      </c>
      <c r="G341" s="166">
        <f t="shared" si="15"/>
        <v>0</v>
      </c>
      <c r="H341" s="167">
        <f t="shared" si="15"/>
        <v>0</v>
      </c>
      <c r="I341" s="168">
        <f t="shared" si="15"/>
        <v>236613.66</v>
      </c>
      <c r="J341" s="169">
        <v>0</v>
      </c>
      <c r="K341" s="170">
        <v>0</v>
      </c>
      <c r="L341" s="94"/>
    </row>
    <row r="342" spans="2:12" s="38" customFormat="1" ht="8.25" customHeight="1" x14ac:dyDescent="0.35">
      <c r="B342" s="63"/>
      <c r="C342" s="158"/>
      <c r="D342" s="165"/>
      <c r="E342" s="165"/>
      <c r="F342" s="165"/>
      <c r="G342" s="166"/>
      <c r="H342" s="167"/>
      <c r="I342" s="168"/>
      <c r="J342" s="171"/>
      <c r="K342" s="164"/>
    </row>
    <row r="343" spans="2:12" s="38" customFormat="1" ht="28" x14ac:dyDescent="0.35">
      <c r="B343" s="63"/>
      <c r="C343" s="158" t="s">
        <v>230</v>
      </c>
      <c r="D343" s="165">
        <f t="shared" ref="D343:I343" si="16">D55</f>
        <v>262980</v>
      </c>
      <c r="E343" s="165">
        <f t="shared" si="16"/>
        <v>0</v>
      </c>
      <c r="F343" s="165">
        <f t="shared" si="16"/>
        <v>0</v>
      </c>
      <c r="G343" s="166">
        <f t="shared" si="16"/>
        <v>0</v>
      </c>
      <c r="H343" s="167">
        <f t="shared" si="16"/>
        <v>0</v>
      </c>
      <c r="I343" s="168">
        <f t="shared" si="16"/>
        <v>262980</v>
      </c>
      <c r="J343" s="169">
        <v>0</v>
      </c>
      <c r="K343" s="170">
        <v>0</v>
      </c>
      <c r="L343" s="94"/>
    </row>
    <row r="344" spans="2:12" s="38" customFormat="1" ht="6" customHeight="1" x14ac:dyDescent="0.35">
      <c r="B344" s="63"/>
      <c r="C344" s="158"/>
      <c r="D344" s="165"/>
      <c r="E344" s="165"/>
      <c r="F344" s="165"/>
      <c r="G344" s="166"/>
      <c r="H344" s="167"/>
      <c r="I344" s="168"/>
      <c r="J344" s="171"/>
      <c r="K344" s="164"/>
    </row>
    <row r="345" spans="2:12" s="38" customFormat="1" ht="28" x14ac:dyDescent="0.35">
      <c r="B345" s="63"/>
      <c r="C345" s="158" t="s">
        <v>231</v>
      </c>
      <c r="D345" s="165">
        <f t="shared" ref="D345:I345" si="17">D73</f>
        <v>219623</v>
      </c>
      <c r="E345" s="165">
        <f t="shared" si="17"/>
        <v>0</v>
      </c>
      <c r="F345" s="165">
        <f t="shared" si="17"/>
        <v>0</v>
      </c>
      <c r="G345" s="166">
        <f t="shared" si="17"/>
        <v>0</v>
      </c>
      <c r="H345" s="167">
        <f t="shared" si="17"/>
        <v>0</v>
      </c>
      <c r="I345" s="168">
        <f t="shared" si="17"/>
        <v>219623</v>
      </c>
      <c r="J345" s="169">
        <v>0</v>
      </c>
      <c r="K345" s="170">
        <v>0</v>
      </c>
      <c r="L345" s="94"/>
    </row>
    <row r="346" spans="2:12" s="38" customFormat="1" ht="15.75" hidden="1" customHeight="1" x14ac:dyDescent="0.35">
      <c r="B346" s="63"/>
      <c r="C346" s="158"/>
      <c r="D346" s="165"/>
      <c r="E346" s="165"/>
      <c r="F346" s="165"/>
      <c r="G346" s="166"/>
      <c r="H346" s="167"/>
      <c r="I346" s="168"/>
      <c r="J346" s="171"/>
      <c r="K346" s="164"/>
    </row>
    <row r="347" spans="2:12" s="38" customFormat="1" ht="27.75" customHeight="1" x14ac:dyDescent="0.35">
      <c r="B347" s="63"/>
      <c r="C347" s="158" t="s">
        <v>232</v>
      </c>
      <c r="D347" s="165">
        <f t="shared" ref="D347:I347" si="18">D85</f>
        <v>23310.53</v>
      </c>
      <c r="E347" s="165">
        <f t="shared" si="18"/>
        <v>0</v>
      </c>
      <c r="F347" s="165">
        <f t="shared" si="18"/>
        <v>0</v>
      </c>
      <c r="G347" s="166">
        <f t="shared" si="18"/>
        <v>0</v>
      </c>
      <c r="H347" s="167">
        <f t="shared" si="18"/>
        <v>0</v>
      </c>
      <c r="I347" s="168">
        <f t="shared" si="18"/>
        <v>23310.53</v>
      </c>
      <c r="J347" s="169">
        <v>0</v>
      </c>
      <c r="K347" s="170">
        <v>0</v>
      </c>
    </row>
    <row r="348" spans="2:12" s="38" customFormat="1" ht="24.75" customHeight="1" x14ac:dyDescent="0.35">
      <c r="B348" s="63"/>
      <c r="C348" s="158" t="s">
        <v>233</v>
      </c>
      <c r="D348" s="165">
        <f>D95</f>
        <v>785356.33</v>
      </c>
      <c r="E348" s="165">
        <f>E95</f>
        <v>0</v>
      </c>
      <c r="F348" s="165">
        <f>F95</f>
        <v>0</v>
      </c>
      <c r="G348" s="166">
        <f>G95</f>
        <v>0</v>
      </c>
      <c r="H348" s="167">
        <f>H95</f>
        <v>250000</v>
      </c>
      <c r="I348" s="168">
        <v>0</v>
      </c>
      <c r="J348" s="172">
        <v>535356.32999999996</v>
      </c>
      <c r="K348" s="170">
        <v>0</v>
      </c>
    </row>
    <row r="349" spans="2:12" s="38" customFormat="1" ht="4.5" customHeight="1" x14ac:dyDescent="0.35">
      <c r="B349" s="63"/>
      <c r="C349" s="158"/>
      <c r="D349" s="165"/>
      <c r="E349" s="165"/>
      <c r="F349" s="165"/>
      <c r="G349" s="166"/>
      <c r="H349" s="167"/>
      <c r="I349" s="168"/>
      <c r="J349" s="171"/>
      <c r="K349" s="164"/>
    </row>
    <row r="350" spans="2:12" s="38" customFormat="1" ht="27" customHeight="1" x14ac:dyDescent="0.35">
      <c r="B350" s="63"/>
      <c r="C350" s="158" t="s">
        <v>234</v>
      </c>
      <c r="D350" s="165">
        <f>+D107</f>
        <v>1519.81</v>
      </c>
      <c r="E350" s="165">
        <f>E97</f>
        <v>0</v>
      </c>
      <c r="F350" s="165">
        <f>F97</f>
        <v>0</v>
      </c>
      <c r="G350" s="166">
        <f>G97</f>
        <v>0</v>
      </c>
      <c r="H350" s="167">
        <f>H97</f>
        <v>0</v>
      </c>
      <c r="I350" s="168">
        <f>+I107</f>
        <v>1519.81</v>
      </c>
      <c r="J350" s="169">
        <v>0</v>
      </c>
      <c r="K350" s="170">
        <v>0</v>
      </c>
    </row>
    <row r="351" spans="2:12" s="38" customFormat="1" ht="6" customHeight="1" x14ac:dyDescent="0.35">
      <c r="B351" s="63"/>
      <c r="C351" s="158"/>
      <c r="D351" s="165"/>
      <c r="E351" s="165"/>
      <c r="F351" s="165"/>
      <c r="G351" s="166"/>
      <c r="H351" s="167"/>
      <c r="I351" s="168"/>
      <c r="J351" s="169"/>
      <c r="K351" s="164"/>
    </row>
    <row r="352" spans="2:12" s="181" customFormat="1" ht="27" customHeight="1" x14ac:dyDescent="0.35">
      <c r="B352" s="173"/>
      <c r="C352" s="174" t="s">
        <v>235</v>
      </c>
      <c r="D352" s="175">
        <f t="shared" ref="D352:I352" si="19">D116</f>
        <v>10735.72</v>
      </c>
      <c r="E352" s="175">
        <f t="shared" si="19"/>
        <v>0</v>
      </c>
      <c r="F352" s="175">
        <f t="shared" si="19"/>
        <v>0</v>
      </c>
      <c r="G352" s="176">
        <f t="shared" si="19"/>
        <v>10735.72</v>
      </c>
      <c r="H352" s="177">
        <f t="shared" si="19"/>
        <v>0</v>
      </c>
      <c r="I352" s="178">
        <f t="shared" si="19"/>
        <v>0</v>
      </c>
      <c r="J352" s="179">
        <v>0</v>
      </c>
      <c r="K352" s="180">
        <v>0</v>
      </c>
    </row>
    <row r="353" spans="2:11" s="38" customFormat="1" ht="2.25" customHeight="1" x14ac:dyDescent="0.35">
      <c r="B353" s="63"/>
      <c r="C353" s="158"/>
      <c r="D353" s="165"/>
      <c r="E353" s="165"/>
      <c r="F353" s="165"/>
      <c r="G353" s="166"/>
      <c r="H353" s="167"/>
      <c r="I353" s="168"/>
      <c r="J353" s="171"/>
      <c r="K353" s="164"/>
    </row>
    <row r="354" spans="2:11" s="38" customFormat="1" ht="5.25" customHeight="1" x14ac:dyDescent="0.35">
      <c r="B354" s="63"/>
      <c r="C354" s="158"/>
      <c r="D354" s="165"/>
      <c r="E354" s="165"/>
      <c r="F354" s="165"/>
      <c r="G354" s="166"/>
      <c r="H354" s="167"/>
      <c r="I354" s="168"/>
      <c r="J354" s="171"/>
      <c r="K354" s="164"/>
    </row>
    <row r="355" spans="2:11" s="38" customFormat="1" ht="28" x14ac:dyDescent="0.35">
      <c r="B355" s="63"/>
      <c r="C355" s="158" t="s">
        <v>236</v>
      </c>
      <c r="D355" s="165">
        <f>D130</f>
        <v>28190460.84</v>
      </c>
      <c r="E355" s="165">
        <f>E130</f>
        <v>0</v>
      </c>
      <c r="F355" s="165">
        <f>F130</f>
        <v>0</v>
      </c>
      <c r="G355" s="166">
        <f>G130</f>
        <v>6170.57</v>
      </c>
      <c r="H355" s="167">
        <f>H130</f>
        <v>0</v>
      </c>
      <c r="I355" s="168">
        <f>+I125</f>
        <v>0</v>
      </c>
      <c r="J355" s="172">
        <f>+I128+I122</f>
        <v>28184290.27</v>
      </c>
      <c r="K355" s="182">
        <v>0</v>
      </c>
    </row>
    <row r="356" spans="2:11" s="38" customFormat="1" ht="14.5" hidden="1" x14ac:dyDescent="0.35">
      <c r="B356" s="63"/>
      <c r="C356" s="158"/>
      <c r="D356" s="165"/>
      <c r="E356" s="165"/>
      <c r="F356" s="165"/>
      <c r="G356" s="166"/>
      <c r="H356" s="167"/>
      <c r="I356" s="168"/>
      <c r="J356" s="171"/>
      <c r="K356" s="164"/>
    </row>
    <row r="357" spans="2:11" s="38" customFormat="1" ht="5.25" customHeight="1" x14ac:dyDescent="0.35">
      <c r="B357" s="63"/>
      <c r="C357" s="158"/>
      <c r="D357" s="165"/>
      <c r="E357" s="165"/>
      <c r="F357" s="165"/>
      <c r="G357" s="166"/>
      <c r="H357" s="167"/>
      <c r="I357" s="168"/>
      <c r="J357" s="171"/>
      <c r="K357" s="164"/>
    </row>
    <row r="358" spans="2:11" s="38" customFormat="1" ht="28" x14ac:dyDescent="0.35">
      <c r="B358" s="63"/>
      <c r="C358" s="158" t="s">
        <v>237</v>
      </c>
      <c r="D358" s="165">
        <f>D146</f>
        <v>37006.239999999998</v>
      </c>
      <c r="E358" s="165">
        <f>E146</f>
        <v>0</v>
      </c>
      <c r="F358" s="165">
        <f>F146</f>
        <v>0</v>
      </c>
      <c r="G358" s="166">
        <f>G146</f>
        <v>37006.239999999998</v>
      </c>
      <c r="H358" s="167">
        <f>H146</f>
        <v>0</v>
      </c>
      <c r="I358" s="168">
        <v>0</v>
      </c>
      <c r="J358" s="183">
        <f>+I137</f>
        <v>0</v>
      </c>
      <c r="K358" s="184">
        <v>0</v>
      </c>
    </row>
    <row r="359" spans="2:11" s="38" customFormat="1" ht="6.75" customHeight="1" x14ac:dyDescent="0.35">
      <c r="B359" s="63"/>
      <c r="C359" s="158"/>
      <c r="D359" s="165"/>
      <c r="E359" s="165"/>
      <c r="F359" s="165"/>
      <c r="G359" s="166"/>
      <c r="H359" s="167"/>
      <c r="I359" s="168"/>
      <c r="J359" s="171"/>
      <c r="K359" s="164"/>
    </row>
    <row r="360" spans="2:11" s="38" customFormat="1" ht="28" x14ac:dyDescent="0.35">
      <c r="B360" s="63"/>
      <c r="C360" s="158" t="s">
        <v>238</v>
      </c>
      <c r="D360" s="165">
        <f>D180</f>
        <v>20529.060000000001</v>
      </c>
      <c r="E360" s="165">
        <f t="shared" ref="E360:I360" si="20">E180</f>
        <v>0</v>
      </c>
      <c r="F360" s="165">
        <f t="shared" si="20"/>
        <v>0</v>
      </c>
      <c r="G360" s="166">
        <f t="shared" si="20"/>
        <v>20529.060000000001</v>
      </c>
      <c r="H360" s="167">
        <f t="shared" si="20"/>
        <v>0</v>
      </c>
      <c r="I360" s="168">
        <f t="shared" si="20"/>
        <v>0</v>
      </c>
      <c r="J360" s="169">
        <v>0</v>
      </c>
      <c r="K360" s="170">
        <v>0</v>
      </c>
    </row>
    <row r="361" spans="2:11" s="38" customFormat="1" ht="7.5" customHeight="1" x14ac:dyDescent="0.35">
      <c r="B361" s="63"/>
      <c r="C361" s="158"/>
      <c r="D361" s="165"/>
      <c r="E361" s="165"/>
      <c r="F361" s="165"/>
      <c r="G361" s="166"/>
      <c r="H361" s="167"/>
      <c r="I361" s="168"/>
      <c r="J361" s="171"/>
      <c r="K361" s="164"/>
    </row>
    <row r="362" spans="2:11" s="38" customFormat="1" ht="28" x14ac:dyDescent="0.35">
      <c r="B362" s="63"/>
      <c r="C362" s="158" t="s">
        <v>239</v>
      </c>
      <c r="D362" s="165">
        <f>D217</f>
        <v>39630.720000000001</v>
      </c>
      <c r="E362" s="165">
        <f t="shared" ref="E362:I362" si="21">E217</f>
        <v>0</v>
      </c>
      <c r="F362" s="165">
        <f t="shared" si="21"/>
        <v>0</v>
      </c>
      <c r="G362" s="166">
        <f t="shared" si="21"/>
        <v>39630.720000000001</v>
      </c>
      <c r="H362" s="167">
        <f t="shared" si="21"/>
        <v>0</v>
      </c>
      <c r="I362" s="168">
        <f t="shared" si="21"/>
        <v>0</v>
      </c>
      <c r="J362" s="169">
        <v>0</v>
      </c>
      <c r="K362" s="170"/>
    </row>
    <row r="363" spans="2:11" s="38" customFormat="1" ht="14.5" x14ac:dyDescent="0.35">
      <c r="B363" s="63"/>
      <c r="C363" s="158"/>
      <c r="D363" s="165"/>
      <c r="E363" s="165"/>
      <c r="F363" s="165"/>
      <c r="G363" s="166"/>
      <c r="H363" s="167"/>
      <c r="I363" s="168"/>
      <c r="J363" s="169"/>
      <c r="K363" s="170"/>
    </row>
    <row r="364" spans="2:11" s="38" customFormat="1" ht="28" x14ac:dyDescent="0.35">
      <c r="B364" s="63"/>
      <c r="C364" s="158" t="s">
        <v>240</v>
      </c>
      <c r="D364" s="165">
        <f t="shared" ref="D364:I364" si="22">D274</f>
        <v>32853.589999999997</v>
      </c>
      <c r="E364" s="165">
        <f t="shared" si="22"/>
        <v>8500</v>
      </c>
      <c r="F364" s="165">
        <f t="shared" si="22"/>
        <v>12269.81</v>
      </c>
      <c r="G364" s="166">
        <f t="shared" si="22"/>
        <v>0</v>
      </c>
      <c r="H364" s="167">
        <f t="shared" si="22"/>
        <v>4687.2299999999996</v>
      </c>
      <c r="I364" s="168">
        <f t="shared" si="22"/>
        <v>7396.55</v>
      </c>
      <c r="J364" s="169">
        <v>0</v>
      </c>
      <c r="K364" s="170"/>
    </row>
    <row r="365" spans="2:11" s="38" customFormat="1" ht="14.5" x14ac:dyDescent="0.35">
      <c r="B365" s="63"/>
      <c r="C365" s="158"/>
      <c r="D365" s="165"/>
      <c r="E365" s="165"/>
      <c r="F365" s="165"/>
      <c r="G365" s="166"/>
      <c r="H365" s="167"/>
      <c r="I365" s="168"/>
      <c r="J365" s="169"/>
      <c r="K365" s="170"/>
    </row>
    <row r="366" spans="2:11" s="38" customFormat="1" ht="14.5" x14ac:dyDescent="0.35">
      <c r="B366" s="63"/>
      <c r="C366" s="158" t="s">
        <v>241</v>
      </c>
      <c r="D366" s="165">
        <f t="shared" ref="D366:I366" si="23">D330</f>
        <v>295416.26</v>
      </c>
      <c r="E366" s="165">
        <f t="shared" si="23"/>
        <v>10000</v>
      </c>
      <c r="F366" s="165">
        <f t="shared" si="23"/>
        <v>193233.01</v>
      </c>
      <c r="G366" s="166">
        <f t="shared" si="23"/>
        <v>2715.25</v>
      </c>
      <c r="H366" s="167">
        <f t="shared" si="23"/>
        <v>0</v>
      </c>
      <c r="I366" s="168">
        <f t="shared" si="23"/>
        <v>89468</v>
      </c>
      <c r="J366" s="169">
        <v>0</v>
      </c>
      <c r="K366" s="170"/>
    </row>
    <row r="367" spans="2:11" s="38" customFormat="1" ht="15" thickBot="1" x14ac:dyDescent="0.4">
      <c r="B367" s="63"/>
      <c r="C367" s="158"/>
      <c r="D367" s="165"/>
      <c r="E367" s="165"/>
      <c r="F367" s="165"/>
      <c r="G367" s="166"/>
      <c r="H367" s="167"/>
      <c r="I367" s="168"/>
      <c r="J367" s="169"/>
      <c r="K367" s="170"/>
    </row>
    <row r="368" spans="2:11" customFormat="1" ht="15.75" customHeight="1" thickBot="1" x14ac:dyDescent="0.4">
      <c r="B368" s="185"/>
      <c r="C368" s="186" t="s">
        <v>242</v>
      </c>
      <c r="D368" s="187">
        <f>D335+D337+D339+D341+D343+D345+D347+D348+D350+D352+D355+D358+D360+D362+D364+D366</f>
        <v>30398991.619999997</v>
      </c>
      <c r="E368" s="188">
        <f>E335+E337+E339+E341+E343+E345+E347+E348+E350+E352+E355+E358+E360+E362+E364+E366</f>
        <v>18500</v>
      </c>
      <c r="F368" s="188">
        <f>F335+F337+F339+F341+F343+F345+F347+F348+F350+F352+F355+F358+F360+F362+F364+F366</f>
        <v>205502.82</v>
      </c>
      <c r="G368" s="188">
        <f>G335+G337+G339+G341+G343+G345+G347+G347+G348+G350+G352+G355+G358+G360+G362+G364+G366</f>
        <v>116787.56</v>
      </c>
      <c r="H368" s="189">
        <f>H335+H337+H339+H341+H343+H345+H347+H348+H350+H352+H355+H358+H360+H362+H364+H366</f>
        <v>254687.23</v>
      </c>
      <c r="I368" s="190">
        <f>I335+I337+I339+I341+I343+I345+I347+I348+I350+I352+I355+I358+I360+I362+I364+I366</f>
        <v>1083867.4100000001</v>
      </c>
      <c r="J368" s="191">
        <f>J335+J337+J339+J341+J343+J345+J347+J347+J348+J350+J352+J355+J358+J360+J362+J364+J366</f>
        <v>28719646.599999998</v>
      </c>
      <c r="K368" s="192">
        <f>K335+K337+K339+K341+K343+K345+K347+K347+K348+K350+K352+K355+K358+K360+K362+K364+K366</f>
        <v>0</v>
      </c>
    </row>
    <row r="369" spans="2:11" ht="15.75" customHeight="1" x14ac:dyDescent="0.35">
      <c r="B369" s="21"/>
      <c r="C369" s="193"/>
      <c r="D369" s="194"/>
      <c r="E369" s="194"/>
      <c r="F369" s="194"/>
      <c r="G369" s="194"/>
      <c r="H369" s="194"/>
      <c r="I369" s="194"/>
      <c r="J369" s="195"/>
      <c r="K369"/>
    </row>
    <row r="370" spans="2:11" ht="15.75" customHeight="1" x14ac:dyDescent="0.3">
      <c r="J370" s="196"/>
    </row>
    <row r="371" spans="2:11" ht="15.75" customHeight="1" x14ac:dyDescent="0.3">
      <c r="B371" s="21"/>
      <c r="C371" s="11" t="s">
        <v>243</v>
      </c>
      <c r="D371" s="34"/>
      <c r="F371" s="34"/>
      <c r="I371" s="91" t="s">
        <v>244</v>
      </c>
      <c r="J371" s="197"/>
    </row>
    <row r="372" spans="2:11" ht="15.75" customHeight="1" thickBot="1" x14ac:dyDescent="0.35">
      <c r="B372" s="21"/>
      <c r="C372" s="22"/>
      <c r="F372" s="34"/>
      <c r="J372" s="197"/>
    </row>
    <row r="373" spans="2:11" ht="15.75" customHeight="1" x14ac:dyDescent="0.3">
      <c r="C373" s="198" t="s">
        <v>245</v>
      </c>
      <c r="D373" s="199"/>
      <c r="E373" s="199"/>
      <c r="F373" s="199"/>
      <c r="G373" s="199"/>
      <c r="H373" s="200"/>
      <c r="I373" s="201">
        <f>+H368</f>
        <v>254687.23</v>
      </c>
      <c r="J373" s="196"/>
    </row>
    <row r="374" spans="2:11" ht="15.75" customHeight="1" x14ac:dyDescent="0.3">
      <c r="C374" s="202"/>
      <c r="D374" s="22"/>
      <c r="E374" s="22"/>
      <c r="F374" s="22"/>
      <c r="G374" s="22"/>
      <c r="H374" s="203"/>
      <c r="I374" s="204"/>
      <c r="J374" s="196"/>
      <c r="K374" s="34"/>
    </row>
    <row r="375" spans="2:11" ht="15.75" customHeight="1" x14ac:dyDescent="0.3">
      <c r="C375" s="202" t="s">
        <v>246</v>
      </c>
      <c r="D375" s="22"/>
      <c r="E375" s="22"/>
      <c r="F375" s="22"/>
      <c r="G375" s="22"/>
      <c r="H375" s="203"/>
      <c r="I375" s="205">
        <f>+I368</f>
        <v>1083867.4100000001</v>
      </c>
      <c r="J375" s="196"/>
    </row>
    <row r="376" spans="2:11" ht="15.75" customHeight="1" x14ac:dyDescent="0.3">
      <c r="C376" s="202"/>
      <c r="D376" s="22"/>
      <c r="E376" s="22"/>
      <c r="F376" s="22"/>
      <c r="G376" s="22"/>
      <c r="H376" s="203"/>
      <c r="I376" s="205"/>
      <c r="J376" s="196"/>
    </row>
    <row r="377" spans="2:11" ht="15.75" customHeight="1" x14ac:dyDescent="0.3">
      <c r="C377" s="202" t="s">
        <v>247</v>
      </c>
      <c r="D377" s="22"/>
      <c r="E377" s="22"/>
      <c r="F377" s="22"/>
      <c r="G377" s="22"/>
      <c r="H377" s="203"/>
      <c r="I377" s="205">
        <f>+J368</f>
        <v>28719646.599999998</v>
      </c>
      <c r="J377" s="196"/>
    </row>
    <row r="378" spans="2:11" ht="15.75" customHeight="1" x14ac:dyDescent="0.3">
      <c r="C378" s="202"/>
      <c r="D378" s="22"/>
      <c r="E378" s="22"/>
      <c r="F378" s="22"/>
      <c r="G378" s="22"/>
      <c r="H378" s="203"/>
      <c r="I378" s="205"/>
      <c r="J378" s="196"/>
    </row>
    <row r="379" spans="2:11" ht="15.75" customHeight="1" x14ac:dyDescent="0.3">
      <c r="C379" s="202" t="s">
        <v>248</v>
      </c>
      <c r="D379" s="22"/>
      <c r="E379" s="22"/>
      <c r="F379" s="22"/>
      <c r="G379" s="22"/>
      <c r="H379" s="203"/>
      <c r="I379" s="205">
        <f>+K368</f>
        <v>0</v>
      </c>
      <c r="J379" s="196"/>
    </row>
    <row r="380" spans="2:11" ht="15.75" customHeight="1" x14ac:dyDescent="0.3">
      <c r="C380" s="202"/>
      <c r="D380" s="22"/>
      <c r="E380" s="22"/>
      <c r="F380" s="22"/>
      <c r="G380" s="22"/>
      <c r="H380" s="203"/>
      <c r="I380" s="205"/>
      <c r="J380" s="196"/>
    </row>
    <row r="381" spans="2:11" ht="24" customHeight="1" thickBot="1" x14ac:dyDescent="0.35">
      <c r="C381" s="206" t="s">
        <v>249</v>
      </c>
      <c r="D381" s="207"/>
      <c r="E381" s="207"/>
      <c r="F381" s="207"/>
      <c r="G381" s="207"/>
      <c r="H381" s="208"/>
      <c r="I381" s="209">
        <f>SUM(I373:I379)</f>
        <v>30058201.239999998</v>
      </c>
      <c r="J381" s="196"/>
      <c r="K381" s="34"/>
    </row>
    <row r="382" spans="2:11" ht="15.75" customHeight="1" x14ac:dyDescent="0.3">
      <c r="C382" s="210"/>
      <c r="D382" s="50"/>
      <c r="E382" s="50"/>
      <c r="F382" s="50"/>
      <c r="G382" s="50"/>
      <c r="H382" s="211"/>
      <c r="I382" s="212"/>
      <c r="J382" s="197"/>
      <c r="K382" s="34"/>
    </row>
    <row r="383" spans="2:11" ht="24" customHeight="1" thickBot="1" x14ac:dyDescent="0.35">
      <c r="C383" s="213" t="s">
        <v>250</v>
      </c>
      <c r="D383" s="207"/>
      <c r="E383" s="207"/>
      <c r="F383" s="207"/>
      <c r="G383" s="207"/>
      <c r="H383" s="208"/>
      <c r="I383" s="214">
        <f>+E368+F368+G368</f>
        <v>340790.38</v>
      </c>
      <c r="J383" s="196"/>
      <c r="K383" s="34"/>
    </row>
    <row r="384" spans="2:11" ht="15.75" customHeight="1" x14ac:dyDescent="0.3">
      <c r="I384" s="34"/>
    </row>
    <row r="385" spans="9:9" ht="15.75" customHeight="1" x14ac:dyDescent="0.3"/>
    <row r="386" spans="9:9" ht="15.75" customHeight="1" x14ac:dyDescent="0.3"/>
    <row r="387" spans="9:9" ht="15.75" customHeight="1" x14ac:dyDescent="0.3"/>
    <row r="388" spans="9:9" ht="15.75" customHeight="1" x14ac:dyDescent="0.3"/>
    <row r="389" spans="9:9" ht="15.75" customHeight="1" x14ac:dyDescent="0.3"/>
    <row r="390" spans="9:9" x14ac:dyDescent="0.3">
      <c r="I390" s="34"/>
    </row>
    <row r="391" spans="9:9" x14ac:dyDescent="0.3">
      <c r="I391" s="3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0E94-4F97-4E26-A0FE-457EE0EF636E}">
  <dimension ref="A1:K240"/>
  <sheetViews>
    <sheetView tabSelected="1" workbookViewId="0">
      <selection activeCell="E4" sqref="E4"/>
    </sheetView>
  </sheetViews>
  <sheetFormatPr defaultColWidth="16.6328125" defaultRowHeight="14.5" x14ac:dyDescent="0.35"/>
  <cols>
    <col min="1" max="1" width="14.453125" customWidth="1"/>
    <col min="2" max="2" width="40" customWidth="1"/>
    <col min="3" max="3" width="17.54296875" customWidth="1"/>
    <col min="4" max="4" width="21.08984375" customWidth="1"/>
    <col min="5" max="5" width="23.08984375" customWidth="1"/>
    <col min="6" max="6" width="20.54296875" customWidth="1"/>
    <col min="7" max="7" width="18.36328125" customWidth="1"/>
    <col min="8" max="8" width="18.6328125" customWidth="1"/>
    <col min="9" max="9" width="29.6328125" customWidth="1"/>
  </cols>
  <sheetData>
    <row r="1" spans="1:11" ht="54.75" customHeight="1" x14ac:dyDescent="0.45">
      <c r="A1" s="244" t="s">
        <v>467</v>
      </c>
      <c r="B1" s="244"/>
      <c r="C1" s="2"/>
      <c r="D1" s="2"/>
      <c r="E1" s="2"/>
      <c r="F1" s="2"/>
      <c r="G1" s="2"/>
      <c r="H1" s="2"/>
      <c r="I1" s="3"/>
      <c r="J1" s="2"/>
      <c r="K1" s="2"/>
    </row>
    <row r="2" spans="1:11" ht="54.75" customHeight="1" x14ac:dyDescent="0.35">
      <c r="A2" s="10"/>
      <c r="B2" s="10"/>
      <c r="C2" s="10"/>
      <c r="D2" s="10"/>
      <c r="E2" s="10"/>
      <c r="F2" s="10"/>
      <c r="G2" s="10"/>
      <c r="H2" s="10"/>
      <c r="I2" s="122"/>
      <c r="J2" s="10"/>
      <c r="K2" s="10"/>
    </row>
    <row r="3" spans="1:11" ht="54.75" customHeight="1" x14ac:dyDescent="0.35">
      <c r="A3" s="4"/>
      <c r="B3" s="5"/>
      <c r="C3" s="6"/>
      <c r="D3" s="6"/>
      <c r="E3" s="7"/>
      <c r="F3" s="8"/>
      <c r="G3" s="8"/>
      <c r="H3" s="7"/>
      <c r="I3" s="9"/>
      <c r="J3" s="10"/>
      <c r="K3" s="10"/>
    </row>
    <row r="4" spans="1:11" ht="54.75" customHeight="1" x14ac:dyDescent="0.35">
      <c r="A4" s="225" t="s">
        <v>355</v>
      </c>
      <c r="B4" s="226"/>
      <c r="C4" s="227"/>
      <c r="D4" s="22"/>
      <c r="E4" s="22"/>
      <c r="F4" s="22"/>
      <c r="G4" s="22"/>
      <c r="H4" s="22"/>
      <c r="I4" s="14" t="s">
        <v>2</v>
      </c>
      <c r="J4" s="10"/>
      <c r="K4" s="10"/>
    </row>
    <row r="5" spans="1:11" ht="54.75" customHeight="1" thickBot="1" x14ac:dyDescent="0.4">
      <c r="A5" s="49"/>
      <c r="B5" s="50"/>
      <c r="C5" s="22"/>
      <c r="D5" s="22"/>
      <c r="E5" s="22"/>
      <c r="F5" s="22"/>
      <c r="G5" s="22"/>
      <c r="H5" s="22"/>
      <c r="I5" s="14"/>
      <c r="J5" s="10"/>
      <c r="K5" s="10"/>
    </row>
    <row r="6" spans="1:11" ht="54.75" customHeight="1" thickBot="1" x14ac:dyDescent="0.4">
      <c r="A6" s="45" t="s">
        <v>3</v>
      </c>
      <c r="B6" s="73" t="s">
        <v>5</v>
      </c>
      <c r="C6" s="20" t="s">
        <v>6</v>
      </c>
      <c r="D6" s="20" t="s">
        <v>7</v>
      </c>
      <c r="E6" s="20" t="s">
        <v>8</v>
      </c>
      <c r="F6" s="20" t="s">
        <v>9</v>
      </c>
      <c r="G6" s="20" t="s">
        <v>10</v>
      </c>
      <c r="H6" s="75" t="s">
        <v>11</v>
      </c>
      <c r="I6" s="20" t="s">
        <v>12</v>
      </c>
      <c r="J6" s="10"/>
      <c r="K6" s="10"/>
    </row>
    <row r="7" spans="1:11" ht="54.75" customHeight="1" x14ac:dyDescent="0.35">
      <c r="A7" s="45"/>
      <c r="B7" s="73"/>
      <c r="C7" s="88"/>
      <c r="D7" s="88"/>
      <c r="E7" s="88"/>
      <c r="F7" s="88"/>
      <c r="G7" s="88"/>
      <c r="H7" s="88"/>
      <c r="I7" s="88"/>
      <c r="J7" s="10"/>
      <c r="K7" s="10"/>
    </row>
    <row r="8" spans="1:11" ht="54.75" customHeight="1" x14ac:dyDescent="0.35">
      <c r="A8" s="45"/>
      <c r="B8" s="73"/>
      <c r="C8" s="81"/>
      <c r="D8" s="81"/>
      <c r="E8" s="81"/>
      <c r="F8" s="81"/>
      <c r="G8" s="81"/>
      <c r="H8" s="81"/>
      <c r="I8" s="81"/>
      <c r="J8" s="10"/>
      <c r="K8" s="10"/>
    </row>
    <row r="9" spans="1:11" ht="54.75" customHeight="1" x14ac:dyDescent="0.35">
      <c r="A9" s="86" t="s">
        <v>279</v>
      </c>
      <c r="B9" s="221" t="s">
        <v>280</v>
      </c>
      <c r="C9" s="58"/>
      <c r="D9" s="58"/>
      <c r="E9" s="58"/>
      <c r="F9" s="58"/>
      <c r="G9" s="58"/>
      <c r="H9" s="58"/>
      <c r="I9" s="71"/>
      <c r="J9" s="10"/>
      <c r="K9" s="10"/>
    </row>
    <row r="10" spans="1:11" ht="54.75" customHeight="1" x14ac:dyDescent="0.35">
      <c r="A10" s="76"/>
      <c r="B10" s="5" t="s">
        <v>193</v>
      </c>
      <c r="C10" s="58">
        <v>20000</v>
      </c>
      <c r="D10" s="58">
        <v>0</v>
      </c>
      <c r="E10" s="58">
        <v>0</v>
      </c>
      <c r="F10" s="58">
        <v>0</v>
      </c>
      <c r="G10" s="58">
        <v>0</v>
      </c>
      <c r="H10" s="58">
        <v>20000</v>
      </c>
      <c r="I10" s="70" t="s">
        <v>423</v>
      </c>
      <c r="J10" s="10"/>
      <c r="K10" s="10"/>
    </row>
    <row r="11" spans="1:11" ht="54.75" customHeight="1" x14ac:dyDescent="0.35">
      <c r="A11" s="76" t="s">
        <v>281</v>
      </c>
      <c r="B11" s="45" t="s">
        <v>282</v>
      </c>
      <c r="C11" s="58"/>
      <c r="D11" s="58"/>
      <c r="E11" s="58"/>
      <c r="F11" s="58"/>
      <c r="G11" s="58"/>
      <c r="H11" s="58"/>
      <c r="I11" s="71"/>
      <c r="J11" s="10"/>
      <c r="K11" s="10"/>
    </row>
    <row r="12" spans="1:11" ht="54.75" customHeight="1" x14ac:dyDescent="0.35">
      <c r="A12" s="62"/>
      <c r="B12" s="5" t="s">
        <v>159</v>
      </c>
      <c r="C12" s="58">
        <v>24786.45</v>
      </c>
      <c r="D12" s="58">
        <v>0</v>
      </c>
      <c r="E12" s="58">
        <v>0</v>
      </c>
      <c r="F12" s="58">
        <v>0</v>
      </c>
      <c r="G12" s="58">
        <v>0</v>
      </c>
      <c r="H12" s="58">
        <v>24786.45</v>
      </c>
      <c r="I12" s="70" t="s">
        <v>445</v>
      </c>
      <c r="J12" s="10"/>
      <c r="K12" s="10"/>
    </row>
    <row r="13" spans="1:11" ht="54.75" customHeight="1" x14ac:dyDescent="0.35">
      <c r="A13" s="62"/>
      <c r="B13" s="5"/>
      <c r="C13" s="58"/>
      <c r="D13" s="58"/>
      <c r="E13" s="58"/>
      <c r="F13" s="58"/>
      <c r="G13" s="58"/>
      <c r="H13" s="58"/>
      <c r="I13" s="70"/>
      <c r="J13" s="10"/>
      <c r="K13" s="10"/>
    </row>
    <row r="14" spans="1:11" ht="54.75" customHeight="1" x14ac:dyDescent="0.35">
      <c r="A14" s="62">
        <v>45121</v>
      </c>
      <c r="B14" s="45" t="s">
        <v>285</v>
      </c>
      <c r="C14" s="58"/>
      <c r="D14" s="58"/>
      <c r="E14" s="58"/>
      <c r="F14" s="58"/>
      <c r="G14" s="58"/>
      <c r="H14" s="58"/>
      <c r="I14" s="70"/>
      <c r="J14" s="10"/>
      <c r="K14" s="10"/>
    </row>
    <row r="15" spans="1:11" ht="54.75" customHeight="1" x14ac:dyDescent="0.35">
      <c r="A15" s="62"/>
      <c r="B15" s="5" t="s">
        <v>159</v>
      </c>
      <c r="C15" s="58">
        <v>36598.06</v>
      </c>
      <c r="D15" s="58">
        <v>0</v>
      </c>
      <c r="E15" s="58">
        <v>0</v>
      </c>
      <c r="F15" s="58">
        <v>0</v>
      </c>
      <c r="G15" s="58">
        <v>0</v>
      </c>
      <c r="H15" s="58">
        <v>36598.06</v>
      </c>
      <c r="I15" s="70" t="s">
        <v>445</v>
      </c>
      <c r="J15" s="10"/>
      <c r="K15" s="10"/>
    </row>
    <row r="16" spans="1:11" ht="54.75" customHeight="1" x14ac:dyDescent="0.35">
      <c r="A16" s="62"/>
      <c r="B16" s="5"/>
      <c r="C16" s="58"/>
      <c r="D16" s="58"/>
      <c r="E16" s="58"/>
      <c r="F16" s="58"/>
      <c r="G16" s="58"/>
      <c r="H16" s="58"/>
      <c r="I16" s="70"/>
      <c r="J16" s="10"/>
      <c r="K16" s="10"/>
    </row>
    <row r="17" spans="1:11" ht="54.75" customHeight="1" x14ac:dyDescent="0.35">
      <c r="A17" s="62">
        <v>45121</v>
      </c>
      <c r="B17" s="45" t="s">
        <v>286</v>
      </c>
      <c r="C17" s="58"/>
      <c r="D17" s="58"/>
      <c r="E17" s="58"/>
      <c r="F17" s="58"/>
      <c r="G17" s="58"/>
      <c r="H17" s="58"/>
      <c r="I17" s="70"/>
      <c r="J17" s="10"/>
      <c r="K17" s="10"/>
    </row>
    <row r="18" spans="1:11" ht="54.75" customHeight="1" x14ac:dyDescent="0.35">
      <c r="A18" s="62"/>
      <c r="B18" s="5" t="s">
        <v>182</v>
      </c>
      <c r="C18" s="58">
        <v>15784.08</v>
      </c>
      <c r="D18" s="58">
        <v>0</v>
      </c>
      <c r="E18" s="58">
        <v>0</v>
      </c>
      <c r="F18" s="58">
        <v>0</v>
      </c>
      <c r="G18" s="58">
        <v>0</v>
      </c>
      <c r="H18" s="58">
        <v>15784.08</v>
      </c>
      <c r="I18" s="70" t="s">
        <v>445</v>
      </c>
      <c r="J18" s="10"/>
      <c r="K18" s="10"/>
    </row>
    <row r="19" spans="1:11" ht="54.75" customHeight="1" thickBot="1" x14ac:dyDescent="0.4">
      <c r="A19" s="62"/>
      <c r="B19" s="10"/>
      <c r="C19" s="58"/>
      <c r="D19" s="58"/>
      <c r="E19" s="58"/>
      <c r="F19" s="58"/>
      <c r="G19" s="58"/>
      <c r="H19" s="58"/>
      <c r="I19" s="70"/>
      <c r="J19" s="10"/>
      <c r="K19" s="10"/>
    </row>
    <row r="20" spans="1:11" ht="54.75" customHeight="1" thickBot="1" x14ac:dyDescent="0.4">
      <c r="A20" s="62"/>
      <c r="B20" s="15" t="s">
        <v>446</v>
      </c>
      <c r="C20" s="223">
        <f t="shared" ref="C20:H20" si="0">C10+C12+C15+C18</f>
        <v>97168.59</v>
      </c>
      <c r="D20" s="268">
        <f t="shared" si="0"/>
        <v>0</v>
      </c>
      <c r="E20" s="223">
        <f t="shared" si="0"/>
        <v>0</v>
      </c>
      <c r="F20" s="223">
        <f t="shared" si="0"/>
        <v>0</v>
      </c>
      <c r="G20" s="223">
        <f t="shared" si="0"/>
        <v>0</v>
      </c>
      <c r="H20" s="223">
        <f t="shared" si="0"/>
        <v>97168.59</v>
      </c>
      <c r="I20" s="229"/>
      <c r="J20" s="10"/>
      <c r="K20" s="10"/>
    </row>
    <row r="21" spans="1:11" ht="54.75" customHeight="1" x14ac:dyDescent="0.35">
      <c r="A21" s="27"/>
      <c r="B21" s="15"/>
      <c r="C21" s="65"/>
      <c r="D21" s="65"/>
      <c r="E21" s="65"/>
      <c r="F21" s="65"/>
      <c r="G21" s="65"/>
      <c r="H21" s="65"/>
      <c r="I21" s="14"/>
      <c r="J21" s="10"/>
      <c r="K21" s="10"/>
    </row>
    <row r="22" spans="1:11" ht="54.75" customHeight="1" x14ac:dyDescent="0.35">
      <c r="A22" s="27"/>
      <c r="B22" s="15"/>
      <c r="C22" s="65"/>
      <c r="D22" s="65"/>
      <c r="E22" s="65"/>
      <c r="F22" s="65"/>
      <c r="G22" s="65"/>
      <c r="H22" s="65"/>
      <c r="I22" s="14"/>
      <c r="J22" s="10"/>
      <c r="K22" s="10"/>
    </row>
    <row r="23" spans="1:11" ht="54.75" customHeight="1" thickBot="1" x14ac:dyDescent="0.4">
      <c r="A23" s="225" t="s">
        <v>357</v>
      </c>
      <c r="B23" s="226"/>
      <c r="C23" s="227"/>
      <c r="D23" s="22"/>
      <c r="E23" s="22"/>
      <c r="F23" s="22"/>
      <c r="G23" s="22"/>
      <c r="H23" s="22"/>
      <c r="I23" s="14" t="s">
        <v>19</v>
      </c>
      <c r="J23" s="10"/>
      <c r="K23" s="10"/>
    </row>
    <row r="24" spans="1:11" ht="54.75" customHeight="1" thickBot="1" x14ac:dyDescent="0.4">
      <c r="A24" s="45" t="s">
        <v>3</v>
      </c>
      <c r="B24" s="73" t="s">
        <v>5</v>
      </c>
      <c r="C24" s="269" t="s">
        <v>6</v>
      </c>
      <c r="D24" s="74" t="s">
        <v>7</v>
      </c>
      <c r="E24" s="20" t="s">
        <v>8</v>
      </c>
      <c r="F24" s="20" t="s">
        <v>9</v>
      </c>
      <c r="G24" s="20" t="s">
        <v>10</v>
      </c>
      <c r="H24" s="75" t="s">
        <v>11</v>
      </c>
      <c r="I24" s="20" t="s">
        <v>12</v>
      </c>
      <c r="J24" s="10"/>
      <c r="K24" s="10"/>
    </row>
    <row r="25" spans="1:11" ht="54.75" customHeight="1" x14ac:dyDescent="0.35">
      <c r="A25" s="45"/>
      <c r="B25" s="73"/>
      <c r="C25" s="88"/>
      <c r="D25" s="250"/>
      <c r="E25" s="88"/>
      <c r="F25" s="88"/>
      <c r="G25" s="88"/>
      <c r="H25" s="251"/>
      <c r="I25" s="88"/>
      <c r="J25" s="10"/>
      <c r="K25" s="10"/>
    </row>
    <row r="26" spans="1:11" ht="54.75" customHeight="1" x14ac:dyDescent="0.35">
      <c r="A26" s="86" t="s">
        <v>325</v>
      </c>
      <c r="B26" s="73" t="s">
        <v>299</v>
      </c>
      <c r="C26" s="58"/>
      <c r="D26" s="59"/>
      <c r="E26" s="58"/>
      <c r="F26" s="58"/>
      <c r="G26" s="58"/>
      <c r="H26" s="58"/>
      <c r="I26" s="70"/>
      <c r="J26" s="10"/>
      <c r="K26" s="10"/>
    </row>
    <row r="27" spans="1:11" ht="54.75" customHeight="1" x14ac:dyDescent="0.35">
      <c r="A27" s="62"/>
      <c r="B27" s="5" t="s">
        <v>157</v>
      </c>
      <c r="C27" s="270">
        <v>33044</v>
      </c>
      <c r="D27" s="271">
        <v>0</v>
      </c>
      <c r="E27" s="270">
        <v>0</v>
      </c>
      <c r="F27" s="270">
        <v>0</v>
      </c>
      <c r="G27" s="270">
        <v>0</v>
      </c>
      <c r="H27" s="270">
        <v>33044</v>
      </c>
      <c r="I27" s="70" t="s">
        <v>424</v>
      </c>
      <c r="J27" s="10"/>
      <c r="K27" s="10"/>
    </row>
    <row r="28" spans="1:11" ht="54.75" customHeight="1" x14ac:dyDescent="0.35">
      <c r="A28" s="76"/>
      <c r="B28" s="5"/>
      <c r="C28" s="58"/>
      <c r="D28" s="59"/>
      <c r="E28" s="58"/>
      <c r="F28" s="58"/>
      <c r="G28" s="58"/>
      <c r="H28" s="58"/>
      <c r="I28" s="71"/>
      <c r="J28" s="10"/>
      <c r="K28" s="10"/>
    </row>
    <row r="29" spans="1:11" ht="54.75" customHeight="1" x14ac:dyDescent="0.35">
      <c r="A29" s="86" t="s">
        <v>323</v>
      </c>
      <c r="B29" s="245" t="s">
        <v>324</v>
      </c>
      <c r="C29" s="58"/>
      <c r="D29" s="59"/>
      <c r="E29" s="58"/>
      <c r="F29" s="58"/>
      <c r="G29" s="58"/>
      <c r="H29" s="58"/>
      <c r="I29" s="71"/>
      <c r="J29" s="10"/>
      <c r="K29" s="10"/>
    </row>
    <row r="30" spans="1:11" ht="54.75" customHeight="1" x14ac:dyDescent="0.35">
      <c r="A30" s="62"/>
      <c r="B30" s="5" t="s">
        <v>159</v>
      </c>
      <c r="C30" s="58">
        <v>12088.32</v>
      </c>
      <c r="D30" s="59">
        <v>0</v>
      </c>
      <c r="E30" s="58">
        <v>0</v>
      </c>
      <c r="F30" s="58">
        <v>0</v>
      </c>
      <c r="G30" s="58">
        <v>0</v>
      </c>
      <c r="H30" s="58">
        <v>12088.32</v>
      </c>
      <c r="I30" s="70" t="s">
        <v>424</v>
      </c>
      <c r="J30" s="10"/>
      <c r="K30" s="10"/>
    </row>
    <row r="31" spans="1:11" ht="54.75" customHeight="1" x14ac:dyDescent="0.35">
      <c r="A31" s="62"/>
      <c r="B31" s="45"/>
      <c r="C31" s="58"/>
      <c r="D31" s="59"/>
      <c r="E31" s="58"/>
      <c r="F31" s="58"/>
      <c r="G31" s="58"/>
      <c r="H31" s="58"/>
      <c r="I31" s="70"/>
      <c r="J31" s="10"/>
      <c r="K31" s="10"/>
    </row>
    <row r="32" spans="1:11" ht="54.75" customHeight="1" x14ac:dyDescent="0.35">
      <c r="A32" s="86" t="s">
        <v>326</v>
      </c>
      <c r="B32" s="45" t="s">
        <v>327</v>
      </c>
      <c r="C32" s="58"/>
      <c r="D32" s="59"/>
      <c r="E32" s="58"/>
      <c r="F32" s="58"/>
      <c r="G32" s="58"/>
      <c r="H32" s="58"/>
      <c r="I32" s="70"/>
      <c r="J32" s="10"/>
      <c r="K32" s="10"/>
    </row>
    <row r="33" spans="1:11" ht="54.75" customHeight="1" x14ac:dyDescent="0.35">
      <c r="A33" s="62"/>
      <c r="B33" s="5" t="s">
        <v>159</v>
      </c>
      <c r="C33" s="58">
        <v>8525</v>
      </c>
      <c r="D33" s="59">
        <v>0</v>
      </c>
      <c r="E33" s="58">
        <v>0</v>
      </c>
      <c r="F33" s="58">
        <v>0</v>
      </c>
      <c r="G33" s="58">
        <v>0</v>
      </c>
      <c r="H33" s="58">
        <v>8525</v>
      </c>
      <c r="I33" s="70" t="s">
        <v>424</v>
      </c>
      <c r="J33" s="10"/>
      <c r="K33" s="10"/>
    </row>
    <row r="34" spans="1:11" ht="54.75" customHeight="1" x14ac:dyDescent="0.35">
      <c r="A34" s="62"/>
      <c r="B34" s="5"/>
      <c r="C34" s="58"/>
      <c r="D34" s="59"/>
      <c r="E34" s="58"/>
      <c r="F34" s="58"/>
      <c r="G34" s="58"/>
      <c r="H34" s="58"/>
      <c r="I34" s="70"/>
      <c r="J34" s="10"/>
      <c r="K34" s="10"/>
    </row>
    <row r="35" spans="1:11" ht="54.75" customHeight="1" x14ac:dyDescent="0.35">
      <c r="A35" s="252" t="s">
        <v>358</v>
      </c>
      <c r="B35" s="45" t="s">
        <v>321</v>
      </c>
      <c r="C35" s="58"/>
      <c r="D35" s="59" t="s">
        <v>17</v>
      </c>
      <c r="E35" s="58" t="s">
        <v>17</v>
      </c>
      <c r="F35" s="58" t="s">
        <v>17</v>
      </c>
      <c r="G35" s="58" t="s">
        <v>17</v>
      </c>
      <c r="H35" s="58" t="s">
        <v>17</v>
      </c>
      <c r="I35" s="70"/>
      <c r="J35" s="10"/>
      <c r="K35" s="10"/>
    </row>
    <row r="36" spans="1:11" ht="54.75" customHeight="1" x14ac:dyDescent="0.35">
      <c r="A36" s="62"/>
      <c r="B36" s="5" t="s">
        <v>322</v>
      </c>
      <c r="C36" s="58">
        <v>0</v>
      </c>
      <c r="D36" s="59">
        <v>0</v>
      </c>
      <c r="E36" s="58">
        <v>0</v>
      </c>
      <c r="F36" s="58">
        <v>0</v>
      </c>
      <c r="G36" s="58">
        <v>0</v>
      </c>
      <c r="H36" s="58">
        <v>0</v>
      </c>
      <c r="I36" s="70" t="s">
        <v>424</v>
      </c>
      <c r="J36" s="10"/>
      <c r="K36" s="10"/>
    </row>
    <row r="37" spans="1:11" ht="54.75" customHeight="1" x14ac:dyDescent="0.35">
      <c r="A37" s="62"/>
      <c r="B37" s="5"/>
      <c r="C37" s="58"/>
      <c r="D37" s="59"/>
      <c r="E37" s="58"/>
      <c r="F37" s="58"/>
      <c r="G37" s="58"/>
      <c r="H37" s="58"/>
      <c r="I37" s="70"/>
      <c r="J37" s="10"/>
      <c r="K37" s="10"/>
    </row>
    <row r="38" spans="1:11" ht="54.75" customHeight="1" x14ac:dyDescent="0.35">
      <c r="A38" s="253" t="s">
        <v>359</v>
      </c>
      <c r="B38" s="45" t="s">
        <v>328</v>
      </c>
      <c r="C38" s="58"/>
      <c r="D38" s="59"/>
      <c r="E38" s="58"/>
      <c r="F38" s="58"/>
      <c r="G38" s="58"/>
      <c r="H38" s="58"/>
      <c r="I38" s="70"/>
      <c r="J38" s="10"/>
      <c r="K38" s="10"/>
    </row>
    <row r="39" spans="1:11" ht="54.75" customHeight="1" x14ac:dyDescent="0.35">
      <c r="A39" s="62"/>
      <c r="B39" s="5" t="s">
        <v>159</v>
      </c>
      <c r="C39" s="58">
        <v>1299.99</v>
      </c>
      <c r="D39" s="59">
        <v>0</v>
      </c>
      <c r="E39" s="58">
        <v>0</v>
      </c>
      <c r="F39" s="58">
        <v>0</v>
      </c>
      <c r="G39" s="58">
        <v>0</v>
      </c>
      <c r="H39" s="58">
        <v>1299.99</v>
      </c>
      <c r="I39" s="70" t="s">
        <v>424</v>
      </c>
      <c r="J39" s="10"/>
      <c r="K39" s="10"/>
    </row>
    <row r="40" spans="1:11" ht="54.75" customHeight="1" x14ac:dyDescent="0.35">
      <c r="A40" s="62"/>
      <c r="B40" s="45"/>
      <c r="C40" s="58"/>
      <c r="D40" s="59"/>
      <c r="E40" s="58"/>
      <c r="F40" s="58"/>
      <c r="G40" s="58"/>
      <c r="H40" s="58"/>
      <c r="I40" s="70"/>
      <c r="J40" s="10"/>
      <c r="K40" s="10"/>
    </row>
    <row r="41" spans="1:11" ht="54.75" customHeight="1" x14ac:dyDescent="0.35">
      <c r="A41" s="252" t="s">
        <v>363</v>
      </c>
      <c r="B41" s="45" t="s">
        <v>337</v>
      </c>
      <c r="C41" s="58"/>
      <c r="D41" s="59"/>
      <c r="E41" s="58"/>
      <c r="F41" s="58"/>
      <c r="G41" s="58"/>
      <c r="H41" s="58"/>
      <c r="I41" s="70"/>
      <c r="J41" s="10"/>
      <c r="K41" s="10"/>
    </row>
    <row r="42" spans="1:11" ht="54.75" customHeight="1" x14ac:dyDescent="0.35">
      <c r="A42" s="62"/>
      <c r="B42" s="5" t="s">
        <v>159</v>
      </c>
      <c r="C42" s="58">
        <v>14450</v>
      </c>
      <c r="D42" s="59">
        <v>0</v>
      </c>
      <c r="E42" s="58">
        <v>0</v>
      </c>
      <c r="F42" s="58">
        <v>0</v>
      </c>
      <c r="G42" s="58">
        <v>0</v>
      </c>
      <c r="H42" s="58">
        <v>14450</v>
      </c>
      <c r="I42" s="70" t="s">
        <v>424</v>
      </c>
      <c r="J42" s="10"/>
      <c r="K42" s="10"/>
    </row>
    <row r="43" spans="1:11" ht="54.75" customHeight="1" x14ac:dyDescent="0.35">
      <c r="A43" s="62"/>
      <c r="B43" s="5"/>
      <c r="C43" s="58"/>
      <c r="D43" s="59"/>
      <c r="E43" s="58"/>
      <c r="F43" s="58"/>
      <c r="G43" s="58"/>
      <c r="H43" s="58"/>
      <c r="I43" s="70"/>
      <c r="J43" s="10"/>
      <c r="K43" s="10"/>
    </row>
    <row r="44" spans="1:11" ht="54.75" customHeight="1" x14ac:dyDescent="0.35">
      <c r="A44" s="252" t="s">
        <v>363</v>
      </c>
      <c r="B44" s="45" t="s">
        <v>364</v>
      </c>
      <c r="C44" s="58"/>
      <c r="D44" s="59"/>
      <c r="E44" s="58"/>
      <c r="F44" s="58"/>
      <c r="G44" s="58"/>
      <c r="H44" s="58"/>
      <c r="I44" s="70"/>
      <c r="J44" s="10"/>
      <c r="K44" s="10"/>
    </row>
    <row r="45" spans="1:11" ht="75" x14ac:dyDescent="0.35">
      <c r="A45" s="62"/>
      <c r="B45" s="5" t="s">
        <v>159</v>
      </c>
      <c r="C45" s="58">
        <v>3000</v>
      </c>
      <c r="D45" s="59">
        <v>0</v>
      </c>
      <c r="E45" s="58">
        <v>0</v>
      </c>
      <c r="F45" s="58">
        <v>0</v>
      </c>
      <c r="G45" s="58">
        <v>0</v>
      </c>
      <c r="H45" s="58">
        <v>3000</v>
      </c>
      <c r="I45" s="70" t="s">
        <v>424</v>
      </c>
      <c r="J45" s="10"/>
      <c r="K45" s="10"/>
    </row>
    <row r="46" spans="1:11" ht="54.75" customHeight="1" x14ac:dyDescent="0.35">
      <c r="A46" s="62"/>
      <c r="B46" s="5"/>
      <c r="C46" s="58"/>
      <c r="D46" s="59"/>
      <c r="E46" s="58"/>
      <c r="F46" s="58"/>
      <c r="G46" s="58"/>
      <c r="H46" s="58"/>
      <c r="I46" s="70"/>
      <c r="J46" s="10"/>
      <c r="K46" s="10"/>
    </row>
    <row r="47" spans="1:11" ht="54.75" customHeight="1" x14ac:dyDescent="0.35">
      <c r="A47" s="86" t="s">
        <v>341</v>
      </c>
      <c r="B47" s="221" t="s">
        <v>402</v>
      </c>
      <c r="C47" s="58"/>
      <c r="D47" s="59"/>
      <c r="E47" s="58"/>
      <c r="F47" s="58"/>
      <c r="G47" s="58"/>
      <c r="H47" s="58"/>
      <c r="I47" s="70"/>
      <c r="J47" s="10"/>
      <c r="K47" s="10"/>
    </row>
    <row r="48" spans="1:11" ht="54.75" customHeight="1" x14ac:dyDescent="0.35">
      <c r="A48" s="62"/>
      <c r="B48" s="5" t="s">
        <v>159</v>
      </c>
      <c r="C48" s="58">
        <v>2620.0100000000002</v>
      </c>
      <c r="D48" s="59">
        <v>0</v>
      </c>
      <c r="E48" s="58">
        <v>0</v>
      </c>
      <c r="F48" s="58">
        <v>0</v>
      </c>
      <c r="G48" s="58">
        <v>0</v>
      </c>
      <c r="H48" s="58">
        <v>2620.0100000000002</v>
      </c>
      <c r="I48" s="70" t="s">
        <v>424</v>
      </c>
      <c r="J48" s="10"/>
      <c r="K48" s="10"/>
    </row>
    <row r="49" spans="1:11" ht="54.75" customHeight="1" x14ac:dyDescent="0.35">
      <c r="A49" s="62"/>
      <c r="B49" s="5"/>
      <c r="C49" s="58"/>
      <c r="D49" s="59"/>
      <c r="E49" s="58"/>
      <c r="F49" s="58"/>
      <c r="G49" s="58"/>
      <c r="H49" s="58"/>
      <c r="I49" s="70"/>
      <c r="J49" s="10"/>
      <c r="K49" s="10"/>
    </row>
    <row r="50" spans="1:11" ht="54.75" customHeight="1" x14ac:dyDescent="0.35">
      <c r="A50" s="252" t="s">
        <v>367</v>
      </c>
      <c r="B50" s="45" t="s">
        <v>345</v>
      </c>
      <c r="C50" s="58"/>
      <c r="D50" s="59"/>
      <c r="E50" s="58"/>
      <c r="F50" s="58"/>
      <c r="G50" s="58"/>
      <c r="H50" s="58"/>
      <c r="I50" s="70"/>
      <c r="J50" s="10"/>
      <c r="K50" s="10"/>
    </row>
    <row r="51" spans="1:11" ht="54.75" customHeight="1" x14ac:dyDescent="0.35">
      <c r="A51" s="62"/>
      <c r="B51" s="5" t="s">
        <v>159</v>
      </c>
      <c r="C51" s="58">
        <v>17084.3</v>
      </c>
      <c r="D51" s="59">
        <v>0</v>
      </c>
      <c r="E51" s="58">
        <v>0</v>
      </c>
      <c r="F51" s="58">
        <v>0</v>
      </c>
      <c r="G51" s="58">
        <v>0</v>
      </c>
      <c r="H51" s="58">
        <v>17084.3</v>
      </c>
      <c r="I51" s="70" t="s">
        <v>424</v>
      </c>
      <c r="J51" s="10"/>
      <c r="K51" s="10"/>
    </row>
    <row r="52" spans="1:11" ht="54.75" customHeight="1" thickBot="1" x14ac:dyDescent="0.4">
      <c r="A52" s="62"/>
      <c r="B52" s="5"/>
      <c r="C52" s="89"/>
      <c r="D52" s="59"/>
      <c r="E52" s="58"/>
      <c r="F52" s="58"/>
      <c r="G52" s="58"/>
      <c r="H52" s="58"/>
      <c r="I52" s="70"/>
      <c r="J52" s="10"/>
      <c r="K52" s="10"/>
    </row>
    <row r="53" spans="1:11" ht="54.75" customHeight="1" thickBot="1" x14ac:dyDescent="0.4">
      <c r="A53" s="62"/>
      <c r="B53" s="15" t="s">
        <v>346</v>
      </c>
      <c r="C53" s="223">
        <f t="shared" ref="C53:H53" si="1">C27+C30+C33+C36+C39+C42+C45+C48+C51</f>
        <v>92111.62</v>
      </c>
      <c r="D53" s="223">
        <f t="shared" si="1"/>
        <v>0</v>
      </c>
      <c r="E53" s="223">
        <f t="shared" si="1"/>
        <v>0</v>
      </c>
      <c r="F53" s="223">
        <f t="shared" si="1"/>
        <v>0</v>
      </c>
      <c r="G53" s="223">
        <f t="shared" si="1"/>
        <v>0</v>
      </c>
      <c r="H53" s="223">
        <f t="shared" si="1"/>
        <v>92111.62</v>
      </c>
      <c r="I53" s="229"/>
      <c r="J53" s="10"/>
      <c r="K53" s="10"/>
    </row>
    <row r="54" spans="1:11" ht="54.75" customHeight="1" x14ac:dyDescent="0.35">
      <c r="A54" s="27"/>
      <c r="B54" s="15"/>
      <c r="C54" s="65"/>
      <c r="D54" s="65"/>
      <c r="E54" s="65"/>
      <c r="F54" s="65"/>
      <c r="G54" s="65"/>
      <c r="H54" s="65"/>
      <c r="I54" s="14"/>
      <c r="J54" s="10"/>
      <c r="K54" s="10"/>
    </row>
    <row r="55" spans="1:11" ht="54.75" customHeight="1" thickBot="1" x14ac:dyDescent="0.4">
      <c r="A55" s="225" t="s">
        <v>368</v>
      </c>
      <c r="B55" s="226"/>
      <c r="C55" s="227"/>
      <c r="D55" s="22"/>
      <c r="E55" s="22"/>
      <c r="F55" s="22"/>
      <c r="G55" s="22"/>
      <c r="H55" s="22"/>
      <c r="I55" s="14" t="s">
        <v>25</v>
      </c>
      <c r="J55" s="10"/>
      <c r="K55" s="10"/>
    </row>
    <row r="56" spans="1:11" ht="54.75" customHeight="1" thickBot="1" x14ac:dyDescent="0.4">
      <c r="A56" s="45" t="s">
        <v>3</v>
      </c>
      <c r="B56" s="73" t="s">
        <v>5</v>
      </c>
      <c r="C56" s="88" t="s">
        <v>6</v>
      </c>
      <c r="D56" s="250" t="s">
        <v>7</v>
      </c>
      <c r="E56" s="88" t="s">
        <v>8</v>
      </c>
      <c r="F56" s="88" t="s">
        <v>9</v>
      </c>
      <c r="G56" s="88" t="s">
        <v>10</v>
      </c>
      <c r="H56" s="251" t="s">
        <v>11</v>
      </c>
      <c r="I56" s="88" t="s">
        <v>12</v>
      </c>
      <c r="J56" s="10"/>
      <c r="K56" s="10"/>
    </row>
    <row r="57" spans="1:11" ht="54.75" customHeight="1" x14ac:dyDescent="0.35">
      <c r="A57" s="76"/>
      <c r="B57" s="5"/>
      <c r="C57" s="254"/>
      <c r="D57" s="254"/>
      <c r="E57" s="254"/>
      <c r="F57" s="254"/>
      <c r="G57" s="254"/>
      <c r="H57" s="254"/>
      <c r="I57" s="272"/>
      <c r="J57" s="10"/>
      <c r="K57" s="10"/>
    </row>
    <row r="58" spans="1:11" ht="54.75" customHeight="1" x14ac:dyDescent="0.35">
      <c r="A58" s="257" t="s">
        <v>374</v>
      </c>
      <c r="B58" s="45" t="s">
        <v>375</v>
      </c>
      <c r="C58" s="258"/>
      <c r="D58" s="258"/>
      <c r="E58" s="258"/>
      <c r="F58" s="258"/>
      <c r="G58" s="258"/>
      <c r="H58" s="258"/>
      <c r="I58" s="273"/>
      <c r="J58" s="10"/>
      <c r="K58" s="10"/>
    </row>
    <row r="59" spans="1:11" ht="54.75" customHeight="1" x14ac:dyDescent="0.35">
      <c r="A59" s="62"/>
      <c r="B59" s="5" t="s">
        <v>159</v>
      </c>
      <c r="C59" s="258">
        <v>50629.15</v>
      </c>
      <c r="D59" s="258">
        <v>0</v>
      </c>
      <c r="E59" s="258">
        <v>0</v>
      </c>
      <c r="F59" s="258">
        <v>0</v>
      </c>
      <c r="G59" s="258">
        <v>0</v>
      </c>
      <c r="H59" s="258">
        <v>50629.15</v>
      </c>
      <c r="I59" s="70" t="s">
        <v>424</v>
      </c>
      <c r="J59" s="10"/>
      <c r="K59" s="10"/>
    </row>
    <row r="60" spans="1:11" ht="54.75" customHeight="1" x14ac:dyDescent="0.35">
      <c r="A60" s="62"/>
      <c r="B60" s="5"/>
      <c r="C60" s="258"/>
      <c r="D60" s="258"/>
      <c r="E60" s="258"/>
      <c r="F60" s="258"/>
      <c r="G60" s="258"/>
      <c r="H60" s="258"/>
      <c r="I60" s="273"/>
      <c r="J60" s="10"/>
      <c r="K60" s="10"/>
    </row>
    <row r="61" spans="1:11" ht="54.75" customHeight="1" x14ac:dyDescent="0.35">
      <c r="A61" s="252" t="s">
        <v>376</v>
      </c>
      <c r="B61" s="45" t="s">
        <v>377</v>
      </c>
      <c r="C61" s="258"/>
      <c r="D61" s="258"/>
      <c r="E61" s="258"/>
      <c r="F61" s="258"/>
      <c r="G61" s="258"/>
      <c r="H61" s="258"/>
      <c r="I61" s="273"/>
      <c r="J61" s="10"/>
      <c r="K61" s="10"/>
    </row>
    <row r="62" spans="1:11" ht="54.75" customHeight="1" x14ac:dyDescent="0.35">
      <c r="A62" s="62"/>
      <c r="B62" s="36" t="s">
        <v>378</v>
      </c>
      <c r="C62" s="258">
        <v>0</v>
      </c>
      <c r="D62" s="258">
        <v>0</v>
      </c>
      <c r="E62" s="258">
        <v>0</v>
      </c>
      <c r="F62" s="258">
        <v>0</v>
      </c>
      <c r="G62" s="258">
        <v>0</v>
      </c>
      <c r="H62" s="258">
        <v>0</v>
      </c>
      <c r="I62" s="273" t="s">
        <v>155</v>
      </c>
      <c r="J62" s="10"/>
      <c r="K62" s="10"/>
    </row>
    <row r="63" spans="1:11" ht="54.75" customHeight="1" x14ac:dyDescent="0.35">
      <c r="A63" s="62"/>
      <c r="B63" s="5"/>
      <c r="C63" s="258"/>
      <c r="D63" s="258"/>
      <c r="E63" s="258"/>
      <c r="F63" s="258"/>
      <c r="G63" s="258"/>
      <c r="H63" s="258"/>
      <c r="I63" s="273"/>
      <c r="J63" s="10"/>
      <c r="K63" s="10"/>
    </row>
    <row r="64" spans="1:11" ht="54.75" customHeight="1" x14ac:dyDescent="0.35">
      <c r="A64" s="252" t="s">
        <v>379</v>
      </c>
      <c r="B64" s="45" t="s">
        <v>380</v>
      </c>
      <c r="C64" s="258"/>
      <c r="D64" s="258"/>
      <c r="E64" s="258"/>
      <c r="F64" s="258"/>
      <c r="G64" s="258"/>
      <c r="H64" s="258"/>
      <c r="I64" s="273"/>
      <c r="J64" s="10"/>
      <c r="K64" s="10"/>
    </row>
    <row r="65" spans="1:11" ht="54.75" customHeight="1" x14ac:dyDescent="0.35">
      <c r="A65" s="62"/>
      <c r="B65" s="5" t="s">
        <v>159</v>
      </c>
      <c r="C65" s="258">
        <v>1200</v>
      </c>
      <c r="D65" s="258">
        <v>0</v>
      </c>
      <c r="E65" s="258">
        <v>0</v>
      </c>
      <c r="F65" s="258">
        <v>0</v>
      </c>
      <c r="G65" s="258">
        <v>0</v>
      </c>
      <c r="H65" s="258">
        <v>1200</v>
      </c>
      <c r="I65" s="70" t="s">
        <v>424</v>
      </c>
      <c r="J65" s="10"/>
      <c r="K65" s="10"/>
    </row>
    <row r="66" spans="1:11" ht="54.75" customHeight="1" thickBot="1" x14ac:dyDescent="0.4">
      <c r="A66" s="10"/>
      <c r="B66" s="10"/>
      <c r="C66" s="260"/>
      <c r="D66" s="260"/>
      <c r="E66" s="260"/>
      <c r="F66" s="260"/>
      <c r="G66" s="260"/>
      <c r="H66" s="260"/>
      <c r="I66" s="274"/>
      <c r="J66" s="10"/>
      <c r="K66" s="10"/>
    </row>
    <row r="67" spans="1:11" ht="54.75" customHeight="1" thickBot="1" x14ac:dyDescent="0.4">
      <c r="A67" s="62"/>
      <c r="B67" s="15" t="s">
        <v>404</v>
      </c>
      <c r="C67" s="275">
        <f t="shared" ref="C67:H67" si="2">C59+C62+C65</f>
        <v>51829.15</v>
      </c>
      <c r="D67" s="276">
        <f t="shared" si="2"/>
        <v>0</v>
      </c>
      <c r="E67" s="276">
        <f t="shared" si="2"/>
        <v>0</v>
      </c>
      <c r="F67" s="276">
        <f t="shared" si="2"/>
        <v>0</v>
      </c>
      <c r="G67" s="276">
        <f t="shared" si="2"/>
        <v>0</v>
      </c>
      <c r="H67" s="276">
        <f t="shared" si="2"/>
        <v>51829.15</v>
      </c>
      <c r="I67" s="277"/>
      <c r="J67" s="10"/>
      <c r="K67" s="10"/>
    </row>
    <row r="68" spans="1:11" ht="54.75" customHeight="1" x14ac:dyDescent="0.35">
      <c r="A68" s="62"/>
      <c r="B68" s="15"/>
      <c r="C68" s="7"/>
      <c r="D68" s="7"/>
      <c r="E68" s="7"/>
      <c r="F68" s="7"/>
      <c r="G68" s="7"/>
      <c r="H68" s="7"/>
      <c r="I68" s="9"/>
      <c r="J68" s="10"/>
      <c r="K68" s="10"/>
    </row>
    <row r="69" spans="1:11" ht="54.75" customHeight="1" x14ac:dyDescent="0.35">
      <c r="A69" s="62"/>
      <c r="B69" s="15"/>
      <c r="C69" s="7"/>
      <c r="D69" s="7"/>
      <c r="E69" s="7"/>
      <c r="F69" s="7"/>
      <c r="G69" s="7"/>
      <c r="H69" s="7"/>
      <c r="I69" s="9"/>
      <c r="J69" s="10"/>
      <c r="K69" s="10"/>
    </row>
    <row r="70" spans="1:11" ht="54.75" customHeight="1" thickBot="1" x14ac:dyDescent="0.4">
      <c r="A70" s="225" t="s">
        <v>405</v>
      </c>
      <c r="B70" s="226"/>
      <c r="C70" s="227"/>
      <c r="D70" s="22"/>
      <c r="E70" s="22"/>
      <c r="F70" s="22"/>
      <c r="G70" s="22"/>
      <c r="H70" s="22"/>
      <c r="I70" s="14" t="s">
        <v>31</v>
      </c>
      <c r="J70" s="10"/>
      <c r="K70" s="10"/>
    </row>
    <row r="71" spans="1:11" ht="54.75" customHeight="1" thickBot="1" x14ac:dyDescent="0.4">
      <c r="A71" s="45" t="s">
        <v>3</v>
      </c>
      <c r="B71" s="73" t="s">
        <v>5</v>
      </c>
      <c r="C71" s="20" t="s">
        <v>6</v>
      </c>
      <c r="D71" s="74" t="s">
        <v>7</v>
      </c>
      <c r="E71" s="20" t="s">
        <v>8</v>
      </c>
      <c r="F71" s="20" t="s">
        <v>9</v>
      </c>
      <c r="G71" s="20" t="s">
        <v>10</v>
      </c>
      <c r="H71" s="74" t="s">
        <v>11</v>
      </c>
      <c r="I71" s="20" t="s">
        <v>12</v>
      </c>
      <c r="J71" s="10"/>
      <c r="K71" s="10"/>
    </row>
    <row r="72" spans="1:11" ht="54.75" customHeight="1" x14ac:dyDescent="0.35">
      <c r="A72" s="257" t="s">
        <v>406</v>
      </c>
      <c r="B72" s="15" t="s">
        <v>407</v>
      </c>
      <c r="C72" s="258"/>
      <c r="D72" s="258"/>
      <c r="E72" s="258"/>
      <c r="F72" s="258"/>
      <c r="G72" s="258"/>
      <c r="H72" s="258"/>
      <c r="I72" s="273"/>
      <c r="J72" s="10"/>
      <c r="K72" s="10"/>
    </row>
    <row r="73" spans="1:11" ht="54.75" customHeight="1" x14ac:dyDescent="0.35">
      <c r="A73" s="62"/>
      <c r="B73" s="5" t="s">
        <v>408</v>
      </c>
      <c r="C73" s="258">
        <v>0</v>
      </c>
      <c r="D73" s="258">
        <v>0</v>
      </c>
      <c r="E73" s="258">
        <v>0</v>
      </c>
      <c r="F73" s="258">
        <v>0</v>
      </c>
      <c r="G73" s="258">
        <v>0</v>
      </c>
      <c r="H73" s="258">
        <v>0</v>
      </c>
      <c r="I73" s="273" t="s">
        <v>155</v>
      </c>
      <c r="J73" s="10"/>
      <c r="K73" s="10"/>
    </row>
    <row r="74" spans="1:11" ht="54.75" customHeight="1" x14ac:dyDescent="0.35">
      <c r="A74" s="76" t="s">
        <v>416</v>
      </c>
      <c r="B74" s="15" t="s">
        <v>417</v>
      </c>
      <c r="C74" s="258"/>
      <c r="D74" s="258"/>
      <c r="E74" s="258"/>
      <c r="F74" s="258"/>
      <c r="G74" s="258"/>
      <c r="H74" s="258"/>
      <c r="I74" s="70"/>
      <c r="J74" s="10"/>
      <c r="K74" s="10"/>
    </row>
    <row r="75" spans="1:11" ht="54.75" customHeight="1" thickBot="1" x14ac:dyDescent="0.4">
      <c r="A75" s="10"/>
      <c r="B75" s="22" t="s">
        <v>418</v>
      </c>
      <c r="C75" s="278">
        <v>51918.85</v>
      </c>
      <c r="D75" s="278">
        <v>0</v>
      </c>
      <c r="E75" s="278">
        <v>0</v>
      </c>
      <c r="F75" s="278">
        <v>0</v>
      </c>
      <c r="G75" s="278">
        <v>0</v>
      </c>
      <c r="H75" s="278">
        <v>51918.85</v>
      </c>
      <c r="I75" s="70" t="s">
        <v>424</v>
      </c>
      <c r="J75" s="10"/>
      <c r="K75" s="10"/>
    </row>
    <row r="76" spans="1:11" ht="54.75" customHeight="1" thickBot="1" x14ac:dyDescent="0.4">
      <c r="A76" s="62"/>
      <c r="B76" s="15" t="s">
        <v>447</v>
      </c>
      <c r="C76" s="275">
        <f t="shared" ref="C76:H76" si="3">C73+C75</f>
        <v>51918.85</v>
      </c>
      <c r="D76" s="276">
        <f t="shared" si="3"/>
        <v>0</v>
      </c>
      <c r="E76" s="276">
        <f t="shared" si="3"/>
        <v>0</v>
      </c>
      <c r="F76" s="276">
        <f t="shared" si="3"/>
        <v>0</v>
      </c>
      <c r="G76" s="276">
        <f t="shared" si="3"/>
        <v>0</v>
      </c>
      <c r="H76" s="276">
        <f t="shared" si="3"/>
        <v>51918.85</v>
      </c>
      <c r="I76" s="277"/>
      <c r="J76" s="10"/>
      <c r="K76" s="10"/>
    </row>
    <row r="77" spans="1:11" ht="54.75" customHeight="1" x14ac:dyDescent="0.35">
      <c r="A77" s="62"/>
      <c r="B77" s="15"/>
      <c r="C77" s="7"/>
      <c r="D77" s="7"/>
      <c r="E77" s="7"/>
      <c r="F77" s="7"/>
      <c r="G77" s="7"/>
      <c r="H77" s="7"/>
      <c r="I77" s="9"/>
      <c r="J77" s="10"/>
      <c r="K77" s="10"/>
    </row>
    <row r="78" spans="1:11" ht="54.75" customHeight="1" x14ac:dyDescent="0.35">
      <c r="A78" s="62"/>
      <c r="B78" s="15"/>
      <c r="C78" s="7"/>
      <c r="D78" s="7"/>
      <c r="E78" s="7"/>
      <c r="F78" s="7"/>
      <c r="G78" s="7"/>
      <c r="H78" s="7"/>
      <c r="I78" s="9"/>
      <c r="J78" s="10"/>
      <c r="K78" s="10"/>
    </row>
    <row r="79" spans="1:11" ht="54.75" customHeight="1" thickBot="1" x14ac:dyDescent="0.4">
      <c r="A79" s="225" t="s">
        <v>427</v>
      </c>
      <c r="B79" s="226"/>
      <c r="C79" s="227"/>
      <c r="D79" s="22"/>
      <c r="E79" s="22"/>
      <c r="F79" s="22"/>
      <c r="G79" s="22"/>
      <c r="H79" s="22"/>
      <c r="I79" s="14" t="s">
        <v>43</v>
      </c>
      <c r="J79" s="10"/>
      <c r="K79" s="10"/>
    </row>
    <row r="80" spans="1:11" ht="54.75" customHeight="1" thickBot="1" x14ac:dyDescent="0.4">
      <c r="A80" s="45" t="s">
        <v>3</v>
      </c>
      <c r="B80" s="73" t="s">
        <v>5</v>
      </c>
      <c r="C80" s="20" t="s">
        <v>6</v>
      </c>
      <c r="D80" s="74" t="s">
        <v>7</v>
      </c>
      <c r="E80" s="20" t="s">
        <v>8</v>
      </c>
      <c r="F80" s="20" t="s">
        <v>9</v>
      </c>
      <c r="G80" s="20" t="s">
        <v>10</v>
      </c>
      <c r="H80" s="74" t="s">
        <v>11</v>
      </c>
      <c r="I80" s="20" t="s">
        <v>12</v>
      </c>
      <c r="J80" s="10"/>
      <c r="K80" s="10"/>
    </row>
    <row r="81" spans="1:11" ht="54.75" customHeight="1" x14ac:dyDescent="0.35">
      <c r="A81" s="257"/>
      <c r="B81" s="15"/>
      <c r="C81" s="222"/>
      <c r="D81" s="222"/>
      <c r="E81" s="222"/>
      <c r="F81" s="222"/>
      <c r="G81" s="222"/>
      <c r="H81" s="222"/>
      <c r="I81" s="284"/>
      <c r="J81" s="10"/>
      <c r="K81" s="10"/>
    </row>
    <row r="82" spans="1:11" ht="54.75" customHeight="1" x14ac:dyDescent="0.35">
      <c r="A82" s="62">
        <v>45485</v>
      </c>
      <c r="B82" s="45" t="s">
        <v>428</v>
      </c>
      <c r="C82" s="58"/>
      <c r="D82" s="58"/>
      <c r="E82" s="58"/>
      <c r="F82" s="58"/>
      <c r="G82" s="58"/>
      <c r="H82" s="58"/>
      <c r="I82" s="284"/>
      <c r="J82" s="10"/>
      <c r="K82" s="10"/>
    </row>
    <row r="83" spans="1:11" ht="54.75" customHeight="1" x14ac:dyDescent="0.35">
      <c r="A83" s="257"/>
      <c r="B83" s="5" t="s">
        <v>145</v>
      </c>
      <c r="C83" s="58">
        <v>0</v>
      </c>
      <c r="D83" s="58">
        <v>0</v>
      </c>
      <c r="E83" s="58">
        <v>0</v>
      </c>
      <c r="F83" s="58">
        <v>0</v>
      </c>
      <c r="G83" s="58">
        <v>0</v>
      </c>
      <c r="H83" s="58">
        <v>0</v>
      </c>
      <c r="I83" s="284" t="s">
        <v>465</v>
      </c>
      <c r="J83" s="10"/>
      <c r="K83" s="10"/>
    </row>
    <row r="84" spans="1:11" ht="54.75" customHeight="1" x14ac:dyDescent="0.35">
      <c r="A84" s="62"/>
      <c r="C84" s="58"/>
      <c r="D84" s="58"/>
      <c r="E84" s="58"/>
      <c r="F84" s="58"/>
      <c r="G84" s="58"/>
      <c r="H84" s="58"/>
      <c r="I84" s="284"/>
      <c r="J84" s="10"/>
      <c r="K84" s="10"/>
    </row>
    <row r="85" spans="1:11" ht="54.75" customHeight="1" x14ac:dyDescent="0.35">
      <c r="A85" s="252" t="s">
        <v>430</v>
      </c>
      <c r="B85" s="45" t="s">
        <v>431</v>
      </c>
      <c r="C85" s="58"/>
      <c r="D85" s="58"/>
      <c r="E85" s="58"/>
      <c r="F85" s="58"/>
      <c r="G85" s="58"/>
      <c r="H85" s="58"/>
      <c r="I85" s="284"/>
      <c r="J85" s="10"/>
      <c r="K85" s="10"/>
    </row>
    <row r="86" spans="1:11" ht="54.75" customHeight="1" x14ac:dyDescent="0.35">
      <c r="A86" s="62"/>
      <c r="B86" s="5" t="s">
        <v>432</v>
      </c>
      <c r="C86" s="58">
        <v>0</v>
      </c>
      <c r="D86" s="58">
        <v>0</v>
      </c>
      <c r="E86" s="58">
        <v>0</v>
      </c>
      <c r="F86" s="58">
        <v>0</v>
      </c>
      <c r="G86" s="58">
        <v>0</v>
      </c>
      <c r="H86" s="58">
        <v>0</v>
      </c>
      <c r="I86" s="284" t="s">
        <v>155</v>
      </c>
      <c r="J86" s="10"/>
      <c r="K86" s="10"/>
    </row>
    <row r="87" spans="1:11" ht="54.75" customHeight="1" x14ac:dyDescent="0.35">
      <c r="A87" s="62"/>
      <c r="B87" s="45"/>
      <c r="C87" s="58"/>
      <c r="D87" s="58"/>
      <c r="E87" s="58"/>
      <c r="F87" s="58"/>
      <c r="G87" s="58"/>
      <c r="H87" s="58"/>
      <c r="I87" s="224"/>
      <c r="J87" s="10"/>
      <c r="K87" s="10"/>
    </row>
    <row r="88" spans="1:11" ht="54.75" customHeight="1" x14ac:dyDescent="0.35">
      <c r="A88" s="76" t="s">
        <v>433</v>
      </c>
      <c r="B88" s="45" t="s">
        <v>434</v>
      </c>
      <c r="C88" s="58"/>
      <c r="D88" s="58"/>
      <c r="E88" s="58"/>
      <c r="F88" s="58"/>
      <c r="G88" s="58"/>
      <c r="H88" s="58"/>
      <c r="I88" s="284"/>
      <c r="J88" s="10"/>
      <c r="K88" s="10"/>
    </row>
    <row r="89" spans="1:11" ht="54.75" customHeight="1" x14ac:dyDescent="0.35">
      <c r="A89" s="62"/>
      <c r="B89" s="36" t="s">
        <v>435</v>
      </c>
      <c r="C89" s="58">
        <v>0</v>
      </c>
      <c r="D89" s="58">
        <v>0</v>
      </c>
      <c r="E89" s="58">
        <v>0</v>
      </c>
      <c r="F89" s="58">
        <v>0</v>
      </c>
      <c r="G89" s="58">
        <v>0</v>
      </c>
      <c r="H89" s="58">
        <v>0</v>
      </c>
      <c r="I89" s="284" t="s">
        <v>155</v>
      </c>
      <c r="J89" s="10"/>
      <c r="K89" s="10"/>
    </row>
    <row r="90" spans="1:11" ht="54.75" customHeight="1" x14ac:dyDescent="0.35">
      <c r="A90" s="62"/>
      <c r="B90" s="5"/>
      <c r="C90" s="58"/>
      <c r="D90" s="58"/>
      <c r="E90" s="58"/>
      <c r="F90" s="58"/>
      <c r="G90" s="58"/>
      <c r="H90" s="58"/>
      <c r="I90" s="284"/>
      <c r="J90" s="10"/>
      <c r="K90" s="10"/>
    </row>
    <row r="91" spans="1:11" ht="54.75" customHeight="1" x14ac:dyDescent="0.35">
      <c r="A91" s="76" t="s">
        <v>436</v>
      </c>
      <c r="B91" s="15" t="s">
        <v>437</v>
      </c>
      <c r="C91" s="58"/>
      <c r="D91" s="58"/>
      <c r="E91" s="58"/>
      <c r="F91" s="58"/>
      <c r="G91" s="58"/>
      <c r="H91" s="58"/>
      <c r="I91" s="224"/>
      <c r="J91" s="10"/>
      <c r="K91" s="10"/>
    </row>
    <row r="92" spans="1:11" ht="54.75" customHeight="1" x14ac:dyDescent="0.35">
      <c r="A92" s="10"/>
      <c r="B92" s="22" t="s">
        <v>438</v>
      </c>
      <c r="C92" s="285">
        <v>960</v>
      </c>
      <c r="D92" s="285">
        <v>0</v>
      </c>
      <c r="E92" s="285">
        <v>0</v>
      </c>
      <c r="F92" s="285">
        <v>0</v>
      </c>
      <c r="G92" s="285">
        <v>0</v>
      </c>
      <c r="H92" s="285">
        <v>960</v>
      </c>
      <c r="I92" s="70" t="s">
        <v>424</v>
      </c>
      <c r="J92" s="10"/>
      <c r="K92" s="10"/>
    </row>
    <row r="93" spans="1:11" ht="54.75" customHeight="1" x14ac:dyDescent="0.35">
      <c r="A93" s="62"/>
      <c r="B93" s="45"/>
      <c r="C93" s="58"/>
      <c r="D93" s="58"/>
      <c r="E93" s="58"/>
      <c r="F93" s="58"/>
      <c r="G93" s="58"/>
      <c r="H93" s="58"/>
      <c r="I93" s="284"/>
      <c r="J93" s="10"/>
      <c r="K93" s="10"/>
    </row>
    <row r="94" spans="1:11" ht="54.75" customHeight="1" x14ac:dyDescent="0.35">
      <c r="A94" s="62">
        <v>45543</v>
      </c>
      <c r="B94" s="45" t="s">
        <v>439</v>
      </c>
      <c r="C94" s="58"/>
      <c r="D94" s="58"/>
      <c r="E94" s="58"/>
      <c r="F94" s="58"/>
      <c r="G94" s="58"/>
      <c r="H94" s="58"/>
      <c r="I94" s="284"/>
      <c r="J94" s="10"/>
      <c r="K94" s="10"/>
    </row>
    <row r="95" spans="1:11" ht="54.75" customHeight="1" x14ac:dyDescent="0.35">
      <c r="A95" s="62"/>
      <c r="B95" s="5" t="s">
        <v>440</v>
      </c>
      <c r="C95" s="58">
        <v>0</v>
      </c>
      <c r="D95" s="58">
        <v>0</v>
      </c>
      <c r="E95" s="58">
        <v>0</v>
      </c>
      <c r="F95" s="58">
        <v>0</v>
      </c>
      <c r="G95" s="58">
        <v>0</v>
      </c>
      <c r="H95" s="58">
        <v>0</v>
      </c>
      <c r="I95" s="284" t="s">
        <v>415</v>
      </c>
      <c r="J95" s="10"/>
      <c r="K95" s="10"/>
    </row>
    <row r="96" spans="1:11" ht="54.75" customHeight="1" thickBot="1" x14ac:dyDescent="0.4">
      <c r="A96" s="76" t="s">
        <v>448</v>
      </c>
      <c r="B96" s="5" t="s">
        <v>449</v>
      </c>
      <c r="C96" s="58"/>
      <c r="D96" s="58"/>
      <c r="E96" s="58"/>
      <c r="F96" s="58"/>
      <c r="G96" s="58"/>
      <c r="H96" s="58"/>
      <c r="I96" s="284"/>
      <c r="J96" s="10"/>
      <c r="K96" s="10"/>
    </row>
    <row r="97" spans="1:11" ht="54.75" customHeight="1" thickBot="1" x14ac:dyDescent="0.4">
      <c r="A97" s="62"/>
      <c r="B97" s="15" t="s">
        <v>450</v>
      </c>
      <c r="C97" s="223">
        <f t="shared" ref="C97:H97" si="4">C83+C86+C88+C89+C92+C95</f>
        <v>960</v>
      </c>
      <c r="D97" s="223">
        <f t="shared" si="4"/>
        <v>0</v>
      </c>
      <c r="E97" s="223">
        <f t="shared" si="4"/>
        <v>0</v>
      </c>
      <c r="F97" s="223">
        <f t="shared" si="4"/>
        <v>0</v>
      </c>
      <c r="G97" s="223">
        <f t="shared" si="4"/>
        <v>0</v>
      </c>
      <c r="H97" s="223">
        <f t="shared" si="4"/>
        <v>960</v>
      </c>
      <c r="I97" s="277"/>
      <c r="J97" s="10"/>
      <c r="K97" s="10"/>
    </row>
    <row r="98" spans="1:11" ht="54.75" customHeight="1" x14ac:dyDescent="0.35">
      <c r="A98" s="62"/>
      <c r="B98" s="15"/>
      <c r="C98" s="7"/>
      <c r="D98" s="7"/>
      <c r="E98" s="7"/>
      <c r="F98" s="7"/>
      <c r="G98" s="7"/>
      <c r="H98" s="7"/>
      <c r="I98" s="9"/>
      <c r="J98" s="10"/>
      <c r="K98" s="10"/>
    </row>
    <row r="99" spans="1:11" ht="54.75" customHeight="1" x14ac:dyDescent="0.35">
      <c r="A99" s="62"/>
      <c r="B99" s="15"/>
      <c r="C99" s="7"/>
      <c r="D99" s="7"/>
      <c r="E99" s="7"/>
      <c r="F99" s="7"/>
      <c r="G99" s="7"/>
      <c r="H99" s="7"/>
      <c r="I99" s="9"/>
      <c r="J99" s="10"/>
      <c r="K99" s="10"/>
    </row>
    <row r="100" spans="1:11" ht="54.75" customHeight="1" thickBot="1" x14ac:dyDescent="0.4">
      <c r="A100" s="225" t="s">
        <v>451</v>
      </c>
      <c r="B100" s="226"/>
      <c r="C100" s="227"/>
      <c r="D100" s="22"/>
      <c r="E100" s="22"/>
      <c r="F100" s="22"/>
      <c r="G100" s="22"/>
      <c r="H100" s="22"/>
      <c r="I100" s="14" t="s">
        <v>49</v>
      </c>
      <c r="J100" s="10"/>
      <c r="K100" s="10"/>
    </row>
    <row r="101" spans="1:11" ht="54.75" customHeight="1" thickBot="1" x14ac:dyDescent="0.4">
      <c r="A101" s="45" t="s">
        <v>3</v>
      </c>
      <c r="B101" s="73" t="s">
        <v>5</v>
      </c>
      <c r="C101" s="20" t="s">
        <v>6</v>
      </c>
      <c r="D101" s="74" t="s">
        <v>7</v>
      </c>
      <c r="E101" s="20" t="s">
        <v>8</v>
      </c>
      <c r="F101" s="20" t="s">
        <v>9</v>
      </c>
      <c r="G101" s="20" t="s">
        <v>10</v>
      </c>
      <c r="H101" s="74" t="s">
        <v>11</v>
      </c>
      <c r="I101" s="20" t="s">
        <v>12</v>
      </c>
      <c r="J101" s="10"/>
      <c r="K101" s="10"/>
    </row>
    <row r="102" spans="1:11" ht="54.75" customHeight="1" x14ac:dyDescent="0.35">
      <c r="A102" s="257" t="s">
        <v>452</v>
      </c>
      <c r="B102" s="45" t="s">
        <v>453</v>
      </c>
      <c r="C102" s="222"/>
      <c r="D102" s="222"/>
      <c r="E102" s="222"/>
      <c r="F102" s="222"/>
      <c r="G102" s="222"/>
      <c r="H102" s="222"/>
      <c r="I102" s="287"/>
      <c r="J102" s="10"/>
      <c r="K102" s="10"/>
    </row>
    <row r="103" spans="1:11" ht="54.75" customHeight="1" x14ac:dyDescent="0.35">
      <c r="A103" s="62"/>
      <c r="B103" s="5" t="s">
        <v>145</v>
      </c>
      <c r="C103" s="58">
        <v>0</v>
      </c>
      <c r="D103" s="58">
        <v>0</v>
      </c>
      <c r="E103" s="58">
        <v>0</v>
      </c>
      <c r="F103" s="58">
        <v>0</v>
      </c>
      <c r="G103" s="58">
        <v>0</v>
      </c>
      <c r="H103" s="58">
        <v>0</v>
      </c>
      <c r="I103" s="70" t="s">
        <v>88</v>
      </c>
      <c r="J103" s="10"/>
      <c r="K103" s="10"/>
    </row>
    <row r="104" spans="1:11" ht="54.75" customHeight="1" x14ac:dyDescent="0.35">
      <c r="A104" s="62">
        <v>45618</v>
      </c>
      <c r="B104" s="45" t="s">
        <v>454</v>
      </c>
      <c r="C104" s="58"/>
      <c r="D104" s="58"/>
      <c r="E104" s="58"/>
      <c r="F104" s="58"/>
      <c r="G104" s="58"/>
      <c r="H104" s="58"/>
      <c r="I104" s="70"/>
      <c r="J104" s="10"/>
      <c r="K104" s="10"/>
    </row>
    <row r="105" spans="1:11" ht="54.75" customHeight="1" x14ac:dyDescent="0.35">
      <c r="A105" s="62"/>
      <c r="B105" s="22" t="s">
        <v>438</v>
      </c>
      <c r="C105" s="84">
        <v>13049.1</v>
      </c>
      <c r="D105" s="84">
        <v>0</v>
      </c>
      <c r="E105" s="84">
        <v>0</v>
      </c>
      <c r="F105" s="84">
        <v>0</v>
      </c>
      <c r="G105" s="84">
        <v>0</v>
      </c>
      <c r="H105" s="84">
        <v>13049.1</v>
      </c>
      <c r="I105" s="70" t="s">
        <v>424</v>
      </c>
      <c r="J105" s="10"/>
      <c r="K105" s="10"/>
    </row>
    <row r="106" spans="1:11" ht="54.75" customHeight="1" x14ac:dyDescent="0.35">
      <c r="A106" s="76">
        <v>45654</v>
      </c>
      <c r="B106" s="45" t="s">
        <v>455</v>
      </c>
      <c r="C106" s="58"/>
      <c r="D106" s="58"/>
      <c r="E106" s="58"/>
      <c r="F106" s="58"/>
      <c r="G106" s="58"/>
      <c r="H106" s="58"/>
      <c r="I106" s="70"/>
      <c r="J106" s="10"/>
      <c r="K106" s="10"/>
    </row>
    <row r="107" spans="1:11" ht="54.75" customHeight="1" x14ac:dyDescent="0.35">
      <c r="A107" s="62"/>
      <c r="B107" s="22" t="s">
        <v>438</v>
      </c>
      <c r="C107" s="58">
        <v>0</v>
      </c>
      <c r="D107" s="58">
        <v>0</v>
      </c>
      <c r="E107" s="58">
        <v>0</v>
      </c>
      <c r="F107" s="58">
        <v>0</v>
      </c>
      <c r="G107" s="58">
        <v>0</v>
      </c>
      <c r="H107" s="58">
        <v>0</v>
      </c>
      <c r="I107" s="70" t="s">
        <v>155</v>
      </c>
      <c r="J107" s="10"/>
      <c r="K107" s="10"/>
    </row>
    <row r="108" spans="1:11" ht="54.75" customHeight="1" x14ac:dyDescent="0.35">
      <c r="A108" s="76" t="s">
        <v>456</v>
      </c>
      <c r="B108" s="45" t="s">
        <v>457</v>
      </c>
      <c r="C108" s="58"/>
      <c r="D108" s="58"/>
      <c r="E108" s="58"/>
      <c r="F108" s="58"/>
      <c r="G108" s="58"/>
      <c r="H108" s="58"/>
      <c r="I108" s="70"/>
      <c r="J108" s="10"/>
      <c r="K108" s="10"/>
    </row>
    <row r="109" spans="1:11" ht="54.75" customHeight="1" x14ac:dyDescent="0.35">
      <c r="A109" s="62"/>
      <c r="B109" s="5" t="s">
        <v>340</v>
      </c>
      <c r="C109" s="58">
        <v>0</v>
      </c>
      <c r="D109" s="58">
        <v>0</v>
      </c>
      <c r="E109" s="58">
        <v>0</v>
      </c>
      <c r="F109" s="58">
        <v>0</v>
      </c>
      <c r="G109" s="58">
        <v>0</v>
      </c>
      <c r="H109" s="58">
        <v>0</v>
      </c>
      <c r="I109" s="70" t="s">
        <v>155</v>
      </c>
      <c r="J109" s="10"/>
      <c r="K109" s="10"/>
    </row>
    <row r="110" spans="1:11" ht="54.75" customHeight="1" x14ac:dyDescent="0.35">
      <c r="A110" s="76" t="s">
        <v>458</v>
      </c>
      <c r="B110" s="45" t="s">
        <v>459</v>
      </c>
      <c r="C110" s="58"/>
      <c r="D110" s="58"/>
      <c r="E110" s="58"/>
      <c r="F110" s="58"/>
      <c r="G110" s="58"/>
      <c r="H110" s="58"/>
      <c r="I110" s="70"/>
      <c r="J110" s="10"/>
      <c r="K110" s="10"/>
    </row>
    <row r="111" spans="1:11" ht="54.75" customHeight="1" x14ac:dyDescent="0.35">
      <c r="A111" s="62"/>
      <c r="B111" s="5" t="s">
        <v>440</v>
      </c>
      <c r="C111" s="58">
        <v>0</v>
      </c>
      <c r="D111" s="58">
        <v>0</v>
      </c>
      <c r="E111" s="58">
        <v>0</v>
      </c>
      <c r="F111" s="58">
        <v>0</v>
      </c>
      <c r="G111" s="58">
        <v>0</v>
      </c>
      <c r="H111" s="58">
        <v>0</v>
      </c>
      <c r="I111" s="70" t="s">
        <v>155</v>
      </c>
      <c r="J111" s="10"/>
      <c r="K111" s="10"/>
    </row>
    <row r="112" spans="1:11" ht="54.75" customHeight="1" x14ac:dyDescent="0.35">
      <c r="A112" s="62">
        <v>45635</v>
      </c>
      <c r="B112" s="45" t="s">
        <v>460</v>
      </c>
      <c r="C112" s="58"/>
      <c r="D112" s="58"/>
      <c r="E112" s="58"/>
      <c r="F112" s="58"/>
      <c r="G112" s="58"/>
      <c r="H112" s="58"/>
      <c r="I112" s="70"/>
      <c r="J112" s="10"/>
      <c r="K112" s="10"/>
    </row>
    <row r="113" spans="1:11" ht="54.75" customHeight="1" thickBot="1" x14ac:dyDescent="0.4">
      <c r="A113" s="62"/>
      <c r="B113" s="22" t="s">
        <v>438</v>
      </c>
      <c r="C113" s="58">
        <v>4622.92</v>
      </c>
      <c r="D113" s="58">
        <v>0</v>
      </c>
      <c r="E113" s="58">
        <v>0</v>
      </c>
      <c r="F113" s="58">
        <v>0</v>
      </c>
      <c r="G113" s="58">
        <v>0</v>
      </c>
      <c r="H113" s="58">
        <v>4622.92</v>
      </c>
      <c r="I113" s="70" t="s">
        <v>155</v>
      </c>
      <c r="J113" s="10"/>
      <c r="K113" s="10"/>
    </row>
    <row r="114" spans="1:11" ht="54.75" customHeight="1" thickBot="1" x14ac:dyDescent="0.4">
      <c r="A114" s="62"/>
      <c r="B114" s="15" t="s">
        <v>461</v>
      </c>
      <c r="C114" s="223">
        <f t="shared" ref="C114:H114" si="5">C103+C105+C107+C109+C111+C113</f>
        <v>17672.02</v>
      </c>
      <c r="D114" s="223">
        <f t="shared" si="5"/>
        <v>0</v>
      </c>
      <c r="E114" s="223">
        <f t="shared" si="5"/>
        <v>0</v>
      </c>
      <c r="F114" s="223">
        <f t="shared" si="5"/>
        <v>0</v>
      </c>
      <c r="G114" s="223">
        <f t="shared" si="5"/>
        <v>0</v>
      </c>
      <c r="H114" s="223">
        <f t="shared" si="5"/>
        <v>17672.02</v>
      </c>
      <c r="I114" s="288"/>
      <c r="J114" s="10"/>
      <c r="K114" s="10"/>
    </row>
    <row r="115" spans="1:11" ht="54.75" customHeight="1" x14ac:dyDescent="0.35">
      <c r="A115" s="62"/>
      <c r="B115" s="15"/>
      <c r="C115" s="7"/>
      <c r="D115" s="7"/>
      <c r="E115" s="7"/>
      <c r="F115" s="7"/>
      <c r="G115" s="7"/>
      <c r="H115" s="7"/>
      <c r="I115" s="9"/>
      <c r="J115" s="10"/>
      <c r="K115" s="10"/>
    </row>
    <row r="116" spans="1:11" ht="54.75" customHeight="1" thickBot="1" x14ac:dyDescent="0.4">
      <c r="A116" s="225" t="s">
        <v>466</v>
      </c>
      <c r="B116" s="226"/>
      <c r="C116" s="227"/>
      <c r="D116" s="22"/>
      <c r="E116" s="22"/>
      <c r="F116" s="22"/>
      <c r="G116" s="22"/>
      <c r="H116" s="22"/>
      <c r="I116" s="14" t="s">
        <v>49</v>
      </c>
      <c r="J116" s="10"/>
      <c r="K116" s="10"/>
    </row>
    <row r="117" spans="1:11" ht="54.75" customHeight="1" thickBot="1" x14ac:dyDescent="0.4">
      <c r="A117" s="45" t="s">
        <v>3</v>
      </c>
      <c r="B117" s="73" t="s">
        <v>5</v>
      </c>
      <c r="C117" s="20" t="s">
        <v>6</v>
      </c>
      <c r="D117" s="74" t="s">
        <v>7</v>
      </c>
      <c r="E117" s="20" t="s">
        <v>8</v>
      </c>
      <c r="F117" s="20" t="s">
        <v>9</v>
      </c>
      <c r="G117" s="20" t="s">
        <v>10</v>
      </c>
      <c r="H117" s="74" t="s">
        <v>11</v>
      </c>
      <c r="I117" s="20" t="s">
        <v>12</v>
      </c>
      <c r="J117" s="10"/>
      <c r="K117" s="10"/>
    </row>
    <row r="118" spans="1:11" ht="54.75" customHeight="1" x14ac:dyDescent="0.35">
      <c r="A118" s="257" t="s">
        <v>452</v>
      </c>
      <c r="B118" s="45" t="s">
        <v>453</v>
      </c>
      <c r="C118" s="222"/>
      <c r="D118" s="222"/>
      <c r="E118" s="222"/>
      <c r="F118" s="222"/>
      <c r="G118" s="222"/>
      <c r="H118" s="222"/>
      <c r="I118" s="287"/>
      <c r="J118" s="10"/>
      <c r="K118" s="10"/>
    </row>
    <row r="119" spans="1:11" ht="54.75" customHeight="1" x14ac:dyDescent="0.35">
      <c r="A119" s="62"/>
      <c r="B119" s="5" t="s">
        <v>145</v>
      </c>
      <c r="C119" s="58">
        <v>0</v>
      </c>
      <c r="D119" s="58">
        <v>0</v>
      </c>
      <c r="E119" s="58">
        <v>0</v>
      </c>
      <c r="F119" s="58">
        <v>0</v>
      </c>
      <c r="G119" s="58">
        <v>0</v>
      </c>
      <c r="H119" s="58">
        <v>0</v>
      </c>
      <c r="I119" s="70" t="s">
        <v>88</v>
      </c>
      <c r="J119" s="10"/>
      <c r="K119" s="10"/>
    </row>
    <row r="120" spans="1:11" ht="54.75" customHeight="1" x14ac:dyDescent="0.35">
      <c r="A120" s="62">
        <v>45618</v>
      </c>
      <c r="B120" s="45" t="s">
        <v>454</v>
      </c>
      <c r="C120" s="58"/>
      <c r="D120" s="58"/>
      <c r="E120" s="58"/>
      <c r="F120" s="58"/>
      <c r="G120" s="58"/>
      <c r="H120" s="58"/>
      <c r="I120" s="70"/>
      <c r="J120" s="10"/>
      <c r="K120" s="10"/>
    </row>
    <row r="121" spans="1:11" ht="54.75" customHeight="1" x14ac:dyDescent="0.35">
      <c r="A121" s="62"/>
      <c r="B121" s="22" t="s">
        <v>438</v>
      </c>
      <c r="C121" s="84">
        <v>13049.1</v>
      </c>
      <c r="D121" s="84">
        <v>0</v>
      </c>
      <c r="E121" s="84">
        <v>0</v>
      </c>
      <c r="F121" s="84">
        <v>0</v>
      </c>
      <c r="G121" s="84">
        <v>0</v>
      </c>
      <c r="H121" s="84">
        <v>13049.1</v>
      </c>
      <c r="I121" s="70" t="s">
        <v>424</v>
      </c>
      <c r="J121" s="10"/>
      <c r="K121" s="10"/>
    </row>
    <row r="122" spans="1:11" ht="54.75" customHeight="1" x14ac:dyDescent="0.35">
      <c r="A122" s="76">
        <v>45654</v>
      </c>
      <c r="B122" s="45" t="s">
        <v>455</v>
      </c>
      <c r="C122" s="58"/>
      <c r="D122" s="58"/>
      <c r="E122" s="58"/>
      <c r="F122" s="58"/>
      <c r="G122" s="58"/>
      <c r="H122" s="58"/>
      <c r="I122" s="70"/>
      <c r="J122" s="10"/>
      <c r="K122" s="10"/>
    </row>
    <row r="123" spans="1:11" ht="54.75" customHeight="1" x14ac:dyDescent="0.35">
      <c r="A123" s="62"/>
      <c r="B123" s="22" t="s">
        <v>438</v>
      </c>
      <c r="C123" s="58">
        <v>0</v>
      </c>
      <c r="D123" s="58">
        <v>0</v>
      </c>
      <c r="E123" s="58">
        <v>0</v>
      </c>
      <c r="F123" s="58">
        <v>0</v>
      </c>
      <c r="G123" s="58">
        <v>0</v>
      </c>
      <c r="H123" s="58">
        <v>0</v>
      </c>
      <c r="I123" s="70" t="s">
        <v>155</v>
      </c>
      <c r="J123" s="10"/>
      <c r="K123" s="10"/>
    </row>
    <row r="124" spans="1:11" ht="54.75" customHeight="1" x14ac:dyDescent="0.35">
      <c r="A124" s="76" t="s">
        <v>456</v>
      </c>
      <c r="B124" s="45" t="s">
        <v>457</v>
      </c>
      <c r="C124" s="58"/>
      <c r="D124" s="58"/>
      <c r="E124" s="58"/>
      <c r="F124" s="58"/>
      <c r="G124" s="58"/>
      <c r="H124" s="58"/>
      <c r="I124" s="70"/>
      <c r="J124" s="10"/>
      <c r="K124" s="10"/>
    </row>
    <row r="125" spans="1:11" ht="54.75" customHeight="1" x14ac:dyDescent="0.35">
      <c r="A125" s="62"/>
      <c r="B125" s="5" t="s">
        <v>340</v>
      </c>
      <c r="C125" s="58">
        <v>0</v>
      </c>
      <c r="D125" s="58">
        <v>0</v>
      </c>
      <c r="E125" s="58">
        <v>0</v>
      </c>
      <c r="F125" s="58">
        <v>0</v>
      </c>
      <c r="G125" s="58">
        <v>0</v>
      </c>
      <c r="H125" s="58">
        <v>0</v>
      </c>
      <c r="I125" s="70" t="s">
        <v>155</v>
      </c>
      <c r="J125" s="10"/>
      <c r="K125" s="10"/>
    </row>
    <row r="126" spans="1:11" ht="54.75" customHeight="1" x14ac:dyDescent="0.35">
      <c r="A126" s="76" t="s">
        <v>458</v>
      </c>
      <c r="B126" s="45" t="s">
        <v>459</v>
      </c>
      <c r="C126" s="58"/>
      <c r="D126" s="58"/>
      <c r="E126" s="58"/>
      <c r="F126" s="58"/>
      <c r="G126" s="58"/>
      <c r="H126" s="58"/>
      <c r="I126" s="70"/>
      <c r="J126" s="10"/>
      <c r="K126" s="10"/>
    </row>
    <row r="127" spans="1:11" ht="54.75" customHeight="1" x14ac:dyDescent="0.35">
      <c r="A127" s="62"/>
      <c r="B127" s="5" t="s">
        <v>440</v>
      </c>
      <c r="C127" s="58">
        <v>0</v>
      </c>
      <c r="D127" s="58">
        <v>0</v>
      </c>
      <c r="E127" s="58">
        <v>0</v>
      </c>
      <c r="F127" s="58">
        <v>0</v>
      </c>
      <c r="G127" s="58">
        <v>0</v>
      </c>
      <c r="H127" s="58">
        <v>0</v>
      </c>
      <c r="I127" s="70" t="s">
        <v>155</v>
      </c>
      <c r="J127" s="10"/>
      <c r="K127" s="10"/>
    </row>
    <row r="128" spans="1:11" ht="54.75" customHeight="1" x14ac:dyDescent="0.35">
      <c r="A128" s="62">
        <v>45635</v>
      </c>
      <c r="B128" s="45" t="s">
        <v>460</v>
      </c>
      <c r="C128" s="58"/>
      <c r="D128" s="58"/>
      <c r="E128" s="58"/>
      <c r="F128" s="58"/>
      <c r="G128" s="58"/>
      <c r="H128" s="58"/>
      <c r="I128" s="70"/>
      <c r="J128" s="10"/>
      <c r="K128" s="10"/>
    </row>
    <row r="129" spans="1:11" ht="54.75" customHeight="1" thickBot="1" x14ac:dyDescent="0.4">
      <c r="A129" s="62"/>
      <c r="B129" s="22" t="s">
        <v>438</v>
      </c>
      <c r="C129" s="58">
        <v>4622.92</v>
      </c>
      <c r="D129" s="58">
        <v>0</v>
      </c>
      <c r="E129" s="58">
        <v>0</v>
      </c>
      <c r="F129" s="58">
        <v>0</v>
      </c>
      <c r="G129" s="58">
        <v>0</v>
      </c>
      <c r="H129" s="58">
        <v>4622.92</v>
      </c>
      <c r="I129" s="70" t="s">
        <v>155</v>
      </c>
      <c r="J129" s="10"/>
      <c r="K129" s="10"/>
    </row>
    <row r="130" spans="1:11" ht="54.75" customHeight="1" thickBot="1" x14ac:dyDescent="0.4">
      <c r="A130" s="62"/>
      <c r="B130" s="15" t="s">
        <v>461</v>
      </c>
      <c r="C130" s="223">
        <f t="shared" ref="C130:H130" si="6">C119+C121+C123+C125+C127+C129</f>
        <v>17672.02</v>
      </c>
      <c r="D130" s="223">
        <f t="shared" si="6"/>
        <v>0</v>
      </c>
      <c r="E130" s="223">
        <f t="shared" si="6"/>
        <v>0</v>
      </c>
      <c r="F130" s="223">
        <f t="shared" si="6"/>
        <v>0</v>
      </c>
      <c r="G130" s="223">
        <f t="shared" si="6"/>
        <v>0</v>
      </c>
      <c r="H130" s="223">
        <f t="shared" si="6"/>
        <v>17672.02</v>
      </c>
      <c r="I130" s="288"/>
      <c r="J130" s="10"/>
      <c r="K130" s="10"/>
    </row>
    <row r="131" spans="1:11" ht="54.75" customHeight="1" x14ac:dyDescent="0.35">
      <c r="A131" s="62"/>
      <c r="B131" s="15"/>
      <c r="C131" s="7"/>
      <c r="D131" s="7"/>
      <c r="E131" s="7"/>
      <c r="F131" s="7"/>
      <c r="G131" s="7"/>
      <c r="H131" s="7"/>
      <c r="I131" s="9"/>
      <c r="J131" s="10"/>
      <c r="K131" s="10"/>
    </row>
    <row r="132" spans="1:11" ht="54.75" customHeight="1" thickBot="1" x14ac:dyDescent="0.4">
      <c r="A132" s="27"/>
      <c r="B132" s="21"/>
      <c r="C132" s="139"/>
      <c r="D132" s="140"/>
      <c r="E132" s="140"/>
      <c r="F132" s="140"/>
      <c r="G132" s="140"/>
      <c r="H132" s="140"/>
      <c r="I132" s="230" t="s">
        <v>462</v>
      </c>
      <c r="J132" s="231"/>
      <c r="K132" s="10"/>
    </row>
    <row r="133" spans="1:11" ht="54.75" customHeight="1" thickBot="1" x14ac:dyDescent="0.4">
      <c r="A133" s="45"/>
      <c r="B133" s="45"/>
      <c r="C133" s="143" t="s">
        <v>6</v>
      </c>
      <c r="D133" s="144" t="s">
        <v>7</v>
      </c>
      <c r="E133" s="145" t="s">
        <v>8</v>
      </c>
      <c r="F133" s="146" t="s">
        <v>9</v>
      </c>
      <c r="G133" s="143" t="s">
        <v>10</v>
      </c>
      <c r="H133" s="146" t="s">
        <v>223</v>
      </c>
      <c r="I133" s="143"/>
      <c r="J133" s="232"/>
      <c r="K133" s="38"/>
    </row>
    <row r="134" spans="1:11" ht="54.75" customHeight="1" x14ac:dyDescent="0.35">
      <c r="A134" s="38"/>
      <c r="B134" s="45" t="s">
        <v>348</v>
      </c>
      <c r="C134" s="246">
        <f t="shared" ref="C134:H134" si="7">C20</f>
        <v>97168.59</v>
      </c>
      <c r="D134" s="165">
        <f t="shared" si="7"/>
        <v>0</v>
      </c>
      <c r="E134" s="165">
        <f t="shared" si="7"/>
        <v>0</v>
      </c>
      <c r="F134" s="165">
        <f t="shared" si="7"/>
        <v>0</v>
      </c>
      <c r="G134" s="166">
        <f t="shared" si="7"/>
        <v>0</v>
      </c>
      <c r="H134" s="166">
        <f t="shared" si="7"/>
        <v>97168.59</v>
      </c>
      <c r="I134" s="165"/>
      <c r="J134" s="233"/>
      <c r="K134" s="38"/>
    </row>
    <row r="135" spans="1:11" ht="54.75" customHeight="1" x14ac:dyDescent="0.35">
      <c r="A135" s="38"/>
      <c r="B135" s="73"/>
      <c r="C135" s="247"/>
      <c r="D135" s="165"/>
      <c r="E135" s="165"/>
      <c r="F135" s="165"/>
      <c r="G135" s="166"/>
      <c r="H135" s="166"/>
      <c r="I135" s="165"/>
      <c r="J135" s="233"/>
      <c r="K135" s="38"/>
    </row>
    <row r="136" spans="1:11" ht="54.75" customHeight="1" x14ac:dyDescent="0.35">
      <c r="A136" s="38"/>
      <c r="B136" s="45" t="s">
        <v>394</v>
      </c>
      <c r="C136" s="246">
        <f t="shared" ref="C136:H136" si="8">C53</f>
        <v>92111.62</v>
      </c>
      <c r="D136" s="165">
        <f t="shared" si="8"/>
        <v>0</v>
      </c>
      <c r="E136" s="165">
        <f t="shared" si="8"/>
        <v>0</v>
      </c>
      <c r="F136" s="165">
        <f t="shared" si="8"/>
        <v>0</v>
      </c>
      <c r="G136" s="166">
        <f t="shared" si="8"/>
        <v>0</v>
      </c>
      <c r="H136" s="166">
        <f t="shared" si="8"/>
        <v>92111.62</v>
      </c>
      <c r="I136" s="165"/>
      <c r="J136" s="233"/>
      <c r="K136" s="38"/>
    </row>
    <row r="137" spans="1:11" ht="54.75" customHeight="1" x14ac:dyDescent="0.35">
      <c r="A137" s="38"/>
      <c r="B137" s="45"/>
      <c r="C137" s="246"/>
      <c r="D137" s="165"/>
      <c r="E137" s="165"/>
      <c r="F137" s="165"/>
      <c r="G137" s="166"/>
      <c r="H137" s="166"/>
      <c r="I137" s="165"/>
      <c r="J137" s="233"/>
      <c r="K137" s="38"/>
    </row>
    <row r="138" spans="1:11" ht="54.75" customHeight="1" x14ac:dyDescent="0.35">
      <c r="A138" s="38"/>
      <c r="B138" s="45" t="s">
        <v>395</v>
      </c>
      <c r="C138" s="246">
        <f t="shared" ref="C138:H138" si="9">C67</f>
        <v>51829.15</v>
      </c>
      <c r="D138" s="165">
        <f t="shared" si="9"/>
        <v>0</v>
      </c>
      <c r="E138" s="165">
        <f t="shared" si="9"/>
        <v>0</v>
      </c>
      <c r="F138" s="165">
        <f t="shared" si="9"/>
        <v>0</v>
      </c>
      <c r="G138" s="166">
        <f t="shared" si="9"/>
        <v>0</v>
      </c>
      <c r="H138" s="166">
        <f t="shared" si="9"/>
        <v>51829.15</v>
      </c>
      <c r="I138" s="165"/>
      <c r="J138" s="233"/>
      <c r="K138" s="38"/>
    </row>
    <row r="139" spans="1:11" ht="54.75" customHeight="1" x14ac:dyDescent="0.35">
      <c r="A139" s="38"/>
      <c r="B139" s="45"/>
      <c r="C139" s="246"/>
      <c r="D139" s="165"/>
      <c r="E139" s="165"/>
      <c r="F139" s="165"/>
      <c r="G139" s="166"/>
      <c r="H139" s="166"/>
      <c r="I139" s="165"/>
      <c r="J139" s="233"/>
      <c r="K139" s="38"/>
    </row>
    <row r="140" spans="1:11" ht="54.75" customHeight="1" x14ac:dyDescent="0.35">
      <c r="A140" s="38"/>
      <c r="B140" s="45" t="s">
        <v>442</v>
      </c>
      <c r="C140" s="246">
        <f t="shared" ref="C140:H140" si="10">C67</f>
        <v>51829.15</v>
      </c>
      <c r="D140" s="165">
        <f t="shared" si="10"/>
        <v>0</v>
      </c>
      <c r="E140" s="165">
        <f t="shared" si="10"/>
        <v>0</v>
      </c>
      <c r="F140" s="165">
        <f t="shared" si="10"/>
        <v>0</v>
      </c>
      <c r="G140" s="166">
        <f t="shared" si="10"/>
        <v>0</v>
      </c>
      <c r="H140" s="166">
        <f t="shared" si="10"/>
        <v>51829.15</v>
      </c>
      <c r="I140" s="165"/>
      <c r="J140" s="233"/>
      <c r="K140" s="38"/>
    </row>
    <row r="141" spans="1:11" ht="54.75" customHeight="1" x14ac:dyDescent="0.35">
      <c r="A141" s="38"/>
      <c r="B141" s="73"/>
      <c r="C141" s="247"/>
      <c r="D141" s="165"/>
      <c r="E141" s="165"/>
      <c r="F141" s="165"/>
      <c r="G141" s="166"/>
      <c r="H141" s="166"/>
      <c r="I141" s="165"/>
      <c r="J141" s="233"/>
      <c r="K141" s="38"/>
    </row>
    <row r="142" spans="1:11" ht="54.75" customHeight="1" x14ac:dyDescent="0.35">
      <c r="A142" s="38"/>
      <c r="B142" s="73" t="s">
        <v>463</v>
      </c>
      <c r="C142" s="246">
        <f>C97</f>
        <v>960</v>
      </c>
      <c r="D142" s="165">
        <f>D97</f>
        <v>0</v>
      </c>
      <c r="E142" s="165">
        <f>E97</f>
        <v>0</v>
      </c>
      <c r="F142" s="165">
        <f>F114</f>
        <v>0</v>
      </c>
      <c r="G142" s="166">
        <f>G114</f>
        <v>0</v>
      </c>
      <c r="H142" s="166">
        <f>H97</f>
        <v>960</v>
      </c>
      <c r="I142" s="165"/>
      <c r="J142" s="233"/>
      <c r="K142" s="38"/>
    </row>
    <row r="143" spans="1:11" ht="54.75" customHeight="1" x14ac:dyDescent="0.35">
      <c r="A143" s="38"/>
      <c r="B143" s="73"/>
      <c r="C143" s="246"/>
      <c r="D143" s="165"/>
      <c r="E143" s="165"/>
      <c r="F143" s="165"/>
      <c r="G143" s="166"/>
      <c r="H143" s="166"/>
      <c r="I143" s="165"/>
      <c r="J143" s="233"/>
      <c r="K143" s="38"/>
    </row>
    <row r="144" spans="1:11" ht="54.75" customHeight="1" x14ac:dyDescent="0.35">
      <c r="A144" s="38"/>
      <c r="B144" s="73" t="s">
        <v>464</v>
      </c>
      <c r="C144" s="246">
        <f t="shared" ref="C144:H144" si="11">C114</f>
        <v>17672.02</v>
      </c>
      <c r="D144" s="165">
        <f t="shared" si="11"/>
        <v>0</v>
      </c>
      <c r="E144" s="165">
        <f t="shared" si="11"/>
        <v>0</v>
      </c>
      <c r="F144" s="165">
        <f t="shared" si="11"/>
        <v>0</v>
      </c>
      <c r="G144" s="166">
        <f t="shared" si="11"/>
        <v>0</v>
      </c>
      <c r="H144" s="166">
        <f t="shared" si="11"/>
        <v>17672.02</v>
      </c>
      <c r="I144" s="165"/>
      <c r="J144" s="233"/>
      <c r="K144" s="38"/>
    </row>
    <row r="145" spans="1:11" ht="54.75" customHeight="1" x14ac:dyDescent="0.35">
      <c r="A145" s="38"/>
      <c r="B145" s="73"/>
      <c r="C145" s="246"/>
      <c r="D145" s="165"/>
      <c r="E145" s="165"/>
      <c r="F145" s="165"/>
      <c r="G145" s="166"/>
      <c r="H145" s="166"/>
      <c r="I145" s="165"/>
      <c r="J145" s="233"/>
      <c r="K145" s="38"/>
    </row>
    <row r="146" spans="1:11" ht="54.75" customHeight="1" thickBot="1" x14ac:dyDescent="0.4">
      <c r="A146" s="38"/>
      <c r="B146" s="73"/>
      <c r="C146" s="247"/>
      <c r="D146" s="165"/>
      <c r="E146" s="165"/>
      <c r="F146" s="165"/>
      <c r="G146" s="166"/>
      <c r="H146" s="166"/>
      <c r="I146" s="165"/>
      <c r="J146" s="233"/>
      <c r="K146" s="38"/>
    </row>
    <row r="147" spans="1:11" ht="54.75" customHeight="1" thickBot="1" x14ac:dyDescent="0.4">
      <c r="A147" s="38"/>
      <c r="B147" s="73" t="s">
        <v>350</v>
      </c>
      <c r="C147" s="234">
        <f t="shared" ref="C147:H147" si="12">C134+C136+C138+C140+C142</f>
        <v>293898.51</v>
      </c>
      <c r="D147" s="235">
        <f t="shared" si="12"/>
        <v>0</v>
      </c>
      <c r="E147" s="235">
        <f t="shared" si="12"/>
        <v>0</v>
      </c>
      <c r="F147" s="235">
        <f t="shared" si="12"/>
        <v>0</v>
      </c>
      <c r="G147" s="236">
        <f t="shared" si="12"/>
        <v>0</v>
      </c>
      <c r="H147" s="236">
        <f t="shared" si="12"/>
        <v>293898.51</v>
      </c>
      <c r="I147" s="237"/>
      <c r="J147" s="233"/>
      <c r="K147" s="38"/>
    </row>
    <row r="148" spans="1:11" ht="54.75" customHeight="1" x14ac:dyDescent="0.35">
      <c r="A148" s="10"/>
      <c r="B148" s="248"/>
      <c r="C148" s="193"/>
      <c r="D148" s="194"/>
      <c r="E148" s="194"/>
      <c r="F148" s="194"/>
      <c r="G148" s="194"/>
      <c r="H148" s="194"/>
      <c r="I148" s="194"/>
      <c r="J148" s="195"/>
      <c r="K148" s="10"/>
    </row>
    <row r="149" spans="1:11" ht="54.75" customHeight="1" x14ac:dyDescent="0.35">
      <c r="A149" s="10"/>
      <c r="B149" s="10"/>
      <c r="C149" s="10"/>
      <c r="D149" s="10"/>
      <c r="E149" s="10"/>
      <c r="F149" s="10"/>
      <c r="G149" s="10"/>
      <c r="H149" s="10"/>
      <c r="I149" s="10"/>
      <c r="J149" s="196"/>
      <c r="K149" s="10"/>
    </row>
    <row r="150" spans="1:11" ht="54.75" customHeight="1" thickBot="1" x14ac:dyDescent="0.4">
      <c r="A150" s="10"/>
      <c r="B150" s="21"/>
      <c r="C150" s="11" t="s">
        <v>243</v>
      </c>
      <c r="D150" s="34"/>
      <c r="E150" s="10"/>
      <c r="F150" s="34"/>
      <c r="G150" s="10"/>
      <c r="H150" s="10"/>
      <c r="I150" s="91"/>
      <c r="J150" s="197"/>
      <c r="K150" s="10"/>
    </row>
    <row r="151" spans="1:11" ht="54.75" customHeight="1" x14ac:dyDescent="0.35">
      <c r="A151" s="10"/>
      <c r="B151" s="21"/>
      <c r="C151" s="249"/>
      <c r="D151" s="239"/>
      <c r="E151" s="239"/>
      <c r="F151" s="240"/>
      <c r="G151" s="239"/>
      <c r="H151" s="239"/>
      <c r="I151" s="241"/>
      <c r="J151" s="197"/>
      <c r="K151" s="10"/>
    </row>
    <row r="152" spans="1:11" ht="54.75" customHeight="1" x14ac:dyDescent="0.35">
      <c r="A152" s="10"/>
      <c r="B152" s="10"/>
      <c r="C152" s="202" t="s">
        <v>351</v>
      </c>
      <c r="D152" s="22"/>
      <c r="E152" s="22"/>
      <c r="F152" s="22"/>
      <c r="G152" s="22"/>
      <c r="H152" s="203"/>
      <c r="I152" s="205">
        <f>G147</f>
        <v>0</v>
      </c>
      <c r="J152" s="196"/>
      <c r="K152" s="10"/>
    </row>
    <row r="153" spans="1:11" ht="54.75" customHeight="1" x14ac:dyDescent="0.35">
      <c r="A153" s="10"/>
      <c r="B153" s="10"/>
      <c r="C153" s="202" t="s">
        <v>352</v>
      </c>
      <c r="D153" s="22"/>
      <c r="E153" s="22"/>
      <c r="F153" s="22"/>
      <c r="G153" s="22"/>
      <c r="H153" s="203"/>
      <c r="I153" s="205">
        <f>D147</f>
        <v>0</v>
      </c>
      <c r="J153" s="196"/>
      <c r="K153" s="10"/>
    </row>
    <row r="154" spans="1:11" ht="54.75" customHeight="1" x14ac:dyDescent="0.35">
      <c r="A154" s="10"/>
      <c r="B154" s="10"/>
      <c r="C154" s="202"/>
      <c r="D154" s="22"/>
      <c r="E154" s="22"/>
      <c r="F154" s="22"/>
      <c r="G154" s="22"/>
      <c r="H154" s="203"/>
      <c r="I154" s="205"/>
      <c r="J154" s="196"/>
      <c r="K154" s="10"/>
    </row>
    <row r="155" spans="1:11" ht="54.75" customHeight="1" x14ac:dyDescent="0.35">
      <c r="A155" s="10"/>
      <c r="B155" s="10"/>
      <c r="C155" s="202" t="s">
        <v>353</v>
      </c>
      <c r="D155" s="22"/>
      <c r="E155" s="22"/>
      <c r="F155" s="22"/>
      <c r="G155" s="22"/>
      <c r="H155" s="203"/>
      <c r="I155" s="205">
        <f>H147</f>
        <v>293898.51</v>
      </c>
      <c r="J155" s="196"/>
      <c r="K155" s="10"/>
    </row>
    <row r="156" spans="1:11" ht="54.75" customHeight="1" thickBot="1" x14ac:dyDescent="0.4">
      <c r="A156" s="10"/>
      <c r="B156" s="10"/>
      <c r="C156" s="206" t="s">
        <v>249</v>
      </c>
      <c r="D156" s="207"/>
      <c r="E156" s="207"/>
      <c r="F156" s="207"/>
      <c r="G156" s="207"/>
      <c r="H156" s="208"/>
      <c r="I156" s="209">
        <f>SUM(I152:I155)</f>
        <v>293898.51</v>
      </c>
      <c r="J156" s="196"/>
      <c r="K156" s="34"/>
    </row>
    <row r="157" spans="1:11" ht="54.75" customHeight="1" x14ac:dyDescent="0.35">
      <c r="A157" s="10"/>
      <c r="B157" s="10"/>
      <c r="C157" s="210"/>
      <c r="D157" s="50"/>
      <c r="E157" s="50"/>
      <c r="F157" s="50"/>
      <c r="G157" s="50"/>
      <c r="H157" s="211"/>
      <c r="I157" s="212"/>
      <c r="J157" s="197"/>
      <c r="K157" s="34"/>
    </row>
    <row r="158" spans="1:11" ht="54.75" customHeight="1" thickBot="1" x14ac:dyDescent="0.4">
      <c r="A158" s="10"/>
      <c r="B158" s="10"/>
      <c r="C158" s="213" t="s">
        <v>250</v>
      </c>
      <c r="D158" s="207"/>
      <c r="E158" s="207"/>
      <c r="F158" s="207"/>
      <c r="G158" s="207"/>
      <c r="H158" s="208"/>
      <c r="I158" s="214">
        <f>E147+F147</f>
        <v>0</v>
      </c>
      <c r="J158" s="196"/>
      <c r="K158" s="34"/>
    </row>
    <row r="159" spans="1:11" ht="54.75" customHeight="1" x14ac:dyDescent="0.35">
      <c r="A159" s="10"/>
      <c r="B159" s="10"/>
      <c r="C159" s="10"/>
      <c r="D159" s="10"/>
      <c r="E159" s="10"/>
      <c r="F159" s="10"/>
      <c r="G159" s="10"/>
      <c r="H159" s="10"/>
      <c r="I159" s="34"/>
      <c r="J159" s="122"/>
      <c r="K159" s="10"/>
    </row>
    <row r="160" spans="1:11" ht="54.75" customHeight="1" x14ac:dyDescent="0.35">
      <c r="A160" s="10"/>
      <c r="B160" s="10"/>
      <c r="C160" s="10"/>
      <c r="D160" s="10"/>
      <c r="E160" s="10"/>
      <c r="F160" s="10"/>
      <c r="G160" s="10"/>
      <c r="H160" s="10"/>
      <c r="I160" s="10"/>
      <c r="J160" s="122"/>
      <c r="K160" s="10"/>
    </row>
    <row r="161" spans="1:11" ht="54.75" customHeight="1" x14ac:dyDescent="0.35">
      <c r="A161" s="10"/>
      <c r="B161" s="10"/>
      <c r="C161" s="10"/>
      <c r="D161" s="10"/>
      <c r="E161" s="10"/>
      <c r="F161" s="10"/>
      <c r="G161" s="10"/>
      <c r="H161" s="10"/>
      <c r="I161" s="10"/>
      <c r="J161" s="122"/>
      <c r="K161" s="10"/>
    </row>
    <row r="162" spans="1:11" ht="54.75" customHeight="1" x14ac:dyDescent="0.35">
      <c r="A162" s="10"/>
      <c r="B162" s="10"/>
      <c r="C162" s="10"/>
      <c r="D162" s="10"/>
      <c r="E162" s="10"/>
      <c r="F162" s="10"/>
      <c r="G162" s="10"/>
      <c r="H162" s="10"/>
      <c r="I162" s="10"/>
      <c r="J162" s="122"/>
      <c r="K162" s="10"/>
    </row>
    <row r="163" spans="1:11" ht="54.75" customHeight="1" x14ac:dyDescent="0.35"/>
    <row r="164" spans="1:11" ht="54.75" customHeight="1" x14ac:dyDescent="0.35"/>
    <row r="165" spans="1:11" ht="54.75" customHeight="1" x14ac:dyDescent="0.35"/>
    <row r="166" spans="1:11" ht="54.75" customHeight="1" x14ac:dyDescent="0.35"/>
    <row r="167" spans="1:11" ht="54.75" customHeight="1" x14ac:dyDescent="0.35"/>
    <row r="168" spans="1:11" ht="54.75" customHeight="1" x14ac:dyDescent="0.35"/>
    <row r="169" spans="1:11" ht="54.75" customHeight="1" x14ac:dyDescent="0.35"/>
    <row r="170" spans="1:11" ht="54.75" customHeight="1" x14ac:dyDescent="0.35"/>
    <row r="171" spans="1:11" ht="54.75" customHeight="1" x14ac:dyDescent="0.35"/>
    <row r="172" spans="1:11" ht="54.75" customHeight="1" x14ac:dyDescent="0.35"/>
    <row r="173" spans="1:11" ht="54.75" customHeight="1" x14ac:dyDescent="0.35"/>
    <row r="174" spans="1:11" ht="54.75" customHeight="1" x14ac:dyDescent="0.35"/>
    <row r="175" spans="1:11" ht="54.75" customHeight="1" x14ac:dyDescent="0.35"/>
    <row r="176" spans="1:11" ht="54.75" customHeight="1" x14ac:dyDescent="0.35"/>
    <row r="177" ht="54.75" customHeight="1" x14ac:dyDescent="0.35"/>
    <row r="178" ht="54.75" customHeight="1" x14ac:dyDescent="0.35"/>
    <row r="179" ht="54.75" customHeight="1" x14ac:dyDescent="0.35"/>
    <row r="180" ht="54.75" customHeight="1" x14ac:dyDescent="0.35"/>
    <row r="181" ht="54.75" customHeight="1" x14ac:dyDescent="0.35"/>
    <row r="182" ht="54.75" customHeight="1" x14ac:dyDescent="0.35"/>
    <row r="183" ht="54.75" customHeight="1" x14ac:dyDescent="0.35"/>
    <row r="184" ht="54.75" customHeight="1" x14ac:dyDescent="0.35"/>
    <row r="185" ht="54.75" customHeight="1" x14ac:dyDescent="0.35"/>
    <row r="186" ht="54.75" customHeight="1" x14ac:dyDescent="0.35"/>
    <row r="187" ht="54.75" customHeight="1" x14ac:dyDescent="0.35"/>
    <row r="188" ht="54.75" customHeight="1" x14ac:dyDescent="0.35"/>
    <row r="189" ht="54.75" customHeight="1" x14ac:dyDescent="0.35"/>
    <row r="190" ht="54.75" customHeight="1" x14ac:dyDescent="0.35"/>
    <row r="191" ht="54.75" customHeight="1" x14ac:dyDescent="0.35"/>
    <row r="192" ht="54.75" customHeight="1" x14ac:dyDescent="0.35"/>
    <row r="193" ht="54.75" customHeight="1" x14ac:dyDescent="0.35"/>
    <row r="194" ht="54.75" customHeight="1" x14ac:dyDescent="0.35"/>
    <row r="195" ht="54.75" customHeight="1" x14ac:dyDescent="0.35"/>
    <row r="196" ht="54.75" customHeight="1" x14ac:dyDescent="0.35"/>
    <row r="197" ht="54.75" customHeight="1" x14ac:dyDescent="0.35"/>
    <row r="198" ht="54.75" customHeight="1" x14ac:dyDescent="0.35"/>
    <row r="199" ht="54.75" customHeight="1" x14ac:dyDescent="0.35"/>
    <row r="200" ht="54.75" customHeight="1" x14ac:dyDescent="0.35"/>
    <row r="201" ht="54.75" customHeight="1" x14ac:dyDescent="0.35"/>
    <row r="202" ht="54.75" customHeight="1" x14ac:dyDescent="0.35"/>
    <row r="203" ht="54.75" customHeight="1" x14ac:dyDescent="0.35"/>
    <row r="204" ht="54.75" customHeight="1" x14ac:dyDescent="0.35"/>
    <row r="205" ht="54.75" customHeight="1" x14ac:dyDescent="0.35"/>
    <row r="206" ht="54.75" customHeight="1" x14ac:dyDescent="0.35"/>
    <row r="207" ht="54.75" customHeight="1" x14ac:dyDescent="0.35"/>
    <row r="208" ht="54.75" customHeight="1" x14ac:dyDescent="0.35"/>
    <row r="209" ht="54.75" customHeight="1" x14ac:dyDescent="0.35"/>
    <row r="210" ht="54.75" customHeight="1" x14ac:dyDescent="0.35"/>
    <row r="211" ht="54.75" customHeight="1" x14ac:dyDescent="0.35"/>
    <row r="212" ht="54.75" customHeight="1" x14ac:dyDescent="0.35"/>
    <row r="213" ht="54.75" customHeight="1" x14ac:dyDescent="0.35"/>
    <row r="214" ht="54.75" customHeight="1" x14ac:dyDescent="0.35"/>
    <row r="215" ht="54.75" customHeight="1" x14ac:dyDescent="0.35"/>
    <row r="216" ht="54.75" customHeight="1" x14ac:dyDescent="0.35"/>
    <row r="217" ht="54.75" customHeight="1" x14ac:dyDescent="0.35"/>
    <row r="218" ht="54.75" customHeight="1" x14ac:dyDescent="0.35"/>
    <row r="219" ht="54.75" customHeight="1" x14ac:dyDescent="0.35"/>
    <row r="220" ht="54.75" customHeight="1" x14ac:dyDescent="0.35"/>
    <row r="221" ht="54.75" customHeight="1" x14ac:dyDescent="0.35"/>
    <row r="222" ht="54.75" customHeight="1" x14ac:dyDescent="0.35"/>
    <row r="223" ht="54.75" customHeight="1" x14ac:dyDescent="0.35"/>
    <row r="224" ht="54.75" customHeight="1" x14ac:dyDescent="0.35"/>
    <row r="225" ht="54.75" customHeight="1" x14ac:dyDescent="0.35"/>
    <row r="226" ht="54.75" customHeight="1" x14ac:dyDescent="0.35"/>
    <row r="227" ht="54.75" customHeight="1" x14ac:dyDescent="0.35"/>
    <row r="228" ht="54.75" customHeight="1" x14ac:dyDescent="0.35"/>
    <row r="229" ht="54.75" customHeight="1" x14ac:dyDescent="0.35"/>
    <row r="230" ht="54.75" customHeight="1" x14ac:dyDescent="0.35"/>
    <row r="231" ht="54.75" customHeight="1" x14ac:dyDescent="0.35"/>
    <row r="232" ht="54.75" customHeight="1" x14ac:dyDescent="0.35"/>
    <row r="233" ht="54.75" customHeight="1" x14ac:dyDescent="0.35"/>
    <row r="234" ht="54.75" customHeight="1" x14ac:dyDescent="0.35"/>
    <row r="235" ht="54.75" customHeight="1" x14ac:dyDescent="0.35"/>
    <row r="236" ht="54.75" customHeight="1" x14ac:dyDescent="0.35"/>
    <row r="237" ht="54.75" customHeight="1" x14ac:dyDescent="0.35"/>
    <row r="238" ht="54.75" customHeight="1" x14ac:dyDescent="0.35"/>
    <row r="239" ht="54.75" customHeight="1" x14ac:dyDescent="0.35"/>
    <row r="240" ht="54.7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18FB-8C76-4085-90CA-611BF97F844E}">
  <dimension ref="A1:N356"/>
  <sheetViews>
    <sheetView workbookViewId="0">
      <selection sqref="A1:XFD1048576"/>
    </sheetView>
  </sheetViews>
  <sheetFormatPr defaultColWidth="9.08984375" defaultRowHeight="13" x14ac:dyDescent="0.3"/>
  <cols>
    <col min="1" max="1" width="15.08984375" style="10" customWidth="1"/>
    <col min="2" max="2" width="14.6328125" style="10" customWidth="1"/>
    <col min="3" max="3" width="50.36328125" style="10" customWidth="1"/>
    <col min="4" max="4" width="18.453125" style="10" customWidth="1"/>
    <col min="5" max="5" width="16.36328125" style="10" customWidth="1"/>
    <col min="6" max="6" width="15.08984375" style="10" customWidth="1"/>
    <col min="7" max="7" width="14.54296875" style="10" customWidth="1"/>
    <col min="8" max="8" width="15.453125" style="10" customWidth="1"/>
    <col min="9" max="9" width="18.90625" style="10" customWidth="1"/>
    <col min="10" max="10" width="34.36328125" style="122" bestFit="1" customWidth="1"/>
    <col min="11" max="11" width="19.36328125" style="10" customWidth="1"/>
    <col min="12" max="12" width="14.08984375" style="10" bestFit="1" customWidth="1"/>
    <col min="13" max="13" width="9.08984375" style="10"/>
    <col min="14" max="14" width="16.36328125" style="10" customWidth="1"/>
    <col min="15" max="16384" width="9.08984375" style="10"/>
  </cols>
  <sheetData>
    <row r="1" spans="1:12" s="2" customFormat="1" ht="15.75" customHeight="1" x14ac:dyDescent="0.45">
      <c r="A1" s="1" t="s">
        <v>251</v>
      </c>
      <c r="B1" s="1"/>
      <c r="C1" s="1"/>
      <c r="J1" s="3"/>
    </row>
    <row r="3" spans="1:12" ht="15.75" customHeight="1" x14ac:dyDescent="0.3">
      <c r="A3" s="4"/>
      <c r="B3" s="4"/>
      <c r="C3" s="5"/>
      <c r="D3" s="6"/>
      <c r="E3" s="6"/>
      <c r="F3" s="7"/>
      <c r="G3" s="8"/>
      <c r="H3" s="8"/>
      <c r="I3" s="7"/>
      <c r="J3" s="9"/>
    </row>
    <row r="4" spans="1:12" ht="15.75" customHeight="1" x14ac:dyDescent="0.3">
      <c r="A4" s="11" t="s">
        <v>1</v>
      </c>
      <c r="B4" s="11"/>
      <c r="C4" s="11"/>
      <c r="D4" s="4"/>
      <c r="E4" s="4"/>
      <c r="F4" s="4"/>
      <c r="G4" s="4"/>
      <c r="H4" s="12"/>
      <c r="I4" s="13"/>
      <c r="J4" s="14" t="s">
        <v>2</v>
      </c>
    </row>
    <row r="5" spans="1:12" ht="15.75" customHeight="1" thickBot="1" x14ac:dyDescent="0.35">
      <c r="A5" s="4"/>
      <c r="B5" s="4"/>
      <c r="C5" s="4"/>
      <c r="D5" s="4"/>
      <c r="E5" s="4"/>
      <c r="F5" s="4"/>
      <c r="G5" s="4"/>
      <c r="H5" s="12"/>
      <c r="I5" s="13"/>
      <c r="J5" s="14"/>
    </row>
    <row r="6" spans="1:12" ht="26.5" thickBot="1" x14ac:dyDescent="0.35">
      <c r="A6" s="15" t="s">
        <v>3</v>
      </c>
      <c r="B6" s="15" t="s">
        <v>4</v>
      </c>
      <c r="C6" s="4" t="s">
        <v>5</v>
      </c>
      <c r="D6" s="16" t="s">
        <v>6</v>
      </c>
      <c r="E6" s="16" t="s">
        <v>7</v>
      </c>
      <c r="F6" s="17" t="s">
        <v>8</v>
      </c>
      <c r="G6" s="18" t="s">
        <v>9</v>
      </c>
      <c r="H6" s="19" t="s">
        <v>10</v>
      </c>
      <c r="I6" s="17" t="s">
        <v>11</v>
      </c>
      <c r="J6" s="20" t="s">
        <v>12</v>
      </c>
    </row>
    <row r="7" spans="1:12" ht="15.75" customHeight="1" x14ac:dyDescent="0.3">
      <c r="B7" s="21"/>
      <c r="C7" s="22"/>
      <c r="D7" s="23"/>
      <c r="E7" s="23"/>
      <c r="G7" s="24"/>
      <c r="H7" s="25"/>
      <c r="J7" s="26"/>
    </row>
    <row r="8" spans="1:12" ht="15.75" customHeight="1" x14ac:dyDescent="0.3">
      <c r="A8" s="27">
        <v>42949</v>
      </c>
      <c r="B8" s="21"/>
      <c r="C8" s="4" t="s">
        <v>13</v>
      </c>
      <c r="D8" s="28"/>
      <c r="E8" s="28"/>
      <c r="G8" s="24"/>
      <c r="H8" s="25"/>
      <c r="J8" s="26"/>
    </row>
    <row r="9" spans="1:12" ht="37.5" x14ac:dyDescent="0.3">
      <c r="A9" s="27"/>
      <c r="B9" s="21"/>
      <c r="C9" s="29" t="s">
        <v>14</v>
      </c>
      <c r="D9" s="30">
        <v>83028</v>
      </c>
      <c r="E9" s="30">
        <v>0</v>
      </c>
      <c r="F9" s="6">
        <v>0</v>
      </c>
      <c r="G9" s="31">
        <v>0</v>
      </c>
      <c r="H9" s="32">
        <v>0</v>
      </c>
      <c r="I9" s="6">
        <v>83028</v>
      </c>
      <c r="J9" s="33" t="s">
        <v>15</v>
      </c>
      <c r="L9" s="34"/>
    </row>
    <row r="10" spans="1:12" ht="15.75" customHeight="1" thickBot="1" x14ac:dyDescent="0.35">
      <c r="B10" s="35"/>
      <c r="C10" s="36"/>
      <c r="D10" s="37"/>
      <c r="E10" s="37"/>
      <c r="F10" s="6"/>
      <c r="G10" s="31"/>
      <c r="H10" s="32"/>
      <c r="I10" s="6"/>
      <c r="J10" s="33"/>
    </row>
    <row r="11" spans="1:12" ht="26.5" thickBot="1" x14ac:dyDescent="0.35">
      <c r="A11" s="38"/>
      <c r="B11" s="39"/>
      <c r="C11" s="40" t="s">
        <v>16</v>
      </c>
      <c r="D11" s="41">
        <f>D9</f>
        <v>83028</v>
      </c>
      <c r="E11" s="41">
        <f t="shared" ref="E11:I11" si="0">E9</f>
        <v>0</v>
      </c>
      <c r="F11" s="42">
        <f t="shared" si="0"/>
        <v>0</v>
      </c>
      <c r="G11" s="42">
        <f t="shared" si="0"/>
        <v>0</v>
      </c>
      <c r="H11" s="42">
        <f t="shared" si="0"/>
        <v>0</v>
      </c>
      <c r="I11" s="43">
        <f t="shared" si="0"/>
        <v>83028</v>
      </c>
      <c r="J11" s="44" t="s">
        <v>17</v>
      </c>
      <c r="L11" s="34"/>
    </row>
    <row r="12" spans="1:12" ht="15.75" customHeight="1" x14ac:dyDescent="0.3">
      <c r="A12" s="15"/>
      <c r="B12" s="15"/>
      <c r="C12" s="4"/>
      <c r="D12" s="15"/>
      <c r="E12" s="15"/>
      <c r="F12" s="15"/>
      <c r="G12" s="15"/>
      <c r="H12" s="15"/>
      <c r="I12" s="15"/>
      <c r="J12" s="45"/>
      <c r="L12" s="34"/>
    </row>
    <row r="13" spans="1:12" ht="15.75" customHeight="1" x14ac:dyDescent="0.3">
      <c r="A13" s="27"/>
      <c r="B13" s="21"/>
      <c r="C13" s="36"/>
      <c r="D13" s="46"/>
      <c r="E13" s="46"/>
      <c r="F13" s="46"/>
      <c r="G13" s="46"/>
      <c r="H13" s="46"/>
      <c r="I13" s="46"/>
      <c r="J13" s="47"/>
    </row>
    <row r="14" spans="1:12" ht="15.75" customHeight="1" x14ac:dyDescent="0.3">
      <c r="A14" s="48" t="s">
        <v>18</v>
      </c>
      <c r="B14" s="11"/>
      <c r="C14" s="11"/>
      <c r="D14" s="22"/>
      <c r="E14" s="22"/>
      <c r="F14" s="22"/>
      <c r="G14" s="22"/>
      <c r="H14" s="22"/>
      <c r="I14" s="22"/>
      <c r="J14" s="14" t="s">
        <v>19</v>
      </c>
    </row>
    <row r="15" spans="1:12" ht="15.75" customHeight="1" thickBot="1" x14ac:dyDescent="0.35">
      <c r="A15" s="49"/>
      <c r="B15" s="50"/>
      <c r="C15" s="50"/>
      <c r="D15" s="22"/>
      <c r="E15" s="22"/>
      <c r="F15" s="22"/>
      <c r="G15" s="22"/>
      <c r="H15" s="22"/>
      <c r="I15" s="22"/>
      <c r="J15" s="14"/>
    </row>
    <row r="16" spans="1:12" ht="26.5" thickBot="1" x14ac:dyDescent="0.35">
      <c r="A16" s="15" t="s">
        <v>3</v>
      </c>
      <c r="B16" s="15" t="s">
        <v>4</v>
      </c>
      <c r="C16" s="4" t="s">
        <v>5</v>
      </c>
      <c r="D16" s="16" t="s">
        <v>6</v>
      </c>
      <c r="E16" s="16" t="s">
        <v>7</v>
      </c>
      <c r="F16" s="17" t="s">
        <v>8</v>
      </c>
      <c r="G16" s="18" t="s">
        <v>9</v>
      </c>
      <c r="H16" s="19" t="s">
        <v>10</v>
      </c>
      <c r="I16" s="18" t="s">
        <v>11</v>
      </c>
      <c r="J16" s="20" t="s">
        <v>12</v>
      </c>
    </row>
    <row r="17" spans="1:12" ht="15.75" customHeight="1" x14ac:dyDescent="0.3">
      <c r="A17" s="27"/>
      <c r="B17" s="21"/>
      <c r="C17" s="51"/>
      <c r="D17" s="52"/>
      <c r="E17" s="30"/>
      <c r="F17" s="6"/>
      <c r="G17" s="31"/>
      <c r="H17" s="32"/>
      <c r="I17" s="6"/>
      <c r="J17" s="53"/>
    </row>
    <row r="18" spans="1:12" ht="15.75" customHeight="1" x14ac:dyDescent="0.3">
      <c r="A18" s="27"/>
      <c r="B18" s="21"/>
      <c r="C18" s="4"/>
      <c r="D18" s="28"/>
      <c r="E18" s="28"/>
      <c r="G18" s="24"/>
      <c r="H18" s="25"/>
      <c r="J18" s="26"/>
      <c r="L18" s="34"/>
    </row>
    <row r="19" spans="1:12" ht="26" x14ac:dyDescent="0.3">
      <c r="A19" s="27">
        <v>43129</v>
      </c>
      <c r="B19" s="21"/>
      <c r="C19" s="54" t="s">
        <v>20</v>
      </c>
      <c r="D19" s="28"/>
      <c r="E19" s="28"/>
      <c r="G19" s="24"/>
      <c r="H19" s="25"/>
      <c r="J19" s="26"/>
      <c r="L19" s="34"/>
    </row>
    <row r="20" spans="1:12" ht="38" thickBot="1" x14ac:dyDescent="0.35">
      <c r="A20" s="55"/>
      <c r="B20" s="56"/>
      <c r="C20" s="57" t="s">
        <v>21</v>
      </c>
      <c r="D20" s="58">
        <v>87428.75</v>
      </c>
      <c r="E20" s="58">
        <v>0</v>
      </c>
      <c r="F20" s="8">
        <v>0</v>
      </c>
      <c r="G20" s="59">
        <v>0</v>
      </c>
      <c r="H20" s="60">
        <v>0</v>
      </c>
      <c r="I20" s="6">
        <v>87428.75</v>
      </c>
      <c r="J20" s="61" t="s">
        <v>22</v>
      </c>
    </row>
    <row r="21" spans="1:12" ht="35.25" customHeight="1" thickBot="1" x14ac:dyDescent="0.35">
      <c r="A21" s="62"/>
      <c r="B21" s="63"/>
      <c r="C21" s="40" t="s">
        <v>23</v>
      </c>
      <c r="D21" s="42">
        <f>D20</f>
        <v>87428.75</v>
      </c>
      <c r="E21" s="42">
        <f t="shared" ref="E21:I21" si="1">E20</f>
        <v>0</v>
      </c>
      <c r="F21" s="42">
        <f t="shared" si="1"/>
        <v>0</v>
      </c>
      <c r="G21" s="42">
        <f t="shared" si="1"/>
        <v>0</v>
      </c>
      <c r="H21" s="42">
        <f t="shared" si="1"/>
        <v>0</v>
      </c>
      <c r="I21" s="43">
        <f t="shared" si="1"/>
        <v>87428.75</v>
      </c>
      <c r="J21" s="64" t="s">
        <v>17</v>
      </c>
    </row>
    <row r="22" spans="1:12" ht="15.75" customHeight="1" x14ac:dyDescent="0.3">
      <c r="A22" s="27"/>
      <c r="B22" s="21"/>
      <c r="C22" s="4"/>
      <c r="D22" s="65"/>
      <c r="E22" s="65"/>
      <c r="F22" s="65"/>
      <c r="G22" s="65"/>
      <c r="H22" s="65"/>
      <c r="I22" s="65"/>
      <c r="J22" s="66"/>
    </row>
    <row r="23" spans="1:12" ht="15.75" customHeight="1" x14ac:dyDescent="0.3">
      <c r="A23" s="27"/>
      <c r="B23" s="21"/>
      <c r="C23" s="4"/>
      <c r="D23" s="65"/>
      <c r="E23" s="65"/>
      <c r="F23" s="65"/>
      <c r="G23" s="65"/>
      <c r="H23" s="65"/>
      <c r="I23" s="65"/>
      <c r="J23" s="66"/>
    </row>
    <row r="24" spans="1:12" ht="15.75" customHeight="1" x14ac:dyDescent="0.3">
      <c r="A24" s="48" t="s">
        <v>24</v>
      </c>
      <c r="B24" s="11"/>
      <c r="C24" s="11"/>
      <c r="D24" s="22"/>
      <c r="E24" s="22"/>
      <c r="F24" s="22"/>
      <c r="G24" s="22"/>
      <c r="H24" s="22"/>
      <c r="I24" s="22"/>
      <c r="J24" s="5"/>
    </row>
    <row r="25" spans="1:12" ht="15.75" customHeight="1" x14ac:dyDescent="0.3">
      <c r="A25" s="49"/>
      <c r="B25" s="50"/>
      <c r="C25" s="50"/>
      <c r="D25" s="22"/>
      <c r="E25" s="22"/>
      <c r="F25" s="22"/>
      <c r="G25" s="22"/>
      <c r="H25" s="22"/>
      <c r="I25" s="22"/>
      <c r="J25" s="14" t="s">
        <v>25</v>
      </c>
    </row>
    <row r="26" spans="1:12" ht="15.75" customHeight="1" thickBot="1" x14ac:dyDescent="0.35">
      <c r="A26" s="49"/>
      <c r="B26" s="50"/>
      <c r="C26" s="50"/>
      <c r="D26" s="22"/>
      <c r="E26" s="22"/>
      <c r="F26" s="22"/>
      <c r="G26" s="22"/>
      <c r="H26" s="22"/>
      <c r="I26" s="22"/>
      <c r="J26" s="14"/>
    </row>
    <row r="27" spans="1:12" ht="45" customHeight="1" thickBot="1" x14ac:dyDescent="0.35">
      <c r="A27" s="15" t="s">
        <v>3</v>
      </c>
      <c r="B27" s="15" t="s">
        <v>4</v>
      </c>
      <c r="C27" s="4" t="s">
        <v>5</v>
      </c>
      <c r="D27" s="16" t="s">
        <v>6</v>
      </c>
      <c r="E27" s="18" t="s">
        <v>7</v>
      </c>
      <c r="F27" s="19" t="s">
        <v>8</v>
      </c>
      <c r="G27" s="18" t="s">
        <v>9</v>
      </c>
      <c r="H27" s="17" t="s">
        <v>10</v>
      </c>
      <c r="I27" s="17" t="s">
        <v>11</v>
      </c>
      <c r="J27" s="20" t="s">
        <v>12</v>
      </c>
    </row>
    <row r="28" spans="1:12" ht="15.75" customHeight="1" x14ac:dyDescent="0.3">
      <c r="A28" s="27">
        <v>43287</v>
      </c>
      <c r="B28" s="21"/>
      <c r="C28" s="15" t="s">
        <v>26</v>
      </c>
      <c r="D28" s="67"/>
      <c r="E28" s="68"/>
      <c r="F28" s="68"/>
      <c r="G28" s="69"/>
      <c r="H28" s="46"/>
      <c r="I28" s="69"/>
      <c r="J28" s="53"/>
    </row>
    <row r="29" spans="1:12" ht="50.25" customHeight="1" x14ac:dyDescent="0.3">
      <c r="A29" s="62"/>
      <c r="B29" s="63"/>
      <c r="C29" s="29" t="s">
        <v>27</v>
      </c>
      <c r="D29" s="30">
        <v>72499.11</v>
      </c>
      <c r="E29" s="32">
        <v>0</v>
      </c>
      <c r="F29" s="32">
        <v>0</v>
      </c>
      <c r="G29" s="31">
        <v>0</v>
      </c>
      <c r="H29" s="6">
        <v>0</v>
      </c>
      <c r="I29" s="6">
        <v>72499.11</v>
      </c>
      <c r="J29" s="70" t="s">
        <v>28</v>
      </c>
    </row>
    <row r="30" spans="1:12" ht="15.75" customHeight="1" thickBot="1" x14ac:dyDescent="0.35">
      <c r="A30" s="27"/>
      <c r="B30" s="21"/>
      <c r="C30" s="36"/>
      <c r="D30" s="67"/>
      <c r="E30" s="68"/>
      <c r="F30" s="68"/>
      <c r="G30" s="69"/>
      <c r="H30" s="46"/>
      <c r="I30" s="69"/>
      <c r="J30" s="71"/>
    </row>
    <row r="31" spans="1:12" ht="27.75" customHeight="1" thickBot="1" x14ac:dyDescent="0.35">
      <c r="A31" s="62"/>
      <c r="B31" s="63"/>
      <c r="C31" s="40" t="s">
        <v>29</v>
      </c>
      <c r="D31" s="42">
        <f>D29+D30</f>
        <v>72499.11</v>
      </c>
      <c r="E31" s="42">
        <f>E29+E30</f>
        <v>0</v>
      </c>
      <c r="F31" s="42">
        <f t="shared" ref="F31:H31" si="2">F29</f>
        <v>0</v>
      </c>
      <c r="G31" s="42">
        <f t="shared" si="2"/>
        <v>0</v>
      </c>
      <c r="H31" s="42">
        <f t="shared" si="2"/>
        <v>0</v>
      </c>
      <c r="I31" s="43">
        <f>I29+I30</f>
        <v>72499.11</v>
      </c>
      <c r="J31" s="72"/>
    </row>
    <row r="32" spans="1:12" ht="15.75" customHeight="1" x14ac:dyDescent="0.3">
      <c r="A32" s="27"/>
      <c r="B32" s="21"/>
      <c r="C32" s="36"/>
      <c r="D32" s="46"/>
      <c r="E32" s="46"/>
      <c r="F32" s="46"/>
      <c r="G32" s="46"/>
      <c r="H32" s="46"/>
      <c r="I32" s="46"/>
      <c r="J32" s="5"/>
    </row>
    <row r="33" spans="1:10" ht="15.75" customHeight="1" x14ac:dyDescent="0.3">
      <c r="A33" s="27"/>
      <c r="B33" s="21"/>
      <c r="C33" s="36"/>
      <c r="H33" s="34"/>
      <c r="J33" s="66"/>
    </row>
    <row r="34" spans="1:10" ht="15.75" customHeight="1" x14ac:dyDescent="0.3">
      <c r="A34" s="48" t="s">
        <v>30</v>
      </c>
      <c r="B34" s="11"/>
      <c r="C34" s="11"/>
      <c r="D34" s="22"/>
      <c r="E34" s="22"/>
      <c r="F34" s="22"/>
      <c r="G34" s="22"/>
      <c r="H34" s="22"/>
      <c r="I34" s="22"/>
      <c r="J34" s="14" t="s">
        <v>31</v>
      </c>
    </row>
    <row r="35" spans="1:10" ht="15.75" customHeight="1" thickBot="1" x14ac:dyDescent="0.35">
      <c r="A35" s="49"/>
      <c r="B35" s="50"/>
      <c r="C35" s="50"/>
      <c r="D35" s="22"/>
      <c r="E35" s="22"/>
      <c r="F35" s="22"/>
      <c r="G35" s="22"/>
      <c r="H35" s="22"/>
      <c r="I35" s="22"/>
      <c r="J35" s="14"/>
    </row>
    <row r="36" spans="1:10" ht="26.5" thickBot="1" x14ac:dyDescent="0.35">
      <c r="A36" s="45" t="s">
        <v>3</v>
      </c>
      <c r="B36" s="45" t="s">
        <v>4</v>
      </c>
      <c r="C36" s="73" t="s">
        <v>5</v>
      </c>
      <c r="D36" s="20" t="s">
        <v>6</v>
      </c>
      <c r="E36" s="74" t="s">
        <v>7</v>
      </c>
      <c r="F36" s="20" t="s">
        <v>8</v>
      </c>
      <c r="G36" s="20" t="s">
        <v>9</v>
      </c>
      <c r="H36" s="20" t="s">
        <v>10</v>
      </c>
      <c r="I36" s="75" t="s">
        <v>11</v>
      </c>
      <c r="J36" s="20" t="s">
        <v>12</v>
      </c>
    </row>
    <row r="37" spans="1:10" ht="15.75" customHeight="1" x14ac:dyDescent="0.3">
      <c r="A37" s="62"/>
      <c r="B37" s="63"/>
      <c r="C37" s="5"/>
      <c r="D37" s="58"/>
      <c r="E37" s="58"/>
      <c r="F37" s="58"/>
      <c r="G37" s="58"/>
      <c r="H37" s="58"/>
      <c r="I37" s="58"/>
      <c r="J37" s="71"/>
    </row>
    <row r="38" spans="1:10" ht="52" x14ac:dyDescent="0.3">
      <c r="A38" s="76" t="s">
        <v>32</v>
      </c>
      <c r="B38" s="63"/>
      <c r="C38" s="45" t="s">
        <v>33</v>
      </c>
      <c r="D38" s="58"/>
      <c r="E38" s="58"/>
      <c r="F38" s="58"/>
      <c r="G38" s="58"/>
      <c r="H38" s="58"/>
      <c r="I38" s="58"/>
      <c r="J38" s="71"/>
    </row>
    <row r="39" spans="1:10" ht="37.5" x14ac:dyDescent="0.3">
      <c r="A39" s="62"/>
      <c r="B39" s="63"/>
      <c r="C39" s="5" t="s">
        <v>34</v>
      </c>
      <c r="D39" s="58">
        <v>20789.919999999998</v>
      </c>
      <c r="E39" s="58">
        <v>0</v>
      </c>
      <c r="F39" s="58">
        <v>0</v>
      </c>
      <c r="G39" s="58">
        <v>0</v>
      </c>
      <c r="H39" s="58">
        <v>0</v>
      </c>
      <c r="I39" s="58">
        <v>20789.919999999998</v>
      </c>
      <c r="J39" s="71" t="s">
        <v>35</v>
      </c>
    </row>
    <row r="40" spans="1:10" ht="15.75" customHeight="1" x14ac:dyDescent="0.3">
      <c r="A40" s="62"/>
      <c r="B40" s="63"/>
      <c r="C40" s="5"/>
      <c r="D40" s="58"/>
      <c r="E40" s="58"/>
      <c r="F40" s="58"/>
      <c r="G40" s="58"/>
      <c r="H40" s="58"/>
      <c r="I40" s="58"/>
      <c r="J40" s="71"/>
    </row>
    <row r="41" spans="1:10" ht="54.75" customHeight="1" x14ac:dyDescent="0.3">
      <c r="A41" s="76" t="s">
        <v>36</v>
      </c>
      <c r="B41" s="63"/>
      <c r="C41" s="45" t="s">
        <v>37</v>
      </c>
      <c r="D41" s="58"/>
      <c r="E41" s="58"/>
      <c r="F41" s="58"/>
      <c r="G41" s="58"/>
      <c r="H41" s="58"/>
      <c r="I41" s="58"/>
      <c r="J41" s="71"/>
    </row>
    <row r="42" spans="1:10" ht="37.5" x14ac:dyDescent="0.3">
      <c r="A42" s="62"/>
      <c r="B42" s="63"/>
      <c r="C42" s="5" t="s">
        <v>38</v>
      </c>
      <c r="D42" s="58">
        <v>7823.74</v>
      </c>
      <c r="E42" s="58">
        <v>0</v>
      </c>
      <c r="F42" s="58">
        <v>0</v>
      </c>
      <c r="G42" s="58">
        <v>0</v>
      </c>
      <c r="H42" s="58">
        <v>0</v>
      </c>
      <c r="I42" s="58">
        <v>7823.74</v>
      </c>
      <c r="J42" s="70" t="s">
        <v>35</v>
      </c>
    </row>
    <row r="43" spans="1:10" ht="15.75" customHeight="1" x14ac:dyDescent="0.3">
      <c r="A43" s="62"/>
      <c r="B43" s="63"/>
      <c r="C43" s="77"/>
      <c r="D43" s="30"/>
      <c r="E43" s="30"/>
      <c r="F43" s="30"/>
      <c r="G43" s="30"/>
      <c r="H43" s="30"/>
      <c r="I43" s="30"/>
      <c r="J43" s="70"/>
    </row>
    <row r="44" spans="1:10" ht="15.75" customHeight="1" x14ac:dyDescent="0.3">
      <c r="A44" s="62">
        <v>43448</v>
      </c>
      <c r="B44" s="63"/>
      <c r="C44" s="73" t="s">
        <v>39</v>
      </c>
      <c r="D44" s="30"/>
      <c r="E44" s="30"/>
      <c r="F44" s="30"/>
      <c r="G44" s="30"/>
      <c r="H44" s="30"/>
      <c r="I44" s="30"/>
      <c r="J44" s="70"/>
    </row>
    <row r="45" spans="1:10" ht="37.5" x14ac:dyDescent="0.3">
      <c r="A45" s="62"/>
      <c r="B45" s="63"/>
      <c r="C45" s="5" t="s">
        <v>40</v>
      </c>
      <c r="D45" s="30">
        <v>208000</v>
      </c>
      <c r="E45" s="30">
        <v>0</v>
      </c>
      <c r="F45" s="30">
        <v>0</v>
      </c>
      <c r="G45" s="30">
        <v>0</v>
      </c>
      <c r="H45" s="30">
        <v>0</v>
      </c>
      <c r="I45" s="6">
        <v>208000</v>
      </c>
      <c r="J45" s="70" t="s">
        <v>28</v>
      </c>
    </row>
    <row r="46" spans="1:10" ht="15.75" customHeight="1" thickBot="1" x14ac:dyDescent="0.35">
      <c r="A46" s="27"/>
      <c r="B46" s="21"/>
      <c r="C46" s="22"/>
      <c r="D46" s="67"/>
      <c r="E46" s="67"/>
      <c r="F46" s="67"/>
      <c r="G46" s="67"/>
      <c r="H46" s="67"/>
      <c r="I46" s="67"/>
      <c r="J46" s="70"/>
    </row>
    <row r="47" spans="1:10" ht="34.5" customHeight="1" thickBot="1" x14ac:dyDescent="0.35">
      <c r="A47" s="27"/>
      <c r="B47" s="21"/>
      <c r="C47" s="15" t="s">
        <v>41</v>
      </c>
      <c r="D47" s="78">
        <f>D39+D42+D45</f>
        <v>236613.66</v>
      </c>
      <c r="E47" s="78">
        <f t="shared" ref="E47:H47" si="3">E39+E42+E45</f>
        <v>0</v>
      </c>
      <c r="F47" s="78">
        <f t="shared" si="3"/>
        <v>0</v>
      </c>
      <c r="G47" s="78">
        <f t="shared" si="3"/>
        <v>0</v>
      </c>
      <c r="H47" s="78">
        <f t="shared" si="3"/>
        <v>0</v>
      </c>
      <c r="I47" s="79">
        <f>I39+I42+I45</f>
        <v>236613.66</v>
      </c>
      <c r="J47" s="80" t="s">
        <v>17</v>
      </c>
    </row>
    <row r="48" spans="1:10" ht="15.75" customHeight="1" x14ac:dyDescent="0.3">
      <c r="A48" s="27"/>
      <c r="B48" s="21"/>
      <c r="C48" s="15"/>
      <c r="D48" s="65"/>
      <c r="E48" s="65"/>
      <c r="F48" s="65"/>
      <c r="G48" s="65"/>
      <c r="H48" s="65"/>
      <c r="I48" s="65"/>
      <c r="J48" s="14"/>
    </row>
    <row r="49" spans="1:10" ht="15.75" customHeight="1" x14ac:dyDescent="0.3">
      <c r="A49" s="48" t="s">
        <v>42</v>
      </c>
      <c r="B49" s="11"/>
      <c r="C49" s="11"/>
      <c r="D49" s="22"/>
      <c r="E49" s="22"/>
      <c r="F49" s="22"/>
      <c r="G49" s="22"/>
      <c r="H49" s="22"/>
      <c r="I49" s="22"/>
      <c r="J49" s="14" t="s">
        <v>43</v>
      </c>
    </row>
    <row r="50" spans="1:10" ht="15.75" customHeight="1" thickBot="1" x14ac:dyDescent="0.35">
      <c r="A50" s="49"/>
      <c r="B50" s="50"/>
      <c r="C50" s="50"/>
      <c r="D50" s="22"/>
      <c r="E50" s="22"/>
      <c r="F50" s="22"/>
      <c r="G50" s="22"/>
      <c r="H50" s="22"/>
      <c r="I50" s="22"/>
      <c r="J50" s="14"/>
    </row>
    <row r="51" spans="1:10" ht="33.75" customHeight="1" thickBot="1" x14ac:dyDescent="0.35">
      <c r="A51" s="45" t="s">
        <v>3</v>
      </c>
      <c r="B51" s="45" t="s">
        <v>4</v>
      </c>
      <c r="C51" s="73" t="s">
        <v>5</v>
      </c>
      <c r="D51" s="20" t="s">
        <v>6</v>
      </c>
      <c r="E51" s="74" t="s">
        <v>7</v>
      </c>
      <c r="F51" s="20" t="s">
        <v>8</v>
      </c>
      <c r="G51" s="20" t="s">
        <v>9</v>
      </c>
      <c r="H51" s="20" t="s">
        <v>10</v>
      </c>
      <c r="I51" s="75" t="s">
        <v>11</v>
      </c>
      <c r="J51" s="20" t="s">
        <v>12</v>
      </c>
    </row>
    <row r="52" spans="1:10" ht="15.75" customHeight="1" x14ac:dyDescent="0.3">
      <c r="A52" s="45"/>
      <c r="B52" s="45"/>
      <c r="C52" s="73"/>
      <c r="D52" s="81"/>
      <c r="E52" s="82"/>
      <c r="F52" s="81"/>
      <c r="G52" s="81"/>
      <c r="H52" s="81"/>
      <c r="I52" s="45"/>
      <c r="J52" s="81"/>
    </row>
    <row r="53" spans="1:10" ht="15.75" customHeight="1" x14ac:dyDescent="0.3">
      <c r="A53" s="62">
        <v>43472</v>
      </c>
      <c r="B53" s="63"/>
      <c r="C53" s="73" t="s">
        <v>44</v>
      </c>
      <c r="D53" s="58"/>
      <c r="E53" s="30"/>
      <c r="F53" s="30"/>
      <c r="G53" s="30"/>
      <c r="H53" s="30"/>
      <c r="I53" s="30"/>
      <c r="J53" s="71"/>
    </row>
    <row r="54" spans="1:10" ht="60" customHeight="1" thickBot="1" x14ac:dyDescent="0.35">
      <c r="A54" s="62"/>
      <c r="B54" s="63"/>
      <c r="C54" s="5" t="s">
        <v>45</v>
      </c>
      <c r="D54" s="58">
        <v>262980</v>
      </c>
      <c r="E54" s="58">
        <v>0</v>
      </c>
      <c r="F54" s="58">
        <v>0</v>
      </c>
      <c r="G54" s="58">
        <v>0</v>
      </c>
      <c r="H54" s="58">
        <v>0</v>
      </c>
      <c r="I54" s="6">
        <v>262980</v>
      </c>
      <c r="J54" s="70" t="s">
        <v>46</v>
      </c>
    </row>
    <row r="55" spans="1:10" ht="33.75" customHeight="1" thickBot="1" x14ac:dyDescent="0.35">
      <c r="A55" s="27"/>
      <c r="B55" s="21"/>
      <c r="C55" s="15" t="s">
        <v>47</v>
      </c>
      <c r="D55" s="78">
        <f>SUM(D54)</f>
        <v>262980</v>
      </c>
      <c r="E55" s="78">
        <f t="shared" ref="E55:H55" si="4">SUM(E54)</f>
        <v>0</v>
      </c>
      <c r="F55" s="78">
        <f t="shared" si="4"/>
        <v>0</v>
      </c>
      <c r="G55" s="78">
        <f t="shared" si="4"/>
        <v>0</v>
      </c>
      <c r="H55" s="78">
        <f t="shared" si="4"/>
        <v>0</v>
      </c>
      <c r="I55" s="79">
        <f>I54</f>
        <v>262980</v>
      </c>
      <c r="J55" s="80"/>
    </row>
    <row r="56" spans="1:10" ht="15.75" customHeight="1" x14ac:dyDescent="0.3">
      <c r="A56" s="27"/>
      <c r="B56" s="21"/>
      <c r="C56" s="4"/>
      <c r="D56" s="65"/>
      <c r="E56" s="65"/>
      <c r="F56" s="65"/>
      <c r="G56" s="65"/>
      <c r="H56" s="65"/>
      <c r="I56" s="65"/>
      <c r="J56" s="14"/>
    </row>
    <row r="57" spans="1:10" ht="15.75" customHeight="1" x14ac:dyDescent="0.3">
      <c r="A57" s="27"/>
      <c r="B57" s="21"/>
      <c r="C57" s="4"/>
      <c r="D57" s="22"/>
      <c r="E57" s="65" t="s">
        <v>17</v>
      </c>
      <c r="F57" s="65"/>
      <c r="G57" s="65"/>
      <c r="H57" s="65"/>
      <c r="I57" s="65"/>
      <c r="J57" s="14"/>
    </row>
    <row r="58" spans="1:10" ht="15.75" customHeight="1" x14ac:dyDescent="0.3">
      <c r="A58" s="48" t="s">
        <v>48</v>
      </c>
      <c r="B58" s="11"/>
      <c r="C58" s="11"/>
      <c r="E58" s="22"/>
      <c r="F58" s="22"/>
      <c r="G58" s="22"/>
      <c r="H58" s="22"/>
      <c r="I58" s="22"/>
      <c r="J58" s="14" t="s">
        <v>49</v>
      </c>
    </row>
    <row r="59" spans="1:10" ht="15.75" customHeight="1" thickBot="1" x14ac:dyDescent="0.35">
      <c r="A59" s="49"/>
      <c r="B59" s="50"/>
      <c r="C59" s="50"/>
      <c r="D59" s="22"/>
      <c r="E59" s="22"/>
      <c r="F59" s="22"/>
      <c r="G59" s="22"/>
      <c r="H59" s="22"/>
      <c r="I59" s="22"/>
      <c r="J59" s="14"/>
    </row>
    <row r="60" spans="1:10" ht="38.25" customHeight="1" thickBot="1" x14ac:dyDescent="0.35">
      <c r="A60" s="27"/>
      <c r="B60" s="21"/>
      <c r="C60" s="4"/>
      <c r="D60" s="20" t="s">
        <v>6</v>
      </c>
      <c r="E60" s="74" t="s">
        <v>7</v>
      </c>
      <c r="F60" s="20" t="s">
        <v>8</v>
      </c>
      <c r="G60" s="20" t="s">
        <v>9</v>
      </c>
      <c r="H60" s="20" t="s">
        <v>10</v>
      </c>
      <c r="I60" s="75" t="s">
        <v>11</v>
      </c>
      <c r="J60" s="20" t="s">
        <v>12</v>
      </c>
    </row>
    <row r="61" spans="1:10" ht="15.75" customHeight="1" x14ac:dyDescent="0.3">
      <c r="A61" s="27">
        <v>43554</v>
      </c>
      <c r="B61" s="21"/>
      <c r="C61" s="4" t="s">
        <v>50</v>
      </c>
      <c r="D61" s="81"/>
      <c r="E61" s="82"/>
      <c r="F61" s="81"/>
      <c r="G61" s="81"/>
      <c r="H61" s="81"/>
      <c r="I61" s="45"/>
      <c r="J61" s="81"/>
    </row>
    <row r="62" spans="1:10" ht="37.5" x14ac:dyDescent="0.3">
      <c r="A62" s="27"/>
      <c r="B62" s="21"/>
      <c r="C62" s="29" t="s">
        <v>51</v>
      </c>
      <c r="D62" s="58">
        <v>200000</v>
      </c>
      <c r="E62" s="58">
        <v>0</v>
      </c>
      <c r="F62" s="58">
        <v>0</v>
      </c>
      <c r="G62" s="58">
        <v>0</v>
      </c>
      <c r="H62" s="58">
        <v>0</v>
      </c>
      <c r="I62" s="58">
        <v>200000</v>
      </c>
      <c r="J62" s="70" t="s">
        <v>28</v>
      </c>
    </row>
    <row r="63" spans="1:10" ht="15.75" customHeight="1" x14ac:dyDescent="0.3">
      <c r="A63" s="27"/>
      <c r="B63" s="21"/>
      <c r="C63" s="4"/>
      <c r="D63" s="58"/>
      <c r="E63" s="58"/>
      <c r="F63" s="58"/>
      <c r="G63" s="58"/>
      <c r="H63" s="58"/>
      <c r="I63" s="58"/>
      <c r="J63" s="71"/>
    </row>
    <row r="64" spans="1:10" ht="15.75" customHeight="1" x14ac:dyDescent="0.3">
      <c r="A64" s="27">
        <v>43565</v>
      </c>
      <c r="B64" s="21"/>
      <c r="C64" s="83" t="s">
        <v>52</v>
      </c>
      <c r="D64" s="58"/>
      <c r="E64" s="58"/>
      <c r="F64" s="58"/>
      <c r="G64" s="58"/>
      <c r="H64" s="58"/>
      <c r="I64" s="58"/>
      <c r="J64" s="71"/>
    </row>
    <row r="65" spans="1:10" s="38" customFormat="1" ht="37.5" x14ac:dyDescent="0.35">
      <c r="A65" s="62"/>
      <c r="B65" s="63"/>
      <c r="C65" s="5" t="s">
        <v>53</v>
      </c>
      <c r="D65" s="58">
        <v>19623</v>
      </c>
      <c r="E65" s="58">
        <v>0</v>
      </c>
      <c r="F65" s="58">
        <v>0</v>
      </c>
      <c r="G65" s="58">
        <v>0</v>
      </c>
      <c r="H65" s="58">
        <v>0</v>
      </c>
      <c r="I65" s="58">
        <v>19623</v>
      </c>
      <c r="J65" s="71" t="s">
        <v>54</v>
      </c>
    </row>
    <row r="66" spans="1:10" ht="15.75" customHeight="1" x14ac:dyDescent="0.3">
      <c r="A66" s="27"/>
      <c r="B66" s="21"/>
      <c r="C66" s="22"/>
      <c r="D66" s="84"/>
      <c r="E66" s="84"/>
      <c r="F66" s="84"/>
      <c r="G66" s="84"/>
      <c r="H66" s="84"/>
      <c r="I66" s="84"/>
      <c r="J66" s="71"/>
    </row>
    <row r="67" spans="1:10" ht="33" customHeight="1" x14ac:dyDescent="0.3">
      <c r="A67" s="27">
        <v>43601</v>
      </c>
      <c r="B67" s="21"/>
      <c r="C67" s="15" t="s">
        <v>55</v>
      </c>
      <c r="D67" s="84"/>
      <c r="E67" s="84"/>
      <c r="F67" s="84"/>
      <c r="G67" s="84"/>
      <c r="H67" s="84"/>
      <c r="I67" s="84"/>
      <c r="J67" s="71"/>
    </row>
    <row r="68" spans="1:10" x14ac:dyDescent="0.3">
      <c r="A68" s="27"/>
      <c r="B68" s="21"/>
      <c r="C68" s="22" t="s">
        <v>56</v>
      </c>
      <c r="D68" s="84">
        <v>0</v>
      </c>
      <c r="E68" s="84">
        <v>0</v>
      </c>
      <c r="F68" s="84">
        <v>0</v>
      </c>
      <c r="G68" s="84">
        <v>0</v>
      </c>
      <c r="H68" s="84">
        <v>0</v>
      </c>
      <c r="I68" s="84">
        <v>0</v>
      </c>
      <c r="J68" s="71" t="s">
        <v>57</v>
      </c>
    </row>
    <row r="69" spans="1:10" ht="15.75" customHeight="1" x14ac:dyDescent="0.3">
      <c r="A69" s="27"/>
      <c r="B69" s="21"/>
      <c r="C69" s="22"/>
      <c r="D69" s="84"/>
      <c r="E69" s="84"/>
      <c r="F69" s="84"/>
      <c r="G69" s="84"/>
      <c r="H69" s="84"/>
      <c r="I69" s="84"/>
      <c r="J69" s="71"/>
    </row>
    <row r="70" spans="1:10" x14ac:dyDescent="0.3">
      <c r="A70" s="27">
        <v>43602</v>
      </c>
      <c r="B70" s="21"/>
      <c r="C70" s="15" t="s">
        <v>58</v>
      </c>
      <c r="D70" s="84"/>
      <c r="E70" s="84"/>
      <c r="F70" s="84"/>
      <c r="G70" s="84"/>
      <c r="H70" s="84"/>
      <c r="I70" s="84"/>
      <c r="J70" s="71"/>
    </row>
    <row r="71" spans="1:10" x14ac:dyDescent="0.3">
      <c r="A71" s="27"/>
      <c r="B71" s="21"/>
      <c r="C71" s="22" t="s">
        <v>59</v>
      </c>
      <c r="D71" s="84">
        <v>0</v>
      </c>
      <c r="E71" s="84">
        <v>0</v>
      </c>
      <c r="F71" s="84">
        <v>0</v>
      </c>
      <c r="G71" s="84">
        <v>0</v>
      </c>
      <c r="H71" s="84">
        <v>0</v>
      </c>
      <c r="I71" s="84">
        <v>0</v>
      </c>
      <c r="J71" s="71" t="s">
        <v>57</v>
      </c>
    </row>
    <row r="72" spans="1:10" ht="15.75" customHeight="1" thickBot="1" x14ac:dyDescent="0.35">
      <c r="A72" s="27"/>
      <c r="B72" s="21"/>
      <c r="C72" s="22"/>
      <c r="D72" s="84"/>
      <c r="E72" s="84"/>
      <c r="F72" s="84"/>
      <c r="G72" s="84"/>
      <c r="H72" s="84"/>
      <c r="I72" s="84"/>
      <c r="J72" s="71"/>
    </row>
    <row r="73" spans="1:10" ht="33" customHeight="1" thickBot="1" x14ac:dyDescent="0.35">
      <c r="A73" s="27"/>
      <c r="B73" s="21"/>
      <c r="C73" s="15" t="s">
        <v>60</v>
      </c>
      <c r="D73" s="78">
        <f>D62+D65+D68+D71</f>
        <v>219623</v>
      </c>
      <c r="E73" s="78">
        <f t="shared" ref="E73:I73" si="5">E62+E65+E68+E71</f>
        <v>0</v>
      </c>
      <c r="F73" s="78">
        <f t="shared" si="5"/>
        <v>0</v>
      </c>
      <c r="G73" s="78">
        <f t="shared" si="5"/>
        <v>0</v>
      </c>
      <c r="H73" s="78">
        <f t="shared" si="5"/>
        <v>0</v>
      </c>
      <c r="I73" s="79">
        <f t="shared" si="5"/>
        <v>219623</v>
      </c>
      <c r="J73" s="80"/>
    </row>
    <row r="74" spans="1:10" ht="15.75" customHeight="1" x14ac:dyDescent="0.3">
      <c r="A74" s="27"/>
      <c r="B74" s="21"/>
      <c r="D74" s="85"/>
      <c r="E74" s="85"/>
      <c r="F74" s="85"/>
      <c r="G74" s="85"/>
      <c r="H74" s="85"/>
      <c r="I74" s="85"/>
      <c r="J74" s="14"/>
    </row>
    <row r="75" spans="1:10" ht="15.75" customHeight="1" x14ac:dyDescent="0.3">
      <c r="A75" s="27"/>
      <c r="B75" s="21"/>
      <c r="D75" s="85"/>
      <c r="E75" s="85"/>
      <c r="F75" s="85"/>
      <c r="G75" s="85"/>
      <c r="H75" s="85"/>
      <c r="I75" s="85"/>
      <c r="J75" s="14"/>
    </row>
    <row r="76" spans="1:10" ht="15.75" customHeight="1" x14ac:dyDescent="0.3">
      <c r="A76" s="48" t="s">
        <v>61</v>
      </c>
      <c r="B76" s="11"/>
      <c r="C76" s="11"/>
      <c r="D76" s="22"/>
      <c r="E76" s="22"/>
      <c r="F76" s="22"/>
      <c r="G76" s="22"/>
      <c r="H76" s="22"/>
      <c r="I76" s="22"/>
      <c r="J76" s="14" t="s">
        <v>62</v>
      </c>
    </row>
    <row r="77" spans="1:10" ht="15.75" customHeight="1" thickBot="1" x14ac:dyDescent="0.35">
      <c r="A77" s="49"/>
      <c r="B77" s="50"/>
      <c r="C77" s="50"/>
      <c r="D77" s="22"/>
      <c r="E77" s="22"/>
      <c r="F77" s="22"/>
      <c r="G77" s="22"/>
      <c r="H77" s="22"/>
      <c r="I77" s="22"/>
      <c r="J77" s="14"/>
    </row>
    <row r="78" spans="1:10" ht="26.5" thickBot="1" x14ac:dyDescent="0.35">
      <c r="A78" s="27"/>
      <c r="B78" s="21"/>
      <c r="C78" s="4"/>
      <c r="D78" s="20" t="s">
        <v>6</v>
      </c>
      <c r="E78" s="74" t="s">
        <v>7</v>
      </c>
      <c r="F78" s="20" t="s">
        <v>8</v>
      </c>
      <c r="G78" s="20" t="s">
        <v>9</v>
      </c>
      <c r="H78" s="20" t="s">
        <v>10</v>
      </c>
      <c r="I78" s="75" t="s">
        <v>11</v>
      </c>
      <c r="J78" s="20" t="s">
        <v>12</v>
      </c>
    </row>
    <row r="79" spans="1:10" ht="52" x14ac:dyDescent="0.3">
      <c r="A79" s="86" t="s">
        <v>63</v>
      </c>
      <c r="B79" s="21"/>
      <c r="C79" s="87" t="s">
        <v>64</v>
      </c>
      <c r="D79" s="88"/>
      <c r="E79" s="88"/>
      <c r="F79" s="88"/>
      <c r="G79" s="88"/>
      <c r="H79" s="88"/>
      <c r="I79" s="88"/>
      <c r="J79" s="88"/>
    </row>
    <row r="80" spans="1:10" ht="37.5" x14ac:dyDescent="0.3">
      <c r="A80" s="27"/>
      <c r="B80" s="21"/>
      <c r="C80" s="29" t="s">
        <v>65</v>
      </c>
      <c r="D80" s="58">
        <v>2804.36</v>
      </c>
      <c r="E80" s="58">
        <v>0</v>
      </c>
      <c r="F80" s="58">
        <v>0</v>
      </c>
      <c r="G80" s="58">
        <v>0</v>
      </c>
      <c r="H80" s="58">
        <v>0</v>
      </c>
      <c r="I80" s="58">
        <v>2804.36</v>
      </c>
      <c r="J80" s="70" t="s">
        <v>35</v>
      </c>
    </row>
    <row r="81" spans="1:14" ht="15.75" customHeight="1" x14ac:dyDescent="0.3">
      <c r="A81" s="27"/>
      <c r="B81" s="21"/>
      <c r="C81" s="22"/>
      <c r="D81" s="67"/>
      <c r="E81" s="67"/>
      <c r="F81" s="67"/>
      <c r="G81" s="67"/>
      <c r="H81" s="67"/>
      <c r="I81" s="67"/>
      <c r="J81" s="71"/>
    </row>
    <row r="82" spans="1:14" ht="52" x14ac:dyDescent="0.3">
      <c r="A82" s="86" t="s">
        <v>66</v>
      </c>
      <c r="B82" s="21"/>
      <c r="C82" s="83" t="s">
        <v>67</v>
      </c>
      <c r="D82" s="67"/>
      <c r="E82" s="67"/>
      <c r="F82" s="67"/>
      <c r="G82" s="67"/>
      <c r="H82" s="67"/>
      <c r="I82" s="67"/>
      <c r="J82" s="71"/>
    </row>
    <row r="83" spans="1:14" s="38" customFormat="1" ht="37.5" x14ac:dyDescent="0.35">
      <c r="A83" s="62"/>
      <c r="B83" s="63"/>
      <c r="C83" s="5" t="s">
        <v>68</v>
      </c>
      <c r="D83" s="30">
        <v>20506.169999999998</v>
      </c>
      <c r="E83" s="30">
        <v>0</v>
      </c>
      <c r="F83" s="30">
        <v>0</v>
      </c>
      <c r="G83" s="30">
        <v>0</v>
      </c>
      <c r="H83" s="30">
        <v>0</v>
      </c>
      <c r="I83" s="30">
        <v>20506.169999999998</v>
      </c>
      <c r="J83" s="70" t="s">
        <v>35</v>
      </c>
    </row>
    <row r="84" spans="1:14" ht="13.5" thickBot="1" x14ac:dyDescent="0.35">
      <c r="A84" s="27"/>
      <c r="B84" s="21"/>
      <c r="C84" s="15"/>
      <c r="D84" s="89"/>
      <c r="E84" s="89"/>
      <c r="F84" s="89"/>
      <c r="G84" s="89"/>
      <c r="H84" s="89"/>
      <c r="I84" s="37"/>
      <c r="J84" s="90"/>
    </row>
    <row r="85" spans="1:14" ht="31.5" customHeight="1" thickBot="1" x14ac:dyDescent="0.35">
      <c r="A85" s="27"/>
      <c r="B85" s="21"/>
      <c r="C85" s="15" t="s">
        <v>69</v>
      </c>
      <c r="D85" s="78">
        <f>SUM(D80:D83)</f>
        <v>23310.53</v>
      </c>
      <c r="E85" s="78">
        <f>SUM(E80:E83)</f>
        <v>0</v>
      </c>
      <c r="F85" s="78">
        <f t="shared" ref="F85:H85" si="6">SUM(F80:F83)</f>
        <v>0</v>
      </c>
      <c r="G85" s="78">
        <f t="shared" si="6"/>
        <v>0</v>
      </c>
      <c r="H85" s="78">
        <f t="shared" si="6"/>
        <v>0</v>
      </c>
      <c r="I85" s="78">
        <f>SUM(I80:I83)</f>
        <v>23310.53</v>
      </c>
      <c r="J85" s="80"/>
    </row>
    <row r="86" spans="1:14" ht="15.75" customHeight="1" x14ac:dyDescent="0.3">
      <c r="A86" s="27"/>
      <c r="B86" s="21"/>
      <c r="C86" s="15"/>
      <c r="D86" s="65"/>
      <c r="E86" s="65"/>
      <c r="F86" s="65"/>
      <c r="G86" s="65"/>
      <c r="H86" s="65"/>
      <c r="I86" s="65"/>
      <c r="J86" s="14"/>
    </row>
    <row r="87" spans="1:14" ht="15.75" customHeight="1" x14ac:dyDescent="0.3">
      <c r="A87" s="27"/>
      <c r="B87" s="21"/>
      <c r="C87" s="15"/>
      <c r="D87" s="65"/>
      <c r="E87" s="65"/>
      <c r="F87" s="65"/>
      <c r="G87" s="65"/>
      <c r="H87" s="65"/>
      <c r="I87" s="65"/>
      <c r="J87" s="91"/>
    </row>
    <row r="88" spans="1:14" ht="15.75" customHeight="1" x14ac:dyDescent="0.3">
      <c r="A88" s="48" t="s">
        <v>70</v>
      </c>
      <c r="B88" s="11"/>
      <c r="C88" s="11"/>
      <c r="D88" s="22"/>
      <c r="E88" s="22"/>
      <c r="F88" s="22"/>
      <c r="G88" s="22"/>
      <c r="H88" s="22"/>
      <c r="I88" s="22"/>
      <c r="J88" s="91" t="s">
        <v>71</v>
      </c>
    </row>
    <row r="89" spans="1:14" ht="15.75" customHeight="1" thickBot="1" x14ac:dyDescent="0.35">
      <c r="A89" s="49"/>
      <c r="B89" s="50"/>
      <c r="C89" s="50"/>
      <c r="D89" s="22"/>
      <c r="E89" s="22"/>
      <c r="F89" s="22"/>
      <c r="G89" s="22"/>
      <c r="H89" s="22"/>
      <c r="I89" s="22"/>
      <c r="J89" s="91"/>
    </row>
    <row r="90" spans="1:14" ht="46.5" customHeight="1" thickBot="1" x14ac:dyDescent="0.35">
      <c r="A90" s="27"/>
      <c r="B90" s="21"/>
      <c r="C90" s="4"/>
      <c r="D90" s="20" t="s">
        <v>6</v>
      </c>
      <c r="E90" s="74" t="s">
        <v>7</v>
      </c>
      <c r="F90" s="20" t="s">
        <v>8</v>
      </c>
      <c r="G90" s="20" t="s">
        <v>9</v>
      </c>
      <c r="H90" s="20" t="s">
        <v>10</v>
      </c>
      <c r="I90" s="75" t="s">
        <v>11</v>
      </c>
      <c r="J90" s="20" t="s">
        <v>12</v>
      </c>
    </row>
    <row r="91" spans="1:14" ht="15.75" customHeight="1" x14ac:dyDescent="0.3">
      <c r="D91" s="81"/>
      <c r="E91" s="82"/>
      <c r="F91" s="81"/>
      <c r="G91" s="81"/>
      <c r="H91" s="81"/>
      <c r="I91" s="45"/>
      <c r="J91" s="81"/>
    </row>
    <row r="92" spans="1:14" ht="15.75" customHeight="1" x14ac:dyDescent="0.3">
      <c r="A92" s="27">
        <v>43892</v>
      </c>
      <c r="B92" s="21"/>
      <c r="C92" s="15" t="s">
        <v>72</v>
      </c>
      <c r="D92" s="58"/>
      <c r="E92" s="58"/>
      <c r="F92" s="58"/>
      <c r="G92" s="58"/>
      <c r="H92" s="58"/>
      <c r="I92" s="6"/>
      <c r="J92" s="70"/>
    </row>
    <row r="93" spans="1:14" s="38" customFormat="1" x14ac:dyDescent="0.35">
      <c r="A93" s="62"/>
      <c r="B93" s="63"/>
      <c r="C93" s="5" t="s">
        <v>73</v>
      </c>
      <c r="D93" s="58">
        <v>785356.33</v>
      </c>
      <c r="E93" s="58">
        <v>0</v>
      </c>
      <c r="F93" s="58">
        <v>0</v>
      </c>
      <c r="G93" s="58">
        <v>0</v>
      </c>
      <c r="H93" s="58">
        <v>250000</v>
      </c>
      <c r="I93" s="6">
        <f>+D93-H93</f>
        <v>535356.32999999996</v>
      </c>
      <c r="J93" s="70" t="s">
        <v>57</v>
      </c>
    </row>
    <row r="94" spans="1:14" ht="15.75" customHeight="1" thickBot="1" x14ac:dyDescent="0.35">
      <c r="A94" s="27"/>
      <c r="B94" s="21"/>
      <c r="C94" s="36"/>
      <c r="D94" s="58"/>
      <c r="E94" s="58"/>
      <c r="F94" s="58"/>
      <c r="G94" s="58"/>
      <c r="H94" s="58"/>
      <c r="I94" s="6"/>
      <c r="J94" s="70"/>
    </row>
    <row r="95" spans="1:14" ht="26.5" thickBot="1" x14ac:dyDescent="0.35">
      <c r="A95" s="27"/>
      <c r="B95" s="21"/>
      <c r="C95" s="15" t="s">
        <v>74</v>
      </c>
      <c r="D95" s="78">
        <f>D93</f>
        <v>785356.33</v>
      </c>
      <c r="E95" s="78">
        <f t="shared" ref="E95:I95" si="7">E93</f>
        <v>0</v>
      </c>
      <c r="F95" s="78">
        <f t="shared" si="7"/>
        <v>0</v>
      </c>
      <c r="G95" s="78">
        <f t="shared" si="7"/>
        <v>0</v>
      </c>
      <c r="H95" s="79">
        <f t="shared" si="7"/>
        <v>250000</v>
      </c>
      <c r="I95" s="79">
        <f t="shared" si="7"/>
        <v>535356.32999999996</v>
      </c>
      <c r="J95" s="80"/>
      <c r="N95" s="92"/>
    </row>
    <row r="96" spans="1:14" ht="15.75" customHeight="1" x14ac:dyDescent="0.3">
      <c r="A96" s="27"/>
      <c r="B96" s="21"/>
      <c r="C96" s="4"/>
      <c r="D96" s="65"/>
      <c r="E96" s="65"/>
      <c r="F96" s="65"/>
      <c r="G96" s="65"/>
      <c r="H96" s="65"/>
      <c r="I96" s="65"/>
      <c r="J96" s="14"/>
    </row>
    <row r="97" spans="1:10" x14ac:dyDescent="0.3">
      <c r="A97" s="27"/>
      <c r="B97" s="21"/>
      <c r="C97" s="15"/>
      <c r="D97" s="65"/>
      <c r="E97" s="65"/>
      <c r="F97" s="65"/>
      <c r="G97" s="65"/>
      <c r="H97" s="65"/>
      <c r="I97" s="65"/>
      <c r="J97" s="14"/>
    </row>
    <row r="98" spans="1:10" x14ac:dyDescent="0.3">
      <c r="A98" s="27"/>
      <c r="B98" s="21"/>
      <c r="C98" s="15"/>
      <c r="D98" s="65"/>
      <c r="E98" s="65"/>
      <c r="F98" s="65"/>
      <c r="G98" s="65"/>
      <c r="H98" s="65"/>
      <c r="I98" s="65"/>
      <c r="J98" s="14"/>
    </row>
    <row r="99" spans="1:10" ht="15.75" customHeight="1" thickBot="1" x14ac:dyDescent="0.35">
      <c r="A99" s="48" t="s">
        <v>90</v>
      </c>
      <c r="B99" s="11"/>
      <c r="C99" s="11"/>
      <c r="D99" s="22"/>
      <c r="E99" s="22"/>
      <c r="F99" s="22"/>
      <c r="G99" s="22"/>
      <c r="H99" s="22"/>
      <c r="I99" s="22"/>
      <c r="J99" s="14" t="s">
        <v>91</v>
      </c>
    </row>
    <row r="100" spans="1:10" ht="44.25" customHeight="1" thickBot="1" x14ac:dyDescent="0.35">
      <c r="A100" s="27"/>
      <c r="B100" s="21"/>
      <c r="C100" s="4"/>
      <c r="D100" s="20" t="s">
        <v>6</v>
      </c>
      <c r="E100" s="20" t="s">
        <v>7</v>
      </c>
      <c r="F100" s="20" t="s">
        <v>8</v>
      </c>
      <c r="G100" s="20" t="s">
        <v>9</v>
      </c>
      <c r="H100" s="20" t="s">
        <v>10</v>
      </c>
      <c r="I100" s="20" t="s">
        <v>11</v>
      </c>
      <c r="J100" s="20" t="s">
        <v>12</v>
      </c>
    </row>
    <row r="101" spans="1:10" ht="48" customHeight="1" x14ac:dyDescent="0.3">
      <c r="A101" s="86" t="s">
        <v>92</v>
      </c>
      <c r="B101" s="21"/>
      <c r="C101" s="4" t="s">
        <v>93</v>
      </c>
      <c r="D101" s="88"/>
      <c r="E101" s="88"/>
      <c r="F101" s="88"/>
      <c r="G101" s="88"/>
      <c r="H101" s="88"/>
      <c r="I101" s="88"/>
      <c r="J101" s="88"/>
    </row>
    <row r="102" spans="1:10" s="38" customFormat="1" x14ac:dyDescent="0.35">
      <c r="A102" s="62"/>
      <c r="B102" s="63"/>
      <c r="C102" s="5" t="s">
        <v>68</v>
      </c>
      <c r="D102" s="30">
        <v>44290.27</v>
      </c>
      <c r="E102" s="30">
        <v>0</v>
      </c>
      <c r="F102" s="30">
        <v>0</v>
      </c>
      <c r="G102" s="30">
        <v>0</v>
      </c>
      <c r="H102" s="30">
        <v>0</v>
      </c>
      <c r="I102" s="30">
        <v>44290.27</v>
      </c>
      <c r="J102" s="71" t="s">
        <v>57</v>
      </c>
    </row>
    <row r="103" spans="1:10" s="38" customFormat="1" ht="13.5" thickBot="1" x14ac:dyDescent="0.4">
      <c r="C103" s="5"/>
      <c r="D103" s="30"/>
      <c r="E103" s="30"/>
      <c r="F103" s="30"/>
      <c r="G103" s="30"/>
      <c r="H103" s="30"/>
      <c r="I103" s="30"/>
      <c r="J103" s="71"/>
    </row>
    <row r="104" spans="1:10" s="38" customFormat="1" ht="35.25" customHeight="1" thickBot="1" x14ac:dyDescent="0.4">
      <c r="C104" s="45" t="s">
        <v>100</v>
      </c>
      <c r="D104" s="42">
        <f>SUM(D102:D102)</f>
        <v>44290.27</v>
      </c>
      <c r="E104" s="42">
        <v>0</v>
      </c>
      <c r="F104" s="42">
        <f>SUM(F102:F102)</f>
        <v>0</v>
      </c>
      <c r="G104" s="42">
        <f>SUM(G102:G102)</f>
        <v>0</v>
      </c>
      <c r="H104" s="42">
        <f>SUM(H102:H102)</f>
        <v>0</v>
      </c>
      <c r="I104" s="42">
        <f>SUM(I102:I102)</f>
        <v>44290.27</v>
      </c>
      <c r="J104" s="97"/>
    </row>
    <row r="105" spans="1:10" s="38" customFormat="1" x14ac:dyDescent="0.35">
      <c r="C105" s="5"/>
      <c r="D105" s="6"/>
      <c r="E105" s="6"/>
      <c r="F105" s="6"/>
      <c r="G105" s="6"/>
      <c r="H105" s="6"/>
      <c r="I105" s="6"/>
      <c r="J105" s="5"/>
    </row>
    <row r="106" spans="1:10" s="38" customFormat="1" x14ac:dyDescent="0.35">
      <c r="C106" s="5"/>
      <c r="D106" s="6"/>
      <c r="E106" s="6"/>
      <c r="F106" s="6"/>
      <c r="G106" s="6"/>
      <c r="H106" s="6"/>
      <c r="I106" s="6"/>
      <c r="J106" s="5"/>
    </row>
    <row r="107" spans="1:10" ht="15.75" customHeight="1" thickBot="1" x14ac:dyDescent="0.35">
      <c r="A107" s="48" t="s">
        <v>101</v>
      </c>
      <c r="B107" s="11"/>
      <c r="C107" s="11"/>
      <c r="D107" s="22"/>
      <c r="E107" s="22"/>
      <c r="F107" s="22"/>
      <c r="G107" s="22"/>
      <c r="H107" s="22"/>
      <c r="I107" s="22"/>
      <c r="J107" s="14" t="s">
        <v>102</v>
      </c>
    </row>
    <row r="108" spans="1:10" ht="41.25" customHeight="1" thickBot="1" x14ac:dyDescent="0.35">
      <c r="A108" s="27"/>
      <c r="B108" s="21"/>
      <c r="C108" s="4"/>
      <c r="D108" s="20" t="s">
        <v>6</v>
      </c>
      <c r="E108" s="20" t="s">
        <v>7</v>
      </c>
      <c r="F108" s="20" t="s">
        <v>8</v>
      </c>
      <c r="G108" s="20" t="s">
        <v>9</v>
      </c>
      <c r="H108" s="20" t="s">
        <v>10</v>
      </c>
      <c r="I108" s="20" t="s">
        <v>11</v>
      </c>
      <c r="J108" s="20" t="s">
        <v>12</v>
      </c>
    </row>
    <row r="109" spans="1:10" s="38" customFormat="1" x14ac:dyDescent="0.35">
      <c r="A109" s="76"/>
      <c r="B109" s="98"/>
      <c r="C109" s="5"/>
      <c r="D109" s="30"/>
      <c r="E109" s="30"/>
      <c r="F109" s="30"/>
      <c r="G109" s="30"/>
      <c r="H109" s="30"/>
      <c r="I109" s="30"/>
      <c r="J109" s="71"/>
    </row>
    <row r="110" spans="1:10" s="38" customFormat="1" x14ac:dyDescent="0.3">
      <c r="A110" s="86"/>
      <c r="C110" s="5"/>
      <c r="D110" s="30"/>
      <c r="E110" s="30"/>
      <c r="F110" s="30"/>
      <c r="G110" s="30"/>
      <c r="H110" s="30"/>
      <c r="I110" s="30"/>
      <c r="J110" s="71"/>
    </row>
    <row r="111" spans="1:10" s="38" customFormat="1" ht="14.25" customHeight="1" x14ac:dyDescent="0.3">
      <c r="A111" s="86">
        <v>44399</v>
      </c>
      <c r="C111" s="45" t="s">
        <v>105</v>
      </c>
      <c r="D111" s="30"/>
      <c r="E111" s="30"/>
      <c r="F111" s="30"/>
      <c r="G111" s="30"/>
      <c r="H111" s="30"/>
      <c r="I111" s="30"/>
      <c r="J111" s="71"/>
    </row>
    <row r="112" spans="1:10" s="38" customFormat="1" ht="25.5" customHeight="1" x14ac:dyDescent="0.3">
      <c r="A112" s="86"/>
      <c r="C112" s="5" t="s">
        <v>106</v>
      </c>
      <c r="D112" s="30">
        <v>0</v>
      </c>
      <c r="E112" s="30">
        <v>0</v>
      </c>
      <c r="F112" s="30">
        <v>0</v>
      </c>
      <c r="G112" s="30">
        <v>0</v>
      </c>
      <c r="H112" s="30">
        <v>0</v>
      </c>
      <c r="I112" s="30">
        <v>0</v>
      </c>
      <c r="J112" s="99" t="s">
        <v>57</v>
      </c>
    </row>
    <row r="113" spans="1:10" s="38" customFormat="1" x14ac:dyDescent="0.3">
      <c r="A113" s="86"/>
      <c r="C113" s="5"/>
      <c r="D113" s="30"/>
      <c r="E113" s="30"/>
      <c r="F113" s="30"/>
      <c r="G113" s="30"/>
      <c r="H113" s="30"/>
      <c r="I113" s="30"/>
      <c r="J113" s="71"/>
    </row>
    <row r="114" spans="1:10" s="38" customFormat="1" ht="52" x14ac:dyDescent="0.35">
      <c r="A114" s="76" t="s">
        <v>107</v>
      </c>
      <c r="B114" s="63"/>
      <c r="C114" s="45" t="s">
        <v>108</v>
      </c>
      <c r="D114" s="30"/>
      <c r="E114" s="30"/>
      <c r="F114" s="30"/>
      <c r="G114" s="30"/>
      <c r="H114" s="30"/>
      <c r="I114" s="30"/>
      <c r="J114" s="71"/>
    </row>
    <row r="115" spans="1:10" s="38" customFormat="1" ht="30.75" customHeight="1" x14ac:dyDescent="0.35">
      <c r="A115" s="76"/>
      <c r="B115" s="63"/>
      <c r="C115" s="5" t="s">
        <v>109</v>
      </c>
      <c r="D115" s="30">
        <v>0</v>
      </c>
      <c r="E115" s="30">
        <v>0</v>
      </c>
      <c r="F115" s="30">
        <v>0</v>
      </c>
      <c r="G115" s="30">
        <v>0</v>
      </c>
      <c r="H115" s="30">
        <v>0</v>
      </c>
      <c r="I115" s="30">
        <v>0</v>
      </c>
      <c r="J115" s="71" t="s">
        <v>57</v>
      </c>
    </row>
    <row r="116" spans="1:10" s="38" customFormat="1" ht="15.75" customHeight="1" x14ac:dyDescent="0.35">
      <c r="A116" s="76"/>
      <c r="B116" s="63"/>
      <c r="C116" s="45"/>
      <c r="D116" s="30"/>
      <c r="E116" s="30"/>
      <c r="F116" s="30"/>
      <c r="G116" s="30"/>
      <c r="H116" s="30"/>
      <c r="I116" s="30"/>
      <c r="J116" s="71"/>
    </row>
    <row r="117" spans="1:10" s="38" customFormat="1" ht="15.75" customHeight="1" thickBot="1" x14ac:dyDescent="0.4">
      <c r="A117" s="76"/>
      <c r="B117" s="63"/>
      <c r="C117" s="45"/>
      <c r="D117" s="30"/>
      <c r="E117" s="30"/>
      <c r="F117" s="30"/>
      <c r="G117" s="30"/>
      <c r="H117" s="30"/>
      <c r="I117" s="30"/>
      <c r="J117" s="71"/>
    </row>
    <row r="118" spans="1:10" ht="26.5" thickBot="1" x14ac:dyDescent="0.35">
      <c r="A118" s="27"/>
      <c r="B118" s="21"/>
      <c r="C118" s="15" t="s">
        <v>110</v>
      </c>
      <c r="D118" s="78">
        <f t="shared" ref="D118:I118" si="8">D112+D115</f>
        <v>0</v>
      </c>
      <c r="E118" s="78">
        <f t="shared" si="8"/>
        <v>0</v>
      </c>
      <c r="F118" s="78">
        <f t="shared" si="8"/>
        <v>0</v>
      </c>
      <c r="G118" s="78">
        <f t="shared" si="8"/>
        <v>0</v>
      </c>
      <c r="H118" s="78">
        <f t="shared" si="8"/>
        <v>0</v>
      </c>
      <c r="I118" s="78">
        <f t="shared" si="8"/>
        <v>0</v>
      </c>
      <c r="J118" s="80"/>
    </row>
    <row r="119" spans="1:10" x14ac:dyDescent="0.3">
      <c r="A119" s="27"/>
      <c r="B119" s="21"/>
      <c r="C119" s="15"/>
      <c r="D119" s="65"/>
      <c r="E119" s="65"/>
      <c r="F119" s="65"/>
      <c r="G119" s="65"/>
      <c r="H119" s="65"/>
      <c r="I119" s="65"/>
      <c r="J119" s="14"/>
    </row>
    <row r="120" spans="1:10" ht="15.75" customHeight="1" thickBot="1" x14ac:dyDescent="0.35">
      <c r="A120" s="48" t="s">
        <v>111</v>
      </c>
      <c r="B120" s="11"/>
      <c r="C120" s="11"/>
      <c r="D120" s="22"/>
      <c r="E120" s="22"/>
      <c r="F120" s="22"/>
      <c r="G120" s="22"/>
      <c r="H120" s="22"/>
      <c r="I120" s="22"/>
      <c r="J120" s="14" t="s">
        <v>112</v>
      </c>
    </row>
    <row r="121" spans="1:10" ht="41.25" customHeight="1" thickBot="1" x14ac:dyDescent="0.35">
      <c r="A121" s="15" t="s">
        <v>3</v>
      </c>
      <c r="B121" s="15" t="s">
        <v>4</v>
      </c>
      <c r="C121" s="4" t="s">
        <v>5</v>
      </c>
      <c r="D121" s="20" t="s">
        <v>6</v>
      </c>
      <c r="E121" s="20" t="s">
        <v>7</v>
      </c>
      <c r="F121" s="20" t="s">
        <v>8</v>
      </c>
      <c r="G121" s="20" t="s">
        <v>9</v>
      </c>
      <c r="H121" s="20" t="s">
        <v>10</v>
      </c>
      <c r="I121" s="20" t="s">
        <v>11</v>
      </c>
      <c r="J121" s="20" t="s">
        <v>12</v>
      </c>
    </row>
    <row r="122" spans="1:10" ht="15.75" customHeight="1" x14ac:dyDescent="0.3">
      <c r="A122" s="27"/>
      <c r="B122" s="21"/>
      <c r="C122" s="4"/>
      <c r="D122" s="81"/>
      <c r="E122" s="81"/>
      <c r="F122" s="81"/>
      <c r="G122" s="81"/>
      <c r="H122" s="81"/>
      <c r="I122" s="81"/>
      <c r="J122" s="81"/>
    </row>
    <row r="123" spans="1:10" s="38" customFormat="1" x14ac:dyDescent="0.3">
      <c r="A123" s="86"/>
      <c r="C123" s="5"/>
      <c r="D123" s="30"/>
      <c r="E123" s="30"/>
      <c r="F123" s="30"/>
      <c r="G123" s="30"/>
      <c r="H123" s="30"/>
      <c r="I123" s="30"/>
      <c r="J123" s="71"/>
    </row>
    <row r="124" spans="1:10" s="38" customFormat="1" ht="18.75" customHeight="1" x14ac:dyDescent="0.35">
      <c r="A124" s="76">
        <v>44470</v>
      </c>
      <c r="B124" s="63"/>
      <c r="C124" s="100" t="s">
        <v>116</v>
      </c>
      <c r="D124" s="30"/>
      <c r="E124" s="30"/>
      <c r="F124" s="30"/>
      <c r="G124" s="30"/>
      <c r="H124" s="30"/>
      <c r="I124" s="30"/>
      <c r="J124" s="71"/>
    </row>
    <row r="125" spans="1:10" s="38" customFormat="1" ht="15.75" customHeight="1" x14ac:dyDescent="0.35">
      <c r="A125" s="76"/>
      <c r="B125" s="63"/>
      <c r="C125" s="5" t="s">
        <v>114</v>
      </c>
      <c r="D125" s="30">
        <v>0</v>
      </c>
      <c r="E125" s="30">
        <v>0</v>
      </c>
      <c r="F125" s="30">
        <v>0</v>
      </c>
      <c r="G125" s="30">
        <v>0</v>
      </c>
      <c r="H125" s="30">
        <v>0</v>
      </c>
      <c r="I125" s="30">
        <v>0</v>
      </c>
      <c r="J125" s="71" t="s">
        <v>57</v>
      </c>
    </row>
    <row r="126" spans="1:10" s="38" customFormat="1" x14ac:dyDescent="0.3">
      <c r="A126" s="86"/>
      <c r="C126" s="5"/>
      <c r="D126" s="30"/>
      <c r="E126" s="30"/>
      <c r="F126" s="30"/>
      <c r="G126" s="30"/>
      <c r="H126" s="30"/>
      <c r="I126" s="30"/>
      <c r="J126" s="71"/>
    </row>
    <row r="127" spans="1:10" s="38" customFormat="1" ht="52" x14ac:dyDescent="0.3">
      <c r="A127" s="86" t="s">
        <v>119</v>
      </c>
      <c r="C127" s="45" t="s">
        <v>120</v>
      </c>
      <c r="D127" s="30"/>
      <c r="E127" s="30"/>
      <c r="F127" s="30"/>
      <c r="G127" s="30"/>
      <c r="H127" s="30"/>
      <c r="I127" s="30"/>
      <c r="J127" s="71"/>
    </row>
    <row r="128" spans="1:10" s="38" customFormat="1" ht="35.25" customHeight="1" x14ac:dyDescent="0.3">
      <c r="A128" s="86"/>
      <c r="C128" s="5" t="s">
        <v>114</v>
      </c>
      <c r="D128" s="30">
        <v>0</v>
      </c>
      <c r="E128" s="30">
        <v>0</v>
      </c>
      <c r="F128" s="30">
        <v>0</v>
      </c>
      <c r="G128" s="30">
        <v>0</v>
      </c>
      <c r="H128" s="30">
        <v>0</v>
      </c>
      <c r="I128" s="30">
        <v>0</v>
      </c>
      <c r="J128" s="71" t="s">
        <v>121</v>
      </c>
    </row>
    <row r="129" spans="1:10" s="38" customFormat="1" ht="15.75" customHeight="1" x14ac:dyDescent="0.25">
      <c r="A129" s="76"/>
      <c r="B129" s="63"/>
      <c r="C129" s="5"/>
      <c r="D129" s="30"/>
      <c r="E129" s="30"/>
      <c r="F129" s="30"/>
      <c r="G129" s="30"/>
      <c r="H129" s="30"/>
      <c r="I129" s="30"/>
      <c r="J129" s="99"/>
    </row>
    <row r="130" spans="1:10" s="38" customFormat="1" ht="15.75" customHeight="1" x14ac:dyDescent="0.25">
      <c r="A130" s="76">
        <v>44498</v>
      </c>
      <c r="B130" s="63"/>
      <c r="C130" s="45" t="s">
        <v>125</v>
      </c>
      <c r="D130" s="30"/>
      <c r="E130" s="30"/>
      <c r="F130" s="30"/>
      <c r="G130" s="30"/>
      <c r="H130" s="30"/>
      <c r="I130" s="30"/>
      <c r="J130" s="99"/>
    </row>
    <row r="131" spans="1:10" s="38" customFormat="1" x14ac:dyDescent="0.25">
      <c r="A131" s="76"/>
      <c r="B131" s="63"/>
      <c r="C131" s="5" t="s">
        <v>114</v>
      </c>
      <c r="D131" s="30">
        <v>0</v>
      </c>
      <c r="E131" s="30">
        <v>0</v>
      </c>
      <c r="F131" s="30">
        <v>0</v>
      </c>
      <c r="G131" s="30">
        <v>0</v>
      </c>
      <c r="H131" s="30">
        <v>0</v>
      </c>
      <c r="I131" s="30">
        <v>0</v>
      </c>
      <c r="J131" s="99" t="s">
        <v>121</v>
      </c>
    </row>
    <row r="132" spans="1:10" s="38" customFormat="1" x14ac:dyDescent="0.25">
      <c r="A132" s="76"/>
      <c r="B132" s="63"/>
      <c r="C132" s="5"/>
      <c r="D132" s="30"/>
      <c r="E132" s="30"/>
      <c r="F132" s="30"/>
      <c r="G132" s="30"/>
      <c r="H132" s="30"/>
      <c r="I132" s="30"/>
      <c r="J132" s="99"/>
    </row>
    <row r="133" spans="1:10" s="38" customFormat="1" ht="60.75" customHeight="1" x14ac:dyDescent="0.25">
      <c r="A133" s="76" t="s">
        <v>126</v>
      </c>
      <c r="B133" s="63"/>
      <c r="C133" s="45" t="s">
        <v>127</v>
      </c>
      <c r="D133" s="30"/>
      <c r="E133" s="30"/>
      <c r="F133" s="30"/>
      <c r="G133" s="30"/>
      <c r="H133" s="30"/>
      <c r="I133" s="30"/>
      <c r="J133" s="99"/>
    </row>
    <row r="134" spans="1:10" s="38" customFormat="1" x14ac:dyDescent="0.35">
      <c r="A134" s="76"/>
      <c r="B134" s="63"/>
      <c r="C134" s="5" t="s">
        <v>114</v>
      </c>
      <c r="D134" s="30">
        <v>0</v>
      </c>
      <c r="E134" s="30">
        <v>0</v>
      </c>
      <c r="F134" s="30">
        <v>0</v>
      </c>
      <c r="G134" s="30">
        <v>0</v>
      </c>
      <c r="H134" s="30">
        <v>0</v>
      </c>
      <c r="I134" s="30">
        <v>0</v>
      </c>
      <c r="J134" s="71" t="s">
        <v>57</v>
      </c>
    </row>
    <row r="135" spans="1:10" s="38" customFormat="1" ht="15.75" customHeight="1" x14ac:dyDescent="0.25">
      <c r="A135" s="76"/>
      <c r="B135" s="63"/>
      <c r="C135" s="5"/>
      <c r="D135" s="30"/>
      <c r="E135" s="30"/>
      <c r="F135" s="30"/>
      <c r="G135" s="30"/>
      <c r="H135" s="30"/>
      <c r="I135" s="30"/>
      <c r="J135" s="99"/>
    </row>
    <row r="136" spans="1:10" s="38" customFormat="1" ht="15.75" customHeight="1" thickBot="1" x14ac:dyDescent="0.3">
      <c r="A136" s="76"/>
      <c r="B136" s="63"/>
      <c r="C136" s="5"/>
      <c r="D136" s="30"/>
      <c r="E136" s="30"/>
      <c r="F136" s="30"/>
      <c r="G136" s="30"/>
      <c r="H136" s="30"/>
      <c r="I136" s="30"/>
      <c r="J136" s="99"/>
    </row>
    <row r="137" spans="1:10" ht="33.75" customHeight="1" thickBot="1" x14ac:dyDescent="0.35">
      <c r="A137" s="27"/>
      <c r="B137" s="21"/>
      <c r="C137" s="15" t="s">
        <v>128</v>
      </c>
      <c r="D137" s="78">
        <f t="shared" ref="D137:I137" si="9">D125+D128+D131+D134</f>
        <v>0</v>
      </c>
      <c r="E137" s="78">
        <f t="shared" si="9"/>
        <v>0</v>
      </c>
      <c r="F137" s="78">
        <f t="shared" si="9"/>
        <v>0</v>
      </c>
      <c r="G137" s="78">
        <f t="shared" si="9"/>
        <v>0</v>
      </c>
      <c r="H137" s="78">
        <f t="shared" si="9"/>
        <v>0</v>
      </c>
      <c r="I137" s="78">
        <f t="shared" si="9"/>
        <v>0</v>
      </c>
      <c r="J137" s="101"/>
    </row>
    <row r="138" spans="1:10" x14ac:dyDescent="0.3">
      <c r="A138" s="27"/>
      <c r="B138" s="21"/>
      <c r="C138" s="15"/>
      <c r="D138" s="65"/>
      <c r="E138" s="65"/>
      <c r="F138" s="65"/>
      <c r="G138" s="65"/>
      <c r="H138" s="65"/>
      <c r="I138" s="65"/>
      <c r="J138" s="91"/>
    </row>
    <row r="139" spans="1:10" x14ac:dyDescent="0.3">
      <c r="A139" s="27"/>
      <c r="B139" s="21"/>
      <c r="C139" s="15"/>
      <c r="D139" s="65"/>
      <c r="E139" s="65"/>
      <c r="F139" s="65"/>
      <c r="G139" s="65"/>
      <c r="H139" s="65"/>
      <c r="I139" s="65"/>
      <c r="J139" s="91"/>
    </row>
    <row r="140" spans="1:10" ht="15.75" customHeight="1" thickBot="1" x14ac:dyDescent="0.35">
      <c r="A140" s="48" t="s">
        <v>129</v>
      </c>
      <c r="B140" s="11"/>
      <c r="C140" s="11"/>
      <c r="D140" s="22"/>
      <c r="E140" s="22"/>
      <c r="F140" s="22"/>
      <c r="G140" s="22"/>
      <c r="H140" s="22"/>
      <c r="I140" s="22"/>
      <c r="J140" s="91" t="s">
        <v>130</v>
      </c>
    </row>
    <row r="141" spans="1:10" s="38" customFormat="1" ht="26.5" thickBot="1" x14ac:dyDescent="0.4">
      <c r="A141" s="45" t="s">
        <v>3</v>
      </c>
      <c r="B141" s="45" t="s">
        <v>4</v>
      </c>
      <c r="C141" s="73" t="s">
        <v>5</v>
      </c>
      <c r="D141" s="20" t="s">
        <v>6</v>
      </c>
      <c r="E141" s="74" t="s">
        <v>7</v>
      </c>
      <c r="F141" s="102" t="s">
        <v>8</v>
      </c>
      <c r="G141" s="74" t="s">
        <v>9</v>
      </c>
      <c r="H141" s="102" t="s">
        <v>10</v>
      </c>
      <c r="I141" s="74" t="s">
        <v>11</v>
      </c>
      <c r="J141" s="20" t="s">
        <v>131</v>
      </c>
    </row>
    <row r="142" spans="1:10" x14ac:dyDescent="0.3">
      <c r="A142" s="103"/>
      <c r="C142" s="15"/>
      <c r="D142" s="104"/>
      <c r="E142" s="104"/>
      <c r="F142" s="104"/>
      <c r="G142" s="104"/>
      <c r="H142" s="104"/>
      <c r="I142" s="104"/>
      <c r="J142" s="105"/>
    </row>
    <row r="143" spans="1:10" ht="16.5" customHeight="1" x14ac:dyDescent="0.3">
      <c r="A143" s="27">
        <v>44537</v>
      </c>
      <c r="B143" s="21"/>
      <c r="C143" s="15" t="s">
        <v>132</v>
      </c>
      <c r="D143" s="106"/>
      <c r="E143" s="106"/>
      <c r="F143" s="106"/>
      <c r="G143" s="106"/>
      <c r="H143" s="106"/>
      <c r="I143" s="106"/>
      <c r="J143" s="107"/>
    </row>
    <row r="144" spans="1:10" x14ac:dyDescent="0.3">
      <c r="A144" s="35"/>
      <c r="B144" s="21"/>
      <c r="C144" s="5" t="s">
        <v>114</v>
      </c>
      <c r="D144" s="106">
        <v>0</v>
      </c>
      <c r="E144" s="106">
        <v>0</v>
      </c>
      <c r="F144" s="106">
        <v>0</v>
      </c>
      <c r="G144" s="106">
        <v>0</v>
      </c>
      <c r="H144" s="106">
        <v>0</v>
      </c>
      <c r="I144" s="106">
        <v>0</v>
      </c>
      <c r="J144" s="108" t="s">
        <v>57</v>
      </c>
    </row>
    <row r="145" spans="1:10" x14ac:dyDescent="0.3">
      <c r="A145" s="27"/>
      <c r="B145" s="21"/>
      <c r="C145" s="36"/>
      <c r="D145" s="106"/>
      <c r="E145" s="106"/>
      <c r="F145" s="106"/>
      <c r="G145" s="106"/>
      <c r="H145" s="106"/>
      <c r="I145" s="106"/>
      <c r="J145" s="99"/>
    </row>
    <row r="146" spans="1:10" ht="18" customHeight="1" x14ac:dyDescent="0.3">
      <c r="A146" s="27">
        <v>44555</v>
      </c>
      <c r="B146" s="21" t="s">
        <v>133</v>
      </c>
      <c r="C146" s="15" t="s">
        <v>134</v>
      </c>
      <c r="D146" s="106"/>
      <c r="E146" s="106"/>
      <c r="F146" s="106"/>
      <c r="G146" s="106"/>
      <c r="H146" s="106"/>
      <c r="I146" s="106"/>
      <c r="J146" s="107"/>
    </row>
    <row r="147" spans="1:10" s="38" customFormat="1" ht="30.75" customHeight="1" x14ac:dyDescent="0.35">
      <c r="A147" s="39"/>
      <c r="B147" s="63"/>
      <c r="C147" s="5" t="s">
        <v>135</v>
      </c>
      <c r="D147" s="109">
        <v>0</v>
      </c>
      <c r="E147" s="109">
        <v>0</v>
      </c>
      <c r="F147" s="109">
        <v>0</v>
      </c>
      <c r="G147" s="109">
        <v>0</v>
      </c>
      <c r="H147" s="109">
        <v>0</v>
      </c>
      <c r="I147" s="109">
        <v>0</v>
      </c>
      <c r="J147" s="108" t="s">
        <v>57</v>
      </c>
    </row>
    <row r="148" spans="1:10" x14ac:dyDescent="0.3">
      <c r="A148" s="35"/>
      <c r="B148" s="21"/>
      <c r="C148" s="36"/>
      <c r="D148" s="106"/>
      <c r="E148" s="106"/>
      <c r="F148" s="106"/>
      <c r="G148" s="106"/>
      <c r="H148" s="106"/>
      <c r="I148" s="106"/>
      <c r="J148" s="107"/>
    </row>
    <row r="149" spans="1:10" ht="15.75" customHeight="1" x14ac:dyDescent="0.3">
      <c r="A149" s="103">
        <v>44562</v>
      </c>
      <c r="B149" s="21"/>
      <c r="C149" s="15" t="s">
        <v>136</v>
      </c>
      <c r="D149" s="110"/>
      <c r="E149" s="110"/>
      <c r="F149" s="110"/>
      <c r="G149" s="110"/>
      <c r="H149" s="110"/>
      <c r="I149" s="110"/>
      <c r="J149" s="107"/>
    </row>
    <row r="150" spans="1:10" s="38" customFormat="1" ht="31.5" customHeight="1" x14ac:dyDescent="0.35">
      <c r="A150" s="111"/>
      <c r="B150" s="63"/>
      <c r="C150" s="5" t="s">
        <v>114</v>
      </c>
      <c r="D150" s="109">
        <v>0</v>
      </c>
      <c r="E150" s="109">
        <v>0</v>
      </c>
      <c r="F150" s="109">
        <v>0</v>
      </c>
      <c r="G150" s="109">
        <v>0</v>
      </c>
      <c r="H150" s="109">
        <v>0</v>
      </c>
      <c r="I150" s="109">
        <v>0</v>
      </c>
      <c r="J150" s="108" t="s">
        <v>57</v>
      </c>
    </row>
    <row r="151" spans="1:10" x14ac:dyDescent="0.3">
      <c r="A151" s="103"/>
      <c r="B151" s="21"/>
      <c r="C151" s="15"/>
      <c r="D151" s="106"/>
      <c r="E151" s="106"/>
      <c r="F151" s="106"/>
      <c r="G151" s="106"/>
      <c r="H151" s="106"/>
      <c r="I151" s="106"/>
      <c r="J151" s="107"/>
    </row>
    <row r="152" spans="1:10" x14ac:dyDescent="0.3">
      <c r="A152" s="103">
        <v>44563</v>
      </c>
      <c r="B152" s="21"/>
      <c r="C152" s="15" t="s">
        <v>137</v>
      </c>
      <c r="D152" s="106"/>
      <c r="E152" s="106"/>
      <c r="F152" s="106"/>
      <c r="G152" s="106"/>
      <c r="H152" s="106"/>
      <c r="I152" s="106"/>
      <c r="J152" s="107"/>
    </row>
    <row r="153" spans="1:10" x14ac:dyDescent="0.3">
      <c r="A153" s="112"/>
      <c r="B153" s="21"/>
      <c r="C153" s="5" t="s">
        <v>114</v>
      </c>
      <c r="D153" s="106">
        <v>0</v>
      </c>
      <c r="E153" s="106">
        <v>0</v>
      </c>
      <c r="F153" s="106">
        <v>0</v>
      </c>
      <c r="G153" s="106">
        <v>0</v>
      </c>
      <c r="H153" s="106">
        <v>0</v>
      </c>
      <c r="I153" s="106">
        <v>0</v>
      </c>
      <c r="J153" s="108" t="s">
        <v>57</v>
      </c>
    </row>
    <row r="154" spans="1:10" x14ac:dyDescent="0.3">
      <c r="A154" s="112"/>
      <c r="B154" s="21"/>
      <c r="C154" s="36"/>
      <c r="D154" s="106"/>
      <c r="E154" s="106"/>
      <c r="F154" s="106"/>
      <c r="G154" s="106"/>
      <c r="H154" s="106"/>
      <c r="I154" s="106"/>
      <c r="J154" s="107"/>
    </row>
    <row r="155" spans="1:10" x14ac:dyDescent="0.3">
      <c r="A155" s="103">
        <v>44575</v>
      </c>
      <c r="B155" s="21"/>
      <c r="C155" s="15" t="s">
        <v>138</v>
      </c>
      <c r="D155" s="106"/>
      <c r="E155" s="106"/>
      <c r="F155" s="106"/>
      <c r="G155" s="106"/>
      <c r="H155" s="106"/>
      <c r="I155" s="106"/>
      <c r="J155" s="107"/>
    </row>
    <row r="156" spans="1:10" ht="21" customHeight="1" x14ac:dyDescent="0.3">
      <c r="A156" s="112"/>
      <c r="B156" s="21"/>
      <c r="C156" s="5" t="s">
        <v>114</v>
      </c>
      <c r="D156" s="106">
        <v>5568.84</v>
      </c>
      <c r="E156" s="106">
        <v>0</v>
      </c>
      <c r="F156" s="106">
        <v>0</v>
      </c>
      <c r="G156" s="106">
        <v>5568.84</v>
      </c>
      <c r="H156" s="106">
        <v>0</v>
      </c>
      <c r="I156" s="106">
        <v>0</v>
      </c>
      <c r="J156" s="113" t="s">
        <v>88</v>
      </c>
    </row>
    <row r="157" spans="1:10" x14ac:dyDescent="0.3">
      <c r="A157" s="112"/>
      <c r="B157" s="21"/>
      <c r="C157" s="15"/>
      <c r="D157" s="106"/>
      <c r="E157" s="106"/>
      <c r="F157" s="106"/>
      <c r="G157" s="106"/>
      <c r="H157" s="106"/>
      <c r="I157" s="106"/>
      <c r="J157" s="107"/>
    </row>
    <row r="158" spans="1:10" x14ac:dyDescent="0.3">
      <c r="A158" s="103">
        <v>44582</v>
      </c>
      <c r="B158" s="21" t="s">
        <v>139</v>
      </c>
      <c r="C158" s="15" t="s">
        <v>140</v>
      </c>
      <c r="D158" s="106"/>
      <c r="E158" s="106"/>
      <c r="F158" s="106"/>
      <c r="G158" s="106"/>
      <c r="H158" s="106"/>
      <c r="I158" s="106"/>
      <c r="J158" s="107"/>
    </row>
    <row r="159" spans="1:10" x14ac:dyDescent="0.3">
      <c r="A159" s="112"/>
      <c r="B159" s="21"/>
      <c r="C159" s="36" t="s">
        <v>141</v>
      </c>
      <c r="D159" s="106">
        <v>0</v>
      </c>
      <c r="E159" s="106">
        <v>0</v>
      </c>
      <c r="F159" s="106">
        <v>0</v>
      </c>
      <c r="G159" s="106">
        <v>0</v>
      </c>
      <c r="H159" s="106">
        <v>0</v>
      </c>
      <c r="I159" s="106">
        <v>0</v>
      </c>
      <c r="J159" s="108" t="s">
        <v>57</v>
      </c>
    </row>
    <row r="160" spans="1:10" x14ac:dyDescent="0.3">
      <c r="A160" s="112"/>
      <c r="B160" s="21"/>
      <c r="C160" s="15"/>
      <c r="D160" s="106"/>
      <c r="E160" s="106"/>
      <c r="F160" s="106"/>
      <c r="G160" s="106"/>
      <c r="H160" s="106"/>
      <c r="I160" s="106"/>
      <c r="J160" s="107"/>
    </row>
    <row r="161" spans="1:10" x14ac:dyDescent="0.3">
      <c r="A161" s="103">
        <v>44587</v>
      </c>
      <c r="B161" s="21"/>
      <c r="C161" s="15" t="s">
        <v>142</v>
      </c>
      <c r="D161" s="106"/>
      <c r="E161" s="106"/>
      <c r="F161" s="106"/>
      <c r="G161" s="106"/>
      <c r="H161" s="106"/>
      <c r="I161" s="106"/>
      <c r="J161" s="107"/>
    </row>
    <row r="162" spans="1:10" x14ac:dyDescent="0.3">
      <c r="A162" s="112"/>
      <c r="B162" s="21"/>
      <c r="C162" s="36" t="s">
        <v>65</v>
      </c>
      <c r="D162" s="106">
        <v>0</v>
      </c>
      <c r="E162" s="106">
        <v>0</v>
      </c>
      <c r="F162" s="106">
        <v>0</v>
      </c>
      <c r="G162" s="106">
        <v>0</v>
      </c>
      <c r="H162" s="106">
        <v>0</v>
      </c>
      <c r="I162" s="106">
        <v>0</v>
      </c>
      <c r="J162" s="114" t="s">
        <v>57</v>
      </c>
    </row>
    <row r="163" spans="1:10" x14ac:dyDescent="0.3">
      <c r="A163" s="112"/>
      <c r="B163" s="21"/>
      <c r="C163" s="36"/>
      <c r="D163" s="106"/>
      <c r="E163" s="106"/>
      <c r="F163" s="106"/>
      <c r="G163" s="106"/>
      <c r="H163" s="106"/>
      <c r="I163" s="106"/>
      <c r="J163" s="108"/>
    </row>
    <row r="164" spans="1:10" ht="21.75" customHeight="1" x14ac:dyDescent="0.3">
      <c r="A164" s="103">
        <v>44634</v>
      </c>
      <c r="B164" s="21"/>
      <c r="C164" s="15" t="s">
        <v>149</v>
      </c>
      <c r="D164" s="106"/>
      <c r="E164" s="106"/>
      <c r="F164" s="106"/>
      <c r="G164" s="106"/>
      <c r="H164" s="106"/>
      <c r="I164" s="106"/>
      <c r="J164" s="107"/>
    </row>
    <row r="165" spans="1:10" x14ac:dyDescent="0.3">
      <c r="A165" s="112"/>
      <c r="B165" s="21"/>
      <c r="C165" s="5" t="s">
        <v>114</v>
      </c>
      <c r="D165" s="106">
        <v>0</v>
      </c>
      <c r="E165" s="106">
        <v>0</v>
      </c>
      <c r="F165" s="106">
        <v>0</v>
      </c>
      <c r="G165" s="106">
        <v>0</v>
      </c>
      <c r="H165" s="106">
        <v>0</v>
      </c>
      <c r="I165" s="106">
        <v>0</v>
      </c>
      <c r="J165" s="108" t="s">
        <v>57</v>
      </c>
    </row>
    <row r="166" spans="1:10" ht="13.5" thickBot="1" x14ac:dyDescent="0.35">
      <c r="A166" s="112"/>
      <c r="B166" s="21"/>
      <c r="C166" s="36"/>
      <c r="D166" s="106"/>
      <c r="E166" s="106"/>
      <c r="F166" s="106"/>
      <c r="G166" s="106"/>
      <c r="H166" s="106"/>
      <c r="I166" s="106"/>
      <c r="J166" s="108"/>
    </row>
    <row r="167" spans="1:10" ht="43.5" customHeight="1" thickBot="1" x14ac:dyDescent="0.35">
      <c r="B167" s="21"/>
      <c r="C167" s="115" t="s">
        <v>150</v>
      </c>
      <c r="D167" s="116">
        <f t="shared" ref="D167:I167" si="10">D144+D147+D150+D153+D156+D159+D162+D165</f>
        <v>5568.84</v>
      </c>
      <c r="E167" s="117">
        <f t="shared" si="10"/>
        <v>0</v>
      </c>
      <c r="F167" s="117">
        <f t="shared" si="10"/>
        <v>0</v>
      </c>
      <c r="G167" s="117">
        <f t="shared" si="10"/>
        <v>5568.84</v>
      </c>
      <c r="H167" s="118">
        <f t="shared" si="10"/>
        <v>0</v>
      </c>
      <c r="I167" s="118">
        <f t="shared" si="10"/>
        <v>0</v>
      </c>
      <c r="J167" s="119"/>
    </row>
    <row r="170" spans="1:10" ht="15.75" customHeight="1" thickBot="1" x14ac:dyDescent="0.35">
      <c r="A170" s="48" t="s">
        <v>151</v>
      </c>
      <c r="B170" s="11"/>
      <c r="C170" s="11"/>
      <c r="D170" s="22"/>
      <c r="E170" s="22"/>
      <c r="F170" s="22"/>
      <c r="G170" s="22"/>
      <c r="H170" s="22"/>
      <c r="I170" s="22"/>
      <c r="J170" s="91" t="s">
        <v>152</v>
      </c>
    </row>
    <row r="171" spans="1:10" s="38" customFormat="1" ht="26.5" thickBot="1" x14ac:dyDescent="0.4">
      <c r="A171" s="45" t="s">
        <v>3</v>
      </c>
      <c r="B171" s="45" t="s">
        <v>4</v>
      </c>
      <c r="C171" s="73" t="s">
        <v>5</v>
      </c>
      <c r="D171" s="20" t="s">
        <v>6</v>
      </c>
      <c r="E171" s="74" t="s">
        <v>7</v>
      </c>
      <c r="F171" s="102" t="s">
        <v>8</v>
      </c>
      <c r="G171" s="74" t="s">
        <v>9</v>
      </c>
      <c r="H171" s="102" t="s">
        <v>10</v>
      </c>
      <c r="I171" s="74" t="s">
        <v>11</v>
      </c>
      <c r="J171" s="20" t="s">
        <v>131</v>
      </c>
    </row>
    <row r="172" spans="1:10" x14ac:dyDescent="0.3">
      <c r="A172" s="103"/>
      <c r="C172" s="15"/>
      <c r="D172" s="104"/>
      <c r="E172" s="104"/>
      <c r="F172" s="104"/>
      <c r="G172" s="104"/>
      <c r="H172" s="104"/>
      <c r="I172" s="104"/>
      <c r="J172" s="105"/>
    </row>
    <row r="173" spans="1:10" x14ac:dyDescent="0.3">
      <c r="A173" s="103">
        <v>44501</v>
      </c>
      <c r="B173" s="21"/>
      <c r="C173" s="15" t="s">
        <v>153</v>
      </c>
      <c r="D173" s="106"/>
      <c r="E173" s="106"/>
      <c r="F173" s="106"/>
      <c r="G173" s="106"/>
      <c r="H173" s="106"/>
      <c r="I173" s="106"/>
      <c r="J173" s="107"/>
    </row>
    <row r="174" spans="1:10" x14ac:dyDescent="0.3">
      <c r="A174" s="103"/>
      <c r="B174" s="21"/>
      <c r="C174" s="36" t="s">
        <v>154</v>
      </c>
      <c r="D174" s="106">
        <v>0</v>
      </c>
      <c r="E174" s="106">
        <v>0</v>
      </c>
      <c r="F174" s="106">
        <v>0</v>
      </c>
      <c r="G174" s="106">
        <v>0</v>
      </c>
      <c r="H174" s="106">
        <v>0</v>
      </c>
      <c r="I174" s="106">
        <v>0</v>
      </c>
      <c r="J174" s="107" t="s">
        <v>155</v>
      </c>
    </row>
    <row r="175" spans="1:10" x14ac:dyDescent="0.3">
      <c r="A175" s="103"/>
      <c r="B175" s="21"/>
      <c r="C175" s="36"/>
      <c r="D175" s="106"/>
      <c r="E175" s="106"/>
      <c r="F175" s="106"/>
      <c r="G175" s="106"/>
      <c r="H175" s="106"/>
      <c r="I175" s="106"/>
      <c r="J175" s="107"/>
    </row>
    <row r="176" spans="1:10" ht="15.75" customHeight="1" x14ac:dyDescent="0.3">
      <c r="A176" s="103">
        <v>44555</v>
      </c>
      <c r="B176" s="21"/>
      <c r="C176" s="15" t="s">
        <v>156</v>
      </c>
      <c r="D176" s="106"/>
      <c r="E176" s="106"/>
      <c r="F176" s="106"/>
      <c r="G176" s="106"/>
      <c r="H176" s="106"/>
      <c r="I176" s="106"/>
      <c r="J176" s="107"/>
    </row>
    <row r="177" spans="1:10" ht="15.75" customHeight="1" x14ac:dyDescent="0.3">
      <c r="A177" s="103"/>
      <c r="B177" s="21"/>
      <c r="C177" s="15" t="s">
        <v>157</v>
      </c>
      <c r="D177" s="106">
        <v>0</v>
      </c>
      <c r="E177" s="106">
        <v>0</v>
      </c>
      <c r="F177" s="106">
        <v>0</v>
      </c>
      <c r="G177" s="106">
        <v>0</v>
      </c>
      <c r="H177" s="106">
        <v>0</v>
      </c>
      <c r="I177" s="106">
        <v>0</v>
      </c>
      <c r="J177" s="107" t="s">
        <v>155</v>
      </c>
    </row>
    <row r="178" spans="1:10" ht="15.75" customHeight="1" x14ac:dyDescent="0.3">
      <c r="A178" s="103"/>
      <c r="B178" s="21"/>
      <c r="C178" s="15"/>
      <c r="D178" s="106"/>
      <c r="E178" s="106"/>
      <c r="F178" s="106"/>
      <c r="G178" s="106"/>
      <c r="H178" s="106"/>
      <c r="I178" s="106"/>
      <c r="J178" s="107"/>
    </row>
    <row r="179" spans="1:10" x14ac:dyDescent="0.3">
      <c r="A179" s="103">
        <v>44562</v>
      </c>
      <c r="B179" s="21"/>
      <c r="C179" s="45" t="s">
        <v>158</v>
      </c>
      <c r="D179" s="106"/>
      <c r="E179" s="106"/>
      <c r="F179" s="106"/>
      <c r="G179" s="106"/>
      <c r="H179" s="106"/>
      <c r="I179" s="106"/>
      <c r="J179" s="108"/>
    </row>
    <row r="180" spans="1:10" x14ac:dyDescent="0.3">
      <c r="A180" s="112"/>
      <c r="B180" s="21"/>
      <c r="C180" s="36" t="s">
        <v>159</v>
      </c>
      <c r="D180" s="106">
        <v>0</v>
      </c>
      <c r="E180" s="106">
        <v>0</v>
      </c>
      <c r="F180" s="106">
        <v>0</v>
      </c>
      <c r="G180" s="106">
        <v>0</v>
      </c>
      <c r="H180" s="106">
        <v>0</v>
      </c>
      <c r="I180" s="106">
        <v>0</v>
      </c>
      <c r="J180" s="107" t="s">
        <v>160</v>
      </c>
    </row>
    <row r="181" spans="1:10" x14ac:dyDescent="0.3">
      <c r="A181" s="112"/>
      <c r="B181" s="21"/>
      <c r="C181" s="36"/>
      <c r="D181" s="106"/>
      <c r="E181" s="106"/>
      <c r="F181" s="106"/>
      <c r="G181" s="106"/>
      <c r="H181" s="106"/>
      <c r="I181" s="106"/>
      <c r="J181" s="107"/>
    </row>
    <row r="182" spans="1:10" x14ac:dyDescent="0.3">
      <c r="A182" s="103">
        <v>44611</v>
      </c>
      <c r="B182" s="21"/>
      <c r="C182" s="15" t="s">
        <v>161</v>
      </c>
      <c r="D182" s="106"/>
      <c r="E182" s="106"/>
      <c r="F182" s="106"/>
      <c r="G182" s="106"/>
      <c r="H182" s="106"/>
      <c r="I182" s="106"/>
      <c r="J182" s="107"/>
    </row>
    <row r="183" spans="1:10" x14ac:dyDescent="0.3">
      <c r="A183" s="112"/>
      <c r="B183" s="21"/>
      <c r="C183" s="36" t="s">
        <v>159</v>
      </c>
      <c r="D183" s="106">
        <v>0</v>
      </c>
      <c r="E183" s="106">
        <v>0</v>
      </c>
      <c r="F183" s="106">
        <v>0</v>
      </c>
      <c r="G183" s="106">
        <v>0</v>
      </c>
      <c r="H183" s="106">
        <v>0</v>
      </c>
      <c r="I183" s="106">
        <v>0</v>
      </c>
      <c r="J183" s="107" t="s">
        <v>155</v>
      </c>
    </row>
    <row r="184" spans="1:10" x14ac:dyDescent="0.3">
      <c r="A184" s="112"/>
      <c r="B184" s="21"/>
      <c r="C184" s="36"/>
      <c r="D184" s="106"/>
      <c r="E184" s="106"/>
      <c r="F184" s="106"/>
      <c r="G184" s="106"/>
      <c r="H184" s="106"/>
      <c r="I184" s="106"/>
      <c r="J184" s="107"/>
    </row>
    <row r="185" spans="1:10" ht="15.75" customHeight="1" x14ac:dyDescent="0.3">
      <c r="A185" s="103">
        <v>44620</v>
      </c>
      <c r="B185" s="120"/>
      <c r="C185" s="15" t="s">
        <v>162</v>
      </c>
      <c r="D185" s="106"/>
      <c r="E185" s="106"/>
      <c r="F185" s="106"/>
      <c r="G185" s="106"/>
      <c r="H185" s="106"/>
      <c r="I185" s="106"/>
      <c r="J185" s="107"/>
    </row>
    <row r="186" spans="1:10" ht="15.75" customHeight="1" x14ac:dyDescent="0.3">
      <c r="A186" s="103"/>
      <c r="B186" s="21"/>
      <c r="C186" s="36" t="s">
        <v>159</v>
      </c>
      <c r="D186" s="106">
        <v>0</v>
      </c>
      <c r="E186" s="106">
        <v>0</v>
      </c>
      <c r="F186" s="106">
        <v>0</v>
      </c>
      <c r="G186" s="106">
        <v>0</v>
      </c>
      <c r="H186" s="106">
        <v>0</v>
      </c>
      <c r="I186" s="106">
        <v>0</v>
      </c>
      <c r="J186" s="107" t="s">
        <v>155</v>
      </c>
    </row>
    <row r="187" spans="1:10" ht="15.75" customHeight="1" x14ac:dyDescent="0.3">
      <c r="A187" s="103"/>
      <c r="B187" s="21"/>
      <c r="C187" s="15"/>
      <c r="D187" s="106"/>
      <c r="E187" s="106"/>
      <c r="F187" s="106"/>
      <c r="G187" s="106"/>
      <c r="H187" s="106"/>
      <c r="I187" s="106"/>
      <c r="J187" s="107"/>
    </row>
    <row r="188" spans="1:10" x14ac:dyDescent="0.3">
      <c r="A188" s="27">
        <v>44641</v>
      </c>
      <c r="B188" s="21" t="s">
        <v>163</v>
      </c>
      <c r="C188" s="15" t="s">
        <v>164</v>
      </c>
      <c r="D188" s="106"/>
      <c r="E188" s="106"/>
      <c r="F188" s="106"/>
      <c r="G188" s="106"/>
      <c r="H188" s="106"/>
      <c r="I188" s="106"/>
      <c r="J188" s="99"/>
    </row>
    <row r="189" spans="1:10" ht="15.75" customHeight="1" x14ac:dyDescent="0.3">
      <c r="A189" s="103"/>
      <c r="B189" s="21"/>
      <c r="C189" s="36" t="s">
        <v>141</v>
      </c>
      <c r="D189" s="106">
        <v>0</v>
      </c>
      <c r="E189" s="106">
        <v>0</v>
      </c>
      <c r="F189" s="106">
        <v>0</v>
      </c>
      <c r="G189" s="106">
        <v>0</v>
      </c>
      <c r="H189" s="106">
        <v>0</v>
      </c>
      <c r="I189" s="106">
        <v>0</v>
      </c>
      <c r="J189" s="107" t="s">
        <v>165</v>
      </c>
    </row>
    <row r="190" spans="1:10" ht="15.75" customHeight="1" x14ac:dyDescent="0.3">
      <c r="A190" s="103"/>
      <c r="B190" s="21"/>
      <c r="C190" s="15"/>
      <c r="D190" s="106"/>
      <c r="E190" s="106"/>
      <c r="F190" s="106"/>
      <c r="G190" s="106"/>
      <c r="H190" s="106"/>
      <c r="I190" s="106"/>
      <c r="J190" s="107"/>
    </row>
    <row r="191" spans="1:10" x14ac:dyDescent="0.3">
      <c r="A191" s="103">
        <v>44642</v>
      </c>
      <c r="B191" s="21" t="s">
        <v>166</v>
      </c>
      <c r="C191" s="15" t="s">
        <v>167</v>
      </c>
      <c r="D191" s="106"/>
      <c r="E191" s="106"/>
      <c r="F191" s="106"/>
      <c r="G191" s="106"/>
      <c r="H191" s="106"/>
      <c r="I191" s="106"/>
      <c r="J191" s="107"/>
    </row>
    <row r="192" spans="1:10" x14ac:dyDescent="0.3">
      <c r="A192" s="103"/>
      <c r="B192" s="21"/>
      <c r="C192" s="36" t="s">
        <v>141</v>
      </c>
      <c r="D192" s="106">
        <v>0</v>
      </c>
      <c r="E192" s="106">
        <v>0</v>
      </c>
      <c r="F192" s="106">
        <v>0</v>
      </c>
      <c r="G192" s="106">
        <v>0</v>
      </c>
      <c r="H192" s="106">
        <v>0</v>
      </c>
      <c r="I192" s="106">
        <v>0</v>
      </c>
      <c r="J192" s="107" t="s">
        <v>155</v>
      </c>
    </row>
    <row r="193" spans="1:10" x14ac:dyDescent="0.3">
      <c r="A193" s="112"/>
      <c r="B193" s="21"/>
      <c r="C193" s="36"/>
      <c r="D193" s="106"/>
      <c r="E193" s="106"/>
      <c r="F193" s="106"/>
      <c r="G193" s="106"/>
      <c r="H193" s="106"/>
      <c r="I193" s="106"/>
      <c r="J193" s="108"/>
    </row>
    <row r="194" spans="1:10" x14ac:dyDescent="0.3">
      <c r="A194" s="103">
        <v>44651</v>
      </c>
      <c r="B194" s="21" t="s">
        <v>171</v>
      </c>
      <c r="C194" s="15" t="s">
        <v>172</v>
      </c>
      <c r="D194" s="106"/>
      <c r="E194" s="106"/>
      <c r="F194" s="106"/>
      <c r="G194" s="106"/>
      <c r="H194" s="106"/>
      <c r="I194" s="106"/>
      <c r="J194" s="114"/>
    </row>
    <row r="195" spans="1:10" x14ac:dyDescent="0.3">
      <c r="A195" s="112"/>
      <c r="B195" s="21"/>
      <c r="C195" s="36" t="s">
        <v>173</v>
      </c>
      <c r="D195" s="106">
        <v>7396.55</v>
      </c>
      <c r="E195" s="106">
        <v>0</v>
      </c>
      <c r="F195" s="106">
        <v>0</v>
      </c>
      <c r="G195" s="106">
        <v>0</v>
      </c>
      <c r="H195" s="106">
        <v>0</v>
      </c>
      <c r="I195" s="106">
        <v>7396.55</v>
      </c>
      <c r="J195" s="107" t="s">
        <v>174</v>
      </c>
    </row>
    <row r="196" spans="1:10" x14ac:dyDescent="0.3">
      <c r="B196" s="21"/>
      <c r="C196" s="36"/>
      <c r="D196" s="106"/>
      <c r="E196" s="106"/>
      <c r="F196" s="106"/>
      <c r="G196" s="106"/>
      <c r="H196" s="106"/>
      <c r="I196" s="106"/>
      <c r="J196" s="107"/>
    </row>
    <row r="197" spans="1:10" x14ac:dyDescent="0.3">
      <c r="A197" s="103">
        <v>44653</v>
      </c>
      <c r="B197" s="21"/>
      <c r="C197" s="15" t="s">
        <v>175</v>
      </c>
      <c r="D197" s="106"/>
      <c r="E197" s="106"/>
      <c r="F197" s="106"/>
      <c r="G197" s="106"/>
      <c r="H197" s="106"/>
      <c r="I197" s="106"/>
      <c r="J197" s="108"/>
    </row>
    <row r="198" spans="1:10" x14ac:dyDescent="0.3">
      <c r="A198" s="112"/>
      <c r="B198" s="21"/>
      <c r="C198" s="36" t="s">
        <v>159</v>
      </c>
      <c r="D198" s="106">
        <v>0</v>
      </c>
      <c r="E198" s="106">
        <v>0</v>
      </c>
      <c r="F198" s="106">
        <v>0</v>
      </c>
      <c r="G198" s="106">
        <v>0</v>
      </c>
      <c r="H198" s="106">
        <v>0</v>
      </c>
      <c r="I198" s="106">
        <v>0</v>
      </c>
      <c r="J198" s="107" t="s">
        <v>155</v>
      </c>
    </row>
    <row r="199" spans="1:10" x14ac:dyDescent="0.3">
      <c r="A199" s="103"/>
      <c r="B199" s="21"/>
      <c r="C199" s="15"/>
      <c r="D199" s="106"/>
      <c r="E199" s="106"/>
      <c r="F199" s="106"/>
      <c r="G199" s="106"/>
      <c r="H199" s="106"/>
      <c r="I199" s="106"/>
      <c r="J199" s="107"/>
    </row>
    <row r="200" spans="1:10" x14ac:dyDescent="0.3">
      <c r="A200" s="103">
        <v>44667</v>
      </c>
      <c r="B200" s="21"/>
      <c r="C200" s="15" t="s">
        <v>176</v>
      </c>
      <c r="D200" s="106"/>
      <c r="E200" s="106"/>
      <c r="F200" s="106"/>
      <c r="G200" s="106"/>
      <c r="H200" s="106"/>
      <c r="I200" s="106"/>
      <c r="J200" s="108"/>
    </row>
    <row r="201" spans="1:10" x14ac:dyDescent="0.3">
      <c r="A201" s="112"/>
      <c r="B201" s="21" t="s">
        <v>17</v>
      </c>
      <c r="C201" s="36" t="s">
        <v>159</v>
      </c>
      <c r="D201" s="106">
        <v>0</v>
      </c>
      <c r="E201" s="106">
        <v>0</v>
      </c>
      <c r="F201" s="106">
        <v>0</v>
      </c>
      <c r="G201" s="106">
        <v>0</v>
      </c>
      <c r="H201" s="106">
        <v>0</v>
      </c>
      <c r="I201" s="106">
        <v>0</v>
      </c>
      <c r="J201" s="108" t="s">
        <v>155</v>
      </c>
    </row>
    <row r="202" spans="1:10" ht="15.75" customHeight="1" x14ac:dyDescent="0.3">
      <c r="A202" s="103"/>
      <c r="B202" s="21"/>
      <c r="C202" s="15"/>
      <c r="D202" s="106"/>
      <c r="E202" s="106"/>
      <c r="F202" s="106"/>
      <c r="G202" s="106"/>
      <c r="H202" s="106"/>
      <c r="I202" s="106"/>
      <c r="J202" s="107"/>
    </row>
    <row r="203" spans="1:10" x14ac:dyDescent="0.3">
      <c r="A203" s="103">
        <v>44672</v>
      </c>
      <c r="B203" s="21" t="s">
        <v>177</v>
      </c>
      <c r="C203" s="15" t="s">
        <v>178</v>
      </c>
      <c r="D203" s="106"/>
      <c r="E203" s="106"/>
      <c r="F203" s="106"/>
      <c r="G203" s="106"/>
      <c r="H203" s="106"/>
      <c r="I203" s="106"/>
      <c r="J203" s="108"/>
    </row>
    <row r="204" spans="1:10" x14ac:dyDescent="0.3">
      <c r="A204" s="112"/>
      <c r="B204" s="21"/>
      <c r="C204" s="36" t="s">
        <v>141</v>
      </c>
      <c r="D204" s="106">
        <v>0</v>
      </c>
      <c r="E204" s="106">
        <v>0</v>
      </c>
      <c r="F204" s="106">
        <v>0</v>
      </c>
      <c r="G204" s="106">
        <v>0</v>
      </c>
      <c r="H204" s="106">
        <v>0</v>
      </c>
      <c r="I204" s="106">
        <v>0</v>
      </c>
      <c r="J204" s="107" t="s">
        <v>155</v>
      </c>
    </row>
    <row r="205" spans="1:10" x14ac:dyDescent="0.3">
      <c r="A205" s="103"/>
      <c r="B205" s="21"/>
      <c r="C205" s="36"/>
      <c r="D205" s="106"/>
      <c r="E205" s="106"/>
      <c r="F205" s="106"/>
      <c r="G205" s="106"/>
      <c r="H205" s="106"/>
      <c r="I205" s="106"/>
      <c r="J205" s="107"/>
    </row>
    <row r="206" spans="1:10" x14ac:dyDescent="0.3">
      <c r="A206" s="103">
        <v>44676</v>
      </c>
      <c r="B206" s="21"/>
      <c r="C206" s="15" t="s">
        <v>181</v>
      </c>
      <c r="D206" s="106"/>
      <c r="E206" s="106"/>
      <c r="F206" s="106"/>
      <c r="G206" s="106"/>
      <c r="H206" s="106"/>
      <c r="I206" s="106"/>
      <c r="J206" s="108"/>
    </row>
    <row r="207" spans="1:10" x14ac:dyDescent="0.3">
      <c r="A207" s="112"/>
      <c r="B207" s="21"/>
      <c r="C207" s="36" t="s">
        <v>182</v>
      </c>
      <c r="D207" s="106">
        <v>0</v>
      </c>
      <c r="E207" s="106">
        <v>0</v>
      </c>
      <c r="F207" s="106">
        <v>0</v>
      </c>
      <c r="G207" s="106">
        <v>0</v>
      </c>
      <c r="H207" s="106">
        <v>0</v>
      </c>
      <c r="I207" s="106">
        <v>0</v>
      </c>
      <c r="J207" s="108" t="s">
        <v>155</v>
      </c>
    </row>
    <row r="208" spans="1:10" x14ac:dyDescent="0.3">
      <c r="A208" s="112"/>
      <c r="B208" s="21"/>
      <c r="C208" s="36"/>
      <c r="D208" s="106"/>
      <c r="E208" s="106"/>
      <c r="F208" s="106"/>
      <c r="G208" s="106"/>
      <c r="H208" s="106"/>
      <c r="I208" s="106"/>
      <c r="J208" s="108"/>
    </row>
    <row r="209" spans="1:10" x14ac:dyDescent="0.3">
      <c r="A209" s="103">
        <v>44701</v>
      </c>
      <c r="B209" s="21" t="s">
        <v>163</v>
      </c>
      <c r="C209" s="15" t="s">
        <v>186</v>
      </c>
      <c r="D209" s="106"/>
      <c r="E209" s="106"/>
      <c r="F209" s="106"/>
      <c r="G209" s="106"/>
      <c r="H209" s="106"/>
      <c r="I209" s="106"/>
      <c r="J209" s="107"/>
    </row>
    <row r="210" spans="1:10" x14ac:dyDescent="0.3">
      <c r="A210" s="112"/>
      <c r="B210" s="21"/>
      <c r="C210" s="36" t="s">
        <v>187</v>
      </c>
      <c r="D210" s="106">
        <v>4687.2299999999996</v>
      </c>
      <c r="E210" s="106">
        <v>0</v>
      </c>
      <c r="F210" s="106">
        <v>0</v>
      </c>
      <c r="G210" s="106">
        <v>0</v>
      </c>
      <c r="H210" s="106">
        <v>4687.2299999999996</v>
      </c>
      <c r="I210" s="106">
        <v>0</v>
      </c>
      <c r="J210" s="107" t="s">
        <v>155</v>
      </c>
    </row>
    <row r="211" spans="1:10" ht="13.5" thickBot="1" x14ac:dyDescent="0.35">
      <c r="A211" s="112"/>
      <c r="B211" s="21"/>
      <c r="C211" s="36"/>
      <c r="D211" s="106"/>
      <c r="E211" s="106"/>
      <c r="F211" s="106"/>
      <c r="G211" s="106"/>
      <c r="H211" s="106"/>
      <c r="I211" s="106"/>
      <c r="J211" s="108"/>
    </row>
    <row r="212" spans="1:10" ht="43.5" customHeight="1" thickBot="1" x14ac:dyDescent="0.35">
      <c r="B212" s="21"/>
      <c r="C212" s="115" t="s">
        <v>188</v>
      </c>
      <c r="D212" s="116">
        <f t="shared" ref="D212:I212" si="11">D174+D177+D180+D183+D186+D189+D192+D195+D198+D201+D204+D207+D210</f>
        <v>12083.779999999999</v>
      </c>
      <c r="E212" s="117">
        <f t="shared" si="11"/>
        <v>0</v>
      </c>
      <c r="F212" s="117">
        <f t="shared" si="11"/>
        <v>0</v>
      </c>
      <c r="G212" s="117">
        <f t="shared" si="11"/>
        <v>0</v>
      </c>
      <c r="H212" s="118">
        <f t="shared" si="11"/>
        <v>4687.2299999999996</v>
      </c>
      <c r="I212" s="118">
        <f t="shared" si="11"/>
        <v>7396.55</v>
      </c>
      <c r="J212" s="119"/>
    </row>
    <row r="214" spans="1:10" x14ac:dyDescent="0.3">
      <c r="A214" s="121"/>
      <c r="B214" s="121"/>
      <c r="C214" s="121"/>
    </row>
    <row r="215" spans="1:10" ht="15.75" customHeight="1" thickBot="1" x14ac:dyDescent="0.35">
      <c r="A215" s="123" t="s">
        <v>189</v>
      </c>
      <c r="B215" s="124"/>
      <c r="C215" s="124"/>
      <c r="D215" s="22"/>
      <c r="E215" s="22"/>
      <c r="F215" s="22"/>
      <c r="G215" s="22"/>
      <c r="H215" s="22"/>
      <c r="I215" s="22"/>
      <c r="J215" s="91" t="s">
        <v>152</v>
      </c>
    </row>
    <row r="216" spans="1:10" s="38" customFormat="1" ht="26.5" thickBot="1" x14ac:dyDescent="0.4">
      <c r="A216" s="45" t="s">
        <v>3</v>
      </c>
      <c r="B216" s="45" t="s">
        <v>4</v>
      </c>
      <c r="C216" s="73" t="s">
        <v>5</v>
      </c>
      <c r="D216" s="20" t="s">
        <v>6</v>
      </c>
      <c r="E216" s="74" t="s">
        <v>7</v>
      </c>
      <c r="F216" s="102" t="s">
        <v>8</v>
      </c>
      <c r="G216" s="74" t="s">
        <v>9</v>
      </c>
      <c r="H216" s="102" t="s">
        <v>10</v>
      </c>
      <c r="I216" s="74" t="s">
        <v>11</v>
      </c>
      <c r="J216" s="20" t="s">
        <v>131</v>
      </c>
    </row>
    <row r="217" spans="1:10" x14ac:dyDescent="0.3">
      <c r="A217" s="103"/>
      <c r="B217" s="21"/>
      <c r="C217" s="36"/>
      <c r="D217" s="125"/>
      <c r="E217" s="125"/>
      <c r="F217" s="125"/>
      <c r="G217" s="126"/>
      <c r="H217" s="125"/>
      <c r="I217" s="126"/>
      <c r="J217" s="127"/>
    </row>
    <row r="218" spans="1:10" ht="52.5" customHeight="1" x14ac:dyDescent="0.3">
      <c r="A218" s="128" t="s">
        <v>190</v>
      </c>
      <c r="B218" s="21"/>
      <c r="C218" s="15" t="s">
        <v>252</v>
      </c>
      <c r="D218" s="106"/>
      <c r="E218" s="106"/>
      <c r="F218" s="106"/>
      <c r="G218" s="129"/>
      <c r="H218" s="106"/>
      <c r="I218" s="129"/>
      <c r="J218" s="107"/>
    </row>
    <row r="219" spans="1:10" ht="15.75" customHeight="1" x14ac:dyDescent="0.3">
      <c r="A219" s="103"/>
      <c r="B219" s="21"/>
      <c r="C219" s="36" t="s">
        <v>159</v>
      </c>
      <c r="D219" s="106">
        <v>0</v>
      </c>
      <c r="E219" s="106">
        <v>0</v>
      </c>
      <c r="F219" s="106">
        <v>0</v>
      </c>
      <c r="G219" s="129">
        <v>0</v>
      </c>
      <c r="H219" s="106">
        <v>0</v>
      </c>
      <c r="I219" s="129">
        <v>0</v>
      </c>
      <c r="J219" s="107" t="s">
        <v>155</v>
      </c>
    </row>
    <row r="220" spans="1:10" x14ac:dyDescent="0.3">
      <c r="A220" s="103"/>
      <c r="B220" s="21"/>
      <c r="C220" s="36"/>
      <c r="D220" s="106"/>
      <c r="E220" s="106"/>
      <c r="F220" s="106"/>
      <c r="G220" s="129"/>
      <c r="H220" s="106"/>
      <c r="I220" s="129"/>
      <c r="J220" s="107"/>
    </row>
    <row r="221" spans="1:10" ht="15.75" customHeight="1" x14ac:dyDescent="0.3">
      <c r="A221" s="103">
        <v>44662</v>
      </c>
      <c r="B221" s="21"/>
      <c r="C221" s="15" t="s">
        <v>192</v>
      </c>
      <c r="D221" s="106"/>
      <c r="E221" s="106"/>
      <c r="F221" s="106"/>
      <c r="G221" s="129"/>
      <c r="H221" s="106"/>
      <c r="I221" s="129"/>
      <c r="J221" s="107"/>
    </row>
    <row r="222" spans="1:10" x14ac:dyDescent="0.3">
      <c r="A222" s="103"/>
      <c r="B222" s="21"/>
      <c r="C222" s="45" t="s">
        <v>193</v>
      </c>
      <c r="D222" s="106">
        <v>9177.77</v>
      </c>
      <c r="E222" s="106">
        <v>0</v>
      </c>
      <c r="F222" s="106">
        <v>0</v>
      </c>
      <c r="G222" s="129">
        <v>9177</v>
      </c>
      <c r="H222" s="106">
        <v>0</v>
      </c>
      <c r="I222" s="129">
        <v>0</v>
      </c>
      <c r="J222" s="108" t="s">
        <v>88</v>
      </c>
    </row>
    <row r="223" spans="1:10" x14ac:dyDescent="0.3">
      <c r="A223" s="112"/>
      <c r="B223" s="21"/>
      <c r="C223" s="36"/>
      <c r="D223" s="106"/>
      <c r="E223" s="106"/>
      <c r="F223" s="106"/>
      <c r="G223" s="129"/>
      <c r="H223" s="106"/>
      <c r="I223" s="129"/>
      <c r="J223" s="107"/>
    </row>
    <row r="224" spans="1:10" x14ac:dyDescent="0.3">
      <c r="A224" s="103">
        <v>44662</v>
      </c>
      <c r="B224" s="21"/>
      <c r="C224" s="15" t="s">
        <v>194</v>
      </c>
      <c r="D224" s="106"/>
      <c r="E224" s="106"/>
      <c r="F224" s="106"/>
      <c r="G224" s="129"/>
      <c r="H224" s="106"/>
      <c r="I224" s="129"/>
      <c r="J224" s="107"/>
    </row>
    <row r="225" spans="1:10" x14ac:dyDescent="0.3">
      <c r="A225" s="103"/>
      <c r="B225" s="21"/>
      <c r="C225" s="36" t="s">
        <v>159</v>
      </c>
      <c r="D225" s="106">
        <v>1580</v>
      </c>
      <c r="E225" s="106">
        <v>0</v>
      </c>
      <c r="F225" s="106">
        <v>0</v>
      </c>
      <c r="G225" s="129">
        <v>0</v>
      </c>
      <c r="H225" s="106">
        <v>0</v>
      </c>
      <c r="I225" s="129">
        <v>1580</v>
      </c>
      <c r="J225" s="107" t="s">
        <v>155</v>
      </c>
    </row>
    <row r="226" spans="1:10" x14ac:dyDescent="0.3">
      <c r="A226" s="103"/>
      <c r="B226" s="21"/>
      <c r="C226" s="36"/>
      <c r="D226" s="106"/>
      <c r="E226" s="106"/>
      <c r="F226" s="106"/>
      <c r="G226" s="129"/>
      <c r="H226" s="106"/>
      <c r="I226" s="129"/>
      <c r="J226" s="107"/>
    </row>
    <row r="227" spans="1:10" x14ac:dyDescent="0.3">
      <c r="A227" s="103">
        <v>44664</v>
      </c>
      <c r="B227" s="21"/>
      <c r="C227" s="15" t="s">
        <v>195</v>
      </c>
      <c r="D227" s="106"/>
      <c r="E227" s="106"/>
      <c r="F227" s="106"/>
      <c r="G227" s="129"/>
      <c r="H227" s="106"/>
      <c r="I227" s="129"/>
      <c r="J227" s="107"/>
    </row>
    <row r="228" spans="1:10" x14ac:dyDescent="0.3">
      <c r="A228" s="112"/>
      <c r="B228" s="21"/>
      <c r="C228" s="5" t="s">
        <v>196</v>
      </c>
      <c r="D228" s="106">
        <v>0</v>
      </c>
      <c r="E228" s="106">
        <v>0</v>
      </c>
      <c r="F228" s="106">
        <v>0</v>
      </c>
      <c r="G228" s="129">
        <v>0</v>
      </c>
      <c r="H228" s="106">
        <v>0</v>
      </c>
      <c r="I228" s="129">
        <v>0</v>
      </c>
      <c r="J228" s="108" t="s">
        <v>155</v>
      </c>
    </row>
    <row r="229" spans="1:10" x14ac:dyDescent="0.3">
      <c r="D229" s="28"/>
      <c r="E229" s="28"/>
      <c r="F229" s="28"/>
      <c r="G229" s="25"/>
      <c r="H229" s="28"/>
      <c r="I229" s="25"/>
      <c r="J229" s="130"/>
    </row>
    <row r="230" spans="1:10" x14ac:dyDescent="0.3">
      <c r="A230" s="103">
        <v>44676</v>
      </c>
      <c r="C230" s="15" t="s">
        <v>197</v>
      </c>
      <c r="D230" s="110"/>
      <c r="E230" s="110"/>
      <c r="F230" s="110"/>
      <c r="G230" s="131"/>
      <c r="H230" s="110"/>
      <c r="I230" s="131"/>
      <c r="J230" s="132"/>
    </row>
    <row r="231" spans="1:10" x14ac:dyDescent="0.3">
      <c r="A231" s="103"/>
      <c r="B231" s="21"/>
      <c r="C231" s="36" t="s">
        <v>159</v>
      </c>
      <c r="D231" s="106">
        <v>0</v>
      </c>
      <c r="E231" s="106">
        <v>0</v>
      </c>
      <c r="F231" s="106">
        <v>0</v>
      </c>
      <c r="G231" s="129">
        <v>0</v>
      </c>
      <c r="H231" s="106">
        <v>0</v>
      </c>
      <c r="I231" s="129">
        <v>0</v>
      </c>
      <c r="J231" s="107" t="s">
        <v>198</v>
      </c>
    </row>
    <row r="232" spans="1:10" x14ac:dyDescent="0.3">
      <c r="A232" s="103"/>
      <c r="B232" s="21"/>
      <c r="C232" s="36"/>
      <c r="D232" s="106"/>
      <c r="E232" s="106"/>
      <c r="F232" s="106"/>
      <c r="G232" s="129"/>
      <c r="H232" s="106"/>
      <c r="I232" s="129"/>
      <c r="J232" s="107"/>
    </row>
    <row r="233" spans="1:10" ht="15.75" customHeight="1" x14ac:dyDescent="0.3">
      <c r="A233" s="103">
        <v>44679</v>
      </c>
      <c r="B233" s="21"/>
      <c r="C233" s="15" t="s">
        <v>199</v>
      </c>
      <c r="D233" s="106"/>
      <c r="E233" s="106"/>
      <c r="F233" s="106"/>
      <c r="G233" s="129"/>
      <c r="H233" s="106"/>
      <c r="I233" s="129"/>
      <c r="J233" s="107"/>
    </row>
    <row r="234" spans="1:10" ht="15.75" customHeight="1" x14ac:dyDescent="0.3">
      <c r="A234" s="103"/>
      <c r="B234" s="21"/>
      <c r="C234" s="36" t="s">
        <v>159</v>
      </c>
      <c r="D234" s="106">
        <v>0</v>
      </c>
      <c r="E234" s="106">
        <v>0</v>
      </c>
      <c r="F234" s="106">
        <v>0</v>
      </c>
      <c r="G234" s="129">
        <v>0</v>
      </c>
      <c r="H234" s="106">
        <v>0</v>
      </c>
      <c r="I234" s="129">
        <v>0</v>
      </c>
      <c r="J234" s="107" t="s">
        <v>155</v>
      </c>
    </row>
    <row r="235" spans="1:10" ht="15.75" customHeight="1" x14ac:dyDescent="0.3">
      <c r="A235" s="103"/>
      <c r="B235" s="21"/>
      <c r="C235" s="36"/>
      <c r="D235" s="106"/>
      <c r="E235" s="106"/>
      <c r="F235" s="106"/>
      <c r="G235" s="129"/>
      <c r="H235" s="106"/>
      <c r="I235" s="129"/>
      <c r="J235" s="107"/>
    </row>
    <row r="236" spans="1:10" x14ac:dyDescent="0.3">
      <c r="A236" s="103">
        <v>44706</v>
      </c>
      <c r="B236" s="21"/>
      <c r="C236" s="15" t="s">
        <v>200</v>
      </c>
      <c r="D236" s="106"/>
      <c r="E236" s="106"/>
      <c r="F236" s="106"/>
      <c r="G236" s="129"/>
      <c r="H236" s="106"/>
      <c r="I236" s="129"/>
      <c r="J236" s="108"/>
    </row>
    <row r="237" spans="1:10" x14ac:dyDescent="0.3">
      <c r="A237" s="112"/>
      <c r="B237" s="21"/>
      <c r="C237" s="36" t="s">
        <v>159</v>
      </c>
      <c r="D237" s="106">
        <v>87888</v>
      </c>
      <c r="E237" s="106">
        <v>0</v>
      </c>
      <c r="F237" s="106">
        <v>0</v>
      </c>
      <c r="G237" s="129">
        <v>0</v>
      </c>
      <c r="H237" s="106">
        <v>0</v>
      </c>
      <c r="I237" s="129">
        <v>87888</v>
      </c>
      <c r="J237" s="108" t="s">
        <v>201</v>
      </c>
    </row>
    <row r="238" spans="1:10" x14ac:dyDescent="0.3">
      <c r="A238" s="103"/>
      <c r="B238" s="21"/>
      <c r="C238" s="36"/>
      <c r="D238" s="106"/>
      <c r="E238" s="106"/>
      <c r="F238" s="106"/>
      <c r="G238" s="129"/>
      <c r="H238" s="106"/>
      <c r="I238" s="129"/>
      <c r="J238" s="107"/>
    </row>
    <row r="239" spans="1:10" x14ac:dyDescent="0.3">
      <c r="A239" s="103">
        <v>44720</v>
      </c>
      <c r="B239" s="21" t="s">
        <v>202</v>
      </c>
      <c r="C239" s="15" t="s">
        <v>203</v>
      </c>
      <c r="D239" s="106"/>
      <c r="E239" s="106"/>
      <c r="F239" s="106"/>
      <c r="G239" s="129"/>
      <c r="H239" s="106"/>
      <c r="I239" s="129"/>
      <c r="J239" s="107"/>
    </row>
    <row r="240" spans="1:10" ht="15.75" customHeight="1" x14ac:dyDescent="0.3">
      <c r="A240" s="103"/>
      <c r="B240" s="21"/>
      <c r="C240" s="36" t="s">
        <v>204</v>
      </c>
      <c r="D240" s="106">
        <v>5700</v>
      </c>
      <c r="E240" s="106">
        <v>5000</v>
      </c>
      <c r="F240" s="106">
        <v>700</v>
      </c>
      <c r="G240" s="129">
        <v>0</v>
      </c>
      <c r="H240" s="106">
        <v>0</v>
      </c>
      <c r="I240" s="129">
        <v>0</v>
      </c>
      <c r="J240" s="107" t="s">
        <v>88</v>
      </c>
    </row>
    <row r="241" spans="1:10" x14ac:dyDescent="0.3">
      <c r="A241" s="112"/>
      <c r="B241" s="21"/>
      <c r="C241" s="36"/>
      <c r="D241" s="106"/>
      <c r="E241" s="106"/>
      <c r="F241" s="106"/>
      <c r="G241" s="129"/>
      <c r="H241" s="106"/>
      <c r="I241" s="129"/>
      <c r="J241" s="107"/>
    </row>
    <row r="242" spans="1:10" x14ac:dyDescent="0.3">
      <c r="A242" s="103">
        <v>44745</v>
      </c>
      <c r="B242" s="21" t="s">
        <v>205</v>
      </c>
      <c r="C242" s="15" t="s">
        <v>206</v>
      </c>
      <c r="D242" s="106"/>
      <c r="E242" s="106"/>
      <c r="F242" s="106"/>
      <c r="G242" s="129"/>
      <c r="H242" s="106"/>
      <c r="I242" s="129"/>
      <c r="J242" s="107"/>
    </row>
    <row r="243" spans="1:10" ht="15.75" customHeight="1" x14ac:dyDescent="0.3">
      <c r="A243" s="103"/>
      <c r="B243" s="120"/>
      <c r="C243" s="36" t="s">
        <v>207</v>
      </c>
      <c r="D243" s="106">
        <v>21833.01</v>
      </c>
      <c r="E243" s="106">
        <v>5000</v>
      </c>
      <c r="F243" s="106">
        <v>16833.009999999998</v>
      </c>
      <c r="G243" s="129">
        <v>0</v>
      </c>
      <c r="H243" s="106">
        <v>0</v>
      </c>
      <c r="I243" s="129">
        <v>0</v>
      </c>
      <c r="J243" s="107" t="s">
        <v>155</v>
      </c>
    </row>
    <row r="244" spans="1:10" ht="15.75" customHeight="1" x14ac:dyDescent="0.3">
      <c r="A244" s="103"/>
      <c r="B244" s="21"/>
      <c r="C244" s="36"/>
      <c r="D244" s="106"/>
      <c r="E244" s="106"/>
      <c r="F244" s="106"/>
      <c r="G244" s="129"/>
      <c r="H244" s="106"/>
      <c r="I244" s="129"/>
      <c r="J244" s="107"/>
    </row>
    <row r="245" spans="1:10" x14ac:dyDescent="0.3">
      <c r="A245" s="103">
        <v>44774</v>
      </c>
      <c r="B245" s="21"/>
      <c r="C245" s="15" t="s">
        <v>208</v>
      </c>
      <c r="D245" s="106"/>
      <c r="E245" s="106"/>
      <c r="F245" s="106"/>
      <c r="G245" s="129"/>
      <c r="H245" s="106"/>
      <c r="I245" s="129"/>
      <c r="J245" s="107"/>
    </row>
    <row r="246" spans="1:10" x14ac:dyDescent="0.3">
      <c r="B246" s="21"/>
      <c r="C246" s="36" t="s">
        <v>209</v>
      </c>
      <c r="D246" s="106">
        <v>0</v>
      </c>
      <c r="E246" s="106">
        <v>0</v>
      </c>
      <c r="F246" s="106">
        <v>0</v>
      </c>
      <c r="G246" s="129">
        <v>0</v>
      </c>
      <c r="H246" s="106">
        <v>0</v>
      </c>
      <c r="I246" s="129">
        <v>0</v>
      </c>
      <c r="J246" s="107" t="s">
        <v>210</v>
      </c>
    </row>
    <row r="247" spans="1:10" x14ac:dyDescent="0.3">
      <c r="D247" s="28"/>
      <c r="E247" s="28"/>
      <c r="F247" s="28"/>
      <c r="G247" s="25"/>
      <c r="H247" s="28"/>
      <c r="I247" s="25"/>
      <c r="J247" s="130"/>
    </row>
    <row r="248" spans="1:10" x14ac:dyDescent="0.3">
      <c r="A248" s="103">
        <v>44776</v>
      </c>
      <c r="B248" s="21"/>
      <c r="C248" s="15" t="s">
        <v>211</v>
      </c>
      <c r="D248" s="106"/>
      <c r="E248" s="106"/>
      <c r="F248" s="106"/>
      <c r="G248" s="129"/>
      <c r="H248" s="106"/>
      <c r="I248" s="129"/>
      <c r="J248" s="108"/>
    </row>
    <row r="249" spans="1:10" x14ac:dyDescent="0.3">
      <c r="A249" s="112"/>
      <c r="B249" s="21"/>
      <c r="C249" s="36" t="s">
        <v>212</v>
      </c>
      <c r="D249" s="106">
        <v>0</v>
      </c>
      <c r="E249" s="106">
        <v>0</v>
      </c>
      <c r="F249" s="106">
        <v>0</v>
      </c>
      <c r="G249" s="129">
        <v>0</v>
      </c>
      <c r="H249" s="106">
        <v>0</v>
      </c>
      <c r="I249" s="129">
        <v>0</v>
      </c>
      <c r="J249" s="108" t="s">
        <v>213</v>
      </c>
    </row>
    <row r="250" spans="1:10" ht="13.5" thickBot="1" x14ac:dyDescent="0.35">
      <c r="A250" s="103"/>
      <c r="B250" s="21"/>
      <c r="C250" s="15"/>
      <c r="D250" s="106"/>
      <c r="E250" s="106"/>
      <c r="F250" s="106"/>
      <c r="G250" s="129"/>
      <c r="H250" s="106"/>
      <c r="I250" s="129"/>
      <c r="J250" s="114"/>
    </row>
    <row r="251" spans="1:10" ht="43.5" customHeight="1" thickBot="1" x14ac:dyDescent="0.35">
      <c r="B251" s="21"/>
      <c r="C251" s="115" t="s">
        <v>221</v>
      </c>
      <c r="D251" s="116">
        <f t="shared" ref="D251:I251" si="12">D219+D222+D225+D228+D231+D234+D237+D240+D243+D246+D249</f>
        <v>126178.78</v>
      </c>
      <c r="E251" s="117">
        <f t="shared" si="12"/>
        <v>10000</v>
      </c>
      <c r="F251" s="117">
        <f t="shared" si="12"/>
        <v>17533.009999999998</v>
      </c>
      <c r="G251" s="135">
        <f t="shared" si="12"/>
        <v>9177</v>
      </c>
      <c r="H251" s="118">
        <f t="shared" si="12"/>
        <v>0</v>
      </c>
      <c r="I251" s="136">
        <f t="shared" si="12"/>
        <v>89468</v>
      </c>
      <c r="J251" s="119"/>
    </row>
    <row r="252" spans="1:10" x14ac:dyDescent="0.3">
      <c r="H252" s="28"/>
      <c r="J252" s="130"/>
    </row>
    <row r="253" spans="1:10" x14ac:dyDescent="0.3">
      <c r="H253" s="28"/>
      <c r="J253" s="130"/>
    </row>
    <row r="254" spans="1:10" x14ac:dyDescent="0.3">
      <c r="H254" s="28"/>
      <c r="J254" s="130"/>
    </row>
    <row r="255" spans="1:10" x14ac:dyDescent="0.3">
      <c r="A255" s="121"/>
      <c r="B255" s="121"/>
      <c r="C255" s="121"/>
    </row>
    <row r="256" spans="1:10" ht="15.75" customHeight="1" thickBot="1" x14ac:dyDescent="0.35">
      <c r="A256" s="123" t="s">
        <v>253</v>
      </c>
      <c r="B256" s="124"/>
      <c r="C256" s="124"/>
      <c r="D256" s="22"/>
      <c r="E256" s="22"/>
      <c r="F256" s="22"/>
      <c r="G256" s="22"/>
      <c r="H256" s="22"/>
      <c r="I256" s="22"/>
      <c r="J256" s="91" t="s">
        <v>152</v>
      </c>
    </row>
    <row r="257" spans="1:10" s="38" customFormat="1" ht="26.5" thickBot="1" x14ac:dyDescent="0.4">
      <c r="A257" s="45" t="s">
        <v>3</v>
      </c>
      <c r="B257" s="45" t="s">
        <v>4</v>
      </c>
      <c r="C257" s="73" t="s">
        <v>5</v>
      </c>
      <c r="D257" s="20" t="s">
        <v>6</v>
      </c>
      <c r="E257" s="74" t="s">
        <v>7</v>
      </c>
      <c r="F257" s="102" t="s">
        <v>8</v>
      </c>
      <c r="G257" s="74" t="s">
        <v>9</v>
      </c>
      <c r="H257" s="102" t="s">
        <v>10</v>
      </c>
      <c r="I257" s="74" t="s">
        <v>11</v>
      </c>
      <c r="J257" s="20" t="s">
        <v>131</v>
      </c>
    </row>
    <row r="258" spans="1:10" x14ac:dyDescent="0.3">
      <c r="A258" s="103"/>
      <c r="B258" s="21"/>
      <c r="C258" s="36"/>
      <c r="D258" s="125"/>
      <c r="E258" s="125"/>
      <c r="F258" s="125"/>
      <c r="G258" s="126"/>
      <c r="H258" s="125"/>
      <c r="I258" s="126"/>
      <c r="J258" s="127"/>
    </row>
    <row r="259" spans="1:10" ht="52.5" customHeight="1" x14ac:dyDescent="0.3">
      <c r="A259" s="128"/>
      <c r="B259" s="21"/>
      <c r="C259" s="15"/>
      <c r="D259" s="106"/>
      <c r="E259" s="106"/>
      <c r="F259" s="106"/>
      <c r="G259" s="129"/>
      <c r="H259" s="106"/>
      <c r="I259" s="129"/>
      <c r="J259" s="107"/>
    </row>
    <row r="260" spans="1:10" ht="15.75" customHeight="1" x14ac:dyDescent="0.3">
      <c r="A260" s="103">
        <v>44804</v>
      </c>
      <c r="B260" s="21" t="s">
        <v>254</v>
      </c>
      <c r="C260" s="15" t="s">
        <v>255</v>
      </c>
      <c r="D260" s="106"/>
      <c r="E260" s="106"/>
      <c r="F260" s="106"/>
      <c r="G260" s="129"/>
      <c r="H260" s="106"/>
      <c r="I260" s="129"/>
      <c r="J260" s="107"/>
    </row>
    <row r="261" spans="1:10" ht="25.5" x14ac:dyDescent="0.3">
      <c r="A261" s="103"/>
      <c r="B261" s="21"/>
      <c r="C261" s="36" t="s">
        <v>256</v>
      </c>
      <c r="D261" s="106">
        <v>124142</v>
      </c>
      <c r="E261" s="106">
        <v>0</v>
      </c>
      <c r="F261" s="106">
        <v>124142</v>
      </c>
      <c r="G261" s="129">
        <v>0</v>
      </c>
      <c r="H261" s="106">
        <v>0</v>
      </c>
      <c r="I261" s="129">
        <v>0</v>
      </c>
      <c r="J261" s="107" t="s">
        <v>88</v>
      </c>
    </row>
    <row r="262" spans="1:10" ht="15.75" customHeight="1" x14ac:dyDescent="0.3">
      <c r="A262" s="103"/>
      <c r="B262" s="21"/>
      <c r="C262" s="15"/>
      <c r="D262" s="106"/>
      <c r="E262" s="106"/>
      <c r="F262" s="106"/>
      <c r="G262" s="129"/>
      <c r="H262" s="106"/>
      <c r="I262" s="129"/>
      <c r="J262" s="107"/>
    </row>
    <row r="263" spans="1:10" x14ac:dyDescent="0.3">
      <c r="A263" s="103">
        <v>44788</v>
      </c>
      <c r="B263" s="21"/>
      <c r="C263" s="45" t="s">
        <v>257</v>
      </c>
      <c r="D263" s="106"/>
      <c r="E263" s="106"/>
      <c r="F263" s="106"/>
      <c r="G263" s="129"/>
      <c r="H263" s="106"/>
      <c r="I263" s="129"/>
      <c r="J263" s="108"/>
    </row>
    <row r="264" spans="1:10" x14ac:dyDescent="0.3">
      <c r="A264" s="112"/>
      <c r="B264" s="21"/>
      <c r="C264" s="36" t="s">
        <v>209</v>
      </c>
      <c r="D264" s="106">
        <v>950</v>
      </c>
      <c r="E264" s="106">
        <v>0</v>
      </c>
      <c r="F264" s="106">
        <v>0</v>
      </c>
      <c r="G264" s="129">
        <v>950</v>
      </c>
      <c r="H264" s="106">
        <v>0</v>
      </c>
      <c r="I264" s="129">
        <v>0</v>
      </c>
      <c r="J264" s="107" t="s">
        <v>88</v>
      </c>
    </row>
    <row r="265" spans="1:10" x14ac:dyDescent="0.3">
      <c r="A265" s="103"/>
      <c r="B265" s="21"/>
      <c r="C265" s="15"/>
      <c r="D265" s="106"/>
      <c r="E265" s="106"/>
      <c r="F265" s="106"/>
      <c r="G265" s="129"/>
      <c r="H265" s="106"/>
      <c r="I265" s="129"/>
      <c r="J265" s="107"/>
    </row>
    <row r="266" spans="1:10" x14ac:dyDescent="0.3">
      <c r="A266" s="103">
        <v>44819</v>
      </c>
      <c r="B266" s="21" t="s">
        <v>258</v>
      </c>
      <c r="C266" s="15" t="s">
        <v>259</v>
      </c>
      <c r="D266" s="106"/>
      <c r="E266" s="106"/>
      <c r="F266" s="106"/>
      <c r="G266" s="129"/>
      <c r="H266" s="106"/>
      <c r="I266" s="129"/>
      <c r="J266" s="107"/>
    </row>
    <row r="267" spans="1:10" x14ac:dyDescent="0.3">
      <c r="A267" s="103"/>
      <c r="B267" s="21"/>
      <c r="C267" s="36" t="s">
        <v>260</v>
      </c>
      <c r="D267" s="106">
        <v>9796.51</v>
      </c>
      <c r="E267" s="106">
        <v>0</v>
      </c>
      <c r="F267" s="106">
        <v>0</v>
      </c>
      <c r="G267" s="129">
        <v>0</v>
      </c>
      <c r="H267" s="106">
        <v>0</v>
      </c>
      <c r="I267" s="129">
        <v>9796.51</v>
      </c>
      <c r="J267" s="107" t="s">
        <v>155</v>
      </c>
    </row>
    <row r="268" spans="1:10" x14ac:dyDescent="0.3">
      <c r="A268" s="103"/>
      <c r="B268" s="21"/>
      <c r="C268" s="15"/>
      <c r="D268" s="106"/>
      <c r="E268" s="106"/>
      <c r="F268" s="106"/>
      <c r="G268" s="129"/>
      <c r="H268" s="106"/>
      <c r="I268" s="129"/>
      <c r="J268" s="107"/>
    </row>
    <row r="269" spans="1:10" x14ac:dyDescent="0.3">
      <c r="A269" s="103">
        <v>44823</v>
      </c>
      <c r="B269" s="21" t="s">
        <v>146</v>
      </c>
      <c r="C269" s="87" t="s">
        <v>261</v>
      </c>
      <c r="D269" s="109"/>
      <c r="E269" s="109"/>
      <c r="F269" s="109"/>
      <c r="G269" s="215"/>
      <c r="H269" s="109"/>
      <c r="I269" s="215"/>
      <c r="J269" s="108"/>
    </row>
    <row r="270" spans="1:10" x14ac:dyDescent="0.3">
      <c r="C270" s="36" t="s">
        <v>187</v>
      </c>
      <c r="D270" s="216">
        <v>0</v>
      </c>
      <c r="E270" s="216">
        <v>0</v>
      </c>
      <c r="F270" s="216">
        <v>0</v>
      </c>
      <c r="G270" s="217">
        <v>0</v>
      </c>
      <c r="H270" s="216">
        <v>0</v>
      </c>
      <c r="I270" s="217">
        <v>0</v>
      </c>
      <c r="J270" s="130" t="s">
        <v>88</v>
      </c>
    </row>
    <row r="271" spans="1:10" x14ac:dyDescent="0.3">
      <c r="A271" s="103"/>
      <c r="C271" s="15"/>
      <c r="D271" s="110"/>
      <c r="E271" s="110"/>
      <c r="F271" s="110"/>
      <c r="G271" s="131"/>
      <c r="H271" s="110"/>
      <c r="I271" s="131"/>
      <c r="J271" s="132"/>
    </row>
    <row r="272" spans="1:10" x14ac:dyDescent="0.3">
      <c r="A272" s="103">
        <v>44819</v>
      </c>
      <c r="B272" s="21" t="s">
        <v>262</v>
      </c>
      <c r="C272" s="218" t="s">
        <v>263</v>
      </c>
      <c r="D272" s="106"/>
      <c r="E272" s="106"/>
      <c r="F272" s="106"/>
      <c r="G272" s="129"/>
      <c r="H272" s="106"/>
      <c r="I272" s="129"/>
      <c r="J272" s="107"/>
    </row>
    <row r="273" spans="1:10" x14ac:dyDescent="0.3">
      <c r="A273" s="103"/>
      <c r="B273" s="21"/>
      <c r="C273" s="36" t="s">
        <v>141</v>
      </c>
      <c r="D273" s="106">
        <v>0</v>
      </c>
      <c r="E273" s="106">
        <v>0</v>
      </c>
      <c r="F273" s="106">
        <v>0</v>
      </c>
      <c r="G273" s="129">
        <v>0</v>
      </c>
      <c r="H273" s="106">
        <v>0</v>
      </c>
      <c r="I273" s="129">
        <v>0</v>
      </c>
      <c r="J273" s="107" t="s">
        <v>264</v>
      </c>
    </row>
    <row r="274" spans="1:10" ht="15.75" customHeight="1" x14ac:dyDescent="0.3">
      <c r="A274" s="103"/>
      <c r="B274" s="21"/>
      <c r="C274" s="15"/>
      <c r="D274" s="106"/>
      <c r="E274" s="106"/>
      <c r="F274" s="106"/>
      <c r="G274" s="129"/>
      <c r="H274" s="106"/>
      <c r="I274" s="129"/>
      <c r="J274" s="107"/>
    </row>
    <row r="275" spans="1:10" ht="15.75" customHeight="1" x14ac:dyDescent="0.3">
      <c r="A275" s="103">
        <v>44828</v>
      </c>
      <c r="B275" s="21" t="s">
        <v>146</v>
      </c>
      <c r="C275" s="15" t="s">
        <v>265</v>
      </c>
      <c r="D275" s="106"/>
      <c r="E275" s="106"/>
      <c r="F275" s="106"/>
      <c r="G275" s="129"/>
      <c r="H275" s="106"/>
      <c r="I275" s="129"/>
      <c r="J275" s="107"/>
    </row>
    <row r="276" spans="1:10" ht="15.75" customHeight="1" x14ac:dyDescent="0.3">
      <c r="A276" s="103"/>
      <c r="B276" s="21"/>
      <c r="C276" s="36" t="s">
        <v>266</v>
      </c>
      <c r="D276" s="106">
        <v>110790</v>
      </c>
      <c r="E276" s="106">
        <v>0</v>
      </c>
      <c r="F276" s="106">
        <v>110790</v>
      </c>
      <c r="G276" s="129">
        <v>0</v>
      </c>
      <c r="H276" s="106">
        <v>0</v>
      </c>
      <c r="I276" s="129">
        <v>0</v>
      </c>
      <c r="J276" s="107" t="s">
        <v>88</v>
      </c>
    </row>
    <row r="277" spans="1:10" x14ac:dyDescent="0.3">
      <c r="A277" s="103"/>
      <c r="B277" s="21"/>
      <c r="C277" s="15"/>
      <c r="D277" s="106"/>
      <c r="E277" s="106"/>
      <c r="F277" s="106"/>
      <c r="G277" s="129"/>
      <c r="H277" s="106"/>
      <c r="I277" s="129"/>
      <c r="J277" s="108"/>
    </row>
    <row r="278" spans="1:10" x14ac:dyDescent="0.3">
      <c r="A278" s="103">
        <v>44823</v>
      </c>
      <c r="B278" s="21" t="s">
        <v>267</v>
      </c>
      <c r="C278" s="218" t="s">
        <v>268</v>
      </c>
      <c r="D278" s="106"/>
      <c r="E278" s="106"/>
      <c r="F278" s="106"/>
      <c r="G278" s="129"/>
      <c r="H278" s="106"/>
      <c r="I278" s="129"/>
      <c r="J278" s="108"/>
    </row>
    <row r="279" spans="1:10" x14ac:dyDescent="0.3">
      <c r="A279" s="103"/>
      <c r="B279" s="21"/>
      <c r="C279" s="36" t="s">
        <v>141</v>
      </c>
      <c r="D279" s="106">
        <v>0</v>
      </c>
      <c r="E279" s="106">
        <v>0</v>
      </c>
      <c r="F279" s="106">
        <v>0</v>
      </c>
      <c r="G279" s="129">
        <v>0</v>
      </c>
      <c r="H279" s="106">
        <v>0</v>
      </c>
      <c r="I279" s="129">
        <v>0</v>
      </c>
      <c r="J279" s="107" t="s">
        <v>88</v>
      </c>
    </row>
    <row r="280" spans="1:10" x14ac:dyDescent="0.3">
      <c r="A280" s="103"/>
      <c r="B280" s="21"/>
      <c r="C280" s="15"/>
      <c r="D280" s="106"/>
      <c r="E280" s="106"/>
      <c r="F280" s="106"/>
      <c r="G280" s="129"/>
      <c r="H280" s="106"/>
      <c r="I280" s="129"/>
      <c r="J280" s="107"/>
    </row>
    <row r="281" spans="1:10" ht="15.75" customHeight="1" x14ac:dyDescent="0.3">
      <c r="A281" s="103">
        <v>44853</v>
      </c>
      <c r="B281" s="21"/>
      <c r="C281" s="15" t="s">
        <v>269</v>
      </c>
      <c r="D281" s="106"/>
      <c r="E281" s="106"/>
      <c r="F281" s="106"/>
      <c r="G281" s="129"/>
      <c r="H281" s="106"/>
      <c r="I281" s="129"/>
      <c r="J281" s="107"/>
    </row>
    <row r="282" spans="1:10" x14ac:dyDescent="0.3">
      <c r="A282" s="112"/>
      <c r="B282" s="21"/>
      <c r="C282" s="36" t="s">
        <v>209</v>
      </c>
      <c r="D282" s="106">
        <v>2646.5</v>
      </c>
      <c r="E282" s="106">
        <v>0</v>
      </c>
      <c r="F282" s="106">
        <v>0</v>
      </c>
      <c r="G282" s="129">
        <v>2646.5</v>
      </c>
      <c r="H282" s="106">
        <v>0</v>
      </c>
      <c r="I282" s="129">
        <v>0</v>
      </c>
      <c r="J282" s="107" t="s">
        <v>88</v>
      </c>
    </row>
    <row r="283" spans="1:10" x14ac:dyDescent="0.3">
      <c r="A283" s="103"/>
      <c r="B283" s="21"/>
      <c r="C283" s="15"/>
      <c r="D283" s="106"/>
      <c r="E283" s="106"/>
      <c r="F283" s="106"/>
      <c r="G283" s="129"/>
      <c r="H283" s="106"/>
      <c r="I283" s="129"/>
      <c r="J283" s="107"/>
    </row>
    <row r="284" spans="1:10" ht="15.75" customHeight="1" x14ac:dyDescent="0.3">
      <c r="A284" s="103">
        <v>44840</v>
      </c>
      <c r="B284" s="120"/>
      <c r="C284" s="15" t="s">
        <v>270</v>
      </c>
      <c r="D284" s="106"/>
      <c r="E284" s="106"/>
      <c r="F284" s="106"/>
      <c r="G284" s="129"/>
      <c r="H284" s="106"/>
      <c r="I284" s="129"/>
      <c r="J284" s="107"/>
    </row>
    <row r="285" spans="1:10" ht="15.75" customHeight="1" x14ac:dyDescent="0.3">
      <c r="A285" s="103"/>
      <c r="B285" s="21"/>
      <c r="C285" s="36" t="s">
        <v>159</v>
      </c>
      <c r="D285" s="106">
        <v>0</v>
      </c>
      <c r="E285" s="106">
        <v>0</v>
      </c>
      <c r="F285" s="106">
        <v>0</v>
      </c>
      <c r="G285" s="129">
        <v>0</v>
      </c>
      <c r="H285" s="106">
        <v>0</v>
      </c>
      <c r="I285" s="129">
        <v>0</v>
      </c>
      <c r="J285" s="107" t="s">
        <v>155</v>
      </c>
    </row>
    <row r="286" spans="1:10" x14ac:dyDescent="0.3">
      <c r="A286" s="103"/>
      <c r="B286" s="21"/>
      <c r="C286" s="15"/>
      <c r="D286" s="106"/>
      <c r="E286" s="106"/>
      <c r="F286" s="106"/>
      <c r="G286" s="129"/>
      <c r="H286" s="106"/>
      <c r="I286" s="129"/>
      <c r="J286" s="107"/>
    </row>
    <row r="287" spans="1:10" x14ac:dyDescent="0.3">
      <c r="A287" s="103">
        <v>44743</v>
      </c>
      <c r="B287" s="21"/>
      <c r="C287" s="15" t="s">
        <v>271</v>
      </c>
      <c r="D287" s="106"/>
      <c r="E287" s="106"/>
      <c r="F287" s="106"/>
      <c r="G287" s="129"/>
      <c r="H287" s="106"/>
      <c r="I287" s="129"/>
      <c r="J287" s="107"/>
    </row>
    <row r="288" spans="1:10" x14ac:dyDescent="0.3">
      <c r="C288" s="5" t="s">
        <v>196</v>
      </c>
      <c r="D288" s="219">
        <v>0</v>
      </c>
      <c r="E288" s="219">
        <v>0</v>
      </c>
      <c r="F288" s="219">
        <v>0</v>
      </c>
      <c r="G288" s="220">
        <v>0</v>
      </c>
      <c r="H288" s="219">
        <v>0</v>
      </c>
      <c r="I288" s="220">
        <v>0</v>
      </c>
      <c r="J288" s="130" t="s">
        <v>155</v>
      </c>
    </row>
    <row r="289" spans="1:11" x14ac:dyDescent="0.3">
      <c r="C289" s="5"/>
      <c r="D289" s="219"/>
      <c r="E289" s="219"/>
      <c r="F289" s="219"/>
      <c r="G289" s="220"/>
      <c r="H289" s="219"/>
      <c r="I289" s="220"/>
      <c r="J289" s="130"/>
    </row>
    <row r="290" spans="1:11" x14ac:dyDescent="0.3">
      <c r="A290" s="103">
        <v>44883</v>
      </c>
      <c r="B290" s="21" t="s">
        <v>272</v>
      </c>
      <c r="C290" s="87" t="s">
        <v>273</v>
      </c>
      <c r="D290" s="219"/>
      <c r="E290" s="219"/>
      <c r="F290" s="219"/>
      <c r="G290" s="220"/>
      <c r="H290" s="219"/>
      <c r="I290" s="220"/>
      <c r="J290" s="130"/>
    </row>
    <row r="291" spans="1:11" x14ac:dyDescent="0.3">
      <c r="C291" s="5" t="s">
        <v>141</v>
      </c>
      <c r="D291" s="219">
        <v>0</v>
      </c>
      <c r="E291" s="219">
        <v>0</v>
      </c>
      <c r="F291" s="219">
        <v>0</v>
      </c>
      <c r="G291" s="220">
        <v>0</v>
      </c>
      <c r="H291" s="219">
        <v>0</v>
      </c>
      <c r="I291" s="220">
        <v>0</v>
      </c>
      <c r="J291" s="130" t="s">
        <v>155</v>
      </c>
    </row>
    <row r="292" spans="1:11" x14ac:dyDescent="0.3">
      <c r="C292" s="5"/>
      <c r="D292" s="219"/>
      <c r="E292" s="219"/>
      <c r="F292" s="219"/>
      <c r="G292" s="220"/>
      <c r="H292" s="219"/>
      <c r="I292" s="220"/>
      <c r="J292" s="130"/>
    </row>
    <row r="293" spans="1:11" x14ac:dyDescent="0.3">
      <c r="A293" s="103">
        <v>44883</v>
      </c>
      <c r="C293" s="45" t="s">
        <v>274</v>
      </c>
      <c r="D293" s="219"/>
      <c r="E293" s="219"/>
      <c r="F293" s="219"/>
      <c r="G293" s="220"/>
      <c r="H293" s="219"/>
      <c r="I293" s="220"/>
      <c r="J293" s="130"/>
    </row>
    <row r="294" spans="1:11" x14ac:dyDescent="0.3">
      <c r="C294" s="5" t="s">
        <v>275</v>
      </c>
      <c r="D294" s="219">
        <v>4803.55</v>
      </c>
      <c r="E294" s="219">
        <v>0</v>
      </c>
      <c r="F294" s="219">
        <v>0</v>
      </c>
      <c r="G294" s="220">
        <v>0</v>
      </c>
      <c r="H294" s="219">
        <v>0</v>
      </c>
      <c r="I294" s="220">
        <v>4803.55</v>
      </c>
      <c r="J294" s="130" t="s">
        <v>155</v>
      </c>
    </row>
    <row r="295" spans="1:11" x14ac:dyDescent="0.3">
      <c r="C295" s="5"/>
      <c r="D295" s="219"/>
      <c r="E295" s="219"/>
      <c r="F295" s="219"/>
      <c r="G295" s="220"/>
      <c r="H295" s="219"/>
      <c r="I295" s="220"/>
      <c r="J295" s="130"/>
    </row>
    <row r="296" spans="1:11" x14ac:dyDescent="0.3">
      <c r="A296" s="103"/>
      <c r="B296" s="21"/>
      <c r="C296" s="15"/>
      <c r="D296" s="106"/>
      <c r="E296" s="106"/>
      <c r="F296" s="106"/>
      <c r="G296" s="129"/>
      <c r="H296" s="106"/>
      <c r="I296" s="129"/>
      <c r="J296" s="108"/>
    </row>
    <row r="297" spans="1:11" ht="13.5" thickBot="1" x14ac:dyDescent="0.35">
      <c r="A297" s="103"/>
      <c r="B297" s="21"/>
      <c r="D297" s="106"/>
      <c r="E297" s="106"/>
      <c r="F297" s="106"/>
      <c r="G297" s="129"/>
      <c r="H297" s="106"/>
      <c r="I297" s="129"/>
      <c r="J297" s="114"/>
    </row>
    <row r="298" spans="1:11" ht="43.5" customHeight="1" thickBot="1" x14ac:dyDescent="0.35">
      <c r="B298" s="21"/>
      <c r="C298" s="115" t="s">
        <v>221</v>
      </c>
      <c r="D298" s="116">
        <f>D261+D264+D267+D270+D273+D276+D279+D282+D285+D288+D291+D294</f>
        <v>253128.56</v>
      </c>
      <c r="E298" s="117">
        <f>E261+E264+E267+E270+E273+E276+E279+E282+E285+E288+E291+E294</f>
        <v>0</v>
      </c>
      <c r="F298" s="117">
        <f>F261+F264+F267+F270+F273+F276+F279+F279+F282+F285+F288+F291+F294</f>
        <v>234932</v>
      </c>
      <c r="G298" s="135">
        <f>G261+G264+G267+G270+G273+G276+G279+G282+G285+G288+G291+G294</f>
        <v>3596.5</v>
      </c>
      <c r="H298" s="118">
        <f>H261+H264+H267+H270+H273+H276+H279+H282+H285+H288+H291+H294</f>
        <v>0</v>
      </c>
      <c r="I298" s="136">
        <f>I261+I264+I267+I270+I273+I276+I279+I282+I285+I288+I291+I294</f>
        <v>14600.060000000001</v>
      </c>
      <c r="J298" s="119"/>
    </row>
    <row r="299" spans="1:11" x14ac:dyDescent="0.3">
      <c r="J299" s="130"/>
    </row>
    <row r="300" spans="1:11" x14ac:dyDescent="0.3">
      <c r="J300" s="130"/>
    </row>
    <row r="301" spans="1:11" x14ac:dyDescent="0.3">
      <c r="J301" s="130"/>
    </row>
    <row r="302" spans="1:11" x14ac:dyDescent="0.3">
      <c r="A302" s="27"/>
      <c r="B302" s="21"/>
      <c r="C302" s="15"/>
      <c r="D302" s="65"/>
      <c r="E302" s="65"/>
      <c r="F302" s="65"/>
      <c r="G302" s="65"/>
      <c r="H302" s="65"/>
      <c r="I302" s="65"/>
      <c r="J302" s="138"/>
    </row>
    <row r="303" spans="1:11" ht="15.75" customHeight="1" thickBot="1" x14ac:dyDescent="0.4">
      <c r="A303" s="27"/>
      <c r="B303" s="21"/>
      <c r="C303" s="139"/>
      <c r="D303" s="140"/>
      <c r="E303" s="140"/>
      <c r="F303" s="140"/>
      <c r="G303" s="140"/>
      <c r="H303" s="140"/>
      <c r="I303" s="140"/>
      <c r="J303" s="142" t="s">
        <v>222</v>
      </c>
      <c r="K303"/>
    </row>
    <row r="304" spans="1:11" s="38" customFormat="1" ht="42.5" thickBot="1" x14ac:dyDescent="0.4">
      <c r="A304" s="45"/>
      <c r="B304" s="45"/>
      <c r="C304" s="80"/>
      <c r="D304" s="143" t="s">
        <v>6</v>
      </c>
      <c r="E304" s="144" t="s">
        <v>7</v>
      </c>
      <c r="F304" s="145" t="s">
        <v>8</v>
      </c>
      <c r="G304" s="146" t="s">
        <v>9</v>
      </c>
      <c r="H304" s="147" t="s">
        <v>10</v>
      </c>
      <c r="I304" s="148" t="s">
        <v>223</v>
      </c>
      <c r="J304" s="149" t="s">
        <v>224</v>
      </c>
      <c r="K304" s="150" t="s">
        <v>225</v>
      </c>
    </row>
    <row r="305" spans="1:12" s="38" customFormat="1" ht="28.5" customHeight="1" x14ac:dyDescent="0.35">
      <c r="A305" s="38" t="s">
        <v>17</v>
      </c>
      <c r="C305" s="151" t="s">
        <v>226</v>
      </c>
      <c r="D305" s="152">
        <f>D11</f>
        <v>83028</v>
      </c>
      <c r="E305" s="152">
        <f>E11</f>
        <v>0</v>
      </c>
      <c r="F305" s="152">
        <f>F11</f>
        <v>0</v>
      </c>
      <c r="G305" s="153">
        <f>G11</f>
        <v>0</v>
      </c>
      <c r="H305" s="154">
        <f>H11</f>
        <v>0</v>
      </c>
      <c r="I305" s="155">
        <v>83028</v>
      </c>
      <c r="J305" s="156">
        <v>0</v>
      </c>
      <c r="K305" s="157">
        <v>0</v>
      </c>
    </row>
    <row r="306" spans="1:12" s="38" customFormat="1" ht="4.5" customHeight="1" x14ac:dyDescent="0.35">
      <c r="A306" s="62"/>
      <c r="B306" s="63"/>
      <c r="C306" s="158"/>
      <c r="D306" s="159"/>
      <c r="E306" s="159"/>
      <c r="F306" s="159"/>
      <c r="G306" s="160"/>
      <c r="H306" s="161"/>
      <c r="I306" s="162"/>
      <c r="J306" s="163"/>
      <c r="K306" s="164"/>
    </row>
    <row r="307" spans="1:12" s="38" customFormat="1" ht="28" x14ac:dyDescent="0.35">
      <c r="B307" s="63"/>
      <c r="C307" s="158" t="s">
        <v>227</v>
      </c>
      <c r="D307" s="165">
        <f t="shared" ref="D307:I307" si="13">D21</f>
        <v>87428.75</v>
      </c>
      <c r="E307" s="165">
        <f t="shared" si="13"/>
        <v>0</v>
      </c>
      <c r="F307" s="165">
        <f t="shared" si="13"/>
        <v>0</v>
      </c>
      <c r="G307" s="166">
        <f t="shared" si="13"/>
        <v>0</v>
      </c>
      <c r="H307" s="167">
        <f t="shared" si="13"/>
        <v>0</v>
      </c>
      <c r="I307" s="168">
        <f t="shared" si="13"/>
        <v>87428.75</v>
      </c>
      <c r="J307" s="169">
        <v>0</v>
      </c>
      <c r="K307" s="170">
        <v>0</v>
      </c>
    </row>
    <row r="308" spans="1:12" s="38" customFormat="1" ht="6.75" customHeight="1" x14ac:dyDescent="0.35">
      <c r="B308" s="63"/>
      <c r="C308" s="158"/>
      <c r="D308" s="165"/>
      <c r="E308" s="165"/>
      <c r="F308" s="165"/>
      <c r="G308" s="166"/>
      <c r="H308" s="167"/>
      <c r="I308" s="168"/>
      <c r="J308" s="171"/>
      <c r="K308" s="164"/>
    </row>
    <row r="309" spans="1:12" s="38" customFormat="1" ht="27.75" customHeight="1" x14ac:dyDescent="0.35">
      <c r="B309" s="63"/>
      <c r="C309" s="158" t="s">
        <v>228</v>
      </c>
      <c r="D309" s="165">
        <f t="shared" ref="D309:I309" si="14">D31</f>
        <v>72499.11</v>
      </c>
      <c r="E309" s="165">
        <f t="shared" si="14"/>
        <v>0</v>
      </c>
      <c r="F309" s="165">
        <f t="shared" si="14"/>
        <v>0</v>
      </c>
      <c r="G309" s="166">
        <f t="shared" si="14"/>
        <v>0</v>
      </c>
      <c r="H309" s="167">
        <f t="shared" si="14"/>
        <v>0</v>
      </c>
      <c r="I309" s="168">
        <f t="shared" si="14"/>
        <v>72499.11</v>
      </c>
      <c r="J309" s="169">
        <v>0</v>
      </c>
      <c r="K309" s="170">
        <v>0</v>
      </c>
      <c r="L309" s="94"/>
    </row>
    <row r="310" spans="1:12" s="38" customFormat="1" ht="3.75" customHeight="1" x14ac:dyDescent="0.35">
      <c r="B310" s="63"/>
      <c r="C310" s="158"/>
      <c r="D310" s="165"/>
      <c r="E310" s="165"/>
      <c r="F310" s="165"/>
      <c r="G310" s="166"/>
      <c r="H310" s="167"/>
      <c r="I310" s="168"/>
      <c r="J310" s="171"/>
      <c r="K310" s="164"/>
    </row>
    <row r="311" spans="1:12" s="38" customFormat="1" ht="28" x14ac:dyDescent="0.35">
      <c r="B311" s="63"/>
      <c r="C311" s="158" t="s">
        <v>229</v>
      </c>
      <c r="D311" s="165">
        <f t="shared" ref="D311:I311" si="15">D47</f>
        <v>236613.66</v>
      </c>
      <c r="E311" s="165">
        <f t="shared" si="15"/>
        <v>0</v>
      </c>
      <c r="F311" s="165">
        <f t="shared" si="15"/>
        <v>0</v>
      </c>
      <c r="G311" s="166">
        <f t="shared" si="15"/>
        <v>0</v>
      </c>
      <c r="H311" s="167">
        <f t="shared" si="15"/>
        <v>0</v>
      </c>
      <c r="I311" s="168">
        <f t="shared" si="15"/>
        <v>236613.66</v>
      </c>
      <c r="J311" s="169">
        <v>0</v>
      </c>
      <c r="K311" s="170">
        <v>0</v>
      </c>
      <c r="L311" s="94"/>
    </row>
    <row r="312" spans="1:12" s="38" customFormat="1" ht="8.25" customHeight="1" x14ac:dyDescent="0.35">
      <c r="B312" s="63"/>
      <c r="C312" s="158"/>
      <c r="D312" s="165"/>
      <c r="E312" s="165"/>
      <c r="F312" s="165"/>
      <c r="G312" s="166"/>
      <c r="H312" s="167"/>
      <c r="I312" s="168"/>
      <c r="J312" s="171"/>
      <c r="K312" s="164"/>
    </row>
    <row r="313" spans="1:12" s="38" customFormat="1" ht="28" x14ac:dyDescent="0.35">
      <c r="B313" s="63"/>
      <c r="C313" s="158" t="s">
        <v>230</v>
      </c>
      <c r="D313" s="165">
        <f t="shared" ref="D313:I313" si="16">D55</f>
        <v>262980</v>
      </c>
      <c r="E313" s="165">
        <f t="shared" si="16"/>
        <v>0</v>
      </c>
      <c r="F313" s="165">
        <f t="shared" si="16"/>
        <v>0</v>
      </c>
      <c r="G313" s="166">
        <f t="shared" si="16"/>
        <v>0</v>
      </c>
      <c r="H313" s="167">
        <f t="shared" si="16"/>
        <v>0</v>
      </c>
      <c r="I313" s="168">
        <f t="shared" si="16"/>
        <v>262980</v>
      </c>
      <c r="J313" s="169">
        <v>0</v>
      </c>
      <c r="K313" s="170">
        <v>0</v>
      </c>
      <c r="L313" s="94"/>
    </row>
    <row r="314" spans="1:12" s="38" customFormat="1" ht="6" customHeight="1" x14ac:dyDescent="0.35">
      <c r="B314" s="63"/>
      <c r="C314" s="158"/>
      <c r="D314" s="165"/>
      <c r="E314" s="165"/>
      <c r="F314" s="165"/>
      <c r="G314" s="166"/>
      <c r="H314" s="167"/>
      <c r="I314" s="168"/>
      <c r="J314" s="171"/>
      <c r="K314" s="164"/>
    </row>
    <row r="315" spans="1:12" s="38" customFormat="1" ht="28" x14ac:dyDescent="0.35">
      <c r="B315" s="63"/>
      <c r="C315" s="158" t="s">
        <v>231</v>
      </c>
      <c r="D315" s="165">
        <f t="shared" ref="D315:I315" si="17">D73</f>
        <v>219623</v>
      </c>
      <c r="E315" s="165">
        <f t="shared" si="17"/>
        <v>0</v>
      </c>
      <c r="F315" s="165">
        <f t="shared" si="17"/>
        <v>0</v>
      </c>
      <c r="G315" s="166">
        <f t="shared" si="17"/>
        <v>0</v>
      </c>
      <c r="H315" s="167">
        <f t="shared" si="17"/>
        <v>0</v>
      </c>
      <c r="I315" s="168">
        <f t="shared" si="17"/>
        <v>219623</v>
      </c>
      <c r="J315" s="169">
        <v>0</v>
      </c>
      <c r="K315" s="170">
        <v>0</v>
      </c>
      <c r="L315" s="94"/>
    </row>
    <row r="316" spans="1:12" s="38" customFormat="1" ht="15.75" hidden="1" customHeight="1" x14ac:dyDescent="0.35">
      <c r="B316" s="63"/>
      <c r="C316" s="158"/>
      <c r="D316" s="165"/>
      <c r="E316" s="165"/>
      <c r="F316" s="165"/>
      <c r="G316" s="166"/>
      <c r="H316" s="167"/>
      <c r="I316" s="168"/>
      <c r="J316" s="171"/>
      <c r="K316" s="164"/>
    </row>
    <row r="317" spans="1:12" s="38" customFormat="1" ht="27.75" customHeight="1" x14ac:dyDescent="0.35">
      <c r="B317" s="63"/>
      <c r="C317" s="158" t="s">
        <v>232</v>
      </c>
      <c r="D317" s="165">
        <f t="shared" ref="D317:I317" si="18">D85</f>
        <v>23310.53</v>
      </c>
      <c r="E317" s="165">
        <f t="shared" si="18"/>
        <v>0</v>
      </c>
      <c r="F317" s="165">
        <f t="shared" si="18"/>
        <v>0</v>
      </c>
      <c r="G317" s="166">
        <f t="shared" si="18"/>
        <v>0</v>
      </c>
      <c r="H317" s="167">
        <f t="shared" si="18"/>
        <v>0</v>
      </c>
      <c r="I317" s="168">
        <f t="shared" si="18"/>
        <v>23310.53</v>
      </c>
      <c r="J317" s="169">
        <v>0</v>
      </c>
      <c r="K317" s="170">
        <v>0</v>
      </c>
    </row>
    <row r="318" spans="1:12" s="38" customFormat="1" ht="24.75" customHeight="1" x14ac:dyDescent="0.35">
      <c r="B318" s="63"/>
      <c r="C318" s="158" t="s">
        <v>233</v>
      </c>
      <c r="D318" s="165">
        <f>D95</f>
        <v>785356.33</v>
      </c>
      <c r="E318" s="165">
        <f>E95</f>
        <v>0</v>
      </c>
      <c r="F318" s="165">
        <f>F95</f>
        <v>0</v>
      </c>
      <c r="G318" s="166">
        <f>G95</f>
        <v>0</v>
      </c>
      <c r="H318" s="167">
        <f>H95</f>
        <v>250000</v>
      </c>
      <c r="I318" s="168">
        <v>0</v>
      </c>
      <c r="J318" s="172">
        <v>535356.32999999996</v>
      </c>
      <c r="K318" s="170">
        <v>0</v>
      </c>
    </row>
    <row r="319" spans="1:12" s="38" customFormat="1" ht="5.25" customHeight="1" x14ac:dyDescent="0.35">
      <c r="B319" s="63"/>
      <c r="C319" s="158"/>
      <c r="D319" s="165"/>
      <c r="E319" s="165"/>
      <c r="F319" s="165"/>
      <c r="G319" s="166"/>
      <c r="H319" s="167"/>
      <c r="I319" s="168"/>
      <c r="J319" s="171"/>
      <c r="K319" s="164"/>
    </row>
    <row r="320" spans="1:12" s="38" customFormat="1" ht="28" x14ac:dyDescent="0.35">
      <c r="B320" s="63"/>
      <c r="C320" s="158" t="s">
        <v>236</v>
      </c>
      <c r="D320" s="165">
        <f>D104</f>
        <v>44290.27</v>
      </c>
      <c r="E320" s="165">
        <f>E104</f>
        <v>0</v>
      </c>
      <c r="F320" s="165">
        <f>F104</f>
        <v>0</v>
      </c>
      <c r="G320" s="166">
        <f>G104</f>
        <v>0</v>
      </c>
      <c r="H320" s="167">
        <f>H104</f>
        <v>0</v>
      </c>
      <c r="I320" s="168">
        <v>0</v>
      </c>
      <c r="J320" s="172">
        <v>0</v>
      </c>
      <c r="K320" s="182">
        <v>0</v>
      </c>
    </row>
    <row r="321" spans="2:11" s="38" customFormat="1" ht="14.5" hidden="1" x14ac:dyDescent="0.35">
      <c r="B321" s="63"/>
      <c r="C321" s="158"/>
      <c r="D321" s="165"/>
      <c r="E321" s="165"/>
      <c r="F321" s="165"/>
      <c r="G321" s="166"/>
      <c r="H321" s="167"/>
      <c r="I321" s="168"/>
      <c r="J321" s="171"/>
      <c r="K321" s="164"/>
    </row>
    <row r="322" spans="2:11" s="38" customFormat="1" ht="5.25" customHeight="1" x14ac:dyDescent="0.35">
      <c r="B322" s="63"/>
      <c r="C322" s="158"/>
      <c r="D322" s="165"/>
      <c r="E322" s="165"/>
      <c r="F322" s="165"/>
      <c r="G322" s="166"/>
      <c r="H322" s="167"/>
      <c r="I322" s="168"/>
      <c r="J322" s="171"/>
      <c r="K322" s="164"/>
    </row>
    <row r="323" spans="2:11" s="38" customFormat="1" ht="28" x14ac:dyDescent="0.35">
      <c r="B323" s="63"/>
      <c r="C323" s="158" t="s">
        <v>237</v>
      </c>
      <c r="D323" s="165">
        <f>D118</f>
        <v>0</v>
      </c>
      <c r="E323" s="165">
        <f>E118</f>
        <v>0</v>
      </c>
      <c r="F323" s="165">
        <f>F118</f>
        <v>0</v>
      </c>
      <c r="G323" s="166">
        <f>G118</f>
        <v>0</v>
      </c>
      <c r="H323" s="167">
        <f>H118</f>
        <v>0</v>
      </c>
      <c r="I323" s="168">
        <v>0</v>
      </c>
      <c r="J323" s="183" t="e">
        <f>+#REF!</f>
        <v>#REF!</v>
      </c>
      <c r="K323" s="184">
        <v>0</v>
      </c>
    </row>
    <row r="324" spans="2:11" s="38" customFormat="1" ht="6.75" customHeight="1" x14ac:dyDescent="0.35">
      <c r="B324" s="63"/>
      <c r="C324" s="158"/>
      <c r="D324" s="165"/>
      <c r="E324" s="165"/>
      <c r="F324" s="165"/>
      <c r="G324" s="166"/>
      <c r="H324" s="167"/>
      <c r="I324" s="168"/>
      <c r="J324" s="171"/>
      <c r="K324" s="164"/>
    </row>
    <row r="325" spans="2:11" s="38" customFormat="1" ht="28" x14ac:dyDescent="0.35">
      <c r="B325" s="63"/>
      <c r="C325" s="158" t="s">
        <v>238</v>
      </c>
      <c r="D325" s="165">
        <f t="shared" ref="D325:I325" si="19">D137</f>
        <v>0</v>
      </c>
      <c r="E325" s="165">
        <f t="shared" si="19"/>
        <v>0</v>
      </c>
      <c r="F325" s="165">
        <f t="shared" si="19"/>
        <v>0</v>
      </c>
      <c r="G325" s="166">
        <f t="shared" si="19"/>
        <v>0</v>
      </c>
      <c r="H325" s="167">
        <f t="shared" si="19"/>
        <v>0</v>
      </c>
      <c r="I325" s="168">
        <f t="shared" si="19"/>
        <v>0</v>
      </c>
      <c r="J325" s="169">
        <v>0</v>
      </c>
      <c r="K325" s="170">
        <v>0</v>
      </c>
    </row>
    <row r="326" spans="2:11" s="38" customFormat="1" ht="7.5" customHeight="1" x14ac:dyDescent="0.35">
      <c r="B326" s="63"/>
      <c r="C326" s="158"/>
      <c r="D326" s="165"/>
      <c r="E326" s="165"/>
      <c r="F326" s="165"/>
      <c r="G326" s="166"/>
      <c r="H326" s="167"/>
      <c r="I326" s="168"/>
      <c r="J326" s="171"/>
      <c r="K326" s="164"/>
    </row>
    <row r="327" spans="2:11" s="38" customFormat="1" ht="28" x14ac:dyDescent="0.35">
      <c r="B327" s="63"/>
      <c r="C327" s="158" t="s">
        <v>239</v>
      </c>
      <c r="D327" s="165">
        <f t="shared" ref="D327:I327" si="20">D167</f>
        <v>5568.84</v>
      </c>
      <c r="E327" s="165">
        <f t="shared" si="20"/>
        <v>0</v>
      </c>
      <c r="F327" s="165">
        <f t="shared" si="20"/>
        <v>0</v>
      </c>
      <c r="G327" s="166">
        <f t="shared" si="20"/>
        <v>5568.84</v>
      </c>
      <c r="H327" s="167">
        <f t="shared" si="20"/>
        <v>0</v>
      </c>
      <c r="I327" s="168">
        <f t="shared" si="20"/>
        <v>0</v>
      </c>
      <c r="J327" s="169">
        <v>0</v>
      </c>
      <c r="K327" s="170"/>
    </row>
    <row r="328" spans="2:11" s="38" customFormat="1" ht="14.5" x14ac:dyDescent="0.35">
      <c r="B328" s="63"/>
      <c r="C328" s="158"/>
      <c r="D328" s="165"/>
      <c r="E328" s="165"/>
      <c r="F328" s="165"/>
      <c r="G328" s="166"/>
      <c r="H328" s="167"/>
      <c r="I328" s="168"/>
      <c r="J328" s="169"/>
      <c r="K328" s="170"/>
    </row>
    <row r="329" spans="2:11" s="38" customFormat="1" ht="28" x14ac:dyDescent="0.35">
      <c r="B329" s="63"/>
      <c r="C329" s="158" t="s">
        <v>240</v>
      </c>
      <c r="D329" s="165">
        <f t="shared" ref="D329:I329" si="21">D212</f>
        <v>12083.779999999999</v>
      </c>
      <c r="E329" s="165">
        <f t="shared" si="21"/>
        <v>0</v>
      </c>
      <c r="F329" s="165">
        <f t="shared" si="21"/>
        <v>0</v>
      </c>
      <c r="G329" s="166">
        <f t="shared" si="21"/>
        <v>0</v>
      </c>
      <c r="H329" s="167">
        <f t="shared" si="21"/>
        <v>4687.2299999999996</v>
      </c>
      <c r="I329" s="168">
        <f t="shared" si="21"/>
        <v>7396.55</v>
      </c>
      <c r="J329" s="169">
        <v>0</v>
      </c>
      <c r="K329" s="170"/>
    </row>
    <row r="330" spans="2:11" s="38" customFormat="1" ht="14.5" x14ac:dyDescent="0.35">
      <c r="B330" s="63"/>
      <c r="C330" s="158"/>
      <c r="D330" s="165"/>
      <c r="E330" s="165"/>
      <c r="F330" s="165"/>
      <c r="G330" s="166"/>
      <c r="H330" s="167"/>
      <c r="I330" s="168"/>
      <c r="J330" s="169"/>
      <c r="K330" s="170"/>
    </row>
    <row r="331" spans="2:11" s="38" customFormat="1" ht="14.5" x14ac:dyDescent="0.35">
      <c r="B331" s="63"/>
      <c r="C331" s="158" t="s">
        <v>241</v>
      </c>
      <c r="D331" s="165">
        <f t="shared" ref="D331:I331" si="22">D251</f>
        <v>126178.78</v>
      </c>
      <c r="E331" s="165">
        <f t="shared" si="22"/>
        <v>10000</v>
      </c>
      <c r="F331" s="165">
        <f t="shared" si="22"/>
        <v>17533.009999999998</v>
      </c>
      <c r="G331" s="166">
        <f t="shared" si="22"/>
        <v>9177</v>
      </c>
      <c r="H331" s="167">
        <f t="shared" si="22"/>
        <v>0</v>
      </c>
      <c r="I331" s="168">
        <f t="shared" si="22"/>
        <v>89468</v>
      </c>
      <c r="J331" s="169">
        <v>0</v>
      </c>
      <c r="K331" s="170"/>
    </row>
    <row r="332" spans="2:11" s="38" customFormat="1" ht="15" thickBot="1" x14ac:dyDescent="0.4">
      <c r="B332" s="63"/>
      <c r="C332" s="158"/>
      <c r="D332" s="165"/>
      <c r="E332" s="165"/>
      <c r="F332" s="165"/>
      <c r="G332" s="166"/>
      <c r="H332" s="167"/>
      <c r="I332" s="168"/>
      <c r="J332" s="169"/>
      <c r="K332" s="170"/>
    </row>
    <row r="333" spans="2:11" customFormat="1" ht="15.75" customHeight="1" thickBot="1" x14ac:dyDescent="0.4">
      <c r="B333" s="185"/>
      <c r="C333" s="186" t="s">
        <v>242</v>
      </c>
      <c r="D333" s="187">
        <f t="shared" ref="D333:I333" si="23">D305+D307+D309+D311+D313+D315+D317+D318+D320+D323+D325+D327+D329+D331</f>
        <v>1958961.05</v>
      </c>
      <c r="E333" s="188">
        <f t="shared" si="23"/>
        <v>10000</v>
      </c>
      <c r="F333" s="188">
        <f t="shared" si="23"/>
        <v>17533.009999999998</v>
      </c>
      <c r="G333" s="188">
        <f t="shared" si="23"/>
        <v>14745.84</v>
      </c>
      <c r="H333" s="189">
        <f t="shared" si="23"/>
        <v>254687.23</v>
      </c>
      <c r="I333" s="190">
        <f t="shared" si="23"/>
        <v>1082347.6000000001</v>
      </c>
      <c r="J333" s="191"/>
      <c r="K333" s="192"/>
    </row>
    <row r="334" spans="2:11" ht="15.75" customHeight="1" x14ac:dyDescent="0.35">
      <c r="B334" s="21"/>
      <c r="C334" s="193"/>
      <c r="D334" s="194"/>
      <c r="E334" s="194"/>
      <c r="F334" s="194"/>
      <c r="G334" s="194"/>
      <c r="H334" s="194"/>
      <c r="I334" s="194"/>
      <c r="J334" s="195"/>
      <c r="K334"/>
    </row>
    <row r="335" spans="2:11" ht="15.75" customHeight="1" x14ac:dyDescent="0.3">
      <c r="J335" s="196"/>
    </row>
    <row r="336" spans="2:11" ht="15.75" customHeight="1" x14ac:dyDescent="0.3">
      <c r="B336" s="21"/>
      <c r="C336" s="11" t="s">
        <v>243</v>
      </c>
      <c r="D336" s="34"/>
      <c r="F336" s="34"/>
      <c r="I336" s="91" t="s">
        <v>244</v>
      </c>
      <c r="J336" s="197"/>
    </row>
    <row r="337" spans="2:11" ht="15.75" customHeight="1" thickBot="1" x14ac:dyDescent="0.35">
      <c r="B337" s="21"/>
      <c r="C337" s="22"/>
      <c r="F337" s="34"/>
      <c r="J337" s="197"/>
    </row>
    <row r="338" spans="2:11" ht="15.75" customHeight="1" x14ac:dyDescent="0.3">
      <c r="C338" s="198" t="s">
        <v>245</v>
      </c>
      <c r="D338" s="199"/>
      <c r="E338" s="199"/>
      <c r="F338" s="199"/>
      <c r="G338" s="199"/>
      <c r="H338" s="200"/>
      <c r="I338" s="201">
        <f>+H333</f>
        <v>254687.23</v>
      </c>
      <c r="J338" s="196"/>
    </row>
    <row r="339" spans="2:11" ht="15.75" customHeight="1" x14ac:dyDescent="0.3">
      <c r="C339" s="202"/>
      <c r="D339" s="22"/>
      <c r="E339" s="22"/>
      <c r="F339" s="22"/>
      <c r="G339" s="22"/>
      <c r="H339" s="203"/>
      <c r="I339" s="204"/>
      <c r="J339" s="196"/>
      <c r="K339" s="34"/>
    </row>
    <row r="340" spans="2:11" ht="15.75" customHeight="1" x14ac:dyDescent="0.3">
      <c r="C340" s="202" t="s">
        <v>246</v>
      </c>
      <c r="D340" s="22"/>
      <c r="E340" s="22"/>
      <c r="F340" s="22"/>
      <c r="G340" s="22"/>
      <c r="H340" s="203"/>
      <c r="I340" s="205">
        <f>+I333</f>
        <v>1082347.6000000001</v>
      </c>
      <c r="J340" s="196"/>
    </row>
    <row r="341" spans="2:11" ht="15.75" customHeight="1" x14ac:dyDescent="0.3">
      <c r="C341" s="202"/>
      <c r="D341" s="22"/>
      <c r="E341" s="22"/>
      <c r="F341" s="22"/>
      <c r="G341" s="22"/>
      <c r="H341" s="203"/>
      <c r="I341" s="205"/>
      <c r="J341" s="196"/>
    </row>
    <row r="342" spans="2:11" ht="15.75" customHeight="1" x14ac:dyDescent="0.3">
      <c r="C342" s="202" t="s">
        <v>247</v>
      </c>
      <c r="D342" s="22"/>
      <c r="E342" s="22"/>
      <c r="F342" s="22"/>
      <c r="G342" s="22"/>
      <c r="H342" s="203"/>
      <c r="I342" s="205">
        <f>+J333</f>
        <v>0</v>
      </c>
      <c r="J342" s="196"/>
    </row>
    <row r="343" spans="2:11" ht="15.75" customHeight="1" x14ac:dyDescent="0.3">
      <c r="C343" s="202"/>
      <c r="D343" s="22"/>
      <c r="E343" s="22"/>
      <c r="F343" s="22"/>
      <c r="G343" s="22"/>
      <c r="H343" s="203"/>
      <c r="I343" s="205"/>
      <c r="J343" s="196"/>
    </row>
    <row r="344" spans="2:11" ht="15.75" customHeight="1" x14ac:dyDescent="0.3">
      <c r="C344" s="202" t="s">
        <v>248</v>
      </c>
      <c r="D344" s="22"/>
      <c r="E344" s="22"/>
      <c r="F344" s="22"/>
      <c r="G344" s="22"/>
      <c r="H344" s="203"/>
      <c r="I344" s="205">
        <f>+K333</f>
        <v>0</v>
      </c>
      <c r="J344" s="196"/>
    </row>
    <row r="345" spans="2:11" ht="15.75" customHeight="1" x14ac:dyDescent="0.3">
      <c r="C345" s="202"/>
      <c r="D345" s="22"/>
      <c r="E345" s="22"/>
      <c r="F345" s="22"/>
      <c r="G345" s="22"/>
      <c r="H345" s="203"/>
      <c r="I345" s="205"/>
      <c r="J345" s="196"/>
    </row>
    <row r="346" spans="2:11" ht="24" customHeight="1" thickBot="1" x14ac:dyDescent="0.35">
      <c r="C346" s="206" t="s">
        <v>249</v>
      </c>
      <c r="D346" s="207"/>
      <c r="E346" s="207"/>
      <c r="F346" s="207"/>
      <c r="G346" s="207"/>
      <c r="H346" s="208"/>
      <c r="I346" s="209">
        <f>SUM(I338:I344)</f>
        <v>1337034.83</v>
      </c>
      <c r="J346" s="196"/>
      <c r="K346" s="34"/>
    </row>
    <row r="347" spans="2:11" ht="15.75" customHeight="1" x14ac:dyDescent="0.3">
      <c r="C347" s="210"/>
      <c r="D347" s="50"/>
      <c r="E347" s="50"/>
      <c r="F347" s="50"/>
      <c r="G347" s="50"/>
      <c r="H347" s="211"/>
      <c r="I347" s="212"/>
      <c r="J347" s="197"/>
      <c r="K347" s="34"/>
    </row>
    <row r="348" spans="2:11" ht="24" customHeight="1" thickBot="1" x14ac:dyDescent="0.35">
      <c r="C348" s="213" t="s">
        <v>250</v>
      </c>
      <c r="D348" s="207"/>
      <c r="E348" s="207"/>
      <c r="F348" s="207"/>
      <c r="G348" s="207"/>
      <c r="H348" s="208"/>
      <c r="I348" s="214">
        <f>+E333+F333+G333</f>
        <v>42278.85</v>
      </c>
      <c r="J348" s="196"/>
      <c r="K348" s="34"/>
    </row>
    <row r="349" spans="2:11" ht="15.75" customHeight="1" x14ac:dyDescent="0.3">
      <c r="I349" s="34"/>
    </row>
    <row r="350" spans="2:11" ht="15.75" customHeight="1" x14ac:dyDescent="0.3"/>
    <row r="351" spans="2:11" ht="15.75" customHeight="1" x14ac:dyDescent="0.3"/>
    <row r="352" spans="2:11" ht="15.75" customHeight="1" x14ac:dyDescent="0.3"/>
    <row r="353" spans="9:9" ht="15.75" customHeight="1" x14ac:dyDescent="0.3"/>
    <row r="354" spans="9:9" ht="15.75" customHeight="1" x14ac:dyDescent="0.3"/>
    <row r="355" spans="9:9" x14ac:dyDescent="0.3">
      <c r="I355" s="34"/>
    </row>
    <row r="356" spans="9:9" x14ac:dyDescent="0.3">
      <c r="I356"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1C61-F0D3-4BDC-BE32-8537345627EB}">
  <dimension ref="A1:I74"/>
  <sheetViews>
    <sheetView workbookViewId="0">
      <selection sqref="A1:XFD1048576"/>
    </sheetView>
  </sheetViews>
  <sheetFormatPr defaultColWidth="9.08984375" defaultRowHeight="13" x14ac:dyDescent="0.3"/>
  <cols>
    <col min="1" max="1" width="15.08984375" style="10" customWidth="1"/>
    <col min="2" max="2" width="54.08984375" style="10" customWidth="1"/>
    <col min="3" max="3" width="18.453125" style="10" customWidth="1"/>
    <col min="4" max="4" width="16.36328125" style="10" customWidth="1"/>
    <col min="5" max="5" width="15.08984375" style="10" customWidth="1"/>
    <col min="6" max="6" width="14.54296875" style="10" customWidth="1"/>
    <col min="7" max="7" width="15.453125" style="10" customWidth="1"/>
    <col min="8" max="8" width="18.90625" style="10" customWidth="1"/>
    <col min="9" max="9" width="36.36328125" style="122" customWidth="1"/>
    <col min="10" max="10" width="19.36328125" style="10" customWidth="1"/>
    <col min="11" max="11" width="14.08984375" style="10" bestFit="1" customWidth="1"/>
    <col min="12" max="12" width="9.08984375" style="10"/>
    <col min="13" max="13" width="16.36328125" style="10" customWidth="1"/>
    <col min="14" max="16384" width="9.08984375" style="10"/>
  </cols>
  <sheetData>
    <row r="1" spans="1:9" s="2" customFormat="1" ht="15.75" customHeight="1" x14ac:dyDescent="0.45">
      <c r="A1" s="1" t="s">
        <v>276</v>
      </c>
      <c r="B1" s="1"/>
      <c r="I1" s="3"/>
    </row>
    <row r="3" spans="1:9" ht="15.75" customHeight="1" x14ac:dyDescent="0.3">
      <c r="A3" s="4"/>
      <c r="B3" s="5"/>
      <c r="C3" s="6"/>
      <c r="D3" s="6"/>
      <c r="E3" s="7"/>
      <c r="F3" s="8"/>
      <c r="G3" s="8"/>
      <c r="H3" s="7"/>
      <c r="I3" s="9"/>
    </row>
    <row r="4" spans="1:9" ht="15.75" customHeight="1" x14ac:dyDescent="0.3">
      <c r="A4" s="48" t="s">
        <v>277</v>
      </c>
      <c r="B4" s="11"/>
      <c r="C4" s="22"/>
      <c r="D4" s="22"/>
      <c r="E4" s="22"/>
      <c r="F4" s="22"/>
      <c r="G4" s="22"/>
      <c r="H4" s="22"/>
      <c r="I4" s="14" t="s">
        <v>278</v>
      </c>
    </row>
    <row r="5" spans="1:9" ht="15.75" customHeight="1" thickBot="1" x14ac:dyDescent="0.35">
      <c r="A5" s="49"/>
      <c r="B5" s="50"/>
      <c r="C5" s="22"/>
      <c r="D5" s="22"/>
      <c r="E5" s="22"/>
      <c r="F5" s="22"/>
      <c r="G5" s="22"/>
      <c r="H5" s="22"/>
      <c r="I5" s="14"/>
    </row>
    <row r="6" spans="1:9" ht="26.5" thickBot="1" x14ac:dyDescent="0.35">
      <c r="A6" s="45" t="s">
        <v>3</v>
      </c>
      <c r="B6" s="73" t="s">
        <v>5</v>
      </c>
      <c r="C6" s="20" t="s">
        <v>6</v>
      </c>
      <c r="D6" s="74" t="s">
        <v>7</v>
      </c>
      <c r="E6" s="20" t="s">
        <v>8</v>
      </c>
      <c r="F6" s="20" t="s">
        <v>9</v>
      </c>
      <c r="G6" s="20" t="s">
        <v>10</v>
      </c>
      <c r="H6" s="75" t="s">
        <v>11</v>
      </c>
      <c r="I6" s="20" t="s">
        <v>12</v>
      </c>
    </row>
    <row r="7" spans="1:9" ht="69" customHeight="1" x14ac:dyDescent="0.3">
      <c r="A7" s="128" t="s">
        <v>279</v>
      </c>
      <c r="B7" s="221" t="s">
        <v>280</v>
      </c>
      <c r="C7" s="222"/>
      <c r="D7" s="222"/>
      <c r="E7" s="222"/>
      <c r="F7" s="222"/>
      <c r="G7" s="222"/>
      <c r="H7" s="222"/>
      <c r="I7" s="53"/>
    </row>
    <row r="8" spans="1:9" x14ac:dyDescent="0.3">
      <c r="A8" s="76"/>
      <c r="B8" s="5" t="s">
        <v>193</v>
      </c>
      <c r="C8" s="58">
        <v>20000</v>
      </c>
      <c r="D8" s="58">
        <v>0</v>
      </c>
      <c r="E8" s="58">
        <v>0</v>
      </c>
      <c r="F8" s="58">
        <v>0</v>
      </c>
      <c r="G8" s="58">
        <v>0</v>
      </c>
      <c r="H8" s="58">
        <v>20000</v>
      </c>
      <c r="I8" s="71" t="s">
        <v>155</v>
      </c>
    </row>
    <row r="9" spans="1:9" x14ac:dyDescent="0.3">
      <c r="A9" s="62"/>
      <c r="B9" s="5"/>
      <c r="C9" s="58"/>
      <c r="D9" s="58"/>
      <c r="E9" s="58"/>
      <c r="F9" s="58"/>
      <c r="G9" s="58"/>
      <c r="H9" s="58"/>
      <c r="I9" s="71"/>
    </row>
    <row r="10" spans="1:9" ht="66" customHeight="1" x14ac:dyDescent="0.3">
      <c r="A10" s="76" t="s">
        <v>281</v>
      </c>
      <c r="B10" s="5" t="s">
        <v>282</v>
      </c>
      <c r="C10" s="58"/>
      <c r="D10" s="58"/>
      <c r="E10" s="58"/>
      <c r="F10" s="58"/>
      <c r="G10" s="58"/>
      <c r="H10" s="58"/>
      <c r="I10" s="71"/>
    </row>
    <row r="11" spans="1:9" x14ac:dyDescent="0.3">
      <c r="A11" s="62"/>
      <c r="B11" s="5" t="s">
        <v>159</v>
      </c>
      <c r="C11" s="58">
        <v>0</v>
      </c>
      <c r="D11" s="58">
        <v>0</v>
      </c>
      <c r="E11" s="58">
        <v>0</v>
      </c>
      <c r="F11" s="58">
        <v>0</v>
      </c>
      <c r="G11" s="58">
        <v>0</v>
      </c>
      <c r="H11" s="58">
        <v>0</v>
      </c>
      <c r="I11" s="70" t="s">
        <v>283</v>
      </c>
    </row>
    <row r="12" spans="1:9" x14ac:dyDescent="0.3">
      <c r="A12" s="62"/>
      <c r="B12" s="5"/>
      <c r="C12" s="58"/>
      <c r="D12" s="58"/>
      <c r="E12" s="58"/>
      <c r="F12" s="58"/>
      <c r="G12" s="58"/>
      <c r="H12" s="58"/>
      <c r="I12" s="70"/>
    </row>
    <row r="13" spans="1:9" x14ac:dyDescent="0.3">
      <c r="A13" s="62">
        <v>44979</v>
      </c>
      <c r="B13" s="5" t="s">
        <v>284</v>
      </c>
      <c r="C13" s="58"/>
      <c r="D13" s="58"/>
      <c r="E13" s="58"/>
      <c r="F13" s="58"/>
      <c r="G13" s="58"/>
      <c r="H13" s="58"/>
      <c r="I13" s="70"/>
    </row>
    <row r="14" spans="1:9" x14ac:dyDescent="0.3">
      <c r="A14" s="62"/>
      <c r="B14" s="5" t="s">
        <v>159</v>
      </c>
      <c r="C14" s="58">
        <v>128905.27</v>
      </c>
      <c r="D14" s="58">
        <v>0</v>
      </c>
      <c r="E14" s="58">
        <v>0</v>
      </c>
      <c r="F14" s="58">
        <v>0</v>
      </c>
      <c r="G14" s="58">
        <v>0</v>
      </c>
      <c r="H14" s="58">
        <v>0</v>
      </c>
      <c r="I14" s="70" t="s">
        <v>174</v>
      </c>
    </row>
    <row r="15" spans="1:9" x14ac:dyDescent="0.3">
      <c r="A15" s="62"/>
      <c r="B15" s="5"/>
      <c r="C15" s="58"/>
      <c r="D15" s="58"/>
      <c r="E15" s="58"/>
      <c r="F15" s="58"/>
      <c r="G15" s="58"/>
      <c r="H15" s="58"/>
      <c r="I15" s="70"/>
    </row>
    <row r="16" spans="1:9" x14ac:dyDescent="0.3">
      <c r="A16" s="62">
        <v>45121</v>
      </c>
      <c r="B16" s="5" t="s">
        <v>285</v>
      </c>
      <c r="C16" s="58"/>
      <c r="D16" s="58"/>
      <c r="E16" s="58"/>
      <c r="F16" s="58"/>
      <c r="G16" s="58"/>
      <c r="H16" s="58"/>
      <c r="I16" s="70"/>
    </row>
    <row r="17" spans="1:9" x14ac:dyDescent="0.3">
      <c r="A17" s="62"/>
      <c r="B17" s="5" t="s">
        <v>159</v>
      </c>
      <c r="C17" s="58">
        <v>0</v>
      </c>
      <c r="D17" s="58">
        <v>0</v>
      </c>
      <c r="E17" s="58">
        <v>0</v>
      </c>
      <c r="F17" s="58">
        <v>0</v>
      </c>
      <c r="G17" s="58">
        <v>0</v>
      </c>
      <c r="H17" s="58">
        <v>0</v>
      </c>
      <c r="I17" s="70" t="s">
        <v>155</v>
      </c>
    </row>
    <row r="18" spans="1:9" x14ac:dyDescent="0.3">
      <c r="A18" s="62"/>
      <c r="B18" s="5"/>
      <c r="C18" s="58"/>
      <c r="D18" s="58"/>
      <c r="E18" s="58"/>
      <c r="F18" s="58"/>
      <c r="G18" s="58"/>
      <c r="H18" s="58"/>
      <c r="I18" s="70"/>
    </row>
    <row r="19" spans="1:9" x14ac:dyDescent="0.3">
      <c r="A19" s="62">
        <v>45131</v>
      </c>
      <c r="B19" s="5" t="s">
        <v>286</v>
      </c>
      <c r="C19" s="58"/>
      <c r="D19" s="58"/>
      <c r="E19" s="58"/>
      <c r="F19" s="58"/>
      <c r="G19" s="58"/>
      <c r="H19" s="58"/>
      <c r="I19" s="70"/>
    </row>
    <row r="20" spans="1:9" x14ac:dyDescent="0.3">
      <c r="A20" s="62"/>
      <c r="B20" s="5" t="s">
        <v>287</v>
      </c>
      <c r="C20" s="58">
        <v>15784.08</v>
      </c>
      <c r="D20" s="58">
        <v>0</v>
      </c>
      <c r="E20" s="58">
        <v>0</v>
      </c>
      <c r="F20" s="58">
        <v>0</v>
      </c>
      <c r="G20" s="58">
        <v>0</v>
      </c>
      <c r="H20" s="58">
        <v>15784.08</v>
      </c>
      <c r="I20" s="70" t="s">
        <v>155</v>
      </c>
    </row>
    <row r="21" spans="1:9" x14ac:dyDescent="0.3">
      <c r="A21" s="62"/>
      <c r="B21" s="5"/>
      <c r="C21" s="58"/>
      <c r="D21" s="58"/>
      <c r="E21" s="58"/>
      <c r="F21" s="58"/>
      <c r="G21" s="58"/>
      <c r="H21" s="58"/>
      <c r="I21" s="70"/>
    </row>
    <row r="22" spans="1:9" x14ac:dyDescent="0.3">
      <c r="A22" s="62">
        <v>45189</v>
      </c>
      <c r="B22" s="5" t="s">
        <v>288</v>
      </c>
      <c r="C22" s="58"/>
      <c r="D22" s="58"/>
      <c r="E22" s="58"/>
      <c r="F22" s="58"/>
      <c r="G22" s="58"/>
      <c r="H22" s="58"/>
      <c r="I22" s="70"/>
    </row>
    <row r="23" spans="1:9" x14ac:dyDescent="0.3">
      <c r="A23" s="62"/>
      <c r="B23" s="5" t="s">
        <v>141</v>
      </c>
      <c r="C23" s="58">
        <v>0</v>
      </c>
      <c r="D23" s="58">
        <v>0</v>
      </c>
      <c r="E23" s="58">
        <v>0</v>
      </c>
      <c r="F23" s="58">
        <v>0</v>
      </c>
      <c r="G23" s="58">
        <v>0</v>
      </c>
      <c r="H23" s="58">
        <v>0</v>
      </c>
      <c r="I23" s="70" t="s">
        <v>155</v>
      </c>
    </row>
    <row r="24" spans="1:9" x14ac:dyDescent="0.3">
      <c r="A24" s="62"/>
      <c r="B24" s="5"/>
      <c r="C24" s="58"/>
      <c r="D24" s="58"/>
      <c r="E24" s="58"/>
      <c r="F24" s="58"/>
      <c r="G24" s="58"/>
      <c r="H24" s="58"/>
      <c r="I24" s="70"/>
    </row>
    <row r="25" spans="1:9" x14ac:dyDescent="0.3">
      <c r="A25" s="62">
        <v>45187</v>
      </c>
      <c r="B25" s="5" t="s">
        <v>289</v>
      </c>
      <c r="C25" s="58"/>
      <c r="D25" s="58"/>
      <c r="E25" s="58"/>
      <c r="F25" s="58"/>
      <c r="G25" s="58"/>
      <c r="H25" s="58"/>
      <c r="I25" s="70"/>
    </row>
    <row r="26" spans="1:9" x14ac:dyDescent="0.3">
      <c r="A26" s="62"/>
      <c r="B26" s="5" t="s">
        <v>141</v>
      </c>
      <c r="C26" s="58">
        <v>0</v>
      </c>
      <c r="D26" s="58">
        <v>0</v>
      </c>
      <c r="E26" s="58">
        <v>0</v>
      </c>
      <c r="F26" s="58">
        <v>0</v>
      </c>
      <c r="G26" s="58">
        <v>0</v>
      </c>
      <c r="H26" s="58">
        <v>0</v>
      </c>
      <c r="I26" s="70" t="s">
        <v>290</v>
      </c>
    </row>
    <row r="27" spans="1:9" x14ac:dyDescent="0.3">
      <c r="A27" s="62"/>
      <c r="B27" s="5"/>
      <c r="C27" s="58"/>
      <c r="D27" s="58"/>
      <c r="E27" s="58"/>
      <c r="F27" s="58"/>
      <c r="G27" s="58"/>
      <c r="H27" s="58"/>
      <c r="I27" s="70"/>
    </row>
    <row r="28" spans="1:9" ht="13.5" thickBot="1" x14ac:dyDescent="0.35">
      <c r="A28" s="62">
        <v>45184</v>
      </c>
      <c r="B28" s="5" t="s">
        <v>291</v>
      </c>
      <c r="C28" s="58"/>
      <c r="D28" s="58"/>
      <c r="E28" s="58"/>
      <c r="F28" s="58"/>
      <c r="G28" s="58"/>
      <c r="H28" s="58"/>
      <c r="I28" s="70"/>
    </row>
    <row r="29" spans="1:9" x14ac:dyDescent="0.3">
      <c r="A29" s="62"/>
      <c r="B29" s="5" t="s">
        <v>141</v>
      </c>
      <c r="C29" s="58">
        <v>0</v>
      </c>
      <c r="D29" s="58">
        <v>0</v>
      </c>
      <c r="E29" s="58">
        <v>0</v>
      </c>
      <c r="F29" s="58">
        <v>0</v>
      </c>
      <c r="G29" s="58">
        <v>0</v>
      </c>
      <c r="H29" s="222">
        <v>0</v>
      </c>
      <c r="I29" s="70" t="s">
        <v>292</v>
      </c>
    </row>
    <row r="30" spans="1:9" ht="13.5" thickBot="1" x14ac:dyDescent="0.35">
      <c r="A30" s="62"/>
      <c r="B30" s="5"/>
      <c r="C30" s="58"/>
      <c r="D30" s="58"/>
      <c r="E30" s="58"/>
      <c r="F30" s="58"/>
      <c r="G30" s="58"/>
      <c r="H30" s="58"/>
      <c r="I30" s="70"/>
    </row>
    <row r="31" spans="1:9" ht="13.5" thickBot="1" x14ac:dyDescent="0.35">
      <c r="A31" s="62"/>
      <c r="B31" s="15" t="s">
        <v>293</v>
      </c>
      <c r="C31" s="223">
        <f>AVERAGE(C8:C30)</f>
        <v>20586.168750000001</v>
      </c>
      <c r="D31" s="223">
        <f>SUM(D8:D30)</f>
        <v>0</v>
      </c>
      <c r="E31" s="223">
        <f>SUM(E8:E30)</f>
        <v>0</v>
      </c>
      <c r="F31" s="223">
        <f>SUM(F8:F30)</f>
        <v>0</v>
      </c>
      <c r="G31" s="223">
        <f>SUM(G8:G30)</f>
        <v>0</v>
      </c>
      <c r="H31" s="223">
        <f>SUM(H8:H30)</f>
        <v>35784.080000000002</v>
      </c>
      <c r="I31" s="70"/>
    </row>
    <row r="32" spans="1:9" x14ac:dyDescent="0.3">
      <c r="A32" s="62"/>
      <c r="B32" s="15"/>
      <c r="C32" s="8"/>
      <c r="D32" s="8"/>
      <c r="E32" s="8"/>
      <c r="F32" s="8"/>
      <c r="G32" s="8"/>
      <c r="H32" s="8"/>
      <c r="I32" s="224"/>
    </row>
    <row r="33" spans="1:9" x14ac:dyDescent="0.3">
      <c r="A33" s="62"/>
      <c r="B33" s="5"/>
      <c r="C33" s="8"/>
      <c r="D33" s="8"/>
      <c r="E33" s="8"/>
      <c r="F33" s="8"/>
      <c r="G33" s="8"/>
      <c r="H33" s="8"/>
      <c r="I33" s="224"/>
    </row>
    <row r="34" spans="1:9" ht="15.75" customHeight="1" thickBot="1" x14ac:dyDescent="0.35">
      <c r="A34" s="48" t="s">
        <v>294</v>
      </c>
      <c r="B34" s="11"/>
      <c r="C34" s="22"/>
      <c r="D34" s="22"/>
      <c r="E34" s="22"/>
      <c r="F34" s="22"/>
      <c r="G34" s="22"/>
      <c r="H34" s="22"/>
      <c r="I34" s="14"/>
    </row>
    <row r="35" spans="1:9" ht="26.5" thickBot="1" x14ac:dyDescent="0.35">
      <c r="A35" s="45" t="s">
        <v>3</v>
      </c>
      <c r="B35" s="73" t="s">
        <v>5</v>
      </c>
      <c r="C35" s="20" t="s">
        <v>6</v>
      </c>
      <c r="D35" s="74" t="s">
        <v>7</v>
      </c>
      <c r="E35" s="20" t="s">
        <v>8</v>
      </c>
      <c r="F35" s="20" t="s">
        <v>9</v>
      </c>
      <c r="G35" s="20" t="s">
        <v>10</v>
      </c>
      <c r="H35" s="75" t="s">
        <v>11</v>
      </c>
      <c r="I35" s="20" t="s">
        <v>12</v>
      </c>
    </row>
    <row r="36" spans="1:9" x14ac:dyDescent="0.3">
      <c r="A36" s="62"/>
      <c r="B36" s="5"/>
      <c r="C36" s="58"/>
      <c r="D36" s="58"/>
      <c r="E36" s="58"/>
      <c r="F36" s="58"/>
      <c r="G36" s="58"/>
      <c r="H36" s="58"/>
      <c r="I36" s="70"/>
    </row>
    <row r="37" spans="1:9" ht="52" x14ac:dyDescent="0.3">
      <c r="A37" s="86" t="s">
        <v>295</v>
      </c>
      <c r="B37" s="45" t="s">
        <v>296</v>
      </c>
      <c r="C37" s="58"/>
      <c r="D37" s="58"/>
      <c r="E37" s="58"/>
      <c r="F37" s="58"/>
      <c r="G37" s="58"/>
      <c r="H37" s="58"/>
      <c r="I37" s="70"/>
    </row>
    <row r="38" spans="1:9" x14ac:dyDescent="0.3">
      <c r="A38" s="62"/>
      <c r="B38" s="5" t="s">
        <v>159</v>
      </c>
      <c r="C38" s="58">
        <v>12088.32</v>
      </c>
      <c r="D38" s="58">
        <v>0</v>
      </c>
      <c r="E38" s="58">
        <v>0</v>
      </c>
      <c r="F38" s="58">
        <v>0</v>
      </c>
      <c r="G38" s="58">
        <v>0</v>
      </c>
      <c r="H38" s="58">
        <v>12088.32</v>
      </c>
      <c r="I38" s="70" t="s">
        <v>155</v>
      </c>
    </row>
    <row r="39" spans="1:9" x14ac:dyDescent="0.3">
      <c r="A39" s="62"/>
      <c r="B39" s="5" t="s">
        <v>297</v>
      </c>
      <c r="C39" s="58"/>
      <c r="D39" s="58"/>
      <c r="E39" s="58"/>
      <c r="F39" s="58"/>
      <c r="G39" s="58"/>
      <c r="H39" s="58"/>
      <c r="I39" s="70"/>
    </row>
    <row r="40" spans="1:9" ht="52" x14ac:dyDescent="0.3">
      <c r="A40" s="122" t="s">
        <v>298</v>
      </c>
      <c r="B40" s="45" t="s">
        <v>299</v>
      </c>
      <c r="C40" s="58"/>
      <c r="D40" s="58"/>
      <c r="E40" s="58"/>
      <c r="F40" s="58"/>
      <c r="G40" s="58"/>
      <c r="H40" s="58"/>
      <c r="I40" s="70"/>
    </row>
    <row r="41" spans="1:9" x14ac:dyDescent="0.3">
      <c r="A41" s="62"/>
      <c r="B41" s="5" t="s">
        <v>159</v>
      </c>
      <c r="C41" s="58">
        <v>8525</v>
      </c>
      <c r="D41" s="58">
        <v>0</v>
      </c>
      <c r="E41" s="58">
        <v>0</v>
      </c>
      <c r="F41" s="58">
        <v>0</v>
      </c>
      <c r="G41" s="58">
        <v>0</v>
      </c>
      <c r="H41" s="58">
        <v>8525</v>
      </c>
      <c r="I41" s="70" t="s">
        <v>155</v>
      </c>
    </row>
    <row r="42" spans="1:9" x14ac:dyDescent="0.3">
      <c r="A42" s="62"/>
      <c r="B42" s="5"/>
      <c r="C42" s="58"/>
      <c r="D42" s="58"/>
      <c r="E42" s="58"/>
      <c r="F42" s="58"/>
      <c r="G42" s="58"/>
      <c r="H42" s="58"/>
      <c r="I42" s="70"/>
    </row>
    <row r="43" spans="1:9" ht="52" x14ac:dyDescent="0.3">
      <c r="A43" s="86" t="s">
        <v>300</v>
      </c>
      <c r="B43" s="39" t="s">
        <v>301</v>
      </c>
      <c r="C43" s="58"/>
      <c r="D43" s="58"/>
      <c r="E43" s="58"/>
      <c r="F43" s="58"/>
      <c r="G43" s="58"/>
      <c r="H43" s="58"/>
      <c r="I43" s="70"/>
    </row>
    <row r="44" spans="1:9" x14ac:dyDescent="0.3">
      <c r="A44" s="62"/>
      <c r="B44" s="5" t="s">
        <v>159</v>
      </c>
      <c r="C44" s="58">
        <v>8525</v>
      </c>
      <c r="D44" s="58">
        <v>0</v>
      </c>
      <c r="E44" s="58">
        <v>0</v>
      </c>
      <c r="F44" s="58">
        <v>0</v>
      </c>
      <c r="G44" s="58">
        <v>0</v>
      </c>
      <c r="H44" s="58">
        <v>8525</v>
      </c>
      <c r="I44" s="70" t="s">
        <v>155</v>
      </c>
    </row>
    <row r="45" spans="1:9" x14ac:dyDescent="0.3">
      <c r="A45" s="62"/>
      <c r="B45" s="5"/>
      <c r="C45" s="58"/>
      <c r="D45" s="58"/>
      <c r="E45" s="58"/>
      <c r="F45" s="58"/>
      <c r="G45" s="58"/>
      <c r="H45" s="58"/>
      <c r="I45" s="70"/>
    </row>
    <row r="46" spans="1:9" ht="52" x14ac:dyDescent="0.3">
      <c r="A46" s="76" t="s">
        <v>302</v>
      </c>
      <c r="B46" s="45" t="s">
        <v>303</v>
      </c>
      <c r="C46" s="58"/>
      <c r="D46" s="58"/>
      <c r="E46" s="58"/>
      <c r="F46" s="58"/>
      <c r="G46" s="58"/>
      <c r="H46" s="58"/>
      <c r="I46" s="70"/>
    </row>
    <row r="47" spans="1:9" x14ac:dyDescent="0.3">
      <c r="A47" s="62"/>
      <c r="B47" s="5" t="s">
        <v>159</v>
      </c>
      <c r="C47" s="58">
        <v>51884.53</v>
      </c>
      <c r="D47" s="58">
        <v>0</v>
      </c>
      <c r="E47" s="58">
        <v>0</v>
      </c>
      <c r="F47" s="58">
        <v>0</v>
      </c>
      <c r="G47" s="58">
        <v>0</v>
      </c>
      <c r="H47" s="58">
        <v>51884.53</v>
      </c>
      <c r="I47" s="70" t="s">
        <v>155</v>
      </c>
    </row>
    <row r="48" spans="1:9" x14ac:dyDescent="0.3">
      <c r="A48" s="62"/>
      <c r="B48" s="5"/>
      <c r="C48" s="58"/>
      <c r="D48" s="58"/>
      <c r="E48" s="58"/>
      <c r="F48" s="58"/>
      <c r="G48" s="58"/>
      <c r="H48" s="58"/>
      <c r="I48" s="70"/>
    </row>
    <row r="49" spans="1:9" x14ac:dyDescent="0.3">
      <c r="A49" s="62"/>
      <c r="B49" s="5"/>
      <c r="C49" s="58"/>
      <c r="D49" s="58"/>
      <c r="E49" s="58"/>
      <c r="F49" s="58"/>
      <c r="G49" s="58"/>
      <c r="H49" s="58"/>
      <c r="I49" s="70"/>
    </row>
    <row r="50" spans="1:9" x14ac:dyDescent="0.3">
      <c r="A50" s="62">
        <v>45219</v>
      </c>
      <c r="B50" s="45" t="s">
        <v>304</v>
      </c>
      <c r="C50" s="58"/>
      <c r="D50" s="58"/>
      <c r="E50" s="58"/>
      <c r="F50" s="58"/>
      <c r="G50" s="58"/>
      <c r="H50" s="58"/>
      <c r="I50" s="70"/>
    </row>
    <row r="51" spans="1:9" x14ac:dyDescent="0.3">
      <c r="A51" s="62"/>
      <c r="B51" s="5" t="s">
        <v>305</v>
      </c>
      <c r="C51" s="58">
        <v>790.05</v>
      </c>
      <c r="D51" s="58">
        <v>0</v>
      </c>
      <c r="E51" s="58">
        <v>0</v>
      </c>
      <c r="F51" s="58">
        <v>0</v>
      </c>
      <c r="G51" s="58">
        <v>0</v>
      </c>
      <c r="H51" s="58">
        <v>790.05</v>
      </c>
      <c r="I51" s="70" t="s">
        <v>155</v>
      </c>
    </row>
    <row r="52" spans="1:9" x14ac:dyDescent="0.3">
      <c r="A52" s="62"/>
      <c r="B52" s="5"/>
      <c r="C52" s="58"/>
      <c r="D52" s="58"/>
      <c r="E52" s="58"/>
      <c r="F52" s="58"/>
      <c r="G52" s="58"/>
      <c r="H52" s="58"/>
      <c r="I52" s="70"/>
    </row>
    <row r="53" spans="1:9" x14ac:dyDescent="0.3">
      <c r="A53" s="62">
        <v>45223</v>
      </c>
      <c r="B53" s="45" t="s">
        <v>306</v>
      </c>
      <c r="C53" s="58"/>
      <c r="D53" s="58"/>
      <c r="E53" s="58"/>
      <c r="F53" s="58"/>
      <c r="G53" s="58"/>
      <c r="H53" s="58"/>
      <c r="I53" s="70"/>
    </row>
    <row r="54" spans="1:9" x14ac:dyDescent="0.3">
      <c r="A54" s="62"/>
      <c r="B54" s="5" t="s">
        <v>159</v>
      </c>
      <c r="C54" s="58">
        <v>1300</v>
      </c>
      <c r="D54" s="58">
        <v>0</v>
      </c>
      <c r="E54" s="58">
        <v>0</v>
      </c>
      <c r="F54" s="58">
        <v>0</v>
      </c>
      <c r="G54" s="58">
        <v>0</v>
      </c>
      <c r="H54" s="58">
        <v>1300</v>
      </c>
      <c r="I54" s="70" t="s">
        <v>155</v>
      </c>
    </row>
    <row r="55" spans="1:9" x14ac:dyDescent="0.3">
      <c r="A55" s="62"/>
      <c r="B55" s="5"/>
      <c r="C55" s="58"/>
      <c r="D55" s="58"/>
      <c r="E55" s="58"/>
      <c r="F55" s="58"/>
      <c r="G55" s="58"/>
      <c r="H55" s="58"/>
      <c r="I55" s="70"/>
    </row>
    <row r="56" spans="1:9" x14ac:dyDescent="0.3">
      <c r="A56" s="62">
        <v>45223</v>
      </c>
      <c r="B56" s="45" t="s">
        <v>307</v>
      </c>
      <c r="C56" s="58"/>
      <c r="D56" s="58"/>
      <c r="E56" s="58"/>
      <c r="F56" s="58"/>
      <c r="G56" s="58"/>
      <c r="H56" s="58"/>
      <c r="I56" s="70"/>
    </row>
    <row r="57" spans="1:9" x14ac:dyDescent="0.3">
      <c r="A57" s="62"/>
      <c r="B57" s="5" t="s">
        <v>141</v>
      </c>
      <c r="C57" s="58">
        <v>0</v>
      </c>
      <c r="D57" s="58">
        <v>0</v>
      </c>
      <c r="E57" s="58">
        <v>0</v>
      </c>
      <c r="F57" s="58">
        <v>0</v>
      </c>
      <c r="G57" s="58">
        <v>0</v>
      </c>
      <c r="H57" s="58">
        <v>0</v>
      </c>
      <c r="I57" s="70" t="s">
        <v>155</v>
      </c>
    </row>
    <row r="58" spans="1:9" x14ac:dyDescent="0.3">
      <c r="A58" s="62"/>
      <c r="B58" s="5"/>
      <c r="C58" s="58"/>
      <c r="D58" s="58"/>
      <c r="E58" s="58"/>
      <c r="F58" s="58"/>
      <c r="G58" s="58"/>
      <c r="H58" s="58"/>
      <c r="I58" s="70"/>
    </row>
    <row r="59" spans="1:9" x14ac:dyDescent="0.3">
      <c r="A59" s="62">
        <v>45226</v>
      </c>
      <c r="B59" s="45" t="s">
        <v>308</v>
      </c>
      <c r="C59" s="58"/>
      <c r="D59" s="58"/>
      <c r="E59" s="58"/>
      <c r="F59" s="58"/>
      <c r="G59" s="58"/>
      <c r="H59" s="58"/>
      <c r="I59" s="70"/>
    </row>
    <row r="60" spans="1:9" x14ac:dyDescent="0.3">
      <c r="A60" s="62"/>
      <c r="B60" s="5" t="s">
        <v>141</v>
      </c>
      <c r="C60" s="58">
        <v>0</v>
      </c>
      <c r="D60" s="58">
        <v>0</v>
      </c>
      <c r="E60" s="58">
        <v>0</v>
      </c>
      <c r="F60" s="58">
        <v>0</v>
      </c>
      <c r="G60" s="58">
        <v>0</v>
      </c>
      <c r="H60" s="58">
        <v>0</v>
      </c>
      <c r="I60" s="70" t="s">
        <v>155</v>
      </c>
    </row>
    <row r="61" spans="1:9" x14ac:dyDescent="0.3">
      <c r="A61" s="62"/>
      <c r="B61" s="5"/>
      <c r="C61" s="58"/>
      <c r="D61" s="58"/>
      <c r="E61" s="58"/>
      <c r="F61" s="58"/>
      <c r="G61" s="58"/>
      <c r="H61" s="58"/>
      <c r="I61" s="70"/>
    </row>
    <row r="62" spans="1:9" x14ac:dyDescent="0.3">
      <c r="A62" s="62">
        <v>45235</v>
      </c>
      <c r="B62" s="45" t="s">
        <v>309</v>
      </c>
      <c r="C62" s="58"/>
      <c r="D62" s="58"/>
      <c r="E62" s="58"/>
      <c r="F62" s="58"/>
      <c r="G62" s="58"/>
      <c r="H62" s="58"/>
      <c r="I62" s="70"/>
    </row>
    <row r="63" spans="1:9" x14ac:dyDescent="0.3">
      <c r="A63" s="62"/>
      <c r="B63" s="5" t="s">
        <v>310</v>
      </c>
      <c r="C63" s="58">
        <v>0</v>
      </c>
      <c r="D63" s="58">
        <v>0</v>
      </c>
      <c r="E63" s="58">
        <v>0</v>
      </c>
      <c r="F63" s="58">
        <v>0</v>
      </c>
      <c r="G63" s="58">
        <v>0</v>
      </c>
      <c r="H63" s="58">
        <v>0</v>
      </c>
      <c r="I63" s="70" t="s">
        <v>155</v>
      </c>
    </row>
    <row r="64" spans="1:9" x14ac:dyDescent="0.3">
      <c r="A64" s="62"/>
      <c r="B64" s="5"/>
      <c r="C64" s="58"/>
      <c r="D64" s="58"/>
      <c r="E64" s="58"/>
      <c r="F64" s="58"/>
      <c r="G64" s="58"/>
      <c r="H64" s="58"/>
      <c r="I64" s="70"/>
    </row>
    <row r="65" spans="1:9" x14ac:dyDescent="0.3">
      <c r="A65" s="62">
        <v>45233</v>
      </c>
      <c r="B65" s="45" t="s">
        <v>311</v>
      </c>
      <c r="C65" s="58"/>
      <c r="D65" s="58"/>
      <c r="E65" s="58"/>
      <c r="F65" s="58"/>
      <c r="G65" s="58"/>
      <c r="H65" s="58"/>
      <c r="I65" s="70"/>
    </row>
    <row r="66" spans="1:9" x14ac:dyDescent="0.3">
      <c r="A66" s="62"/>
      <c r="B66" s="5" t="s">
        <v>141</v>
      </c>
      <c r="C66" s="58">
        <v>0</v>
      </c>
      <c r="D66" s="58">
        <v>0</v>
      </c>
      <c r="E66" s="58">
        <v>0</v>
      </c>
      <c r="F66" s="58">
        <v>0</v>
      </c>
      <c r="G66" s="58">
        <v>0</v>
      </c>
      <c r="H66" s="58">
        <v>0</v>
      </c>
      <c r="I66" s="70" t="s">
        <v>155</v>
      </c>
    </row>
    <row r="67" spans="1:9" x14ac:dyDescent="0.3">
      <c r="A67" s="62"/>
      <c r="B67" s="5"/>
      <c r="C67" s="58"/>
      <c r="D67" s="58"/>
      <c r="E67" s="58"/>
      <c r="F67" s="58"/>
      <c r="G67" s="58"/>
      <c r="H67" s="58"/>
      <c r="I67" s="70"/>
    </row>
    <row r="68" spans="1:9" x14ac:dyDescent="0.3">
      <c r="A68" s="62"/>
      <c r="B68" s="5" t="s">
        <v>312</v>
      </c>
      <c r="C68" s="58"/>
      <c r="D68" s="58"/>
      <c r="E68" s="58"/>
      <c r="F68" s="58"/>
      <c r="G68" s="58"/>
      <c r="H68" s="58"/>
      <c r="I68" s="70"/>
    </row>
    <row r="69" spans="1:9" x14ac:dyDescent="0.3">
      <c r="A69" s="62"/>
      <c r="B69" s="5"/>
      <c r="C69" s="58"/>
      <c r="D69" s="58"/>
      <c r="E69" s="58"/>
      <c r="F69" s="58"/>
      <c r="G69" s="58"/>
      <c r="H69" s="58"/>
      <c r="I69" s="70"/>
    </row>
    <row r="70" spans="1:9" ht="15.75" customHeight="1" thickBot="1" x14ac:dyDescent="0.35">
      <c r="A70" s="62"/>
      <c r="B70" s="73"/>
      <c r="C70" s="37"/>
      <c r="D70" s="37"/>
      <c r="E70" s="37"/>
      <c r="F70" s="37"/>
      <c r="G70" s="37"/>
      <c r="H70" s="37"/>
      <c r="I70" s="90"/>
    </row>
    <row r="71" spans="1:9" ht="15.75" customHeight="1" x14ac:dyDescent="0.3">
      <c r="A71" s="27"/>
      <c r="B71" s="15"/>
      <c r="C71" s="65"/>
      <c r="D71" s="65"/>
      <c r="E71" s="65"/>
      <c r="F71" s="65"/>
      <c r="G71" s="65"/>
      <c r="H71" s="65"/>
      <c r="I71" s="14"/>
    </row>
    <row r="72" spans="1:9" ht="15.75" customHeight="1" x14ac:dyDescent="0.3">
      <c r="A72" s="49"/>
      <c r="B72" s="50"/>
      <c r="C72" s="22"/>
      <c r="D72" s="22"/>
      <c r="E72" s="22"/>
      <c r="F72" s="22"/>
      <c r="G72" s="22"/>
      <c r="H72" s="22"/>
      <c r="I72" s="14"/>
    </row>
    <row r="73" spans="1:9" x14ac:dyDescent="0.3">
      <c r="A73" s="27"/>
      <c r="B73" s="15"/>
      <c r="C73" s="65"/>
      <c r="D73" s="65"/>
      <c r="E73" s="65"/>
      <c r="F73" s="65"/>
      <c r="G73" s="65"/>
      <c r="H73" s="65"/>
      <c r="I73" s="14"/>
    </row>
    <row r="74" spans="1:9" x14ac:dyDescent="0.3">
      <c r="H74" s="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75C4-A6B0-460A-8FBD-8B8CA9B89486}">
  <dimension ref="A1:J51"/>
  <sheetViews>
    <sheetView workbookViewId="0">
      <selection sqref="A1:XFD1048576"/>
    </sheetView>
  </sheetViews>
  <sheetFormatPr defaultColWidth="22.08984375" defaultRowHeight="13" x14ac:dyDescent="0.3"/>
  <cols>
    <col min="1" max="1" width="22.08984375" style="10"/>
    <col min="2" max="2" width="31.6328125" style="10" customWidth="1"/>
    <col min="3" max="8" width="22.08984375" style="10"/>
    <col min="9" max="9" width="22.08984375" style="122"/>
    <col min="10" max="16384" width="22.08984375" style="10"/>
  </cols>
  <sheetData>
    <row r="1" spans="1:9" s="2" customFormat="1" ht="18.5" x14ac:dyDescent="0.45">
      <c r="A1" s="1" t="s">
        <v>313</v>
      </c>
      <c r="B1" s="1"/>
      <c r="I1" s="3"/>
    </row>
    <row r="3" spans="1:9" x14ac:dyDescent="0.3">
      <c r="A3" s="4"/>
      <c r="B3" s="5"/>
      <c r="C3" s="6"/>
      <c r="D3" s="6"/>
      <c r="E3" s="7"/>
      <c r="F3" s="8"/>
      <c r="G3" s="8"/>
      <c r="H3" s="7"/>
      <c r="I3" s="9"/>
    </row>
    <row r="4" spans="1:9" x14ac:dyDescent="0.3">
      <c r="A4" s="225" t="s">
        <v>277</v>
      </c>
      <c r="B4" s="226"/>
      <c r="C4" s="227"/>
      <c r="D4" s="22"/>
      <c r="E4" s="22"/>
      <c r="F4" s="22"/>
      <c r="G4" s="22"/>
      <c r="H4" s="22"/>
      <c r="I4" s="14" t="s">
        <v>2</v>
      </c>
    </row>
    <row r="5" spans="1:9" ht="13.5" thickBot="1" x14ac:dyDescent="0.35">
      <c r="A5" s="49"/>
      <c r="B5" s="50"/>
      <c r="C5" s="22"/>
      <c r="D5" s="22"/>
      <c r="E5" s="22"/>
      <c r="F5" s="22"/>
      <c r="G5" s="22"/>
      <c r="H5" s="22"/>
      <c r="I5" s="14"/>
    </row>
    <row r="6" spans="1:9" ht="26.5" thickBot="1" x14ac:dyDescent="0.35">
      <c r="A6" s="45" t="s">
        <v>3</v>
      </c>
      <c r="B6" s="73" t="s">
        <v>5</v>
      </c>
      <c r="C6" s="20" t="s">
        <v>6</v>
      </c>
      <c r="D6" s="74" t="s">
        <v>7</v>
      </c>
      <c r="E6" s="20" t="s">
        <v>8</v>
      </c>
      <c r="F6" s="20" t="s">
        <v>9</v>
      </c>
      <c r="G6" s="20" t="s">
        <v>10</v>
      </c>
      <c r="H6" s="75" t="s">
        <v>11</v>
      </c>
      <c r="I6" s="20" t="s">
        <v>12</v>
      </c>
    </row>
    <row r="7" spans="1:9" ht="26" x14ac:dyDescent="0.3">
      <c r="A7" s="128" t="s">
        <v>279</v>
      </c>
      <c r="B7" s="221" t="s">
        <v>280</v>
      </c>
      <c r="C7" s="222"/>
      <c r="D7" s="222"/>
      <c r="E7" s="222"/>
      <c r="F7" s="222"/>
      <c r="G7" s="228"/>
      <c r="H7" s="222"/>
      <c r="I7" s="53"/>
    </row>
    <row r="8" spans="1:9" ht="25" x14ac:dyDescent="0.3">
      <c r="A8" s="76"/>
      <c r="B8" s="5" t="s">
        <v>193</v>
      </c>
      <c r="C8" s="58">
        <v>20000</v>
      </c>
      <c r="D8" s="58">
        <v>0</v>
      </c>
      <c r="E8" s="58">
        <v>0</v>
      </c>
      <c r="F8" s="58">
        <v>0</v>
      </c>
      <c r="G8" s="60">
        <v>0</v>
      </c>
      <c r="H8" s="58">
        <v>20000</v>
      </c>
      <c r="I8" s="71" t="s">
        <v>155</v>
      </c>
    </row>
    <row r="9" spans="1:9" ht="26" x14ac:dyDescent="0.3">
      <c r="A9" s="76" t="s">
        <v>281</v>
      </c>
      <c r="B9" s="45" t="s">
        <v>282</v>
      </c>
      <c r="C9" s="58"/>
      <c r="D9" s="58"/>
      <c r="E9" s="58"/>
      <c r="F9" s="58"/>
      <c r="G9" s="60"/>
      <c r="H9" s="58"/>
      <c r="I9" s="71"/>
    </row>
    <row r="10" spans="1:9" ht="25" x14ac:dyDescent="0.3">
      <c r="A10" s="62"/>
      <c r="B10" s="5" t="s">
        <v>159</v>
      </c>
      <c r="C10" s="58">
        <v>0</v>
      </c>
      <c r="D10" s="58">
        <v>0</v>
      </c>
      <c r="E10" s="58">
        <v>0</v>
      </c>
      <c r="F10" s="58">
        <v>0</v>
      </c>
      <c r="G10" s="60">
        <v>0</v>
      </c>
      <c r="H10" s="58">
        <v>0</v>
      </c>
      <c r="I10" s="70" t="s">
        <v>283</v>
      </c>
    </row>
    <row r="11" spans="1:9" x14ac:dyDescent="0.3">
      <c r="A11" s="62"/>
      <c r="B11" s="5"/>
      <c r="C11" s="58"/>
      <c r="D11" s="58"/>
      <c r="E11" s="58"/>
      <c r="F11" s="58"/>
      <c r="G11" s="60"/>
      <c r="H11" s="58"/>
      <c r="I11" s="70"/>
    </row>
    <row r="12" spans="1:9" ht="26" x14ac:dyDescent="0.3">
      <c r="A12" s="62">
        <v>44979</v>
      </c>
      <c r="B12" s="45" t="s">
        <v>284</v>
      </c>
      <c r="C12" s="58"/>
      <c r="D12" s="58"/>
      <c r="E12" s="58"/>
      <c r="F12" s="58"/>
      <c r="G12" s="60"/>
      <c r="H12" s="58"/>
      <c r="I12" s="70"/>
    </row>
    <row r="13" spans="1:9" ht="25" x14ac:dyDescent="0.3">
      <c r="A13" s="62"/>
      <c r="B13" s="5" t="s">
        <v>159</v>
      </c>
      <c r="C13" s="58">
        <v>128905.27</v>
      </c>
      <c r="D13" s="58">
        <v>0</v>
      </c>
      <c r="E13" s="58">
        <v>0</v>
      </c>
      <c r="F13" s="58">
        <v>0</v>
      </c>
      <c r="G13" s="60">
        <v>0</v>
      </c>
      <c r="H13" s="58">
        <v>128905.57</v>
      </c>
      <c r="I13" s="70" t="s">
        <v>174</v>
      </c>
    </row>
    <row r="14" spans="1:9" x14ac:dyDescent="0.3">
      <c r="A14" s="62"/>
      <c r="B14" s="5"/>
      <c r="C14" s="58"/>
      <c r="D14" s="58"/>
      <c r="E14" s="58"/>
      <c r="F14" s="58"/>
      <c r="G14" s="60"/>
      <c r="H14" s="58"/>
      <c r="I14" s="70"/>
    </row>
    <row r="15" spans="1:9" x14ac:dyDescent="0.3">
      <c r="A15" s="62">
        <v>45121</v>
      </c>
      <c r="B15" s="45" t="s">
        <v>285</v>
      </c>
      <c r="C15" s="58"/>
      <c r="D15" s="58"/>
      <c r="E15" s="58"/>
      <c r="F15" s="58"/>
      <c r="G15" s="60"/>
      <c r="H15" s="58"/>
      <c r="I15" s="70"/>
    </row>
    <row r="16" spans="1:9" ht="25" x14ac:dyDescent="0.3">
      <c r="A16" s="62"/>
      <c r="B16" s="5" t="s">
        <v>159</v>
      </c>
      <c r="C16" s="58">
        <v>0</v>
      </c>
      <c r="D16" s="58">
        <v>0</v>
      </c>
      <c r="E16" s="58">
        <v>0</v>
      </c>
      <c r="F16" s="58">
        <v>0</v>
      </c>
      <c r="G16" s="60">
        <v>0</v>
      </c>
      <c r="H16" s="58">
        <v>0</v>
      </c>
      <c r="I16" s="70" t="s">
        <v>155</v>
      </c>
    </row>
    <row r="17" spans="1:9" x14ac:dyDescent="0.3">
      <c r="A17" s="62"/>
      <c r="B17" s="5"/>
      <c r="C17" s="58"/>
      <c r="D17" s="58"/>
      <c r="E17" s="58"/>
      <c r="F17" s="58"/>
      <c r="G17" s="60"/>
      <c r="H17" s="58"/>
      <c r="I17" s="70"/>
    </row>
    <row r="18" spans="1:9" ht="26" x14ac:dyDescent="0.3">
      <c r="A18" s="62">
        <v>45131</v>
      </c>
      <c r="B18" s="45" t="s">
        <v>286</v>
      </c>
      <c r="C18" s="58"/>
      <c r="D18" s="58"/>
      <c r="E18" s="58"/>
      <c r="F18" s="58"/>
      <c r="G18" s="60"/>
      <c r="H18" s="58"/>
      <c r="I18" s="70"/>
    </row>
    <row r="19" spans="1:9" ht="25" x14ac:dyDescent="0.3">
      <c r="A19" s="62"/>
      <c r="B19" s="5" t="s">
        <v>287</v>
      </c>
      <c r="C19" s="58">
        <v>15784.08</v>
      </c>
      <c r="D19" s="58">
        <v>0</v>
      </c>
      <c r="E19" s="58">
        <v>0</v>
      </c>
      <c r="F19" s="58">
        <v>0</v>
      </c>
      <c r="G19" s="60">
        <v>0</v>
      </c>
      <c r="H19" s="58">
        <v>15784.08</v>
      </c>
      <c r="I19" s="70" t="s">
        <v>155</v>
      </c>
    </row>
    <row r="20" spans="1:9" x14ac:dyDescent="0.3">
      <c r="A20" s="62"/>
      <c r="B20" s="5"/>
      <c r="C20" s="58"/>
      <c r="D20" s="58"/>
      <c r="E20" s="58"/>
      <c r="F20" s="58"/>
      <c r="G20" s="60"/>
      <c r="H20" s="58"/>
      <c r="I20" s="70"/>
    </row>
    <row r="21" spans="1:9" ht="26" x14ac:dyDescent="0.3">
      <c r="A21" s="62">
        <v>45189</v>
      </c>
      <c r="B21" s="45" t="s">
        <v>288</v>
      </c>
      <c r="C21" s="58"/>
      <c r="D21" s="58"/>
      <c r="E21" s="58"/>
      <c r="F21" s="58"/>
      <c r="G21" s="60"/>
      <c r="H21" s="58"/>
      <c r="I21" s="70"/>
    </row>
    <row r="22" spans="1:9" x14ac:dyDescent="0.3">
      <c r="A22" s="62"/>
      <c r="B22" s="5" t="s">
        <v>141</v>
      </c>
      <c r="C22" s="58">
        <v>5310.7</v>
      </c>
      <c r="D22" s="58">
        <v>3500</v>
      </c>
      <c r="E22" s="58">
        <v>1810.7</v>
      </c>
      <c r="F22" s="58">
        <v>0</v>
      </c>
      <c r="G22" s="60">
        <v>0</v>
      </c>
      <c r="H22" s="58">
        <v>0</v>
      </c>
      <c r="I22" s="70" t="s">
        <v>155</v>
      </c>
    </row>
    <row r="23" spans="1:9" x14ac:dyDescent="0.3">
      <c r="A23" s="62"/>
      <c r="B23" s="5"/>
      <c r="C23" s="58"/>
      <c r="D23" s="58"/>
      <c r="E23" s="58"/>
      <c r="F23" s="58"/>
      <c r="G23" s="60"/>
      <c r="H23" s="58"/>
      <c r="I23" s="70"/>
    </row>
    <row r="24" spans="1:9" ht="26" x14ac:dyDescent="0.3">
      <c r="A24" s="62">
        <v>45187</v>
      </c>
      <c r="B24" s="45" t="s">
        <v>289</v>
      </c>
      <c r="C24" s="58"/>
      <c r="D24" s="58"/>
      <c r="E24" s="58"/>
      <c r="F24" s="58"/>
      <c r="G24" s="60"/>
      <c r="H24" s="58"/>
      <c r="I24" s="70"/>
    </row>
    <row r="25" spans="1:9" x14ac:dyDescent="0.3">
      <c r="A25" s="62"/>
      <c r="B25" s="5" t="s">
        <v>141</v>
      </c>
      <c r="C25" s="58">
        <v>0</v>
      </c>
      <c r="D25" s="58">
        <v>0</v>
      </c>
      <c r="E25" s="58">
        <v>0</v>
      </c>
      <c r="F25" s="58">
        <v>0</v>
      </c>
      <c r="G25" s="60">
        <v>0</v>
      </c>
      <c r="H25" s="58">
        <v>0</v>
      </c>
      <c r="I25" s="70" t="s">
        <v>290</v>
      </c>
    </row>
    <row r="26" spans="1:9" x14ac:dyDescent="0.3">
      <c r="A26" s="62"/>
      <c r="B26" s="45"/>
      <c r="C26" s="58"/>
      <c r="D26" s="58"/>
      <c r="E26" s="58"/>
      <c r="F26" s="58"/>
      <c r="G26" s="60"/>
      <c r="H26" s="58"/>
      <c r="I26" s="70"/>
    </row>
    <row r="27" spans="1:9" ht="26" x14ac:dyDescent="0.3">
      <c r="A27" s="62">
        <v>45184</v>
      </c>
      <c r="B27" s="45" t="s">
        <v>291</v>
      </c>
      <c r="C27" s="58"/>
      <c r="D27" s="58"/>
      <c r="E27" s="58"/>
      <c r="F27" s="58"/>
      <c r="G27" s="60"/>
      <c r="H27" s="58"/>
      <c r="I27" s="70"/>
    </row>
    <row r="28" spans="1:9" x14ac:dyDescent="0.3">
      <c r="A28" s="62"/>
      <c r="B28" s="5" t="s">
        <v>141</v>
      </c>
      <c r="C28" s="58">
        <v>0</v>
      </c>
      <c r="D28" s="58">
        <v>0</v>
      </c>
      <c r="E28" s="58">
        <v>0</v>
      </c>
      <c r="F28" s="58">
        <v>0</v>
      </c>
      <c r="G28" s="60">
        <v>0</v>
      </c>
      <c r="H28" s="58">
        <v>0</v>
      </c>
      <c r="I28" s="70" t="s">
        <v>292</v>
      </c>
    </row>
    <row r="29" spans="1:9" ht="13.5" thickBot="1" x14ac:dyDescent="0.35">
      <c r="A29" s="62"/>
      <c r="B29" s="5"/>
      <c r="C29" s="58"/>
      <c r="D29" s="58"/>
      <c r="E29" s="58"/>
      <c r="F29" s="58"/>
      <c r="G29" s="60"/>
      <c r="H29" s="89"/>
      <c r="I29" s="90"/>
    </row>
    <row r="30" spans="1:9" ht="26.5" thickBot="1" x14ac:dyDescent="0.35">
      <c r="A30" s="62"/>
      <c r="B30" s="15" t="s">
        <v>293</v>
      </c>
      <c r="C30" s="223">
        <f t="shared" ref="C30:H30" si="0">SUM(C8:C29)</f>
        <v>170000.05000000002</v>
      </c>
      <c r="D30" s="223">
        <f t="shared" si="0"/>
        <v>3500</v>
      </c>
      <c r="E30" s="223">
        <f t="shared" si="0"/>
        <v>1810.7</v>
      </c>
      <c r="F30" s="223">
        <f t="shared" si="0"/>
        <v>0</v>
      </c>
      <c r="G30" s="223">
        <f t="shared" si="0"/>
        <v>0</v>
      </c>
      <c r="H30" s="223">
        <f t="shared" si="0"/>
        <v>164689.65</v>
      </c>
      <c r="I30" s="229"/>
    </row>
    <row r="31" spans="1:9" x14ac:dyDescent="0.3">
      <c r="A31" s="27"/>
      <c r="B31" s="15"/>
      <c r="C31" s="65"/>
      <c r="D31" s="65"/>
      <c r="E31" s="65"/>
      <c r="F31" s="65"/>
      <c r="G31" s="65"/>
      <c r="H31" s="65"/>
      <c r="I31" s="14"/>
    </row>
    <row r="33" spans="1:10" ht="15" thickBot="1" x14ac:dyDescent="0.4">
      <c r="A33" s="27"/>
      <c r="B33" s="21"/>
      <c r="C33" s="139"/>
      <c r="D33" s="140"/>
      <c r="E33" s="140"/>
      <c r="F33" s="140"/>
      <c r="G33" s="140"/>
      <c r="H33" s="140"/>
      <c r="I33" s="230" t="s">
        <v>2</v>
      </c>
      <c r="J33" s="231"/>
    </row>
    <row r="34" spans="1:10" s="38" customFormat="1" ht="28.5" thickBot="1" x14ac:dyDescent="0.4">
      <c r="A34" s="45"/>
      <c r="B34" s="45"/>
      <c r="C34" s="143" t="s">
        <v>6</v>
      </c>
      <c r="D34" s="144" t="s">
        <v>7</v>
      </c>
      <c r="E34" s="145" t="s">
        <v>8</v>
      </c>
      <c r="F34" s="146" t="s">
        <v>9</v>
      </c>
      <c r="G34" s="143" t="s">
        <v>10</v>
      </c>
      <c r="H34" s="146" t="s">
        <v>223</v>
      </c>
      <c r="I34" s="149" t="s">
        <v>224</v>
      </c>
      <c r="J34" s="232"/>
    </row>
    <row r="35" spans="1:10" s="38" customFormat="1" ht="15" thickBot="1" x14ac:dyDescent="0.4">
      <c r="B35" s="73" t="s">
        <v>314</v>
      </c>
      <c r="C35" s="158"/>
      <c r="D35" s="165"/>
      <c r="E35" s="165"/>
      <c r="F35" s="165"/>
      <c r="G35" s="166"/>
      <c r="H35" s="166"/>
      <c r="I35" s="165"/>
      <c r="J35" s="233"/>
    </row>
    <row r="36" spans="1:10" s="38" customFormat="1" ht="15" thickBot="1" x14ac:dyDescent="0.4">
      <c r="B36" s="73" t="s">
        <v>315</v>
      </c>
      <c r="C36" s="234">
        <f t="shared" ref="C36:H36" si="1">C30</f>
        <v>170000.05000000002</v>
      </c>
      <c r="D36" s="235">
        <f t="shared" si="1"/>
        <v>3500</v>
      </c>
      <c r="E36" s="235">
        <f t="shared" si="1"/>
        <v>1810.7</v>
      </c>
      <c r="F36" s="235">
        <f t="shared" si="1"/>
        <v>0</v>
      </c>
      <c r="G36" s="236">
        <f t="shared" si="1"/>
        <v>0</v>
      </c>
      <c r="H36" s="236">
        <f t="shared" si="1"/>
        <v>164689.65</v>
      </c>
      <c r="I36" s="237"/>
      <c r="J36" s="233"/>
    </row>
    <row r="37" spans="1:10" ht="15.75" customHeight="1" x14ac:dyDescent="0.35">
      <c r="B37" s="21"/>
      <c r="C37" s="193"/>
      <c r="D37" s="194"/>
      <c r="E37" s="194"/>
      <c r="F37" s="194"/>
      <c r="G37" s="194"/>
      <c r="H37" s="194"/>
      <c r="I37" s="194"/>
      <c r="J37" s="195"/>
    </row>
    <row r="38" spans="1:10" x14ac:dyDescent="0.3">
      <c r="I38" s="10"/>
      <c r="J38" s="196"/>
    </row>
    <row r="39" spans="1:10" ht="13.5" thickBot="1" x14ac:dyDescent="0.35">
      <c r="B39" s="21"/>
      <c r="C39" s="11" t="s">
        <v>243</v>
      </c>
      <c r="D39" s="34"/>
      <c r="F39" s="34"/>
      <c r="I39" s="91" t="s">
        <v>2</v>
      </c>
      <c r="J39" s="197"/>
    </row>
    <row r="40" spans="1:10" x14ac:dyDescent="0.3">
      <c r="B40" s="21"/>
      <c r="C40" s="238"/>
      <c r="D40" s="239"/>
      <c r="E40" s="239"/>
      <c r="F40" s="240"/>
      <c r="G40" s="239"/>
      <c r="H40" s="239"/>
      <c r="I40" s="241"/>
      <c r="J40" s="197"/>
    </row>
    <row r="41" spans="1:10" ht="26" x14ac:dyDescent="0.3">
      <c r="C41" s="242" t="s">
        <v>10</v>
      </c>
      <c r="D41" s="22"/>
      <c r="E41" s="22"/>
      <c r="F41" s="22"/>
      <c r="G41" s="22"/>
      <c r="H41" s="203"/>
      <c r="I41" s="205">
        <f>G36</f>
        <v>0</v>
      </c>
      <c r="J41" s="196"/>
    </row>
    <row r="42" spans="1:10" x14ac:dyDescent="0.3">
      <c r="C42" s="202"/>
      <c r="D42" s="22"/>
      <c r="E42" s="22"/>
      <c r="F42" s="22"/>
      <c r="G42" s="22"/>
      <c r="H42" s="203"/>
      <c r="I42" s="243"/>
      <c r="J42" s="196"/>
    </row>
    <row r="43" spans="1:10" ht="25.5" x14ac:dyDescent="0.3">
      <c r="C43" s="202" t="s">
        <v>316</v>
      </c>
      <c r="D43" s="22"/>
      <c r="E43" s="22"/>
      <c r="F43" s="22"/>
      <c r="G43" s="22"/>
      <c r="H43" s="203"/>
      <c r="I43" s="205"/>
      <c r="J43" s="196"/>
    </row>
    <row r="44" spans="1:10" x14ac:dyDescent="0.3">
      <c r="C44" s="202"/>
      <c r="D44" s="22"/>
      <c r="E44" s="22"/>
      <c r="F44" s="22"/>
      <c r="G44" s="22"/>
      <c r="H44" s="203"/>
      <c r="I44" s="243"/>
      <c r="J44" s="196"/>
    </row>
    <row r="45" spans="1:10" ht="25.5" x14ac:dyDescent="0.3">
      <c r="C45" s="202" t="s">
        <v>317</v>
      </c>
      <c r="D45" s="22"/>
      <c r="E45" s="22"/>
      <c r="F45" s="22"/>
      <c r="G45" s="22"/>
      <c r="H45" s="203"/>
      <c r="I45" s="205">
        <f>H30</f>
        <v>164689.65</v>
      </c>
      <c r="J45" s="196"/>
    </row>
    <row r="46" spans="1:10" x14ac:dyDescent="0.3">
      <c r="C46" s="202"/>
      <c r="D46" s="22"/>
      <c r="E46" s="22"/>
      <c r="F46" s="22"/>
      <c r="G46" s="22"/>
      <c r="H46" s="203"/>
      <c r="I46" s="205"/>
      <c r="J46" s="196"/>
    </row>
    <row r="47" spans="1:10" ht="13.5" thickBot="1" x14ac:dyDescent="0.35">
      <c r="C47" s="206" t="s">
        <v>249</v>
      </c>
      <c r="D47" s="207"/>
      <c r="E47" s="207"/>
      <c r="F47" s="207"/>
      <c r="G47" s="207"/>
      <c r="H47" s="208"/>
      <c r="I47" s="209">
        <f>SUM(I41:I46)</f>
        <v>164689.65</v>
      </c>
      <c r="J47" s="196"/>
    </row>
    <row r="48" spans="1:10" x14ac:dyDescent="0.3">
      <c r="C48" s="210"/>
      <c r="D48" s="50"/>
      <c r="E48" s="50"/>
      <c r="F48" s="50"/>
      <c r="G48" s="50"/>
      <c r="H48" s="211"/>
      <c r="I48" s="212"/>
      <c r="J48" s="197"/>
    </row>
    <row r="49" spans="3:10" ht="13.5" thickBot="1" x14ac:dyDescent="0.35">
      <c r="C49" s="213" t="s">
        <v>250</v>
      </c>
      <c r="D49" s="207"/>
      <c r="E49" s="207"/>
      <c r="F49" s="207"/>
      <c r="G49" s="207"/>
      <c r="H49" s="208"/>
      <c r="I49" s="214">
        <f>E36+F36+G36</f>
        <v>1810.7</v>
      </c>
      <c r="J49" s="196"/>
    </row>
    <row r="50" spans="3:10" x14ac:dyDescent="0.3">
      <c r="I50" s="34"/>
      <c r="J50" s="122"/>
    </row>
    <row r="51" spans="3:10" x14ac:dyDescent="0.3">
      <c r="I51" s="10"/>
      <c r="J51" s="1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ACE3-CEB4-4128-B44E-8F5129B52590}">
  <dimension ref="A1:K105"/>
  <sheetViews>
    <sheetView workbookViewId="0">
      <selection sqref="A1:XFD1048576"/>
    </sheetView>
  </sheetViews>
  <sheetFormatPr defaultColWidth="9.08984375" defaultRowHeight="13" x14ac:dyDescent="0.3"/>
  <cols>
    <col min="1" max="1" width="15.08984375" style="10" customWidth="1"/>
    <col min="2" max="2" width="36.54296875" style="10" customWidth="1"/>
    <col min="3" max="3" width="30.08984375" style="10" customWidth="1"/>
    <col min="4" max="4" width="16.36328125" style="10" customWidth="1"/>
    <col min="5" max="5" width="15.08984375" style="10" customWidth="1"/>
    <col min="6" max="6" width="14.54296875" style="10" customWidth="1"/>
    <col min="7" max="7" width="15.453125" style="10" customWidth="1"/>
    <col min="8" max="8" width="12.90625" style="10" customWidth="1"/>
    <col min="9" max="9" width="27.6328125" style="122" customWidth="1"/>
    <col min="10" max="10" width="19.36328125" style="10" customWidth="1"/>
    <col min="11" max="11" width="9.08984375" style="10"/>
    <col min="12" max="12" width="16.36328125" style="10" customWidth="1"/>
    <col min="13" max="16384" width="9.08984375" style="10"/>
  </cols>
  <sheetData>
    <row r="1" spans="1:9" s="2" customFormat="1" ht="15.75" customHeight="1" x14ac:dyDescent="0.45">
      <c r="A1" s="244" t="s">
        <v>318</v>
      </c>
      <c r="B1" s="244"/>
      <c r="I1" s="3"/>
    </row>
    <row r="3" spans="1:9" ht="15.75" customHeight="1" x14ac:dyDescent="0.3">
      <c r="A3" s="4"/>
      <c r="B3" s="5"/>
      <c r="C3" s="6"/>
      <c r="D3" s="6"/>
      <c r="E3" s="7"/>
      <c r="F3" s="8"/>
      <c r="G3" s="8"/>
      <c r="H3" s="7"/>
      <c r="I3" s="9"/>
    </row>
    <row r="4" spans="1:9" ht="15.75" customHeight="1" x14ac:dyDescent="0.3">
      <c r="A4" s="225" t="s">
        <v>277</v>
      </c>
      <c r="B4" s="226"/>
      <c r="C4" s="227"/>
      <c r="D4" s="22"/>
      <c r="E4" s="22"/>
      <c r="F4" s="22"/>
      <c r="G4" s="22"/>
      <c r="H4" s="22"/>
      <c r="I4" s="14" t="s">
        <v>2</v>
      </c>
    </row>
    <row r="5" spans="1:9" ht="15.75" customHeight="1" thickBot="1" x14ac:dyDescent="0.35">
      <c r="A5" s="49"/>
      <c r="B5" s="50"/>
      <c r="C5" s="22"/>
      <c r="D5" s="22"/>
      <c r="E5" s="22"/>
      <c r="F5" s="22"/>
      <c r="G5" s="22"/>
      <c r="H5" s="22"/>
      <c r="I5" s="14"/>
    </row>
    <row r="6" spans="1:9" ht="26.5" thickBot="1" x14ac:dyDescent="0.35">
      <c r="A6" s="45" t="s">
        <v>3</v>
      </c>
      <c r="B6" s="73" t="s">
        <v>5</v>
      </c>
      <c r="C6" s="20" t="s">
        <v>6</v>
      </c>
      <c r="D6" s="74" t="s">
        <v>7</v>
      </c>
      <c r="E6" s="20" t="s">
        <v>8</v>
      </c>
      <c r="F6" s="20" t="s">
        <v>9</v>
      </c>
      <c r="G6" s="20" t="s">
        <v>10</v>
      </c>
      <c r="H6" s="75" t="s">
        <v>11</v>
      </c>
      <c r="I6" s="20" t="s">
        <v>12</v>
      </c>
    </row>
    <row r="7" spans="1:9" ht="69" customHeight="1" x14ac:dyDescent="0.3">
      <c r="A7" s="128" t="s">
        <v>279</v>
      </c>
      <c r="B7" s="221" t="s">
        <v>280</v>
      </c>
      <c r="C7" s="222"/>
      <c r="D7" s="222"/>
      <c r="E7" s="222"/>
      <c r="F7" s="222"/>
      <c r="G7" s="228"/>
      <c r="H7" s="222"/>
      <c r="I7" s="53"/>
    </row>
    <row r="8" spans="1:9" x14ac:dyDescent="0.3">
      <c r="A8" s="76"/>
      <c r="B8" s="5" t="s">
        <v>193</v>
      </c>
      <c r="C8" s="58">
        <v>20000</v>
      </c>
      <c r="D8" s="58">
        <v>0</v>
      </c>
      <c r="E8" s="58">
        <v>0</v>
      </c>
      <c r="F8" s="58">
        <v>0</v>
      </c>
      <c r="G8" s="60">
        <v>0</v>
      </c>
      <c r="H8" s="58">
        <v>20000</v>
      </c>
      <c r="I8" s="71" t="s">
        <v>155</v>
      </c>
    </row>
    <row r="9" spans="1:9" ht="66" customHeight="1" x14ac:dyDescent="0.3">
      <c r="A9" s="76" t="s">
        <v>281</v>
      </c>
      <c r="B9" s="45" t="s">
        <v>282</v>
      </c>
      <c r="C9" s="58"/>
      <c r="D9" s="58"/>
      <c r="E9" s="58"/>
      <c r="F9" s="58"/>
      <c r="G9" s="60"/>
      <c r="H9" s="58"/>
      <c r="I9" s="71"/>
    </row>
    <row r="10" spans="1:9" x14ac:dyDescent="0.3">
      <c r="A10" s="62"/>
      <c r="B10" s="5" t="s">
        <v>159</v>
      </c>
      <c r="C10" s="58">
        <v>24786.45</v>
      </c>
      <c r="D10" s="58">
        <v>0</v>
      </c>
      <c r="E10" s="58">
        <v>0</v>
      </c>
      <c r="F10" s="58">
        <v>0</v>
      </c>
      <c r="G10" s="60">
        <v>0</v>
      </c>
      <c r="H10" s="58">
        <v>24786.45</v>
      </c>
      <c r="I10" s="70" t="s">
        <v>283</v>
      </c>
    </row>
    <row r="11" spans="1:9" x14ac:dyDescent="0.3">
      <c r="A11" s="62"/>
      <c r="B11" s="5"/>
      <c r="C11" s="58"/>
      <c r="D11" s="58"/>
      <c r="E11" s="58"/>
      <c r="F11" s="58"/>
      <c r="G11" s="60"/>
      <c r="H11" s="58"/>
      <c r="I11" s="70"/>
    </row>
    <row r="12" spans="1:9" x14ac:dyDescent="0.3">
      <c r="A12" s="62">
        <v>45121</v>
      </c>
      <c r="B12" s="45" t="s">
        <v>285</v>
      </c>
      <c r="C12" s="58"/>
      <c r="D12" s="58"/>
      <c r="E12" s="58"/>
      <c r="F12" s="58"/>
      <c r="G12" s="60"/>
      <c r="H12" s="58"/>
      <c r="I12" s="70"/>
    </row>
    <row r="13" spans="1:9" x14ac:dyDescent="0.3">
      <c r="A13" s="62"/>
      <c r="B13" s="5" t="s">
        <v>159</v>
      </c>
      <c r="C13" s="58">
        <v>36598.06</v>
      </c>
      <c r="D13" s="58">
        <v>0</v>
      </c>
      <c r="E13" s="58">
        <v>0</v>
      </c>
      <c r="F13" s="58">
        <v>0</v>
      </c>
      <c r="G13" s="60">
        <v>0</v>
      </c>
      <c r="H13" s="58">
        <v>36598.06</v>
      </c>
      <c r="I13" s="70" t="s">
        <v>155</v>
      </c>
    </row>
    <row r="14" spans="1:9" x14ac:dyDescent="0.3">
      <c r="A14" s="62"/>
      <c r="B14" s="5"/>
      <c r="C14" s="58"/>
      <c r="D14" s="58"/>
      <c r="E14" s="58"/>
      <c r="F14" s="58"/>
      <c r="G14" s="60"/>
      <c r="H14" s="58"/>
      <c r="I14" s="70"/>
    </row>
    <row r="15" spans="1:9" ht="52" x14ac:dyDescent="0.3">
      <c r="A15" s="76" t="s">
        <v>319</v>
      </c>
      <c r="B15" s="45" t="s">
        <v>284</v>
      </c>
      <c r="C15" s="58"/>
      <c r="D15" s="58"/>
      <c r="E15" s="58"/>
      <c r="F15" s="58"/>
      <c r="G15" s="60"/>
      <c r="H15" s="58"/>
      <c r="I15" s="70"/>
    </row>
    <row r="16" spans="1:9" x14ac:dyDescent="0.3">
      <c r="A16" s="62"/>
      <c r="B16" s="5" t="s">
        <v>159</v>
      </c>
      <c r="C16" s="58">
        <v>128905.27</v>
      </c>
      <c r="D16" s="58">
        <v>0</v>
      </c>
      <c r="E16" s="58">
        <v>0</v>
      </c>
      <c r="F16" s="58">
        <v>0</v>
      </c>
      <c r="G16" s="60">
        <v>0</v>
      </c>
      <c r="H16" s="58">
        <v>128905.27</v>
      </c>
      <c r="I16" s="70" t="s">
        <v>174</v>
      </c>
    </row>
    <row r="17" spans="1:9" x14ac:dyDescent="0.3">
      <c r="A17" s="62"/>
      <c r="B17" s="5"/>
      <c r="C17" s="58"/>
      <c r="D17" s="58"/>
      <c r="E17" s="58"/>
      <c r="F17" s="58"/>
      <c r="G17" s="60"/>
      <c r="H17" s="58"/>
      <c r="I17" s="70"/>
    </row>
    <row r="18" spans="1:9" x14ac:dyDescent="0.3">
      <c r="A18" s="62">
        <v>45131</v>
      </c>
      <c r="B18" s="45" t="s">
        <v>286</v>
      </c>
      <c r="C18" s="58"/>
      <c r="D18" s="58"/>
      <c r="E18" s="58"/>
      <c r="F18" s="58"/>
      <c r="G18" s="60"/>
      <c r="H18" s="58"/>
      <c r="I18" s="70"/>
    </row>
    <row r="19" spans="1:9" x14ac:dyDescent="0.3">
      <c r="A19" s="62"/>
      <c r="B19" s="5" t="s">
        <v>182</v>
      </c>
      <c r="C19" s="58">
        <v>15784.08</v>
      </c>
      <c r="D19" s="58">
        <v>0</v>
      </c>
      <c r="E19" s="58">
        <v>0</v>
      </c>
      <c r="F19" s="58">
        <v>0</v>
      </c>
      <c r="G19" s="60">
        <v>0</v>
      </c>
      <c r="H19" s="58">
        <v>15784.08</v>
      </c>
      <c r="I19" s="70" t="s">
        <v>155</v>
      </c>
    </row>
    <row r="20" spans="1:9" x14ac:dyDescent="0.3">
      <c r="A20" s="62"/>
      <c r="B20" s="5"/>
      <c r="C20" s="58"/>
      <c r="D20" s="58"/>
      <c r="E20" s="58"/>
      <c r="F20" s="58"/>
      <c r="G20" s="60"/>
      <c r="H20" s="58"/>
      <c r="I20" s="70"/>
    </row>
    <row r="21" spans="1:9" ht="13.5" thickBot="1" x14ac:dyDescent="0.35">
      <c r="A21" s="62"/>
      <c r="B21" s="5"/>
      <c r="C21" s="58"/>
      <c r="D21" s="58"/>
      <c r="E21" s="58"/>
      <c r="F21" s="58"/>
      <c r="G21" s="60"/>
      <c r="H21" s="58"/>
      <c r="I21" s="70"/>
    </row>
    <row r="22" spans="1:9" ht="27.75" customHeight="1" thickBot="1" x14ac:dyDescent="0.35">
      <c r="A22" s="62"/>
      <c r="B22" s="15" t="s">
        <v>320</v>
      </c>
      <c r="C22" s="223">
        <f t="shared" ref="C22:G22" si="0">C8+C10+C13+C16+C19</f>
        <v>226073.86</v>
      </c>
      <c r="D22" s="223">
        <f t="shared" si="0"/>
        <v>0</v>
      </c>
      <c r="E22" s="223">
        <f t="shared" si="0"/>
        <v>0</v>
      </c>
      <c r="F22" s="223">
        <f t="shared" si="0"/>
        <v>0</v>
      </c>
      <c r="G22" s="223">
        <f t="shared" si="0"/>
        <v>0</v>
      </c>
      <c r="H22" s="223">
        <f>H8+H10+H13+H16+H19</f>
        <v>226073.86</v>
      </c>
      <c r="I22" s="229"/>
    </row>
    <row r="23" spans="1:9" x14ac:dyDescent="0.3">
      <c r="A23" s="27"/>
      <c r="B23" s="15"/>
      <c r="C23" s="65"/>
      <c r="D23" s="65"/>
      <c r="E23" s="65"/>
      <c r="F23" s="65"/>
      <c r="G23" s="65"/>
      <c r="H23" s="65"/>
      <c r="I23" s="14"/>
    </row>
    <row r="24" spans="1:9" x14ac:dyDescent="0.3">
      <c r="A24" s="27"/>
      <c r="B24" s="15"/>
      <c r="C24" s="65"/>
      <c r="D24" s="65"/>
      <c r="E24" s="65"/>
      <c r="F24" s="65"/>
      <c r="G24" s="65"/>
      <c r="H24" s="65"/>
      <c r="I24" s="14"/>
    </row>
    <row r="25" spans="1:9" x14ac:dyDescent="0.3">
      <c r="A25" s="27"/>
      <c r="B25" s="15"/>
      <c r="C25" s="65"/>
      <c r="D25" s="65"/>
      <c r="E25" s="65"/>
      <c r="F25" s="65"/>
      <c r="G25" s="65"/>
      <c r="H25" s="65"/>
      <c r="I25" s="14"/>
    </row>
    <row r="26" spans="1:9" ht="15.75" customHeight="1" thickBot="1" x14ac:dyDescent="0.35">
      <c r="A26" s="225" t="s">
        <v>294</v>
      </c>
      <c r="B26" s="226"/>
      <c r="C26" s="227"/>
      <c r="D26" s="22"/>
      <c r="E26" s="22"/>
      <c r="F26" s="22"/>
      <c r="G26" s="22"/>
      <c r="H26" s="22"/>
      <c r="I26" s="14" t="s">
        <v>19</v>
      </c>
    </row>
    <row r="27" spans="1:9" ht="26.5" thickBot="1" x14ac:dyDescent="0.35">
      <c r="A27" s="45" t="s">
        <v>3</v>
      </c>
      <c r="B27" s="73" t="s">
        <v>5</v>
      </c>
      <c r="C27" s="20" t="s">
        <v>6</v>
      </c>
      <c r="D27" s="74" t="s">
        <v>7</v>
      </c>
      <c r="E27" s="20" t="s">
        <v>8</v>
      </c>
      <c r="F27" s="20" t="s">
        <v>9</v>
      </c>
      <c r="G27" s="20" t="s">
        <v>10</v>
      </c>
      <c r="H27" s="75" t="s">
        <v>11</v>
      </c>
      <c r="I27" s="20" t="s">
        <v>12</v>
      </c>
    </row>
    <row r="28" spans="1:9" x14ac:dyDescent="0.3">
      <c r="A28" s="76"/>
      <c r="B28" s="5"/>
      <c r="C28" s="228"/>
      <c r="D28" s="222"/>
      <c r="E28" s="222"/>
      <c r="F28" s="222"/>
      <c r="G28" s="222"/>
      <c r="H28" s="222"/>
      <c r="I28" s="53"/>
    </row>
    <row r="29" spans="1:9" x14ac:dyDescent="0.3">
      <c r="A29" s="62">
        <v>45171</v>
      </c>
      <c r="B29" s="5" t="s">
        <v>321</v>
      </c>
      <c r="C29" s="60"/>
      <c r="D29" s="58" t="s">
        <v>17</v>
      </c>
      <c r="E29" s="58" t="s">
        <v>17</v>
      </c>
      <c r="F29" s="58" t="s">
        <v>17</v>
      </c>
      <c r="G29" s="58" t="s">
        <v>17</v>
      </c>
      <c r="H29" s="58" t="s">
        <v>17</v>
      </c>
      <c r="I29" s="70"/>
    </row>
    <row r="30" spans="1:9" ht="25" x14ac:dyDescent="0.3">
      <c r="A30" s="62"/>
      <c r="B30" s="5" t="s">
        <v>322</v>
      </c>
      <c r="C30" s="60">
        <v>0</v>
      </c>
      <c r="D30" s="58">
        <v>0</v>
      </c>
      <c r="E30" s="58">
        <v>0</v>
      </c>
      <c r="F30" s="58">
        <v>0</v>
      </c>
      <c r="G30" s="58">
        <v>0</v>
      </c>
      <c r="H30" s="58">
        <v>0</v>
      </c>
      <c r="I30" s="70" t="s">
        <v>155</v>
      </c>
    </row>
    <row r="31" spans="1:9" x14ac:dyDescent="0.3">
      <c r="A31" s="76"/>
      <c r="B31" s="5"/>
      <c r="C31" s="60"/>
      <c r="D31" s="58"/>
      <c r="E31" s="58"/>
      <c r="F31" s="58"/>
      <c r="G31" s="58"/>
      <c r="H31" s="58"/>
      <c r="I31" s="71"/>
    </row>
    <row r="32" spans="1:9" ht="66" customHeight="1" x14ac:dyDescent="0.3">
      <c r="A32" s="86" t="s">
        <v>323</v>
      </c>
      <c r="B32" s="245" t="s">
        <v>324</v>
      </c>
      <c r="C32" s="60"/>
      <c r="D32" s="58"/>
      <c r="E32" s="58"/>
      <c r="F32" s="58"/>
      <c r="G32" s="58"/>
      <c r="H32" s="58"/>
      <c r="I32" s="71"/>
    </row>
    <row r="33" spans="1:9" x14ac:dyDescent="0.3">
      <c r="A33" s="62"/>
      <c r="B33" s="5" t="s">
        <v>159</v>
      </c>
      <c r="C33" s="60">
        <v>12088.32</v>
      </c>
      <c r="D33" s="58">
        <v>0</v>
      </c>
      <c r="E33" s="58">
        <v>0</v>
      </c>
      <c r="F33" s="58">
        <v>0</v>
      </c>
      <c r="G33" s="58">
        <v>0</v>
      </c>
      <c r="H33" s="58">
        <v>12088.32</v>
      </c>
      <c r="I33" s="70" t="s">
        <v>155</v>
      </c>
    </row>
    <row r="34" spans="1:9" x14ac:dyDescent="0.3">
      <c r="A34" s="62"/>
      <c r="B34" s="5"/>
      <c r="C34" s="60"/>
      <c r="D34" s="58"/>
      <c r="E34" s="58"/>
      <c r="F34" s="58"/>
      <c r="G34" s="58"/>
      <c r="H34" s="58"/>
      <c r="I34" s="70"/>
    </row>
    <row r="35" spans="1:9" ht="52" x14ac:dyDescent="0.3">
      <c r="A35" s="86" t="s">
        <v>325</v>
      </c>
      <c r="B35" s="73" t="s">
        <v>299</v>
      </c>
      <c r="C35" s="60"/>
      <c r="D35" s="58"/>
      <c r="E35" s="58"/>
      <c r="F35" s="58"/>
      <c r="G35" s="58"/>
      <c r="H35" s="58"/>
      <c r="I35" s="70"/>
    </row>
    <row r="36" spans="1:9" x14ac:dyDescent="0.3">
      <c r="A36" s="62"/>
      <c r="B36" s="36" t="s">
        <v>157</v>
      </c>
      <c r="C36" s="60">
        <v>33044</v>
      </c>
      <c r="D36" s="58">
        <v>0</v>
      </c>
      <c r="E36" s="58">
        <v>0</v>
      </c>
      <c r="F36" s="58">
        <v>0</v>
      </c>
      <c r="G36" s="58">
        <v>0</v>
      </c>
      <c r="H36" s="58">
        <v>33044</v>
      </c>
      <c r="I36" s="70" t="s">
        <v>155</v>
      </c>
    </row>
    <row r="37" spans="1:9" x14ac:dyDescent="0.3">
      <c r="A37" s="62"/>
      <c r="B37" s="45"/>
      <c r="C37" s="60"/>
      <c r="D37" s="58"/>
      <c r="E37" s="58"/>
      <c r="F37" s="58"/>
      <c r="G37" s="58"/>
      <c r="H37" s="58"/>
      <c r="I37" s="70"/>
    </row>
    <row r="38" spans="1:9" ht="52" x14ac:dyDescent="0.3">
      <c r="A38" s="86" t="s">
        <v>326</v>
      </c>
      <c r="B38" s="45" t="s">
        <v>327</v>
      </c>
      <c r="C38" s="60"/>
      <c r="D38" s="58"/>
      <c r="E38" s="58"/>
      <c r="F38" s="58"/>
      <c r="G38" s="58"/>
      <c r="H38" s="58"/>
      <c r="I38" s="70"/>
    </row>
    <row r="39" spans="1:9" x14ac:dyDescent="0.3">
      <c r="A39" s="62"/>
      <c r="B39" s="5" t="s">
        <v>159</v>
      </c>
      <c r="C39" s="60">
        <v>8525</v>
      </c>
      <c r="D39" s="58">
        <v>0</v>
      </c>
      <c r="E39" s="58">
        <v>0</v>
      </c>
      <c r="F39" s="58">
        <v>0</v>
      </c>
      <c r="G39" s="58">
        <v>0</v>
      </c>
      <c r="H39" s="58">
        <v>8525</v>
      </c>
      <c r="I39" s="70" t="s">
        <v>155</v>
      </c>
    </row>
    <row r="40" spans="1:9" x14ac:dyDescent="0.3">
      <c r="A40" s="62"/>
      <c r="B40" s="5"/>
      <c r="C40" s="60"/>
      <c r="D40" s="58"/>
      <c r="E40" s="58"/>
      <c r="F40" s="58"/>
      <c r="G40" s="58"/>
      <c r="H40" s="58"/>
      <c r="I40" s="70"/>
    </row>
    <row r="41" spans="1:9" x14ac:dyDescent="0.3">
      <c r="A41" s="86">
        <v>45223</v>
      </c>
      <c r="B41" s="45" t="s">
        <v>328</v>
      </c>
      <c r="C41" s="60"/>
      <c r="D41" s="58"/>
      <c r="E41" s="58"/>
      <c r="F41" s="58"/>
      <c r="G41" s="58"/>
      <c r="H41" s="58"/>
      <c r="I41" s="70"/>
    </row>
    <row r="42" spans="1:9" x14ac:dyDescent="0.3">
      <c r="A42" s="62"/>
      <c r="B42" s="5" t="s">
        <v>159</v>
      </c>
      <c r="C42" s="60">
        <v>1299.99</v>
      </c>
      <c r="D42" s="58">
        <v>0</v>
      </c>
      <c r="E42" s="58">
        <v>0</v>
      </c>
      <c r="F42" s="58">
        <v>0</v>
      </c>
      <c r="G42" s="58">
        <v>0</v>
      </c>
      <c r="H42" s="58">
        <v>1299.99</v>
      </c>
      <c r="I42" s="70" t="s">
        <v>155</v>
      </c>
    </row>
    <row r="43" spans="1:9" x14ac:dyDescent="0.3">
      <c r="A43" s="62"/>
      <c r="B43" s="45"/>
      <c r="C43" s="60"/>
      <c r="D43" s="58"/>
      <c r="E43" s="58"/>
      <c r="F43" s="58"/>
      <c r="G43" s="58"/>
      <c r="H43" s="58"/>
      <c r="I43" s="70"/>
    </row>
    <row r="44" spans="1:9" x14ac:dyDescent="0.3">
      <c r="A44" s="62">
        <v>45223</v>
      </c>
      <c r="B44" s="45" t="s">
        <v>329</v>
      </c>
      <c r="C44" s="60"/>
      <c r="D44" s="58"/>
      <c r="E44" s="58"/>
      <c r="F44" s="58"/>
      <c r="G44" s="58"/>
      <c r="H44" s="58"/>
      <c r="I44" s="70"/>
    </row>
    <row r="45" spans="1:9" x14ac:dyDescent="0.3">
      <c r="A45" s="62"/>
      <c r="B45" s="5" t="s">
        <v>141</v>
      </c>
      <c r="C45" s="60">
        <v>3503.04</v>
      </c>
      <c r="D45" s="58">
        <v>875.76</v>
      </c>
      <c r="E45" s="58">
        <v>2627.28</v>
      </c>
      <c r="F45" s="58">
        <v>0</v>
      </c>
      <c r="G45" s="58">
        <v>0</v>
      </c>
      <c r="H45" s="58">
        <v>0</v>
      </c>
      <c r="I45" s="70" t="s">
        <v>264</v>
      </c>
    </row>
    <row r="46" spans="1:9" x14ac:dyDescent="0.3">
      <c r="A46" s="62"/>
      <c r="B46" s="5"/>
      <c r="C46" s="60"/>
      <c r="D46" s="58"/>
      <c r="E46" s="58"/>
      <c r="F46" s="58"/>
      <c r="G46" s="58"/>
      <c r="H46" s="58"/>
      <c r="I46" s="70"/>
    </row>
    <row r="47" spans="1:9" ht="52" x14ac:dyDescent="0.3">
      <c r="A47" s="86" t="s">
        <v>330</v>
      </c>
      <c r="B47" s="45" t="s">
        <v>331</v>
      </c>
      <c r="C47" s="60"/>
      <c r="D47" s="58"/>
      <c r="E47" s="58"/>
      <c r="F47" s="58"/>
      <c r="G47" s="58"/>
      <c r="H47" s="58"/>
      <c r="I47" s="70"/>
    </row>
    <row r="48" spans="1:9" x14ac:dyDescent="0.3">
      <c r="A48" s="62"/>
      <c r="B48" s="5" t="s">
        <v>141</v>
      </c>
      <c r="C48" s="60">
        <v>790.05</v>
      </c>
      <c r="D48" s="58">
        <v>0</v>
      </c>
      <c r="E48" s="58">
        <v>0</v>
      </c>
      <c r="F48" s="58">
        <v>790.05</v>
      </c>
      <c r="G48" s="58">
        <v>0</v>
      </c>
      <c r="H48" s="58">
        <v>0</v>
      </c>
      <c r="I48" s="70" t="s">
        <v>88</v>
      </c>
    </row>
    <row r="49" spans="1:9" x14ac:dyDescent="0.3">
      <c r="A49" s="62"/>
      <c r="B49" s="5"/>
      <c r="C49" s="60"/>
      <c r="D49" s="58"/>
      <c r="E49" s="58"/>
      <c r="F49" s="58"/>
      <c r="G49" s="58"/>
      <c r="H49" s="58"/>
      <c r="I49" s="70"/>
    </row>
    <row r="50" spans="1:9" x14ac:dyDescent="0.3">
      <c r="A50" s="62">
        <v>45226</v>
      </c>
      <c r="B50" s="45" t="s">
        <v>332</v>
      </c>
      <c r="C50" s="60"/>
      <c r="D50" s="58"/>
      <c r="E50" s="58"/>
      <c r="F50" s="58"/>
      <c r="G50" s="58"/>
      <c r="H50" s="58"/>
      <c r="I50" s="70"/>
    </row>
    <row r="51" spans="1:9" x14ac:dyDescent="0.3">
      <c r="A51" s="62"/>
      <c r="B51" s="5" t="s">
        <v>141</v>
      </c>
      <c r="C51" s="60">
        <v>0</v>
      </c>
      <c r="D51" s="58">
        <v>0</v>
      </c>
      <c r="E51" s="58">
        <v>0</v>
      </c>
      <c r="F51" s="58">
        <v>0</v>
      </c>
      <c r="G51" s="58">
        <v>0</v>
      </c>
      <c r="H51" s="58">
        <v>0</v>
      </c>
      <c r="I51" s="70" t="s">
        <v>333</v>
      </c>
    </row>
    <row r="52" spans="1:9" x14ac:dyDescent="0.3">
      <c r="A52" s="62"/>
      <c r="B52" s="5"/>
      <c r="C52" s="60"/>
      <c r="D52" s="58"/>
      <c r="E52" s="58"/>
      <c r="F52" s="58"/>
      <c r="G52" s="58"/>
      <c r="H52" s="58"/>
      <c r="I52" s="70"/>
    </row>
    <row r="53" spans="1:9" x14ac:dyDescent="0.3">
      <c r="A53" s="62">
        <v>45233</v>
      </c>
      <c r="B53" s="45" t="s">
        <v>334</v>
      </c>
      <c r="C53" s="60"/>
      <c r="D53" s="58"/>
      <c r="E53" s="58"/>
      <c r="F53" s="58"/>
      <c r="G53" s="58"/>
      <c r="H53" s="58"/>
      <c r="I53" s="70"/>
    </row>
    <row r="54" spans="1:9" x14ac:dyDescent="0.3">
      <c r="A54" s="62"/>
      <c r="B54" s="5" t="s">
        <v>335</v>
      </c>
      <c r="C54" s="60">
        <v>1957.02</v>
      </c>
      <c r="D54" s="58">
        <v>0</v>
      </c>
      <c r="E54" s="58">
        <v>1957.02</v>
      </c>
      <c r="F54" s="58">
        <v>0</v>
      </c>
      <c r="G54" s="58">
        <v>0</v>
      </c>
      <c r="H54" s="58">
        <v>0</v>
      </c>
      <c r="I54" s="70" t="s">
        <v>88</v>
      </c>
    </row>
    <row r="55" spans="1:9" x14ac:dyDescent="0.3">
      <c r="A55" s="62"/>
      <c r="B55" s="5"/>
      <c r="C55" s="60"/>
      <c r="D55" s="58"/>
      <c r="E55" s="58"/>
      <c r="F55" s="58"/>
      <c r="G55" s="58"/>
      <c r="H55" s="58"/>
      <c r="I55" s="70"/>
    </row>
    <row r="56" spans="1:9" x14ac:dyDescent="0.3">
      <c r="A56" s="62">
        <v>45235</v>
      </c>
      <c r="B56" s="45" t="s">
        <v>336</v>
      </c>
      <c r="C56" s="60"/>
      <c r="D56" s="58"/>
      <c r="E56" s="58"/>
      <c r="F56" s="58"/>
      <c r="G56" s="58"/>
      <c r="H56" s="58"/>
      <c r="I56" s="70"/>
    </row>
    <row r="57" spans="1:9" x14ac:dyDescent="0.3">
      <c r="A57" s="62"/>
      <c r="B57" s="5" t="s">
        <v>335</v>
      </c>
      <c r="C57" s="60">
        <v>3713.35</v>
      </c>
      <c r="D57" s="58">
        <v>928.33</v>
      </c>
      <c r="E57" s="58">
        <v>2785.02</v>
      </c>
      <c r="F57" s="58">
        <v>0</v>
      </c>
      <c r="G57" s="58">
        <v>0</v>
      </c>
      <c r="H57" s="58">
        <v>0</v>
      </c>
      <c r="I57" s="70" t="s">
        <v>264</v>
      </c>
    </row>
    <row r="58" spans="1:9" x14ac:dyDescent="0.3">
      <c r="A58" s="62"/>
      <c r="B58" s="5"/>
      <c r="C58" s="60"/>
      <c r="D58" s="58"/>
      <c r="E58" s="58"/>
      <c r="F58" s="58"/>
      <c r="G58" s="58"/>
      <c r="H58" s="58"/>
      <c r="I58" s="70"/>
    </row>
    <row r="59" spans="1:9" x14ac:dyDescent="0.3">
      <c r="A59" s="62">
        <v>45242</v>
      </c>
      <c r="B59" s="45" t="s">
        <v>337</v>
      </c>
      <c r="C59" s="60"/>
      <c r="D59" s="58"/>
      <c r="E59" s="58"/>
      <c r="F59" s="58"/>
      <c r="G59" s="58"/>
      <c r="H59" s="58"/>
      <c r="I59" s="70"/>
    </row>
    <row r="60" spans="1:9" x14ac:dyDescent="0.3">
      <c r="A60" s="62"/>
      <c r="B60" s="5" t="s">
        <v>159</v>
      </c>
      <c r="C60" s="60">
        <v>14450</v>
      </c>
      <c r="D60" s="58">
        <v>0</v>
      </c>
      <c r="E60" s="58">
        <v>0</v>
      </c>
      <c r="F60" s="58">
        <v>0</v>
      </c>
      <c r="G60" s="58">
        <v>0</v>
      </c>
      <c r="H60" s="58">
        <v>14450</v>
      </c>
      <c r="I60" s="70" t="s">
        <v>155</v>
      </c>
    </row>
    <row r="61" spans="1:9" x14ac:dyDescent="0.3">
      <c r="A61" s="62"/>
      <c r="B61" s="5"/>
      <c r="C61" s="60"/>
      <c r="D61" s="58"/>
      <c r="E61" s="58"/>
      <c r="F61" s="58"/>
      <c r="G61" s="58"/>
      <c r="H61" s="58"/>
      <c r="I61" s="70"/>
    </row>
    <row r="62" spans="1:9" x14ac:dyDescent="0.3">
      <c r="A62" s="62">
        <v>45242</v>
      </c>
      <c r="B62" s="45" t="s">
        <v>338</v>
      </c>
      <c r="C62" s="60"/>
      <c r="D62" s="58"/>
      <c r="E62" s="58"/>
      <c r="F62" s="58"/>
      <c r="G62" s="58"/>
      <c r="H62" s="58"/>
      <c r="I62" s="70"/>
    </row>
    <row r="63" spans="1:9" x14ac:dyDescent="0.3">
      <c r="A63" s="62"/>
      <c r="B63" s="5" t="s">
        <v>159</v>
      </c>
      <c r="C63" s="60">
        <v>3000</v>
      </c>
      <c r="D63" s="58">
        <v>0</v>
      </c>
      <c r="E63" s="58">
        <v>0</v>
      </c>
      <c r="F63" s="58">
        <v>0</v>
      </c>
      <c r="G63" s="58">
        <v>0</v>
      </c>
      <c r="H63" s="58">
        <v>3000</v>
      </c>
      <c r="I63" s="70" t="s">
        <v>155</v>
      </c>
    </row>
    <row r="64" spans="1:9" x14ac:dyDescent="0.3">
      <c r="A64" s="62"/>
      <c r="B64" s="5"/>
      <c r="C64" s="60"/>
      <c r="D64" s="58"/>
      <c r="E64" s="58"/>
      <c r="F64" s="58"/>
      <c r="G64" s="58"/>
      <c r="H64" s="58"/>
      <c r="I64" s="70"/>
    </row>
    <row r="65" spans="1:10" ht="26" x14ac:dyDescent="0.3">
      <c r="A65" s="62">
        <v>45254</v>
      </c>
      <c r="B65" s="45" t="s">
        <v>339</v>
      </c>
      <c r="C65" s="60"/>
      <c r="D65" s="58"/>
      <c r="E65" s="58"/>
      <c r="F65" s="58"/>
      <c r="G65" s="58"/>
      <c r="H65" s="58"/>
      <c r="I65" s="70"/>
    </row>
    <row r="66" spans="1:10" ht="25" x14ac:dyDescent="0.3">
      <c r="A66" s="62"/>
      <c r="B66" s="5" t="s">
        <v>340</v>
      </c>
      <c r="C66" s="60">
        <v>27031.93</v>
      </c>
      <c r="D66" s="58">
        <v>0</v>
      </c>
      <c r="E66" s="58">
        <v>0</v>
      </c>
      <c r="F66" s="58">
        <v>0</v>
      </c>
      <c r="G66" s="58">
        <v>0</v>
      </c>
      <c r="H66" s="58">
        <v>27031.93</v>
      </c>
      <c r="I66" s="70" t="s">
        <v>155</v>
      </c>
    </row>
    <row r="67" spans="1:10" x14ac:dyDescent="0.3">
      <c r="A67" s="62"/>
      <c r="B67" s="5"/>
      <c r="C67" s="60"/>
      <c r="D67" s="58"/>
      <c r="E67" s="58"/>
      <c r="F67" s="58"/>
      <c r="G67" s="58"/>
      <c r="H67" s="58"/>
      <c r="I67" s="70"/>
    </row>
    <row r="68" spans="1:10" ht="52" x14ac:dyDescent="0.3">
      <c r="A68" s="86" t="s">
        <v>341</v>
      </c>
      <c r="B68" s="221" t="s">
        <v>342</v>
      </c>
      <c r="C68" s="60"/>
      <c r="D68" s="58"/>
      <c r="E68" s="58"/>
      <c r="F68" s="58"/>
      <c r="G68" s="58"/>
      <c r="H68" s="58"/>
      <c r="I68" s="70"/>
    </row>
    <row r="69" spans="1:10" x14ac:dyDescent="0.3">
      <c r="A69" s="62"/>
      <c r="B69" s="5" t="s">
        <v>159</v>
      </c>
      <c r="C69" s="60">
        <v>2620.0100000000002</v>
      </c>
      <c r="D69" s="58">
        <v>0</v>
      </c>
      <c r="E69" s="58">
        <v>0</v>
      </c>
      <c r="F69" s="58">
        <v>0</v>
      </c>
      <c r="G69" s="58">
        <v>0</v>
      </c>
      <c r="H69" s="58">
        <v>2620.0100000000002</v>
      </c>
      <c r="I69" s="70" t="s">
        <v>283</v>
      </c>
    </row>
    <row r="70" spans="1:10" x14ac:dyDescent="0.3">
      <c r="A70" s="62"/>
      <c r="B70" s="5"/>
      <c r="C70" s="60"/>
      <c r="D70" s="58"/>
      <c r="E70" s="58"/>
      <c r="F70" s="58"/>
      <c r="G70" s="58"/>
      <c r="H70" s="58"/>
      <c r="I70" s="70"/>
    </row>
    <row r="71" spans="1:10" x14ac:dyDescent="0.3">
      <c r="A71" s="62">
        <v>45266</v>
      </c>
      <c r="B71" s="45" t="s">
        <v>343</v>
      </c>
      <c r="C71" s="60"/>
      <c r="D71" s="58"/>
      <c r="E71" s="58"/>
      <c r="F71" s="58"/>
      <c r="G71" s="58"/>
      <c r="H71" s="58"/>
      <c r="I71" s="70"/>
    </row>
    <row r="72" spans="1:10" x14ac:dyDescent="0.3">
      <c r="A72" s="62"/>
      <c r="B72" s="5" t="s">
        <v>344</v>
      </c>
      <c r="C72" s="60">
        <v>437</v>
      </c>
      <c r="D72" s="58">
        <v>0</v>
      </c>
      <c r="E72" s="58">
        <v>0</v>
      </c>
      <c r="F72" s="58">
        <v>0</v>
      </c>
      <c r="G72" s="58">
        <v>0</v>
      </c>
      <c r="H72" s="58">
        <v>437</v>
      </c>
      <c r="I72" s="70" t="s">
        <v>283</v>
      </c>
    </row>
    <row r="73" spans="1:10" x14ac:dyDescent="0.3">
      <c r="A73" s="62"/>
      <c r="B73" s="5"/>
      <c r="C73" s="60"/>
      <c r="D73" s="58"/>
      <c r="E73" s="58"/>
      <c r="F73" s="58"/>
      <c r="G73" s="58"/>
      <c r="H73" s="58"/>
      <c r="I73" s="70"/>
    </row>
    <row r="74" spans="1:10" x14ac:dyDescent="0.3">
      <c r="A74" s="62">
        <v>45286</v>
      </c>
      <c r="B74" s="45" t="s">
        <v>345</v>
      </c>
      <c r="C74" s="60"/>
      <c r="D74" s="58"/>
      <c r="E74" s="58"/>
      <c r="F74" s="58"/>
      <c r="G74" s="58"/>
      <c r="H74" s="58"/>
      <c r="I74" s="70"/>
    </row>
    <row r="75" spans="1:10" x14ac:dyDescent="0.3">
      <c r="A75" s="62"/>
      <c r="B75" s="5" t="s">
        <v>159</v>
      </c>
      <c r="C75" s="60">
        <v>17084.3</v>
      </c>
      <c r="D75" s="58">
        <v>0</v>
      </c>
      <c r="E75" s="58">
        <v>0</v>
      </c>
      <c r="F75" s="58">
        <v>0</v>
      </c>
      <c r="G75" s="58">
        <v>0</v>
      </c>
      <c r="H75" s="58">
        <v>17084.3</v>
      </c>
      <c r="I75" s="70" t="s">
        <v>155</v>
      </c>
    </row>
    <row r="76" spans="1:10" ht="13.5" thickBot="1" x14ac:dyDescent="0.35">
      <c r="A76" s="62"/>
      <c r="B76" s="5"/>
      <c r="C76" s="60"/>
      <c r="D76" s="58"/>
      <c r="E76" s="58"/>
      <c r="F76" s="58"/>
      <c r="G76" s="58"/>
      <c r="H76" s="58"/>
      <c r="I76" s="70"/>
    </row>
    <row r="77" spans="1:10" ht="27.75" customHeight="1" thickBot="1" x14ac:dyDescent="0.35">
      <c r="A77" s="62"/>
      <c r="B77" s="15" t="s">
        <v>346</v>
      </c>
      <c r="C77" s="223">
        <f>C30+C33+C36+C39+C42+C45+C48+C51+C54+C57+C60+C63+C66+C69+C72+C75</f>
        <v>129544.00999999998</v>
      </c>
      <c r="D77" s="223">
        <f>D30+D33+D36+D36+D39+D42+D45+D48+D51+D54+D57+D60+D63+D66+D69+D72+D75</f>
        <v>1804.0900000000001</v>
      </c>
      <c r="E77" s="223">
        <f>E30+E33+E36+E39+E42+E45+E48+E51+E54+E57+E60+E63+E66+E69+E72+E75</f>
        <v>7369.32</v>
      </c>
      <c r="F77" s="223">
        <f>F30+F33+F36+F39+F42+F45+F48+F51+F54+F57+F60+F63+F66+F69+F72+F75</f>
        <v>790.05</v>
      </c>
      <c r="G77" s="223">
        <f>G30+G33+G36+G39+G42+G45+G48+G51+G54+G57+G60+G63+G66+G69+G72+G75</f>
        <v>0</v>
      </c>
      <c r="H77" s="223">
        <f>H30+H33+H36+H39+H42+H45+H48+H51+H54+H57+H60+H63+H66+H69+H72+H75</f>
        <v>119580.54999999999</v>
      </c>
      <c r="I77" s="229"/>
    </row>
    <row r="78" spans="1:10" x14ac:dyDescent="0.3">
      <c r="A78" s="27"/>
      <c r="B78" s="15"/>
      <c r="C78" s="65"/>
      <c r="D78" s="65"/>
      <c r="E78" s="65"/>
      <c r="F78" s="65"/>
      <c r="G78" s="65"/>
      <c r="H78" s="65"/>
      <c r="I78" s="14"/>
    </row>
    <row r="79" spans="1:10" x14ac:dyDescent="0.3">
      <c r="A79" s="27"/>
      <c r="B79" s="15"/>
      <c r="C79" s="65"/>
      <c r="D79" s="65"/>
      <c r="E79" s="65"/>
      <c r="F79" s="65"/>
      <c r="G79" s="65"/>
      <c r="H79" s="65"/>
      <c r="I79" s="14"/>
    </row>
    <row r="80" spans="1:10" ht="15.75" customHeight="1" thickBot="1" x14ac:dyDescent="0.4">
      <c r="A80" s="27"/>
      <c r="B80" s="21"/>
      <c r="C80" s="139"/>
      <c r="D80" s="140"/>
      <c r="E80" s="140"/>
      <c r="F80" s="140"/>
      <c r="G80" s="140"/>
      <c r="H80" s="140"/>
      <c r="I80" s="230" t="s">
        <v>347</v>
      </c>
      <c r="J80" s="231"/>
    </row>
    <row r="81" spans="1:10" s="38" customFormat="1" ht="42.5" thickBot="1" x14ac:dyDescent="0.4">
      <c r="A81" s="45"/>
      <c r="B81" s="45"/>
      <c r="C81" s="143" t="s">
        <v>6</v>
      </c>
      <c r="D81" s="144" t="s">
        <v>7</v>
      </c>
      <c r="E81" s="145" t="s">
        <v>8</v>
      </c>
      <c r="F81" s="146" t="s">
        <v>9</v>
      </c>
      <c r="G81" s="143" t="s">
        <v>10</v>
      </c>
      <c r="H81" s="146" t="s">
        <v>223</v>
      </c>
      <c r="I81" s="143"/>
      <c r="J81" s="232"/>
    </row>
    <row r="82" spans="1:10" s="38" customFormat="1" ht="26" x14ac:dyDescent="0.35">
      <c r="B82" s="45" t="s">
        <v>348</v>
      </c>
      <c r="C82" s="246">
        <f t="shared" ref="C82:H82" si="1">C22</f>
        <v>226073.86</v>
      </c>
      <c r="D82" s="165">
        <f t="shared" si="1"/>
        <v>0</v>
      </c>
      <c r="E82" s="165">
        <f t="shared" si="1"/>
        <v>0</v>
      </c>
      <c r="F82" s="165">
        <f t="shared" si="1"/>
        <v>0</v>
      </c>
      <c r="G82" s="166">
        <f t="shared" si="1"/>
        <v>0</v>
      </c>
      <c r="H82" s="166">
        <f t="shared" si="1"/>
        <v>226073.86</v>
      </c>
      <c r="I82" s="165"/>
      <c r="J82" s="233"/>
    </row>
    <row r="83" spans="1:10" s="38" customFormat="1" ht="14.5" x14ac:dyDescent="0.35">
      <c r="B83" s="73"/>
      <c r="C83" s="247"/>
      <c r="D83" s="165"/>
      <c r="E83" s="165"/>
      <c r="F83" s="165"/>
      <c r="G83" s="166"/>
      <c r="H83" s="166"/>
      <c r="I83" s="165"/>
      <c r="J83" s="233"/>
    </row>
    <row r="84" spans="1:10" s="38" customFormat="1" ht="26" x14ac:dyDescent="0.35">
      <c r="B84" s="45" t="s">
        <v>349</v>
      </c>
      <c r="C84" s="246">
        <f t="shared" ref="C84:H84" si="2">C77</f>
        <v>129544.00999999998</v>
      </c>
      <c r="D84" s="165">
        <f t="shared" si="2"/>
        <v>1804.0900000000001</v>
      </c>
      <c r="E84" s="165">
        <f t="shared" si="2"/>
        <v>7369.32</v>
      </c>
      <c r="F84" s="165">
        <f t="shared" si="2"/>
        <v>790.05</v>
      </c>
      <c r="G84" s="166">
        <f t="shared" si="2"/>
        <v>0</v>
      </c>
      <c r="H84" s="166">
        <f t="shared" si="2"/>
        <v>119580.54999999999</v>
      </c>
      <c r="I84" s="165"/>
      <c r="J84" s="233"/>
    </row>
    <row r="85" spans="1:10" s="38" customFormat="1" ht="15" thickBot="1" x14ac:dyDescent="0.4">
      <c r="B85" s="73"/>
      <c r="C85" s="247"/>
      <c r="D85" s="165"/>
      <c r="E85" s="165"/>
      <c r="F85" s="165"/>
      <c r="G85" s="166"/>
      <c r="H85" s="166"/>
      <c r="I85" s="165"/>
      <c r="J85" s="233"/>
    </row>
    <row r="86" spans="1:10" s="38" customFormat="1" ht="15" thickBot="1" x14ac:dyDescent="0.4">
      <c r="B86" s="73" t="s">
        <v>350</v>
      </c>
      <c r="C86" s="234">
        <f t="shared" ref="C86:H86" si="3">C82+C84</f>
        <v>355617.87</v>
      </c>
      <c r="D86" s="235">
        <f t="shared" si="3"/>
        <v>1804.0900000000001</v>
      </c>
      <c r="E86" s="235">
        <f t="shared" si="3"/>
        <v>7369.32</v>
      </c>
      <c r="F86" s="235">
        <f t="shared" si="3"/>
        <v>790.05</v>
      </c>
      <c r="G86" s="236">
        <f t="shared" si="3"/>
        <v>0</v>
      </c>
      <c r="H86" s="236">
        <f t="shared" si="3"/>
        <v>345654.41</v>
      </c>
      <c r="I86" s="237"/>
      <c r="J86" s="233"/>
    </row>
    <row r="87" spans="1:10" ht="15.75" customHeight="1" x14ac:dyDescent="0.35">
      <c r="B87" s="248"/>
      <c r="C87" s="193"/>
      <c r="D87" s="194"/>
      <c r="E87" s="194"/>
      <c r="F87" s="194"/>
      <c r="G87" s="194"/>
      <c r="H87" s="194"/>
      <c r="I87" s="194"/>
      <c r="J87" s="195"/>
    </row>
    <row r="88" spans="1:10" ht="15.75" customHeight="1" x14ac:dyDescent="0.3">
      <c r="I88" s="10"/>
      <c r="J88" s="196"/>
    </row>
    <row r="89" spans="1:10" ht="15.75" customHeight="1" thickBot="1" x14ac:dyDescent="0.35">
      <c r="B89" s="21"/>
      <c r="C89" s="11" t="s">
        <v>243</v>
      </c>
      <c r="D89" s="34"/>
      <c r="F89" s="34"/>
      <c r="I89" s="91" t="s">
        <v>25</v>
      </c>
      <c r="J89" s="197"/>
    </row>
    <row r="90" spans="1:10" ht="21" customHeight="1" x14ac:dyDescent="0.3">
      <c r="B90" s="21"/>
      <c r="C90" s="249"/>
      <c r="D90" s="239"/>
      <c r="E90" s="239"/>
      <c r="F90" s="240"/>
      <c r="G90" s="239"/>
      <c r="H90" s="239"/>
      <c r="I90" s="241"/>
      <c r="J90" s="197"/>
    </row>
    <row r="91" spans="1:10" ht="21" customHeight="1" x14ac:dyDescent="0.3">
      <c r="C91" s="202" t="s">
        <v>351</v>
      </c>
      <c r="D91" s="22"/>
      <c r="E91" s="22"/>
      <c r="F91" s="22"/>
      <c r="G91" s="22"/>
      <c r="H91" s="203"/>
      <c r="I91" s="205">
        <f>G86</f>
        <v>0</v>
      </c>
      <c r="J91" s="196"/>
    </row>
    <row r="92" spans="1:10" ht="21" customHeight="1" x14ac:dyDescent="0.3">
      <c r="C92" s="202"/>
      <c r="D92" s="22"/>
      <c r="E92" s="22"/>
      <c r="F92" s="22"/>
      <c r="G92" s="22"/>
      <c r="H92" s="203"/>
      <c r="I92" s="205"/>
      <c r="J92" s="196"/>
    </row>
    <row r="93" spans="1:10" ht="21" customHeight="1" x14ac:dyDescent="0.3">
      <c r="C93" s="202" t="s">
        <v>352</v>
      </c>
      <c r="D93" s="22"/>
      <c r="E93" s="22"/>
      <c r="F93" s="22"/>
      <c r="G93" s="22"/>
      <c r="H93" s="203"/>
      <c r="I93" s="205">
        <f>D86</f>
        <v>1804.0900000000001</v>
      </c>
      <c r="J93" s="196"/>
    </row>
    <row r="94" spans="1:10" ht="21" customHeight="1" x14ac:dyDescent="0.3">
      <c r="C94" s="202"/>
      <c r="D94" s="22"/>
      <c r="E94" s="22"/>
      <c r="F94" s="22"/>
      <c r="G94" s="22"/>
      <c r="H94" s="203"/>
      <c r="I94" s="205"/>
      <c r="J94" s="196"/>
    </row>
    <row r="95" spans="1:10" ht="21" customHeight="1" x14ac:dyDescent="0.3">
      <c r="C95" s="202" t="s">
        <v>353</v>
      </c>
      <c r="D95" s="22"/>
      <c r="E95" s="22"/>
      <c r="F95" s="22"/>
      <c r="G95" s="22"/>
      <c r="H95" s="203"/>
      <c r="I95" s="205">
        <f>H86</f>
        <v>345654.41</v>
      </c>
      <c r="J95" s="196"/>
    </row>
    <row r="96" spans="1:10" ht="21" customHeight="1" x14ac:dyDescent="0.3">
      <c r="C96" s="202"/>
      <c r="D96" s="22"/>
      <c r="E96" s="22"/>
      <c r="F96" s="22"/>
      <c r="G96" s="22"/>
      <c r="H96" s="203"/>
      <c r="I96" s="205"/>
      <c r="J96" s="196"/>
    </row>
    <row r="97" spans="3:11" ht="21" customHeight="1" x14ac:dyDescent="0.3">
      <c r="C97" s="202" t="s">
        <v>248</v>
      </c>
      <c r="D97" s="22"/>
      <c r="E97" s="22"/>
      <c r="F97" s="22"/>
      <c r="G97" s="22"/>
      <c r="H97" s="203"/>
      <c r="I97" s="205">
        <f>+K86</f>
        <v>0</v>
      </c>
      <c r="J97" s="196"/>
    </row>
    <row r="98" spans="3:11" ht="21" customHeight="1" x14ac:dyDescent="0.3">
      <c r="C98" s="202"/>
      <c r="D98" s="22"/>
      <c r="E98" s="22"/>
      <c r="F98" s="22"/>
      <c r="G98" s="22"/>
      <c r="H98" s="203"/>
      <c r="I98" s="205"/>
      <c r="J98" s="196"/>
    </row>
    <row r="99" spans="3:11" ht="21" customHeight="1" thickBot="1" x14ac:dyDescent="0.35">
      <c r="C99" s="206" t="s">
        <v>249</v>
      </c>
      <c r="D99" s="207"/>
      <c r="E99" s="207"/>
      <c r="F99" s="207"/>
      <c r="G99" s="207"/>
      <c r="H99" s="208"/>
      <c r="I99" s="209">
        <f>SUM(I91:I97)</f>
        <v>347458.5</v>
      </c>
      <c r="J99" s="196"/>
      <c r="K99" s="34"/>
    </row>
    <row r="100" spans="3:11" ht="21" customHeight="1" x14ac:dyDescent="0.3">
      <c r="C100" s="210"/>
      <c r="D100" s="50"/>
      <c r="E100" s="50"/>
      <c r="F100" s="50"/>
      <c r="G100" s="50"/>
      <c r="H100" s="211"/>
      <c r="I100" s="212"/>
      <c r="J100" s="197"/>
      <c r="K100" s="34"/>
    </row>
    <row r="101" spans="3:11" ht="24" customHeight="1" thickBot="1" x14ac:dyDescent="0.35">
      <c r="C101" s="213" t="s">
        <v>250</v>
      </c>
      <c r="D101" s="207"/>
      <c r="E101" s="207"/>
      <c r="F101" s="207"/>
      <c r="G101" s="207"/>
      <c r="H101" s="208"/>
      <c r="I101" s="214">
        <f>E86+F86</f>
        <v>8159.37</v>
      </c>
      <c r="J101" s="196"/>
      <c r="K101" s="34"/>
    </row>
    <row r="102" spans="3:11" ht="15.75" customHeight="1" x14ac:dyDescent="0.3">
      <c r="I102" s="34"/>
      <c r="J102" s="122"/>
    </row>
    <row r="103" spans="3:11" ht="15.75" customHeight="1" x14ac:dyDescent="0.3">
      <c r="I103" s="10"/>
      <c r="J103" s="122"/>
    </row>
    <row r="104" spans="3:11" ht="15.75" customHeight="1" x14ac:dyDescent="0.3">
      <c r="I104" s="10"/>
      <c r="J104" s="122"/>
    </row>
    <row r="105" spans="3:11" ht="15.75" customHeight="1" x14ac:dyDescent="0.3">
      <c r="I105" s="10"/>
      <c r="J105" s="1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73694-801B-4155-882F-F835C80AE93D}">
  <dimension ref="A1:K144"/>
  <sheetViews>
    <sheetView workbookViewId="0">
      <selection activeCell="E8" sqref="E8"/>
    </sheetView>
  </sheetViews>
  <sheetFormatPr defaultColWidth="9.08984375" defaultRowHeight="13" x14ac:dyDescent="0.3"/>
  <cols>
    <col min="1" max="1" width="16" style="10" customWidth="1"/>
    <col min="2" max="2" width="32.453125" style="10" customWidth="1"/>
    <col min="3" max="3" width="21.36328125" style="10" customWidth="1"/>
    <col min="4" max="4" width="12.453125" style="10" customWidth="1"/>
    <col min="5" max="5" width="13" style="10" customWidth="1"/>
    <col min="6" max="6" width="11.6328125" style="10" customWidth="1"/>
    <col min="7" max="7" width="15.453125" style="10" customWidth="1"/>
    <col min="8" max="8" width="12.90625" style="10" customWidth="1"/>
    <col min="9" max="9" width="19.08984375" style="122" customWidth="1"/>
    <col min="10" max="10" width="19.36328125" style="10" customWidth="1"/>
    <col min="11" max="11" width="9.08984375" style="10"/>
    <col min="12" max="12" width="16.36328125" style="10" customWidth="1"/>
    <col min="13" max="16384" width="9.08984375" style="10"/>
  </cols>
  <sheetData>
    <row r="1" spans="1:9" s="2" customFormat="1" ht="15.75" customHeight="1" x14ac:dyDescent="0.45">
      <c r="A1" s="244" t="s">
        <v>354</v>
      </c>
      <c r="B1" s="244"/>
      <c r="I1" s="3"/>
    </row>
    <row r="3" spans="1:9" ht="15.75" customHeight="1" x14ac:dyDescent="0.3">
      <c r="A3" s="4"/>
      <c r="B3" s="5"/>
      <c r="C3" s="6"/>
      <c r="D3" s="6"/>
      <c r="E3" s="7"/>
      <c r="F3" s="8"/>
      <c r="G3" s="8"/>
      <c r="H3" s="7"/>
      <c r="I3" s="9"/>
    </row>
    <row r="4" spans="1:9" ht="15.75" customHeight="1" x14ac:dyDescent="0.3">
      <c r="A4" s="225" t="s">
        <v>355</v>
      </c>
      <c r="B4" s="226"/>
      <c r="C4" s="227"/>
      <c r="D4" s="22"/>
      <c r="E4" s="22"/>
      <c r="F4" s="22"/>
      <c r="G4" s="22"/>
      <c r="H4" s="22"/>
      <c r="I4" s="14" t="s">
        <v>2</v>
      </c>
    </row>
    <row r="5" spans="1:9" ht="15.75" customHeight="1" thickBot="1" x14ac:dyDescent="0.35">
      <c r="A5" s="49"/>
      <c r="B5" s="50"/>
      <c r="C5" s="22"/>
      <c r="D5" s="22"/>
      <c r="E5" s="22"/>
      <c r="F5" s="22"/>
      <c r="G5" s="22"/>
      <c r="H5" s="22"/>
      <c r="I5" s="14"/>
    </row>
    <row r="6" spans="1:9" ht="39.5" thickBot="1" x14ac:dyDescent="0.35">
      <c r="A6" s="45" t="s">
        <v>3</v>
      </c>
      <c r="B6" s="73" t="s">
        <v>5</v>
      </c>
      <c r="C6" s="20" t="s">
        <v>6</v>
      </c>
      <c r="D6" s="74" t="s">
        <v>7</v>
      </c>
      <c r="E6" s="20" t="s">
        <v>8</v>
      </c>
      <c r="F6" s="20" t="s">
        <v>9</v>
      </c>
      <c r="G6" s="20" t="s">
        <v>10</v>
      </c>
      <c r="H6" s="75" t="s">
        <v>11</v>
      </c>
      <c r="I6" s="20" t="s">
        <v>12</v>
      </c>
    </row>
    <row r="7" spans="1:9" ht="69" customHeight="1" x14ac:dyDescent="0.3">
      <c r="A7" s="128" t="s">
        <v>279</v>
      </c>
      <c r="B7" s="221" t="s">
        <v>280</v>
      </c>
      <c r="C7" s="222"/>
      <c r="D7" s="222"/>
      <c r="E7" s="222"/>
      <c r="F7" s="222"/>
      <c r="G7" s="228"/>
      <c r="H7" s="222"/>
      <c r="I7" s="53"/>
    </row>
    <row r="8" spans="1:9" ht="66.75" customHeight="1" x14ac:dyDescent="0.3">
      <c r="A8" s="76"/>
      <c r="B8" s="5" t="s">
        <v>193</v>
      </c>
      <c r="C8" s="58">
        <v>20000</v>
      </c>
      <c r="D8" s="58">
        <v>0</v>
      </c>
      <c r="E8" s="58">
        <v>0</v>
      </c>
      <c r="F8" s="58">
        <v>0</v>
      </c>
      <c r="G8" s="60">
        <v>0</v>
      </c>
      <c r="H8" s="58">
        <v>20000</v>
      </c>
      <c r="I8" s="70" t="s">
        <v>356</v>
      </c>
    </row>
    <row r="9" spans="1:9" ht="66" customHeight="1" x14ac:dyDescent="0.3">
      <c r="A9" s="76" t="s">
        <v>281</v>
      </c>
      <c r="B9" s="45" t="s">
        <v>282</v>
      </c>
      <c r="C9" s="58"/>
      <c r="D9" s="58"/>
      <c r="E9" s="58"/>
      <c r="F9" s="58"/>
      <c r="G9" s="60"/>
      <c r="H9" s="58"/>
      <c r="I9" s="71"/>
    </row>
    <row r="10" spans="1:9" ht="87.5" x14ac:dyDescent="0.3">
      <c r="A10" s="62"/>
      <c r="B10" s="5" t="s">
        <v>159</v>
      </c>
      <c r="C10" s="58">
        <v>24786.45</v>
      </c>
      <c r="D10" s="58">
        <v>0</v>
      </c>
      <c r="E10" s="58">
        <v>0</v>
      </c>
      <c r="F10" s="58">
        <v>0</v>
      </c>
      <c r="G10" s="60">
        <v>0</v>
      </c>
      <c r="H10" s="58">
        <v>24786.45</v>
      </c>
      <c r="I10" s="70" t="s">
        <v>356</v>
      </c>
    </row>
    <row r="11" spans="1:9" x14ac:dyDescent="0.3">
      <c r="A11" s="62"/>
      <c r="B11" s="5"/>
      <c r="C11" s="58"/>
      <c r="D11" s="58"/>
      <c r="E11" s="58"/>
      <c r="F11" s="58"/>
      <c r="G11" s="60"/>
      <c r="H11" s="58"/>
      <c r="I11" s="70"/>
    </row>
    <row r="12" spans="1:9" x14ac:dyDescent="0.3">
      <c r="A12" s="62">
        <v>45121</v>
      </c>
      <c r="B12" s="45" t="s">
        <v>285</v>
      </c>
      <c r="C12" s="58"/>
      <c r="D12" s="58"/>
      <c r="E12" s="58"/>
      <c r="F12" s="58"/>
      <c r="G12" s="60"/>
      <c r="H12" s="58"/>
      <c r="I12" s="70"/>
    </row>
    <row r="13" spans="1:9" ht="25" x14ac:dyDescent="0.3">
      <c r="A13" s="62"/>
      <c r="B13" s="5" t="s">
        <v>159</v>
      </c>
      <c r="C13" s="58">
        <v>36598.06</v>
      </c>
      <c r="D13" s="58">
        <v>0</v>
      </c>
      <c r="E13" s="58">
        <v>0</v>
      </c>
      <c r="F13" s="58">
        <v>0</v>
      </c>
      <c r="G13" s="60">
        <v>0</v>
      </c>
      <c r="H13" s="58">
        <v>36598.06</v>
      </c>
      <c r="I13" s="70" t="s">
        <v>155</v>
      </c>
    </row>
    <row r="14" spans="1:9" x14ac:dyDescent="0.3">
      <c r="A14" s="62"/>
      <c r="B14" s="5"/>
      <c r="C14" s="58"/>
      <c r="D14" s="58"/>
      <c r="E14" s="58"/>
      <c r="F14" s="58"/>
      <c r="G14" s="60"/>
      <c r="H14" s="58"/>
      <c r="I14" s="70"/>
    </row>
    <row r="15" spans="1:9" ht="63" customHeight="1" x14ac:dyDescent="0.3">
      <c r="A15" s="76" t="s">
        <v>319</v>
      </c>
      <c r="B15" s="45" t="s">
        <v>284</v>
      </c>
      <c r="C15" s="58"/>
      <c r="D15" s="58"/>
      <c r="E15" s="58"/>
      <c r="F15" s="58"/>
      <c r="G15" s="60"/>
      <c r="H15" s="58"/>
      <c r="I15" s="70"/>
    </row>
    <row r="16" spans="1:9" ht="25" x14ac:dyDescent="0.3">
      <c r="A16" s="62"/>
      <c r="B16" s="5" t="s">
        <v>159</v>
      </c>
      <c r="C16" s="58">
        <v>128905.27</v>
      </c>
      <c r="D16" s="58">
        <v>0</v>
      </c>
      <c r="E16" s="58">
        <v>0</v>
      </c>
      <c r="F16" s="58">
        <v>0</v>
      </c>
      <c r="G16" s="60">
        <v>0</v>
      </c>
      <c r="H16" s="58">
        <v>128905.27</v>
      </c>
      <c r="I16" s="70" t="s">
        <v>174</v>
      </c>
    </row>
    <row r="17" spans="1:9" x14ac:dyDescent="0.3">
      <c r="A17" s="62"/>
      <c r="B17" s="5"/>
      <c r="C17" s="58"/>
      <c r="D17" s="58"/>
      <c r="E17" s="58"/>
      <c r="F17" s="58"/>
      <c r="G17" s="60"/>
      <c r="H17" s="58"/>
      <c r="I17" s="70"/>
    </row>
    <row r="18" spans="1:9" ht="24" customHeight="1" x14ac:dyDescent="0.3">
      <c r="A18" s="62">
        <v>45121</v>
      </c>
      <c r="B18" s="45" t="s">
        <v>286</v>
      </c>
      <c r="C18" s="58"/>
      <c r="D18" s="58"/>
      <c r="E18" s="58"/>
      <c r="F18" s="58"/>
      <c r="G18" s="60"/>
      <c r="H18" s="58"/>
      <c r="I18" s="70"/>
    </row>
    <row r="19" spans="1:9" ht="43.5" customHeight="1" x14ac:dyDescent="0.3">
      <c r="A19" s="62"/>
      <c r="B19" s="5" t="s">
        <v>182</v>
      </c>
      <c r="C19" s="58">
        <v>15784.08</v>
      </c>
      <c r="D19" s="58">
        <v>0</v>
      </c>
      <c r="E19" s="58">
        <v>0</v>
      </c>
      <c r="F19" s="58">
        <v>0</v>
      </c>
      <c r="G19" s="60">
        <v>0</v>
      </c>
      <c r="H19" s="58">
        <v>15784.08</v>
      </c>
      <c r="I19" s="70" t="s">
        <v>155</v>
      </c>
    </row>
    <row r="20" spans="1:9" x14ac:dyDescent="0.3">
      <c r="A20" s="62"/>
      <c r="C20" s="58"/>
      <c r="D20" s="58"/>
      <c r="E20" s="58"/>
      <c r="F20" s="58"/>
      <c r="G20" s="60"/>
      <c r="H20" s="58"/>
      <c r="I20" s="70"/>
    </row>
    <row r="21" spans="1:9" ht="13.5" thickBot="1" x14ac:dyDescent="0.35">
      <c r="A21" s="62"/>
      <c r="B21" s="5"/>
      <c r="C21" s="58"/>
      <c r="D21" s="58"/>
      <c r="E21" s="58"/>
      <c r="F21" s="58"/>
      <c r="G21" s="60"/>
      <c r="H21" s="58"/>
      <c r="I21" s="70"/>
    </row>
    <row r="22" spans="1:9" ht="27.75" customHeight="1" thickBot="1" x14ac:dyDescent="0.35">
      <c r="A22" s="62"/>
      <c r="B22" s="15" t="s">
        <v>320</v>
      </c>
      <c r="C22" s="223">
        <f t="shared" ref="C22:G22" si="0">C8+C10+C13+C16+C19</f>
        <v>226073.86</v>
      </c>
      <c r="D22" s="223">
        <f t="shared" si="0"/>
        <v>0</v>
      </c>
      <c r="E22" s="223">
        <f t="shared" si="0"/>
        <v>0</v>
      </c>
      <c r="F22" s="223">
        <f t="shared" si="0"/>
        <v>0</v>
      </c>
      <c r="G22" s="223">
        <f t="shared" si="0"/>
        <v>0</v>
      </c>
      <c r="H22" s="223">
        <f>H8+H10+H13+H16+H19</f>
        <v>226073.86</v>
      </c>
      <c r="I22" s="229"/>
    </row>
    <row r="23" spans="1:9" x14ac:dyDescent="0.3">
      <c r="A23" s="27"/>
      <c r="B23" s="15"/>
      <c r="C23" s="65"/>
      <c r="D23" s="65"/>
      <c r="E23" s="65"/>
      <c r="F23" s="65"/>
      <c r="G23" s="65"/>
      <c r="H23" s="65"/>
      <c r="I23" s="14"/>
    </row>
    <row r="24" spans="1:9" x14ac:dyDescent="0.3">
      <c r="A24" s="27"/>
      <c r="B24" s="15"/>
      <c r="C24" s="65"/>
      <c r="D24" s="65"/>
      <c r="E24" s="65"/>
      <c r="F24" s="65"/>
      <c r="G24" s="65"/>
      <c r="H24" s="65"/>
      <c r="I24" s="14"/>
    </row>
    <row r="25" spans="1:9" x14ac:dyDescent="0.3">
      <c r="A25" s="27"/>
      <c r="B25" s="15"/>
      <c r="C25" s="65"/>
      <c r="D25" s="65"/>
      <c r="E25" s="65"/>
      <c r="F25" s="65"/>
      <c r="G25" s="65"/>
      <c r="H25" s="65"/>
      <c r="I25" s="14"/>
    </row>
    <row r="26" spans="1:9" ht="15.75" customHeight="1" thickBot="1" x14ac:dyDescent="0.35">
      <c r="A26" s="225" t="s">
        <v>357</v>
      </c>
      <c r="B26" s="226"/>
      <c r="C26" s="227"/>
      <c r="D26" s="22"/>
      <c r="E26" s="22"/>
      <c r="F26" s="22"/>
      <c r="G26" s="22"/>
      <c r="H26" s="22"/>
      <c r="I26" s="14" t="s">
        <v>19</v>
      </c>
    </row>
    <row r="27" spans="1:9" ht="39.5" thickBot="1" x14ac:dyDescent="0.35">
      <c r="A27" s="45" t="s">
        <v>3</v>
      </c>
      <c r="B27" s="73" t="s">
        <v>5</v>
      </c>
      <c r="C27" s="20" t="s">
        <v>6</v>
      </c>
      <c r="D27" s="74" t="s">
        <v>7</v>
      </c>
      <c r="E27" s="20" t="s">
        <v>8</v>
      </c>
      <c r="F27" s="20" t="s">
        <v>9</v>
      </c>
      <c r="G27" s="20" t="s">
        <v>10</v>
      </c>
      <c r="H27" s="75" t="s">
        <v>11</v>
      </c>
      <c r="I27" s="20" t="s">
        <v>12</v>
      </c>
    </row>
    <row r="28" spans="1:9" x14ac:dyDescent="0.3">
      <c r="A28" s="45"/>
      <c r="B28" s="73"/>
      <c r="C28" s="93"/>
      <c r="D28" s="250"/>
      <c r="E28" s="88"/>
      <c r="F28" s="88"/>
      <c r="G28" s="88"/>
      <c r="H28" s="251"/>
      <c r="I28" s="88"/>
    </row>
    <row r="29" spans="1:9" ht="64.5" customHeight="1" x14ac:dyDescent="0.3">
      <c r="A29" s="86" t="s">
        <v>325</v>
      </c>
      <c r="B29" s="73" t="s">
        <v>299</v>
      </c>
      <c r="C29" s="60"/>
      <c r="D29" s="58"/>
      <c r="E29" s="58"/>
      <c r="F29" s="58"/>
      <c r="G29" s="58"/>
      <c r="H29" s="58"/>
      <c r="I29" s="70"/>
    </row>
    <row r="30" spans="1:9" ht="25.5" x14ac:dyDescent="0.3">
      <c r="A30" s="62"/>
      <c r="B30" s="36" t="s">
        <v>157</v>
      </c>
      <c r="C30" s="60">
        <v>33044</v>
      </c>
      <c r="D30" s="58">
        <v>0</v>
      </c>
      <c r="E30" s="58">
        <v>0</v>
      </c>
      <c r="F30" s="58">
        <v>0</v>
      </c>
      <c r="G30" s="58">
        <v>0</v>
      </c>
      <c r="H30" s="58">
        <v>33044</v>
      </c>
      <c r="I30" s="70" t="s">
        <v>174</v>
      </c>
    </row>
    <row r="31" spans="1:9" x14ac:dyDescent="0.3">
      <c r="A31" s="76"/>
      <c r="B31" s="5"/>
      <c r="C31" s="60"/>
      <c r="D31" s="58"/>
      <c r="E31" s="58"/>
      <c r="F31" s="58"/>
      <c r="G31" s="58"/>
      <c r="H31" s="58"/>
      <c r="I31" s="71"/>
    </row>
    <row r="32" spans="1:9" ht="66" customHeight="1" x14ac:dyDescent="0.3">
      <c r="A32" s="86" t="s">
        <v>323</v>
      </c>
      <c r="B32" s="245" t="s">
        <v>324</v>
      </c>
      <c r="C32" s="60"/>
      <c r="D32" s="58"/>
      <c r="E32" s="58"/>
      <c r="F32" s="58"/>
      <c r="G32" s="58"/>
      <c r="H32" s="58"/>
      <c r="I32" s="71"/>
    </row>
    <row r="33" spans="1:9" ht="25" x14ac:dyDescent="0.3">
      <c r="A33" s="62"/>
      <c r="B33" s="5" t="s">
        <v>159</v>
      </c>
      <c r="C33" s="60">
        <v>12088.32</v>
      </c>
      <c r="D33" s="58">
        <v>0</v>
      </c>
      <c r="E33" s="58">
        <v>0</v>
      </c>
      <c r="F33" s="58">
        <v>0</v>
      </c>
      <c r="G33" s="58">
        <v>0</v>
      </c>
      <c r="H33" s="58">
        <v>12088.32</v>
      </c>
      <c r="I33" s="70" t="s">
        <v>155</v>
      </c>
    </row>
    <row r="34" spans="1:9" x14ac:dyDescent="0.3">
      <c r="A34" s="62"/>
      <c r="B34" s="45"/>
      <c r="C34" s="60"/>
      <c r="D34" s="58"/>
      <c r="E34" s="58"/>
      <c r="F34" s="58"/>
      <c r="G34" s="58"/>
      <c r="H34" s="58"/>
      <c r="I34" s="70"/>
    </row>
    <row r="35" spans="1:9" ht="66.75" customHeight="1" x14ac:dyDescent="0.3">
      <c r="A35" s="86" t="s">
        <v>326</v>
      </c>
      <c r="B35" s="45" t="s">
        <v>327</v>
      </c>
      <c r="C35" s="60"/>
      <c r="D35" s="58"/>
      <c r="E35" s="58"/>
      <c r="F35" s="58"/>
      <c r="G35" s="58"/>
      <c r="H35" s="58"/>
      <c r="I35" s="70"/>
    </row>
    <row r="36" spans="1:9" ht="25" x14ac:dyDescent="0.3">
      <c r="A36" s="62"/>
      <c r="B36" s="5" t="s">
        <v>159</v>
      </c>
      <c r="C36" s="60">
        <v>8525</v>
      </c>
      <c r="D36" s="58">
        <v>0</v>
      </c>
      <c r="E36" s="58">
        <v>0</v>
      </c>
      <c r="F36" s="58">
        <v>0</v>
      </c>
      <c r="G36" s="58">
        <v>0</v>
      </c>
      <c r="H36" s="58">
        <v>8525</v>
      </c>
      <c r="I36" s="70" t="s">
        <v>155</v>
      </c>
    </row>
    <row r="37" spans="1:9" x14ac:dyDescent="0.3">
      <c r="A37" s="62"/>
      <c r="B37" s="5"/>
      <c r="C37" s="60"/>
      <c r="D37" s="58"/>
      <c r="E37" s="58"/>
      <c r="F37" s="58"/>
      <c r="G37" s="58"/>
      <c r="H37" s="58"/>
      <c r="I37" s="70"/>
    </row>
    <row r="38" spans="1:9" x14ac:dyDescent="0.3">
      <c r="A38" s="252" t="s">
        <v>358</v>
      </c>
      <c r="B38" s="45" t="s">
        <v>321</v>
      </c>
      <c r="C38" s="60"/>
      <c r="D38" s="58" t="s">
        <v>17</v>
      </c>
      <c r="E38" s="58" t="s">
        <v>17</v>
      </c>
      <c r="F38" s="58" t="s">
        <v>17</v>
      </c>
      <c r="G38" s="58" t="s">
        <v>17</v>
      </c>
      <c r="H38" s="58" t="s">
        <v>17</v>
      </c>
      <c r="I38" s="70"/>
    </row>
    <row r="39" spans="1:9" ht="25" x14ac:dyDescent="0.3">
      <c r="A39" s="62"/>
      <c r="B39" s="5" t="s">
        <v>322</v>
      </c>
      <c r="C39" s="60">
        <v>0</v>
      </c>
      <c r="D39" s="58">
        <v>0</v>
      </c>
      <c r="E39" s="58">
        <v>0</v>
      </c>
      <c r="F39" s="58">
        <v>0</v>
      </c>
      <c r="G39" s="58">
        <v>0</v>
      </c>
      <c r="H39" s="58">
        <v>0</v>
      </c>
      <c r="I39" s="70" t="s">
        <v>155</v>
      </c>
    </row>
    <row r="40" spans="1:9" x14ac:dyDescent="0.3">
      <c r="A40" s="62"/>
      <c r="B40" s="5"/>
      <c r="C40" s="60"/>
      <c r="D40" s="58"/>
      <c r="E40" s="58"/>
      <c r="F40" s="58"/>
      <c r="G40" s="58"/>
      <c r="H40" s="58"/>
      <c r="I40" s="70"/>
    </row>
    <row r="41" spans="1:9" x14ac:dyDescent="0.3">
      <c r="A41" s="253" t="s">
        <v>359</v>
      </c>
      <c r="B41" s="45" t="s">
        <v>328</v>
      </c>
      <c r="C41" s="60"/>
      <c r="D41" s="58"/>
      <c r="E41" s="58"/>
      <c r="F41" s="58"/>
      <c r="G41" s="58"/>
      <c r="H41" s="58"/>
      <c r="I41" s="70"/>
    </row>
    <row r="42" spans="1:9" ht="25" x14ac:dyDescent="0.3">
      <c r="A42" s="62"/>
      <c r="B42" s="5" t="s">
        <v>159</v>
      </c>
      <c r="C42" s="60">
        <v>1299.99</v>
      </c>
      <c r="D42" s="58">
        <v>0</v>
      </c>
      <c r="E42" s="58">
        <v>0</v>
      </c>
      <c r="F42" s="58">
        <v>0</v>
      </c>
      <c r="G42" s="58">
        <v>0</v>
      </c>
      <c r="H42" s="58">
        <v>1299.99</v>
      </c>
      <c r="I42" s="70" t="s">
        <v>155</v>
      </c>
    </row>
    <row r="43" spans="1:9" x14ac:dyDescent="0.3">
      <c r="A43" s="62"/>
      <c r="B43" s="45"/>
      <c r="C43" s="60"/>
      <c r="D43" s="58"/>
      <c r="E43" s="58"/>
      <c r="F43" s="58"/>
      <c r="G43" s="58"/>
      <c r="H43" s="58"/>
      <c r="I43" s="70"/>
    </row>
    <row r="44" spans="1:9" x14ac:dyDescent="0.3">
      <c r="A44" s="252" t="s">
        <v>359</v>
      </c>
      <c r="B44" s="45" t="s">
        <v>329</v>
      </c>
      <c r="C44" s="60"/>
      <c r="D44" s="58"/>
      <c r="E44" s="58"/>
      <c r="F44" s="58"/>
      <c r="G44" s="58"/>
      <c r="H44" s="58"/>
      <c r="I44" s="70"/>
    </row>
    <row r="45" spans="1:9" x14ac:dyDescent="0.3">
      <c r="A45" s="62"/>
      <c r="B45" s="5" t="s">
        <v>141</v>
      </c>
      <c r="C45" s="60">
        <v>3503.04</v>
      </c>
      <c r="D45" s="58">
        <v>875.76</v>
      </c>
      <c r="E45" s="58">
        <v>2627.28</v>
      </c>
      <c r="F45" s="58">
        <v>0</v>
      </c>
      <c r="G45" s="58">
        <v>0</v>
      </c>
      <c r="H45" s="58">
        <v>0</v>
      </c>
      <c r="I45" s="70" t="s">
        <v>264</v>
      </c>
    </row>
    <row r="46" spans="1:9" x14ac:dyDescent="0.3">
      <c r="A46" s="62"/>
      <c r="B46" s="5"/>
      <c r="C46" s="60"/>
      <c r="D46" s="58"/>
      <c r="E46" s="58"/>
      <c r="F46" s="58"/>
      <c r="G46" s="58"/>
      <c r="H46" s="58"/>
      <c r="I46" s="70"/>
    </row>
    <row r="47" spans="1:9" ht="26" x14ac:dyDescent="0.3">
      <c r="A47" s="252" t="s">
        <v>360</v>
      </c>
      <c r="B47" s="45" t="s">
        <v>332</v>
      </c>
      <c r="C47" s="60"/>
      <c r="D47" s="58"/>
      <c r="E47" s="58"/>
      <c r="F47" s="58"/>
      <c r="G47" s="58"/>
      <c r="H47" s="58"/>
      <c r="I47" s="70"/>
    </row>
    <row r="48" spans="1:9" x14ac:dyDescent="0.3">
      <c r="A48" s="62"/>
      <c r="B48" s="5" t="s">
        <v>141</v>
      </c>
      <c r="C48" s="60">
        <v>3503.04</v>
      </c>
      <c r="D48" s="58">
        <v>875.76</v>
      </c>
      <c r="E48" s="58">
        <v>2627.28</v>
      </c>
      <c r="F48" s="58">
        <v>0</v>
      </c>
      <c r="G48" s="58">
        <v>0</v>
      </c>
      <c r="H48" s="58">
        <v>0</v>
      </c>
      <c r="I48" s="70" t="s">
        <v>333</v>
      </c>
    </row>
    <row r="49" spans="1:9" x14ac:dyDescent="0.3">
      <c r="A49" s="62"/>
      <c r="B49" s="5"/>
      <c r="C49" s="60"/>
      <c r="D49" s="58"/>
      <c r="E49" s="58"/>
      <c r="F49" s="58"/>
      <c r="G49" s="58"/>
      <c r="H49" s="58"/>
      <c r="I49" s="70"/>
    </row>
    <row r="50" spans="1:9" ht="26" x14ac:dyDescent="0.3">
      <c r="A50" s="252" t="s">
        <v>361</v>
      </c>
      <c r="B50" s="45" t="s">
        <v>334</v>
      </c>
      <c r="C50" s="60"/>
      <c r="D50" s="58"/>
      <c r="E50" s="58"/>
      <c r="F50" s="58"/>
      <c r="G50" s="58"/>
      <c r="H50" s="58"/>
      <c r="I50" s="70"/>
    </row>
    <row r="51" spans="1:9" x14ac:dyDescent="0.3">
      <c r="A51" s="62"/>
      <c r="B51" s="5" t="s">
        <v>335</v>
      </c>
      <c r="C51" s="60">
        <v>1957.02</v>
      </c>
      <c r="D51" s="58">
        <v>0</v>
      </c>
      <c r="E51" s="58">
        <v>1957.02</v>
      </c>
      <c r="F51" s="58">
        <v>0</v>
      </c>
      <c r="G51" s="58">
        <v>0</v>
      </c>
      <c r="H51" s="58">
        <v>0</v>
      </c>
      <c r="I51" s="70" t="s">
        <v>88</v>
      </c>
    </row>
    <row r="52" spans="1:9" x14ac:dyDescent="0.3">
      <c r="A52" s="62"/>
      <c r="B52" s="5"/>
      <c r="C52" s="60"/>
      <c r="D52" s="58"/>
      <c r="E52" s="58"/>
      <c r="F52" s="58"/>
      <c r="G52" s="58"/>
      <c r="H52" s="58"/>
      <c r="I52" s="70"/>
    </row>
    <row r="53" spans="1:9" ht="26" x14ac:dyDescent="0.3">
      <c r="A53" s="252" t="s">
        <v>362</v>
      </c>
      <c r="B53" s="45" t="s">
        <v>336</v>
      </c>
      <c r="C53" s="60"/>
      <c r="D53" s="58"/>
      <c r="E53" s="58"/>
      <c r="F53" s="58"/>
      <c r="G53" s="58"/>
      <c r="H53" s="58"/>
      <c r="I53" s="70"/>
    </row>
    <row r="54" spans="1:9" x14ac:dyDescent="0.3">
      <c r="A54" s="62"/>
      <c r="B54" s="5" t="s">
        <v>335</v>
      </c>
      <c r="C54" s="60">
        <v>3713.35</v>
      </c>
      <c r="D54" s="58">
        <v>928.33</v>
      </c>
      <c r="E54" s="58">
        <v>2785.02</v>
      </c>
      <c r="F54" s="58">
        <v>0</v>
      </c>
      <c r="G54" s="58">
        <v>0</v>
      </c>
      <c r="H54" s="58">
        <v>0</v>
      </c>
      <c r="I54" s="70" t="s">
        <v>264</v>
      </c>
    </row>
    <row r="55" spans="1:9" x14ac:dyDescent="0.3">
      <c r="A55" s="62"/>
      <c r="B55" s="5"/>
      <c r="C55" s="60"/>
      <c r="D55" s="58"/>
      <c r="E55" s="58"/>
      <c r="F55" s="58"/>
      <c r="G55" s="58"/>
      <c r="H55" s="58"/>
      <c r="I55" s="70"/>
    </row>
    <row r="56" spans="1:9" x14ac:dyDescent="0.3">
      <c r="A56" s="252" t="s">
        <v>363</v>
      </c>
      <c r="B56" s="45" t="s">
        <v>337</v>
      </c>
      <c r="C56" s="60"/>
      <c r="D56" s="58"/>
      <c r="E56" s="58"/>
      <c r="F56" s="58"/>
      <c r="G56" s="58"/>
      <c r="H56" s="58"/>
      <c r="I56" s="70"/>
    </row>
    <row r="57" spans="1:9" ht="87.5" x14ac:dyDescent="0.3">
      <c r="A57" s="62"/>
      <c r="B57" s="5" t="s">
        <v>159</v>
      </c>
      <c r="C57" s="60">
        <v>14450</v>
      </c>
      <c r="D57" s="58">
        <v>0</v>
      </c>
      <c r="E57" s="58">
        <v>0</v>
      </c>
      <c r="F57" s="58">
        <v>0</v>
      </c>
      <c r="G57" s="58">
        <v>0</v>
      </c>
      <c r="H57" s="58">
        <v>14450</v>
      </c>
      <c r="I57" s="70" t="s">
        <v>356</v>
      </c>
    </row>
    <row r="58" spans="1:9" x14ac:dyDescent="0.3">
      <c r="A58" s="62"/>
      <c r="B58" s="5"/>
      <c r="C58" s="60"/>
      <c r="D58" s="58"/>
      <c r="E58" s="58"/>
      <c r="F58" s="58"/>
      <c r="G58" s="58"/>
      <c r="H58" s="58"/>
      <c r="I58" s="70"/>
    </row>
    <row r="59" spans="1:9" x14ac:dyDescent="0.3">
      <c r="A59" s="252" t="s">
        <v>363</v>
      </c>
      <c r="B59" s="45" t="s">
        <v>364</v>
      </c>
      <c r="C59" s="60"/>
      <c r="D59" s="58"/>
      <c r="E59" s="58"/>
      <c r="F59" s="58"/>
      <c r="G59" s="58"/>
      <c r="H59" s="58"/>
      <c r="I59" s="70"/>
    </row>
    <row r="60" spans="1:9" ht="25" x14ac:dyDescent="0.3">
      <c r="A60" s="62"/>
      <c r="B60" s="5" t="s">
        <v>159</v>
      </c>
      <c r="C60" s="60">
        <v>3000</v>
      </c>
      <c r="D60" s="58">
        <v>0</v>
      </c>
      <c r="E60" s="58">
        <v>0</v>
      </c>
      <c r="F60" s="58">
        <v>0</v>
      </c>
      <c r="G60" s="58">
        <v>0</v>
      </c>
      <c r="H60" s="58">
        <v>3000</v>
      </c>
      <c r="I60" s="70" t="s">
        <v>155</v>
      </c>
    </row>
    <row r="61" spans="1:9" x14ac:dyDescent="0.3">
      <c r="A61" s="62"/>
      <c r="B61" s="5"/>
      <c r="C61" s="60"/>
      <c r="D61" s="58"/>
      <c r="E61" s="58"/>
      <c r="F61" s="58"/>
      <c r="G61" s="58"/>
      <c r="H61" s="58"/>
      <c r="I61" s="70"/>
    </row>
    <row r="62" spans="1:9" ht="26" x14ac:dyDescent="0.3">
      <c r="A62" s="252" t="s">
        <v>365</v>
      </c>
      <c r="B62" s="45" t="s">
        <v>339</v>
      </c>
      <c r="C62" s="60"/>
      <c r="D62" s="58"/>
      <c r="E62" s="58"/>
      <c r="F62" s="58"/>
      <c r="G62" s="58"/>
      <c r="H62" s="58"/>
      <c r="I62" s="70"/>
    </row>
    <row r="63" spans="1:9" ht="25" x14ac:dyDescent="0.3">
      <c r="A63" s="62"/>
      <c r="B63" s="5" t="s">
        <v>340</v>
      </c>
      <c r="C63" s="60">
        <v>27031.93</v>
      </c>
      <c r="D63" s="58">
        <v>0</v>
      </c>
      <c r="E63" s="58">
        <v>0</v>
      </c>
      <c r="F63" s="58">
        <v>0</v>
      </c>
      <c r="G63" s="58">
        <v>0</v>
      </c>
      <c r="H63" s="58">
        <v>27031.93</v>
      </c>
      <c r="I63" s="70" t="s">
        <v>155</v>
      </c>
    </row>
    <row r="64" spans="1:9" x14ac:dyDescent="0.3">
      <c r="A64" s="62"/>
      <c r="B64" s="5"/>
      <c r="C64" s="60"/>
      <c r="D64" s="58"/>
      <c r="E64" s="58"/>
      <c r="F64" s="58"/>
      <c r="G64" s="58"/>
      <c r="H64" s="58"/>
      <c r="I64" s="70"/>
    </row>
    <row r="65" spans="1:9" ht="66.75" customHeight="1" x14ac:dyDescent="0.3">
      <c r="A65" s="86" t="s">
        <v>341</v>
      </c>
      <c r="B65" s="221" t="s">
        <v>342</v>
      </c>
      <c r="C65" s="60"/>
      <c r="D65" s="58"/>
      <c r="E65" s="58"/>
      <c r="F65" s="58"/>
      <c r="G65" s="58"/>
      <c r="H65" s="58"/>
      <c r="I65" s="70"/>
    </row>
    <row r="66" spans="1:9" ht="25" x14ac:dyDescent="0.3">
      <c r="A66" s="62"/>
      <c r="B66" s="5" t="s">
        <v>159</v>
      </c>
      <c r="C66" s="60">
        <v>2620.0100000000002</v>
      </c>
      <c r="D66" s="58">
        <v>0</v>
      </c>
      <c r="E66" s="58">
        <v>0</v>
      </c>
      <c r="F66" s="58">
        <v>0</v>
      </c>
      <c r="G66" s="58">
        <v>0</v>
      </c>
      <c r="H66" s="58">
        <v>2620.0100000000002</v>
      </c>
      <c r="I66" s="70" t="s">
        <v>283</v>
      </c>
    </row>
    <row r="67" spans="1:9" x14ac:dyDescent="0.3">
      <c r="A67" s="62"/>
      <c r="B67" s="5"/>
      <c r="C67" s="60"/>
      <c r="D67" s="58"/>
      <c r="E67" s="58"/>
      <c r="F67" s="58"/>
      <c r="G67" s="58"/>
      <c r="H67" s="58"/>
      <c r="I67" s="70"/>
    </row>
    <row r="68" spans="1:9" x14ac:dyDescent="0.3">
      <c r="A68" s="252" t="s">
        <v>366</v>
      </c>
      <c r="B68" s="45" t="s">
        <v>343</v>
      </c>
      <c r="C68" s="60"/>
      <c r="D68" s="58"/>
      <c r="E68" s="58"/>
      <c r="F68" s="58"/>
      <c r="G68" s="58"/>
      <c r="H68" s="58"/>
      <c r="I68" s="70"/>
    </row>
    <row r="69" spans="1:9" x14ac:dyDescent="0.3">
      <c r="A69" s="62"/>
      <c r="B69" s="5" t="s">
        <v>344</v>
      </c>
      <c r="C69" s="60">
        <v>437</v>
      </c>
      <c r="D69" s="58">
        <v>0</v>
      </c>
      <c r="E69" s="58">
        <v>0</v>
      </c>
      <c r="F69" s="58">
        <v>437</v>
      </c>
      <c r="G69" s="58">
        <v>0</v>
      </c>
      <c r="H69" s="58">
        <v>0</v>
      </c>
      <c r="I69" s="70" t="s">
        <v>333</v>
      </c>
    </row>
    <row r="70" spans="1:9" x14ac:dyDescent="0.3">
      <c r="A70" s="62"/>
      <c r="B70" s="5"/>
      <c r="C70" s="60"/>
      <c r="D70" s="58"/>
      <c r="E70" s="58"/>
      <c r="F70" s="58"/>
      <c r="G70" s="58"/>
      <c r="H70" s="58"/>
      <c r="I70" s="70"/>
    </row>
    <row r="71" spans="1:9" x14ac:dyDescent="0.3">
      <c r="A71" s="252" t="s">
        <v>367</v>
      </c>
      <c r="B71" s="45" t="s">
        <v>345</v>
      </c>
      <c r="C71" s="60"/>
      <c r="D71" s="58"/>
      <c r="E71" s="58"/>
      <c r="F71" s="58"/>
      <c r="G71" s="58"/>
      <c r="H71" s="58"/>
      <c r="I71" s="70"/>
    </row>
    <row r="72" spans="1:9" ht="25" x14ac:dyDescent="0.3">
      <c r="A72" s="62"/>
      <c r="B72" s="5" t="s">
        <v>159</v>
      </c>
      <c r="C72" s="60">
        <v>17084.3</v>
      </c>
      <c r="D72" s="58">
        <v>0</v>
      </c>
      <c r="E72" s="58">
        <v>0</v>
      </c>
      <c r="F72" s="58">
        <v>0</v>
      </c>
      <c r="G72" s="58">
        <v>0</v>
      </c>
      <c r="H72" s="58">
        <v>17084.3</v>
      </c>
      <c r="I72" s="70" t="s">
        <v>155</v>
      </c>
    </row>
    <row r="73" spans="1:9" ht="13.5" thickBot="1" x14ac:dyDescent="0.35">
      <c r="A73" s="62"/>
      <c r="B73" s="5"/>
      <c r="C73" s="60"/>
      <c r="D73" s="58"/>
      <c r="E73" s="58"/>
      <c r="F73" s="58"/>
      <c r="G73" s="58"/>
      <c r="H73" s="58"/>
      <c r="I73" s="70"/>
    </row>
    <row r="74" spans="1:9" ht="27.75" customHeight="1" thickBot="1" x14ac:dyDescent="0.35">
      <c r="A74" s="62"/>
      <c r="B74" s="15" t="s">
        <v>346</v>
      </c>
      <c r="C74" s="223">
        <f>C39+C33+C30+C36+C42+C45+C48+C51+C54+C57+C60+C63+C66+C69+C72</f>
        <v>132257</v>
      </c>
      <c r="D74" s="223">
        <f>D39+D33+D30+D36+D42+D45+D48+D51+D54+D57+D60+D63+D66+D69+D72</f>
        <v>2679.85</v>
      </c>
      <c r="E74" s="223">
        <f>E39+E33+E30+E36+E42+E45+E48+E51+E54+E57+E60+E63+E66+E69+E72</f>
        <v>9996.6</v>
      </c>
      <c r="F74" s="223">
        <f>F39+F33+F30+F36+F42+F45+F48+F51+F54+F57+F60+F63+F66+F69+F72</f>
        <v>437</v>
      </c>
      <c r="G74" s="223">
        <f>G39+G33+G30+G36+G42+G45+G48+G51+G54+G57+G60+G63+G66+G69+G72</f>
        <v>0</v>
      </c>
      <c r="H74" s="223">
        <f>H39+H33+H30+H36+H42+H45+H48+H51++H54+H57+H60+H63+H66+H69+H72</f>
        <v>119143.54999999999</v>
      </c>
      <c r="I74" s="229"/>
    </row>
    <row r="75" spans="1:9" x14ac:dyDescent="0.3">
      <c r="A75" s="27"/>
      <c r="B75" s="15"/>
      <c r="C75" s="65"/>
      <c r="D75" s="65"/>
      <c r="E75" s="65"/>
      <c r="F75" s="65"/>
      <c r="G75" s="65"/>
      <c r="H75" s="65"/>
      <c r="I75" s="14"/>
    </row>
    <row r="76" spans="1:9" x14ac:dyDescent="0.3">
      <c r="A76" s="27"/>
      <c r="B76" s="15"/>
      <c r="C76" s="65"/>
      <c r="D76" s="65"/>
      <c r="E76" s="65"/>
      <c r="F76" s="65"/>
      <c r="G76" s="65"/>
      <c r="H76" s="65"/>
      <c r="I76" s="14"/>
    </row>
    <row r="77" spans="1:9" ht="15.75" customHeight="1" thickBot="1" x14ac:dyDescent="0.35">
      <c r="A77" s="225" t="s">
        <v>368</v>
      </c>
      <c r="B77" s="226"/>
      <c r="C77" s="227"/>
      <c r="D77" s="22"/>
      <c r="E77" s="22"/>
      <c r="F77" s="22"/>
      <c r="G77" s="22"/>
      <c r="H77" s="22"/>
      <c r="I77" s="14" t="s">
        <v>25</v>
      </c>
    </row>
    <row r="78" spans="1:9" ht="39.5" thickBot="1" x14ac:dyDescent="0.35">
      <c r="A78" s="45" t="s">
        <v>3</v>
      </c>
      <c r="B78" s="73" t="s">
        <v>5</v>
      </c>
      <c r="C78" s="88" t="s">
        <v>6</v>
      </c>
      <c r="D78" s="250" t="s">
        <v>7</v>
      </c>
      <c r="E78" s="88" t="s">
        <v>8</v>
      </c>
      <c r="F78" s="88" t="s">
        <v>9</v>
      </c>
      <c r="G78" s="88" t="s">
        <v>10</v>
      </c>
      <c r="H78" s="251" t="s">
        <v>11</v>
      </c>
      <c r="I78" s="20" t="s">
        <v>12</v>
      </c>
    </row>
    <row r="79" spans="1:9" x14ac:dyDescent="0.3">
      <c r="A79" s="76"/>
      <c r="B79" s="5"/>
      <c r="C79" s="254"/>
      <c r="D79" s="254"/>
      <c r="E79" s="254"/>
      <c r="F79" s="254"/>
      <c r="G79" s="254"/>
      <c r="H79" s="255"/>
      <c r="I79" s="256"/>
    </row>
    <row r="80" spans="1:9" ht="57.75" customHeight="1" x14ac:dyDescent="0.3">
      <c r="A80" s="257" t="s">
        <v>369</v>
      </c>
      <c r="B80" s="15" t="s">
        <v>370</v>
      </c>
      <c r="C80" s="258"/>
      <c r="D80" s="258"/>
      <c r="E80" s="258"/>
      <c r="F80" s="258"/>
      <c r="G80" s="258"/>
      <c r="H80" s="259"/>
      <c r="I80" s="224"/>
    </row>
    <row r="81" spans="1:9" ht="25" x14ac:dyDescent="0.3">
      <c r="A81" s="62"/>
      <c r="B81" s="5" t="s">
        <v>340</v>
      </c>
      <c r="C81" s="258">
        <v>0</v>
      </c>
      <c r="D81" s="258">
        <v>0</v>
      </c>
      <c r="E81" s="258">
        <v>0</v>
      </c>
      <c r="F81" s="258">
        <v>0</v>
      </c>
      <c r="G81" s="258">
        <v>0</v>
      </c>
      <c r="H81" s="259">
        <v>0</v>
      </c>
      <c r="I81" s="224" t="s">
        <v>155</v>
      </c>
    </row>
    <row r="82" spans="1:9" x14ac:dyDescent="0.3">
      <c r="A82" s="62"/>
      <c r="B82" s="5"/>
      <c r="C82" s="258"/>
      <c r="D82" s="258"/>
      <c r="E82" s="258"/>
      <c r="F82" s="258"/>
      <c r="G82" s="258"/>
      <c r="H82" s="259"/>
      <c r="I82" s="224"/>
    </row>
    <row r="83" spans="1:9" ht="52" x14ac:dyDescent="0.3">
      <c r="A83" s="257" t="s">
        <v>371</v>
      </c>
      <c r="B83" s="45" t="s">
        <v>372</v>
      </c>
      <c r="C83" s="258"/>
      <c r="D83" s="258"/>
      <c r="E83" s="258"/>
      <c r="F83" s="258"/>
      <c r="G83" s="258"/>
      <c r="H83" s="259"/>
      <c r="I83" s="224"/>
    </row>
    <row r="84" spans="1:9" ht="25" x14ac:dyDescent="0.3">
      <c r="A84" s="62"/>
      <c r="B84" s="5" t="s">
        <v>373</v>
      </c>
      <c r="C84" s="258">
        <v>0</v>
      </c>
      <c r="D84" s="258">
        <v>0</v>
      </c>
      <c r="E84" s="258">
        <v>0</v>
      </c>
      <c r="F84" s="258">
        <v>0</v>
      </c>
      <c r="G84" s="258">
        <v>0</v>
      </c>
      <c r="H84" s="259">
        <v>0</v>
      </c>
      <c r="I84" s="224" t="s">
        <v>155</v>
      </c>
    </row>
    <row r="85" spans="1:9" x14ac:dyDescent="0.3">
      <c r="A85" s="62"/>
      <c r="B85" s="5"/>
      <c r="C85" s="258"/>
      <c r="D85" s="258"/>
      <c r="E85" s="258"/>
      <c r="F85" s="258"/>
      <c r="G85" s="258"/>
      <c r="H85" s="259"/>
      <c r="I85" s="224"/>
    </row>
    <row r="86" spans="1:9" x14ac:dyDescent="0.3">
      <c r="A86" s="252" t="s">
        <v>366</v>
      </c>
      <c r="B86" s="45" t="s">
        <v>343</v>
      </c>
      <c r="C86" s="258"/>
      <c r="D86" s="258"/>
      <c r="E86" s="258"/>
      <c r="F86" s="258"/>
      <c r="G86" s="258"/>
      <c r="H86" s="259"/>
      <c r="I86" s="224"/>
    </row>
    <row r="87" spans="1:9" x14ac:dyDescent="0.3">
      <c r="A87" s="62"/>
      <c r="B87" s="5" t="s">
        <v>344</v>
      </c>
      <c r="C87" s="258">
        <v>1687.05</v>
      </c>
      <c r="D87" s="258">
        <v>0</v>
      </c>
      <c r="E87" s="258">
        <v>0</v>
      </c>
      <c r="F87" s="258">
        <v>1687.05</v>
      </c>
      <c r="G87" s="258">
        <v>0</v>
      </c>
      <c r="H87" s="259">
        <v>0</v>
      </c>
      <c r="I87" s="224" t="s">
        <v>88</v>
      </c>
    </row>
    <row r="88" spans="1:9" x14ac:dyDescent="0.3">
      <c r="A88" s="62"/>
      <c r="B88" s="5"/>
      <c r="C88" s="258"/>
      <c r="D88" s="258"/>
      <c r="E88" s="258"/>
      <c r="F88" s="258"/>
      <c r="G88" s="258"/>
      <c r="H88" s="259"/>
      <c r="I88" s="224"/>
    </row>
    <row r="89" spans="1:9" ht="58.5" customHeight="1" x14ac:dyDescent="0.3">
      <c r="A89" s="257" t="s">
        <v>374</v>
      </c>
      <c r="B89" s="45" t="s">
        <v>375</v>
      </c>
      <c r="C89" s="258"/>
      <c r="D89" s="258"/>
      <c r="E89" s="258"/>
      <c r="F89" s="258"/>
      <c r="G89" s="258"/>
      <c r="H89" s="259"/>
      <c r="I89" s="224"/>
    </row>
    <row r="90" spans="1:9" ht="25" x14ac:dyDescent="0.3">
      <c r="A90" s="62"/>
      <c r="B90" s="5" t="s">
        <v>159</v>
      </c>
      <c r="C90" s="258">
        <v>0</v>
      </c>
      <c r="D90" s="258">
        <v>0</v>
      </c>
      <c r="E90" s="258">
        <v>0</v>
      </c>
      <c r="F90" s="258">
        <v>0</v>
      </c>
      <c r="G90" s="258">
        <v>0</v>
      </c>
      <c r="H90" s="259">
        <v>0</v>
      </c>
      <c r="I90" s="224" t="s">
        <v>155</v>
      </c>
    </row>
    <row r="91" spans="1:9" x14ac:dyDescent="0.3">
      <c r="A91" s="62"/>
      <c r="B91" s="5"/>
      <c r="C91" s="258"/>
      <c r="D91" s="258"/>
      <c r="E91" s="258"/>
      <c r="F91" s="258"/>
      <c r="G91" s="258"/>
      <c r="H91" s="259"/>
      <c r="I91" s="224"/>
    </row>
    <row r="92" spans="1:9" x14ac:dyDescent="0.3">
      <c r="A92" s="252" t="s">
        <v>376</v>
      </c>
      <c r="B92" s="45" t="s">
        <v>377</v>
      </c>
      <c r="C92" s="258"/>
      <c r="D92" s="258"/>
      <c r="E92" s="258"/>
      <c r="F92" s="258"/>
      <c r="G92" s="258"/>
      <c r="H92" s="259"/>
      <c r="I92" s="224"/>
    </row>
    <row r="93" spans="1:9" ht="25.5" x14ac:dyDescent="0.3">
      <c r="A93" s="62"/>
      <c r="B93" s="36" t="s">
        <v>378</v>
      </c>
      <c r="C93" s="258">
        <v>0</v>
      </c>
      <c r="D93" s="258">
        <v>0</v>
      </c>
      <c r="E93" s="258">
        <v>0</v>
      </c>
      <c r="F93" s="258">
        <v>0</v>
      </c>
      <c r="G93" s="258">
        <v>0</v>
      </c>
      <c r="H93" s="259">
        <v>0</v>
      </c>
      <c r="I93" s="224" t="s">
        <v>155</v>
      </c>
    </row>
    <row r="94" spans="1:9" x14ac:dyDescent="0.3">
      <c r="A94" s="62"/>
      <c r="B94" s="5"/>
      <c r="C94" s="258"/>
      <c r="D94" s="258"/>
      <c r="E94" s="258"/>
      <c r="F94" s="258"/>
      <c r="G94" s="258"/>
      <c r="H94" s="259"/>
      <c r="I94" s="224"/>
    </row>
    <row r="95" spans="1:9" x14ac:dyDescent="0.3">
      <c r="A95" s="252" t="s">
        <v>379</v>
      </c>
      <c r="B95" s="45" t="s">
        <v>380</v>
      </c>
      <c r="C95" s="258"/>
      <c r="D95" s="258"/>
      <c r="E95" s="258"/>
      <c r="F95" s="258"/>
      <c r="G95" s="258"/>
      <c r="H95" s="259"/>
      <c r="I95" s="224"/>
    </row>
    <row r="96" spans="1:9" ht="25" x14ac:dyDescent="0.3">
      <c r="A96" s="62"/>
      <c r="B96" s="5" t="s">
        <v>159</v>
      </c>
      <c r="C96" s="258">
        <v>1200</v>
      </c>
      <c r="D96" s="258">
        <v>0</v>
      </c>
      <c r="E96" s="258">
        <v>0</v>
      </c>
      <c r="F96" s="258">
        <v>0</v>
      </c>
      <c r="G96" s="258">
        <v>0</v>
      </c>
      <c r="H96" s="259">
        <v>1200</v>
      </c>
      <c r="I96" s="224" t="s">
        <v>155</v>
      </c>
    </row>
    <row r="97" spans="1:9" x14ac:dyDescent="0.3">
      <c r="C97" s="260"/>
      <c r="D97" s="260"/>
      <c r="E97" s="260"/>
      <c r="F97" s="260"/>
      <c r="G97" s="260"/>
      <c r="H97" s="261"/>
    </row>
    <row r="98" spans="1:9" ht="60" customHeight="1" x14ac:dyDescent="0.3">
      <c r="A98" s="262" t="s">
        <v>381</v>
      </c>
      <c r="B98" s="45" t="s">
        <v>382</v>
      </c>
      <c r="C98" s="258"/>
      <c r="D98" s="258"/>
      <c r="E98" s="258"/>
      <c r="F98" s="258"/>
      <c r="G98" s="258"/>
      <c r="H98" s="259"/>
      <c r="I98" s="224"/>
    </row>
    <row r="99" spans="1:9" ht="25" x14ac:dyDescent="0.3">
      <c r="A99" s="62"/>
      <c r="B99" s="5" t="s">
        <v>383</v>
      </c>
      <c r="C99" s="258">
        <v>0</v>
      </c>
      <c r="D99" s="258">
        <v>0</v>
      </c>
      <c r="E99" s="258">
        <v>0</v>
      </c>
      <c r="F99" s="258">
        <v>0</v>
      </c>
      <c r="G99" s="258">
        <v>0</v>
      </c>
      <c r="H99" s="259">
        <v>0</v>
      </c>
      <c r="I99" s="224" t="s">
        <v>155</v>
      </c>
    </row>
    <row r="100" spans="1:9" x14ac:dyDescent="0.3">
      <c r="A100" s="62"/>
      <c r="B100" s="5"/>
      <c r="C100" s="258"/>
      <c r="D100" s="258"/>
      <c r="E100" s="258"/>
      <c r="F100" s="258"/>
      <c r="G100" s="258"/>
      <c r="H100" s="259"/>
      <c r="I100" s="224"/>
    </row>
    <row r="101" spans="1:9" x14ac:dyDescent="0.3">
      <c r="A101" s="252" t="s">
        <v>384</v>
      </c>
      <c r="B101" s="45" t="s">
        <v>385</v>
      </c>
      <c r="C101" s="258"/>
      <c r="D101" s="258"/>
      <c r="E101" s="258"/>
      <c r="F101" s="258"/>
      <c r="G101" s="258"/>
      <c r="H101" s="259"/>
      <c r="I101" s="224"/>
    </row>
    <row r="102" spans="1:9" ht="25" x14ac:dyDescent="0.3">
      <c r="A102" s="62"/>
      <c r="B102" s="5" t="s">
        <v>340</v>
      </c>
      <c r="C102" s="258">
        <v>0</v>
      </c>
      <c r="D102" s="258">
        <v>0</v>
      </c>
      <c r="E102" s="258">
        <v>0</v>
      </c>
      <c r="F102" s="258">
        <v>0</v>
      </c>
      <c r="G102" s="258">
        <v>0</v>
      </c>
      <c r="H102" s="259">
        <v>0</v>
      </c>
      <c r="I102" s="224" t="s">
        <v>290</v>
      </c>
    </row>
    <row r="103" spans="1:9" x14ac:dyDescent="0.3">
      <c r="A103" s="62"/>
      <c r="B103" s="5"/>
      <c r="C103" s="258"/>
      <c r="D103" s="258"/>
      <c r="E103" s="258"/>
      <c r="F103" s="258"/>
      <c r="G103" s="258"/>
      <c r="H103" s="259"/>
      <c r="I103" s="224"/>
    </row>
    <row r="104" spans="1:9" x14ac:dyDescent="0.3">
      <c r="A104" s="252" t="s">
        <v>386</v>
      </c>
      <c r="B104" s="45" t="s">
        <v>387</v>
      </c>
      <c r="C104" s="258"/>
      <c r="D104" s="258"/>
      <c r="E104" s="258"/>
      <c r="F104" s="258"/>
      <c r="G104" s="258"/>
      <c r="H104" s="259"/>
      <c r="I104" s="224"/>
    </row>
    <row r="105" spans="1:9" x14ac:dyDescent="0.3">
      <c r="A105" s="62"/>
      <c r="B105" s="5" t="s">
        <v>344</v>
      </c>
      <c r="C105" s="258">
        <v>1550</v>
      </c>
      <c r="D105" s="258">
        <v>0</v>
      </c>
      <c r="E105" s="258">
        <v>0</v>
      </c>
      <c r="F105" s="258">
        <v>0</v>
      </c>
      <c r="G105" s="258">
        <v>0</v>
      </c>
      <c r="H105" s="259">
        <v>1550</v>
      </c>
      <c r="I105" s="224" t="s">
        <v>155</v>
      </c>
    </row>
    <row r="106" spans="1:9" x14ac:dyDescent="0.3">
      <c r="A106" s="62"/>
      <c r="B106" s="5"/>
      <c r="C106" s="258"/>
      <c r="D106" s="258"/>
      <c r="E106" s="258"/>
      <c r="F106" s="258"/>
      <c r="G106" s="258"/>
      <c r="H106" s="259"/>
      <c r="I106" s="224"/>
    </row>
    <row r="107" spans="1:9" x14ac:dyDescent="0.3">
      <c r="A107" s="252" t="s">
        <v>388</v>
      </c>
      <c r="B107" s="45" t="s">
        <v>389</v>
      </c>
      <c r="C107" s="258"/>
      <c r="D107" s="258"/>
      <c r="E107" s="258"/>
      <c r="F107" s="258"/>
      <c r="G107" s="258"/>
      <c r="H107" s="259"/>
      <c r="I107" s="224"/>
    </row>
    <row r="108" spans="1:9" ht="26" x14ac:dyDescent="0.3">
      <c r="A108" s="62"/>
      <c r="B108" s="45" t="s">
        <v>390</v>
      </c>
      <c r="C108" s="258">
        <v>0</v>
      </c>
      <c r="D108" s="258">
        <v>0</v>
      </c>
      <c r="E108" s="258">
        <v>0</v>
      </c>
      <c r="F108" s="258">
        <v>0</v>
      </c>
      <c r="G108" s="258">
        <v>0</v>
      </c>
      <c r="H108" s="259">
        <v>0</v>
      </c>
      <c r="I108" s="224" t="s">
        <v>155</v>
      </c>
    </row>
    <row r="109" spans="1:9" x14ac:dyDescent="0.3">
      <c r="A109" s="62"/>
      <c r="B109" s="5"/>
      <c r="C109" s="258"/>
      <c r="D109" s="258"/>
      <c r="E109" s="258"/>
      <c r="F109" s="258"/>
      <c r="G109" s="258"/>
      <c r="H109" s="259"/>
      <c r="I109" s="224"/>
    </row>
    <row r="110" spans="1:9" ht="40.5" customHeight="1" x14ac:dyDescent="0.3">
      <c r="A110" s="252" t="s">
        <v>391</v>
      </c>
      <c r="B110" s="45" t="s">
        <v>392</v>
      </c>
      <c r="C110" s="258"/>
      <c r="D110" s="258"/>
      <c r="E110" s="258"/>
      <c r="F110" s="258"/>
      <c r="G110" s="258"/>
      <c r="H110" s="259"/>
      <c r="I110" s="224"/>
    </row>
    <row r="111" spans="1:9" x14ac:dyDescent="0.3">
      <c r="A111" s="62"/>
      <c r="B111" s="5" t="s">
        <v>344</v>
      </c>
      <c r="C111" s="258">
        <v>0</v>
      </c>
      <c r="D111" s="258">
        <v>0</v>
      </c>
      <c r="E111" s="258">
        <v>0</v>
      </c>
      <c r="F111" s="258">
        <v>0</v>
      </c>
      <c r="G111" s="258">
        <v>0</v>
      </c>
      <c r="H111" s="259">
        <v>0</v>
      </c>
      <c r="I111" s="224" t="s">
        <v>155</v>
      </c>
    </row>
    <row r="112" spans="1:9" x14ac:dyDescent="0.3">
      <c r="A112" s="62"/>
      <c r="B112" s="5"/>
      <c r="C112" s="258"/>
      <c r="D112" s="258"/>
      <c r="E112" s="258"/>
      <c r="F112" s="258"/>
      <c r="G112" s="258"/>
      <c r="H112" s="259"/>
      <c r="I112" s="224"/>
    </row>
    <row r="113" spans="1:10" ht="12.75" customHeight="1" thickBot="1" x14ac:dyDescent="0.35">
      <c r="A113" s="62"/>
      <c r="B113" s="5"/>
      <c r="C113" s="263"/>
      <c r="D113" s="263"/>
      <c r="E113" s="263"/>
      <c r="F113" s="263"/>
      <c r="G113" s="263"/>
      <c r="H113" s="264"/>
      <c r="I113" s="224"/>
    </row>
    <row r="114" spans="1:10" ht="27.75" customHeight="1" thickBot="1" x14ac:dyDescent="0.35">
      <c r="A114" s="62"/>
      <c r="B114" s="15" t="s">
        <v>393</v>
      </c>
      <c r="C114" s="265">
        <f t="shared" ref="C114:H114" si="1">C96+C87+C81+C102+C90+C99+C84+C93+C108+C105+C111</f>
        <v>4437.05</v>
      </c>
      <c r="D114" s="265">
        <f t="shared" si="1"/>
        <v>0</v>
      </c>
      <c r="E114" s="265">
        <f t="shared" si="1"/>
        <v>0</v>
      </c>
      <c r="F114" s="265">
        <f t="shared" si="1"/>
        <v>1687.05</v>
      </c>
      <c r="G114" s="265">
        <f t="shared" si="1"/>
        <v>0</v>
      </c>
      <c r="H114" s="265">
        <f t="shared" si="1"/>
        <v>2750</v>
      </c>
      <c r="I114" s="229"/>
    </row>
    <row r="115" spans="1:10" x14ac:dyDescent="0.3">
      <c r="A115" s="27"/>
      <c r="B115" s="15"/>
      <c r="C115" s="65"/>
      <c r="D115" s="65"/>
      <c r="E115" s="65"/>
      <c r="F115" s="65"/>
      <c r="G115" s="65"/>
      <c r="H115" s="65"/>
      <c r="I115" s="14"/>
    </row>
    <row r="116" spans="1:10" x14ac:dyDescent="0.3">
      <c r="A116" s="27"/>
      <c r="B116" s="15"/>
      <c r="C116" s="65"/>
      <c r="D116" s="65"/>
      <c r="E116" s="65"/>
      <c r="F116" s="65"/>
      <c r="G116" s="65"/>
      <c r="H116" s="65"/>
      <c r="I116" s="14"/>
    </row>
    <row r="117" spans="1:10" ht="15.75" customHeight="1" thickBot="1" x14ac:dyDescent="0.4">
      <c r="A117" s="27"/>
      <c r="B117" s="21"/>
      <c r="C117" s="139"/>
      <c r="D117" s="140"/>
      <c r="E117" s="140"/>
      <c r="F117" s="140"/>
      <c r="G117" s="140"/>
      <c r="H117" s="140"/>
      <c r="I117" s="230" t="s">
        <v>347</v>
      </c>
      <c r="J117" s="231"/>
    </row>
    <row r="118" spans="1:10" s="38" customFormat="1" ht="42.5" thickBot="1" x14ac:dyDescent="0.4">
      <c r="A118" s="45"/>
      <c r="B118" s="45"/>
      <c r="C118" s="143" t="s">
        <v>6</v>
      </c>
      <c r="D118" s="144" t="s">
        <v>7</v>
      </c>
      <c r="E118" s="145" t="s">
        <v>8</v>
      </c>
      <c r="F118" s="146" t="s">
        <v>9</v>
      </c>
      <c r="G118" s="143" t="s">
        <v>10</v>
      </c>
      <c r="H118" s="146" t="s">
        <v>223</v>
      </c>
      <c r="I118" s="143"/>
      <c r="J118" s="232"/>
    </row>
    <row r="119" spans="1:10" s="38" customFormat="1" ht="26" x14ac:dyDescent="0.35">
      <c r="B119" s="45" t="s">
        <v>348</v>
      </c>
      <c r="C119" s="246">
        <f t="shared" ref="C119:H119" si="2">C22</f>
        <v>226073.86</v>
      </c>
      <c r="D119" s="165">
        <f t="shared" si="2"/>
        <v>0</v>
      </c>
      <c r="E119" s="165">
        <f t="shared" si="2"/>
        <v>0</v>
      </c>
      <c r="F119" s="165">
        <f t="shared" si="2"/>
        <v>0</v>
      </c>
      <c r="G119" s="166">
        <f t="shared" si="2"/>
        <v>0</v>
      </c>
      <c r="H119" s="166">
        <f t="shared" si="2"/>
        <v>226073.86</v>
      </c>
      <c r="I119" s="165"/>
      <c r="J119" s="233"/>
    </row>
    <row r="120" spans="1:10" s="38" customFormat="1" ht="14.5" x14ac:dyDescent="0.35">
      <c r="B120" s="73"/>
      <c r="C120" s="247"/>
      <c r="D120" s="165"/>
      <c r="E120" s="165"/>
      <c r="F120" s="165"/>
      <c r="G120" s="166"/>
      <c r="H120" s="166"/>
      <c r="I120" s="165"/>
      <c r="J120" s="233"/>
    </row>
    <row r="121" spans="1:10" s="38" customFormat="1" ht="26" x14ac:dyDescent="0.35">
      <c r="B121" s="45" t="s">
        <v>394</v>
      </c>
      <c r="C121" s="246">
        <f>C74</f>
        <v>132257</v>
      </c>
      <c r="D121" s="165">
        <f t="shared" ref="D121:H121" si="3">D74</f>
        <v>2679.85</v>
      </c>
      <c r="E121" s="165">
        <f t="shared" si="3"/>
        <v>9996.6</v>
      </c>
      <c r="F121" s="165">
        <f t="shared" si="3"/>
        <v>437</v>
      </c>
      <c r="G121" s="166">
        <f t="shared" si="3"/>
        <v>0</v>
      </c>
      <c r="H121" s="166">
        <f t="shared" si="3"/>
        <v>119143.54999999999</v>
      </c>
      <c r="I121" s="165"/>
      <c r="J121" s="233"/>
    </row>
    <row r="122" spans="1:10" s="38" customFormat="1" ht="14.5" x14ac:dyDescent="0.35">
      <c r="B122" s="45"/>
      <c r="C122" s="246"/>
      <c r="D122" s="165"/>
      <c r="E122" s="165"/>
      <c r="F122" s="165"/>
      <c r="G122" s="166"/>
      <c r="H122" s="166"/>
      <c r="I122" s="165"/>
      <c r="J122" s="233"/>
    </row>
    <row r="123" spans="1:10" s="38" customFormat="1" ht="28.5" customHeight="1" x14ac:dyDescent="0.35">
      <c r="B123" s="45" t="s">
        <v>395</v>
      </c>
      <c r="C123" s="246">
        <f t="shared" ref="C123:H123" si="4">C114</f>
        <v>4437.05</v>
      </c>
      <c r="D123" s="165">
        <f t="shared" si="4"/>
        <v>0</v>
      </c>
      <c r="E123" s="165">
        <f t="shared" si="4"/>
        <v>0</v>
      </c>
      <c r="F123" s="165">
        <f t="shared" si="4"/>
        <v>1687.05</v>
      </c>
      <c r="G123" s="166">
        <f t="shared" si="4"/>
        <v>0</v>
      </c>
      <c r="H123" s="166">
        <f t="shared" si="4"/>
        <v>2750</v>
      </c>
      <c r="I123" s="165"/>
      <c r="J123" s="233"/>
    </row>
    <row r="124" spans="1:10" s="38" customFormat="1" ht="14.5" x14ac:dyDescent="0.35">
      <c r="B124" s="45"/>
      <c r="C124" s="246"/>
      <c r="D124" s="165"/>
      <c r="E124" s="165"/>
      <c r="F124" s="165"/>
      <c r="G124" s="166"/>
      <c r="H124" s="166"/>
      <c r="I124" s="165"/>
      <c r="J124" s="233"/>
    </row>
    <row r="125" spans="1:10" s="38" customFormat="1" ht="15" thickBot="1" x14ac:dyDescent="0.4">
      <c r="B125" s="73"/>
      <c r="C125" s="247"/>
      <c r="D125" s="165"/>
      <c r="E125" s="165"/>
      <c r="F125" s="165"/>
      <c r="G125" s="166"/>
      <c r="H125" s="166"/>
      <c r="I125" s="165"/>
      <c r="J125" s="233"/>
    </row>
    <row r="126" spans="1:10" s="38" customFormat="1" ht="15" thickBot="1" x14ac:dyDescent="0.4">
      <c r="B126" s="73" t="s">
        <v>350</v>
      </c>
      <c r="C126" s="234">
        <f t="shared" ref="C126:H126" si="5">C119+C121+C123</f>
        <v>362767.91</v>
      </c>
      <c r="D126" s="235">
        <f t="shared" si="5"/>
        <v>2679.85</v>
      </c>
      <c r="E126" s="235">
        <f t="shared" si="5"/>
        <v>9996.6</v>
      </c>
      <c r="F126" s="235">
        <f t="shared" si="5"/>
        <v>2124.0500000000002</v>
      </c>
      <c r="G126" s="236">
        <f t="shared" si="5"/>
        <v>0</v>
      </c>
      <c r="H126" s="236">
        <f t="shared" si="5"/>
        <v>347967.41</v>
      </c>
      <c r="I126" s="237"/>
      <c r="J126" s="233"/>
    </row>
    <row r="127" spans="1:10" ht="15.75" customHeight="1" x14ac:dyDescent="0.35">
      <c r="B127" s="248"/>
      <c r="C127" s="193"/>
      <c r="D127" s="194"/>
      <c r="E127" s="194"/>
      <c r="F127" s="194"/>
      <c r="G127" s="194"/>
      <c r="H127" s="194"/>
      <c r="I127" s="194"/>
      <c r="J127" s="195"/>
    </row>
    <row r="128" spans="1:10" ht="15.75" customHeight="1" x14ac:dyDescent="0.3">
      <c r="I128" s="10"/>
      <c r="J128" s="196"/>
    </row>
    <row r="129" spans="2:11" ht="15.75" customHeight="1" thickBot="1" x14ac:dyDescent="0.35">
      <c r="B129" s="21"/>
      <c r="C129" s="11" t="s">
        <v>243</v>
      </c>
      <c r="D129" s="34"/>
      <c r="F129" s="34"/>
      <c r="I129" s="91"/>
      <c r="J129" s="197"/>
    </row>
    <row r="130" spans="2:11" ht="21" customHeight="1" x14ac:dyDescent="0.3">
      <c r="B130" s="21"/>
      <c r="C130" s="249"/>
      <c r="D130" s="239"/>
      <c r="E130" s="239"/>
      <c r="F130" s="240"/>
      <c r="G130" s="239"/>
      <c r="H130" s="239"/>
      <c r="I130" s="241"/>
      <c r="J130" s="197"/>
    </row>
    <row r="131" spans="2:11" ht="21" customHeight="1" x14ac:dyDescent="0.3">
      <c r="C131" s="202" t="s">
        <v>351</v>
      </c>
      <c r="D131" s="22"/>
      <c r="E131" s="22"/>
      <c r="F131" s="22"/>
      <c r="G131" s="22"/>
      <c r="H131" s="203"/>
      <c r="I131" s="205">
        <f>G126</f>
        <v>0</v>
      </c>
      <c r="J131" s="196"/>
    </row>
    <row r="132" spans="2:11" ht="21" customHeight="1" x14ac:dyDescent="0.3">
      <c r="C132" s="202"/>
      <c r="D132" s="22"/>
      <c r="E132" s="22"/>
      <c r="F132" s="22"/>
      <c r="G132" s="22"/>
      <c r="H132" s="203"/>
      <c r="I132" s="205"/>
      <c r="J132" s="196"/>
    </row>
    <row r="133" spans="2:11" ht="21" customHeight="1" x14ac:dyDescent="0.3">
      <c r="C133" s="202" t="s">
        <v>352</v>
      </c>
      <c r="D133" s="22"/>
      <c r="E133" s="22"/>
      <c r="F133" s="22"/>
      <c r="G133" s="22"/>
      <c r="H133" s="203"/>
      <c r="I133" s="205">
        <f>D126</f>
        <v>2679.85</v>
      </c>
      <c r="J133" s="196"/>
    </row>
    <row r="134" spans="2:11" ht="21" customHeight="1" x14ac:dyDescent="0.3">
      <c r="C134" s="202"/>
      <c r="D134" s="22"/>
      <c r="E134" s="22"/>
      <c r="F134" s="22"/>
      <c r="G134" s="22"/>
      <c r="H134" s="203"/>
      <c r="I134" s="205"/>
      <c r="J134" s="196"/>
    </row>
    <row r="135" spans="2:11" ht="21" customHeight="1" x14ac:dyDescent="0.3">
      <c r="C135" s="202" t="s">
        <v>353</v>
      </c>
      <c r="D135" s="22"/>
      <c r="E135" s="22"/>
      <c r="F135" s="22"/>
      <c r="G135" s="22"/>
      <c r="H135" s="203"/>
      <c r="I135" s="205">
        <f>H126</f>
        <v>347967.41</v>
      </c>
      <c r="J135" s="196"/>
    </row>
    <row r="136" spans="2:11" ht="21" customHeight="1" x14ac:dyDescent="0.3">
      <c r="C136" s="202"/>
      <c r="D136" s="22"/>
      <c r="E136" s="22"/>
      <c r="F136" s="22"/>
      <c r="G136" s="22"/>
      <c r="H136" s="203"/>
      <c r="I136" s="205"/>
      <c r="J136" s="196"/>
    </row>
    <row r="137" spans="2:11" ht="21" customHeight="1" x14ac:dyDescent="0.3">
      <c r="C137" s="202"/>
      <c r="D137" s="22"/>
      <c r="E137" s="22"/>
      <c r="F137" s="22"/>
      <c r="G137" s="22"/>
      <c r="H137" s="203"/>
      <c r="I137" s="205"/>
      <c r="J137" s="196"/>
    </row>
    <row r="138" spans="2:11" ht="21" customHeight="1" thickBot="1" x14ac:dyDescent="0.35">
      <c r="C138" s="206" t="s">
        <v>249</v>
      </c>
      <c r="D138" s="207"/>
      <c r="E138" s="207"/>
      <c r="F138" s="207"/>
      <c r="G138" s="207"/>
      <c r="H138" s="208"/>
      <c r="I138" s="209">
        <f>SUM(I131:I136)</f>
        <v>350647.25999999995</v>
      </c>
      <c r="J138" s="196"/>
      <c r="K138" s="34"/>
    </row>
    <row r="139" spans="2:11" ht="21" customHeight="1" x14ac:dyDescent="0.3">
      <c r="C139" s="210"/>
      <c r="D139" s="50"/>
      <c r="E139" s="50"/>
      <c r="F139" s="50"/>
      <c r="G139" s="50"/>
      <c r="H139" s="211"/>
      <c r="I139" s="212"/>
      <c r="J139" s="197"/>
      <c r="K139" s="34"/>
    </row>
    <row r="140" spans="2:11" ht="24" customHeight="1" thickBot="1" x14ac:dyDescent="0.35">
      <c r="C140" s="213" t="s">
        <v>250</v>
      </c>
      <c r="D140" s="207"/>
      <c r="E140" s="207"/>
      <c r="F140" s="207"/>
      <c r="G140" s="207"/>
      <c r="H140" s="208"/>
      <c r="I140" s="214">
        <f>E126+F126</f>
        <v>12120.650000000001</v>
      </c>
      <c r="J140" s="196"/>
      <c r="K140" s="34"/>
    </row>
    <row r="141" spans="2:11" ht="15.75" customHeight="1" x14ac:dyDescent="0.3">
      <c r="I141" s="34"/>
      <c r="J141" s="122"/>
    </row>
    <row r="142" spans="2:11" ht="15.75" customHeight="1" x14ac:dyDescent="0.3">
      <c r="I142" s="10"/>
      <c r="J142" s="122"/>
    </row>
    <row r="143" spans="2:11" ht="15.75" customHeight="1" x14ac:dyDescent="0.3">
      <c r="I143" s="10"/>
      <c r="J143" s="122"/>
    </row>
    <row r="144" spans="2:11" ht="15.75" customHeight="1" x14ac:dyDescent="0.3">
      <c r="I144" s="10"/>
      <c r="J144" s="1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BE68-3243-4D8C-815B-1EB08C9CCCAC}">
  <dimension ref="A1:K166"/>
  <sheetViews>
    <sheetView workbookViewId="0">
      <selection activeCell="F13" sqref="F13"/>
    </sheetView>
  </sheetViews>
  <sheetFormatPr defaultRowHeight="14.5" x14ac:dyDescent="0.35"/>
  <cols>
    <col min="1" max="1" width="15.54296875" customWidth="1"/>
    <col min="2" max="2" width="33.36328125" customWidth="1"/>
    <col min="3" max="3" width="16.54296875" customWidth="1"/>
    <col min="4" max="4" width="16.453125" customWidth="1"/>
    <col min="5" max="5" width="16.36328125" customWidth="1"/>
    <col min="6" max="6" width="14.453125" customWidth="1"/>
    <col min="7" max="7" width="14.08984375" customWidth="1"/>
    <col min="8" max="8" width="15.453125" customWidth="1"/>
    <col min="9" max="9" width="19" customWidth="1"/>
    <col min="10" max="10" width="19.6328125" customWidth="1"/>
  </cols>
  <sheetData>
    <row r="1" spans="1:11" ht="18.5" x14ac:dyDescent="0.45">
      <c r="A1" s="244" t="s">
        <v>396</v>
      </c>
      <c r="B1" s="244"/>
      <c r="C1" s="2"/>
      <c r="D1" s="2"/>
      <c r="E1" s="2"/>
      <c r="F1" s="2"/>
      <c r="G1" s="2"/>
      <c r="H1" s="2"/>
      <c r="I1" s="3"/>
      <c r="J1" s="2"/>
      <c r="K1" s="2"/>
    </row>
    <row r="2" spans="1:11" x14ac:dyDescent="0.35">
      <c r="A2" s="10"/>
      <c r="B2" s="10"/>
      <c r="C2" s="10"/>
      <c r="D2" s="10"/>
      <c r="E2" s="10"/>
      <c r="F2" s="10"/>
      <c r="G2" s="10"/>
      <c r="H2" s="10"/>
      <c r="I2" s="122"/>
      <c r="J2" s="10"/>
      <c r="K2" s="10"/>
    </row>
    <row r="3" spans="1:11" x14ac:dyDescent="0.35">
      <c r="A3" s="4"/>
      <c r="B3" s="5"/>
      <c r="C3" s="6"/>
      <c r="D3" s="6"/>
      <c r="E3" s="7"/>
      <c r="F3" s="8"/>
      <c r="G3" s="8"/>
      <c r="H3" s="7"/>
      <c r="I3" s="9"/>
      <c r="J3" s="10"/>
      <c r="K3" s="10"/>
    </row>
    <row r="4" spans="1:11" x14ac:dyDescent="0.35">
      <c r="A4" s="225" t="s">
        <v>355</v>
      </c>
      <c r="B4" s="226"/>
      <c r="C4" s="227"/>
      <c r="D4" s="22"/>
      <c r="E4" s="22"/>
      <c r="F4" s="22"/>
      <c r="G4" s="22"/>
      <c r="H4" s="22"/>
      <c r="I4" s="14" t="s">
        <v>2</v>
      </c>
      <c r="J4" s="10"/>
      <c r="K4" s="10"/>
    </row>
    <row r="5" spans="1:11" ht="15" thickBot="1" x14ac:dyDescent="0.4">
      <c r="A5" s="49"/>
      <c r="B5" s="50"/>
      <c r="C5" s="22"/>
      <c r="D5" s="22"/>
      <c r="E5" s="22"/>
      <c r="F5" s="22"/>
      <c r="G5" s="22"/>
      <c r="H5" s="22"/>
      <c r="I5" s="14"/>
      <c r="J5" s="10"/>
      <c r="K5" s="10"/>
    </row>
    <row r="6" spans="1:11" ht="26.5" thickBot="1" x14ac:dyDescent="0.4">
      <c r="A6" s="45" t="s">
        <v>3</v>
      </c>
      <c r="B6" s="73" t="s">
        <v>5</v>
      </c>
      <c r="C6" s="20" t="s">
        <v>6</v>
      </c>
      <c r="D6" s="20" t="s">
        <v>7</v>
      </c>
      <c r="E6" s="20" t="s">
        <v>8</v>
      </c>
      <c r="F6" s="20" t="s">
        <v>9</v>
      </c>
      <c r="G6" s="20" t="s">
        <v>10</v>
      </c>
      <c r="H6" s="75" t="s">
        <v>11</v>
      </c>
      <c r="I6" s="20" t="s">
        <v>12</v>
      </c>
      <c r="J6" s="10"/>
      <c r="K6" s="10"/>
    </row>
    <row r="7" spans="1:11" x14ac:dyDescent="0.35">
      <c r="A7" s="45"/>
      <c r="B7" s="73"/>
      <c r="C7" s="88"/>
      <c r="D7" s="88"/>
      <c r="E7" s="88"/>
      <c r="F7" s="88"/>
      <c r="G7" s="88"/>
      <c r="H7" s="88"/>
      <c r="I7" s="88"/>
      <c r="J7" s="10"/>
      <c r="K7" s="10"/>
    </row>
    <row r="8" spans="1:11" x14ac:dyDescent="0.35">
      <c r="A8" s="266">
        <v>45065</v>
      </c>
      <c r="B8" s="73" t="s">
        <v>397</v>
      </c>
      <c r="C8" s="81"/>
      <c r="D8" s="81"/>
      <c r="E8" s="81"/>
      <c r="F8" s="81"/>
      <c r="G8" s="81"/>
      <c r="H8" s="81"/>
      <c r="I8" s="81"/>
      <c r="J8" s="10"/>
      <c r="K8" s="10"/>
    </row>
    <row r="9" spans="1:11" x14ac:dyDescent="0.35">
      <c r="A9" s="45"/>
      <c r="B9" s="77" t="s">
        <v>398</v>
      </c>
      <c r="C9" s="267">
        <v>198450</v>
      </c>
      <c r="D9" s="267">
        <v>0</v>
      </c>
      <c r="E9" s="267">
        <v>0</v>
      </c>
      <c r="F9" s="267">
        <v>198450</v>
      </c>
      <c r="G9" s="267">
        <v>0</v>
      </c>
      <c r="H9" s="267">
        <v>0</v>
      </c>
      <c r="I9" s="267" t="s">
        <v>399</v>
      </c>
      <c r="J9" s="10"/>
      <c r="K9" s="10"/>
    </row>
    <row r="10" spans="1:11" x14ac:dyDescent="0.35">
      <c r="A10" s="45"/>
      <c r="B10" s="73"/>
      <c r="C10" s="81"/>
      <c r="D10" s="81"/>
      <c r="E10" s="81"/>
      <c r="F10" s="81"/>
      <c r="G10" s="81"/>
      <c r="H10" s="81"/>
      <c r="I10" s="81"/>
      <c r="J10" s="10"/>
      <c r="K10" s="10"/>
    </row>
    <row r="11" spans="1:11" ht="52.5" x14ac:dyDescent="0.35">
      <c r="A11" s="86" t="s">
        <v>279</v>
      </c>
      <c r="B11" s="221" t="s">
        <v>280</v>
      </c>
      <c r="C11" s="58"/>
      <c r="D11" s="58"/>
      <c r="E11" s="58"/>
      <c r="F11" s="58"/>
      <c r="G11" s="58"/>
      <c r="H11" s="58"/>
      <c r="I11" s="71"/>
      <c r="J11" s="10"/>
      <c r="K11" s="10"/>
    </row>
    <row r="12" spans="1:11" ht="87.5" x14ac:dyDescent="0.35">
      <c r="A12" s="76"/>
      <c r="B12" s="5" t="s">
        <v>193</v>
      </c>
      <c r="C12" s="58">
        <v>20000</v>
      </c>
      <c r="D12" s="58">
        <v>0</v>
      </c>
      <c r="E12" s="58">
        <v>0</v>
      </c>
      <c r="F12" s="58">
        <v>0</v>
      </c>
      <c r="G12" s="58">
        <v>0</v>
      </c>
      <c r="H12" s="58">
        <v>20000</v>
      </c>
      <c r="I12" s="70" t="s">
        <v>400</v>
      </c>
      <c r="J12" s="10"/>
      <c r="K12" s="10"/>
    </row>
    <row r="13" spans="1:11" ht="52" x14ac:dyDescent="0.35">
      <c r="A13" s="76" t="s">
        <v>281</v>
      </c>
      <c r="B13" s="45" t="s">
        <v>282</v>
      </c>
      <c r="C13" s="58"/>
      <c r="D13" s="58"/>
      <c r="E13" s="58"/>
      <c r="F13" s="58"/>
      <c r="G13" s="58"/>
      <c r="H13" s="58"/>
      <c r="I13" s="71"/>
      <c r="J13" s="10"/>
      <c r="K13" s="10"/>
    </row>
    <row r="14" spans="1:11" ht="87.5" x14ac:dyDescent="0.35">
      <c r="A14" s="62"/>
      <c r="B14" s="5" t="s">
        <v>159</v>
      </c>
      <c r="C14" s="58">
        <v>24786.45</v>
      </c>
      <c r="D14" s="58">
        <v>0</v>
      </c>
      <c r="E14" s="58">
        <v>0</v>
      </c>
      <c r="F14" s="58">
        <v>0</v>
      </c>
      <c r="G14" s="58">
        <v>0</v>
      </c>
      <c r="H14" s="58">
        <v>24786.45</v>
      </c>
      <c r="I14" s="70" t="s">
        <v>400</v>
      </c>
      <c r="J14" s="10"/>
      <c r="K14" s="10"/>
    </row>
    <row r="15" spans="1:11" x14ac:dyDescent="0.35">
      <c r="A15" s="62"/>
      <c r="B15" s="5"/>
      <c r="C15" s="58"/>
      <c r="D15" s="58"/>
      <c r="E15" s="58"/>
      <c r="F15" s="58"/>
      <c r="G15" s="58"/>
      <c r="H15" s="58"/>
      <c r="I15" s="70"/>
      <c r="J15" s="10"/>
      <c r="K15" s="10"/>
    </row>
    <row r="16" spans="1:11" x14ac:dyDescent="0.35">
      <c r="A16" s="62">
        <v>45121</v>
      </c>
      <c r="B16" s="45" t="s">
        <v>285</v>
      </c>
      <c r="C16" s="58"/>
      <c r="D16" s="58"/>
      <c r="E16" s="58"/>
      <c r="F16" s="58"/>
      <c r="G16" s="58"/>
      <c r="H16" s="58"/>
      <c r="I16" s="70"/>
      <c r="J16" s="10"/>
      <c r="K16" s="10"/>
    </row>
    <row r="17" spans="1:11" ht="70.5" customHeight="1" x14ac:dyDescent="0.35">
      <c r="A17" s="62"/>
      <c r="B17" s="5" t="s">
        <v>159</v>
      </c>
      <c r="C17" s="58">
        <v>36598.06</v>
      </c>
      <c r="D17" s="58">
        <v>0</v>
      </c>
      <c r="E17" s="58">
        <v>0</v>
      </c>
      <c r="F17" s="58">
        <v>0</v>
      </c>
      <c r="G17" s="58">
        <v>0</v>
      </c>
      <c r="H17" s="58">
        <v>36598.06</v>
      </c>
      <c r="I17" s="70" t="s">
        <v>400</v>
      </c>
      <c r="J17" s="10"/>
      <c r="K17" s="10"/>
    </row>
    <row r="18" spans="1:11" x14ac:dyDescent="0.35">
      <c r="A18" s="62"/>
      <c r="B18" s="5"/>
      <c r="C18" s="58"/>
      <c r="D18" s="58"/>
      <c r="E18" s="58"/>
      <c r="F18" s="58"/>
      <c r="G18" s="58"/>
      <c r="H18" s="58"/>
      <c r="I18" s="70"/>
      <c r="J18" s="10"/>
      <c r="K18" s="10"/>
    </row>
    <row r="19" spans="1:11" ht="52" x14ac:dyDescent="0.35">
      <c r="A19" s="76" t="s">
        <v>319</v>
      </c>
      <c r="B19" s="45" t="s">
        <v>284</v>
      </c>
      <c r="C19" s="58"/>
      <c r="D19" s="58"/>
      <c r="E19" s="58"/>
      <c r="F19" s="58"/>
      <c r="G19" s="58"/>
      <c r="H19" s="58"/>
      <c r="I19" s="70"/>
      <c r="J19" s="10"/>
      <c r="K19" s="10"/>
    </row>
    <row r="20" spans="1:11" ht="151.5" customHeight="1" x14ac:dyDescent="0.35">
      <c r="A20" s="62"/>
      <c r="B20" s="5" t="s">
        <v>159</v>
      </c>
      <c r="C20" s="58">
        <v>128905.27</v>
      </c>
      <c r="D20" s="58">
        <v>0</v>
      </c>
      <c r="E20" s="58">
        <v>0</v>
      </c>
      <c r="F20" s="58">
        <v>0</v>
      </c>
      <c r="G20" s="58">
        <v>0</v>
      </c>
      <c r="H20" s="58">
        <v>128905.27</v>
      </c>
      <c r="I20" s="70" t="s">
        <v>401</v>
      </c>
      <c r="J20" s="10"/>
      <c r="K20" s="10"/>
    </row>
    <row r="21" spans="1:11" x14ac:dyDescent="0.35">
      <c r="A21" s="62"/>
      <c r="B21" s="5"/>
      <c r="C21" s="58"/>
      <c r="D21" s="58"/>
      <c r="E21" s="58"/>
      <c r="F21" s="58"/>
      <c r="G21" s="58"/>
      <c r="H21" s="58"/>
      <c r="I21" s="70"/>
      <c r="J21" s="10"/>
      <c r="K21" s="10"/>
    </row>
    <row r="22" spans="1:11" ht="26" x14ac:dyDescent="0.35">
      <c r="A22" s="62">
        <v>45121</v>
      </c>
      <c r="B22" s="45" t="s">
        <v>286</v>
      </c>
      <c r="C22" s="58"/>
      <c r="D22" s="58"/>
      <c r="E22" s="58"/>
      <c r="F22" s="58"/>
      <c r="G22" s="58"/>
      <c r="H22" s="58"/>
      <c r="I22" s="70"/>
      <c r="J22" s="10"/>
      <c r="K22" s="10"/>
    </row>
    <row r="23" spans="1:11" ht="87.5" x14ac:dyDescent="0.35">
      <c r="A23" s="62"/>
      <c r="B23" s="5" t="s">
        <v>182</v>
      </c>
      <c r="C23" s="58">
        <v>15784.08</v>
      </c>
      <c r="D23" s="58">
        <v>0</v>
      </c>
      <c r="E23" s="58">
        <v>0</v>
      </c>
      <c r="F23" s="58">
        <v>0</v>
      </c>
      <c r="G23" s="58">
        <v>0</v>
      </c>
      <c r="H23" s="58">
        <v>15784.08</v>
      </c>
      <c r="I23" s="70" t="s">
        <v>400</v>
      </c>
      <c r="J23" s="10"/>
      <c r="K23" s="10"/>
    </row>
    <row r="24" spans="1:11" ht="15" thickBot="1" x14ac:dyDescent="0.4">
      <c r="A24" s="62"/>
      <c r="B24" s="10"/>
      <c r="C24" s="58"/>
      <c r="D24" s="58"/>
      <c r="E24" s="58"/>
      <c r="F24" s="58"/>
      <c r="G24" s="58"/>
      <c r="H24" s="58"/>
      <c r="I24" s="70"/>
      <c r="J24" s="10"/>
      <c r="K24" s="10"/>
    </row>
    <row r="25" spans="1:11" ht="27" thickBot="1" x14ac:dyDescent="0.4">
      <c r="A25" s="62"/>
      <c r="B25" s="15" t="s">
        <v>320</v>
      </c>
      <c r="C25" s="223">
        <f>C12+C14+C17+C20+C23+C9</f>
        <v>424523.86</v>
      </c>
      <c r="D25" s="268">
        <f>D9+D12+D14+D17+D20+D23</f>
        <v>0</v>
      </c>
      <c r="E25" s="223">
        <f>E9+E12+E14+E17+E20+E23</f>
        <v>0</v>
      </c>
      <c r="F25" s="223">
        <f>F9+F12+F14+F17+F20+F23</f>
        <v>198450</v>
      </c>
      <c r="G25" s="223">
        <f>G9+G12+G14+G17+G20+G23</f>
        <v>0</v>
      </c>
      <c r="H25" s="223">
        <f>H9+H12+H14+H17+H20+H23</f>
        <v>226073.86</v>
      </c>
      <c r="I25" s="229"/>
      <c r="J25" s="10"/>
      <c r="K25" s="10"/>
    </row>
    <row r="26" spans="1:11" x14ac:dyDescent="0.35">
      <c r="A26" s="27"/>
      <c r="B26" s="15"/>
      <c r="C26" s="65"/>
      <c r="D26" s="65"/>
      <c r="E26" s="65"/>
      <c r="F26" s="65"/>
      <c r="G26" s="65"/>
      <c r="H26" s="65"/>
      <c r="I26" s="14"/>
      <c r="J26" s="10"/>
      <c r="K26" s="10"/>
    </row>
    <row r="27" spans="1:11" x14ac:dyDescent="0.35">
      <c r="A27" s="27"/>
      <c r="B27" s="15"/>
      <c r="C27" s="65"/>
      <c r="D27" s="65"/>
      <c r="E27" s="65"/>
      <c r="F27" s="65"/>
      <c r="G27" s="65"/>
      <c r="H27" s="65"/>
      <c r="I27" s="14"/>
      <c r="J27" s="10"/>
      <c r="K27" s="10"/>
    </row>
    <row r="28" spans="1:11" x14ac:dyDescent="0.35">
      <c r="A28" s="27"/>
      <c r="B28" s="15"/>
      <c r="C28" s="65"/>
      <c r="D28" s="65"/>
      <c r="E28" s="65"/>
      <c r="F28" s="65"/>
      <c r="G28" s="65"/>
      <c r="H28" s="65"/>
      <c r="I28" s="14"/>
      <c r="J28" s="10"/>
      <c r="K28" s="10"/>
    </row>
    <row r="29" spans="1:11" ht="15" thickBot="1" x14ac:dyDescent="0.4">
      <c r="A29" s="225" t="s">
        <v>357</v>
      </c>
      <c r="B29" s="226"/>
      <c r="C29" s="227"/>
      <c r="D29" s="22"/>
      <c r="E29" s="22"/>
      <c r="F29" s="22"/>
      <c r="G29" s="22"/>
      <c r="H29" s="22"/>
      <c r="I29" s="14" t="s">
        <v>19</v>
      </c>
      <c r="J29" s="10"/>
      <c r="K29" s="10"/>
    </row>
    <row r="30" spans="1:11" ht="26.5" thickBot="1" x14ac:dyDescent="0.4">
      <c r="A30" s="45" t="s">
        <v>3</v>
      </c>
      <c r="B30" s="73" t="s">
        <v>5</v>
      </c>
      <c r="C30" s="269" t="s">
        <v>6</v>
      </c>
      <c r="D30" s="74" t="s">
        <v>7</v>
      </c>
      <c r="E30" s="20" t="s">
        <v>8</v>
      </c>
      <c r="F30" s="20" t="s">
        <v>9</v>
      </c>
      <c r="G30" s="20" t="s">
        <v>10</v>
      </c>
      <c r="H30" s="75" t="s">
        <v>11</v>
      </c>
      <c r="I30" s="20" t="s">
        <v>12</v>
      </c>
      <c r="J30" s="10"/>
      <c r="K30" s="10"/>
    </row>
    <row r="31" spans="1:11" x14ac:dyDescent="0.35">
      <c r="A31" s="45"/>
      <c r="B31" s="73"/>
      <c r="C31" s="88"/>
      <c r="D31" s="250"/>
      <c r="E31" s="88"/>
      <c r="F31" s="88"/>
      <c r="G31" s="88"/>
      <c r="H31" s="251"/>
      <c r="I31" s="88"/>
      <c r="J31" s="10"/>
      <c r="K31" s="10"/>
    </row>
    <row r="32" spans="1:11" ht="52.5" x14ac:dyDescent="0.35">
      <c r="A32" s="86" t="s">
        <v>325</v>
      </c>
      <c r="B32" s="73" t="s">
        <v>299</v>
      </c>
      <c r="C32" s="58"/>
      <c r="D32" s="59"/>
      <c r="E32" s="58"/>
      <c r="F32" s="58"/>
      <c r="G32" s="58"/>
      <c r="H32" s="58"/>
      <c r="I32" s="70"/>
      <c r="J32" s="10"/>
      <c r="K32" s="10"/>
    </row>
    <row r="33" spans="1:11" ht="87.5" x14ac:dyDescent="0.35">
      <c r="A33" s="62"/>
      <c r="B33" s="5" t="s">
        <v>157</v>
      </c>
      <c r="C33" s="270">
        <v>33044</v>
      </c>
      <c r="D33" s="271">
        <v>0</v>
      </c>
      <c r="E33" s="270">
        <v>0</v>
      </c>
      <c r="F33" s="270">
        <v>0</v>
      </c>
      <c r="G33" s="270">
        <v>0</v>
      </c>
      <c r="H33" s="270">
        <v>33044</v>
      </c>
      <c r="I33" s="70" t="s">
        <v>400</v>
      </c>
      <c r="J33" s="10"/>
      <c r="K33" s="10"/>
    </row>
    <row r="34" spans="1:11" x14ac:dyDescent="0.35">
      <c r="A34" s="76"/>
      <c r="B34" s="5"/>
      <c r="C34" s="58"/>
      <c r="D34" s="59"/>
      <c r="E34" s="58"/>
      <c r="F34" s="58"/>
      <c r="G34" s="58"/>
      <c r="H34" s="58"/>
      <c r="I34" s="71"/>
      <c r="J34" s="10"/>
      <c r="K34" s="10"/>
    </row>
    <row r="35" spans="1:11" ht="52.5" x14ac:dyDescent="0.35">
      <c r="A35" s="86" t="s">
        <v>323</v>
      </c>
      <c r="B35" s="245" t="s">
        <v>324</v>
      </c>
      <c r="C35" s="58"/>
      <c r="D35" s="59"/>
      <c r="E35" s="58"/>
      <c r="F35" s="58"/>
      <c r="G35" s="58"/>
      <c r="H35" s="58"/>
      <c r="I35" s="71"/>
      <c r="J35" s="10"/>
      <c r="K35" s="10"/>
    </row>
    <row r="36" spans="1:11" ht="87.5" x14ac:dyDescent="0.35">
      <c r="A36" s="62"/>
      <c r="B36" s="5" t="s">
        <v>159</v>
      </c>
      <c r="C36" s="58">
        <v>12088.32</v>
      </c>
      <c r="D36" s="59">
        <v>0</v>
      </c>
      <c r="E36" s="58">
        <v>0</v>
      </c>
      <c r="F36" s="58">
        <v>0</v>
      </c>
      <c r="G36" s="58">
        <v>0</v>
      </c>
      <c r="H36" s="58">
        <v>12088.32</v>
      </c>
      <c r="I36" s="70" t="s">
        <v>400</v>
      </c>
      <c r="J36" s="10"/>
      <c r="K36" s="10"/>
    </row>
    <row r="37" spans="1:11" x14ac:dyDescent="0.35">
      <c r="A37" s="62"/>
      <c r="B37" s="45"/>
      <c r="C37" s="58"/>
      <c r="D37" s="59"/>
      <c r="E37" s="58"/>
      <c r="F37" s="58"/>
      <c r="G37" s="58"/>
      <c r="H37" s="58"/>
      <c r="I37" s="70"/>
      <c r="J37" s="10"/>
      <c r="K37" s="10"/>
    </row>
    <row r="38" spans="1:11" ht="52.5" x14ac:dyDescent="0.35">
      <c r="A38" s="86" t="s">
        <v>326</v>
      </c>
      <c r="B38" s="45" t="s">
        <v>327</v>
      </c>
      <c r="C38" s="58"/>
      <c r="D38" s="59"/>
      <c r="E38" s="58"/>
      <c r="F38" s="58"/>
      <c r="G38" s="58"/>
      <c r="H38" s="58"/>
      <c r="I38" s="70"/>
      <c r="J38" s="10"/>
      <c r="K38" s="10"/>
    </row>
    <row r="39" spans="1:11" ht="87.5" x14ac:dyDescent="0.35">
      <c r="A39" s="62"/>
      <c r="B39" s="5" t="s">
        <v>159</v>
      </c>
      <c r="C39" s="58">
        <v>8525</v>
      </c>
      <c r="D39" s="59">
        <v>0</v>
      </c>
      <c r="E39" s="58">
        <v>0</v>
      </c>
      <c r="F39" s="58">
        <v>0</v>
      </c>
      <c r="G39" s="58">
        <v>0</v>
      </c>
      <c r="H39" s="58">
        <v>8525</v>
      </c>
      <c r="I39" s="70" t="s">
        <v>400</v>
      </c>
      <c r="J39" s="10"/>
      <c r="K39" s="10"/>
    </row>
    <row r="40" spans="1:11" x14ac:dyDescent="0.35">
      <c r="A40" s="62"/>
      <c r="B40" s="5"/>
      <c r="C40" s="58"/>
      <c r="D40" s="59"/>
      <c r="E40" s="58"/>
      <c r="F40" s="58"/>
      <c r="G40" s="58"/>
      <c r="H40" s="58"/>
      <c r="I40" s="70"/>
      <c r="J40" s="10"/>
      <c r="K40" s="10"/>
    </row>
    <row r="41" spans="1:11" x14ac:dyDescent="0.35">
      <c r="A41" s="252" t="s">
        <v>358</v>
      </c>
      <c r="B41" s="45" t="s">
        <v>321</v>
      </c>
      <c r="C41" s="58"/>
      <c r="D41" s="59" t="s">
        <v>17</v>
      </c>
      <c r="E41" s="58" t="s">
        <v>17</v>
      </c>
      <c r="F41" s="58" t="s">
        <v>17</v>
      </c>
      <c r="G41" s="58" t="s">
        <v>17</v>
      </c>
      <c r="H41" s="58" t="s">
        <v>17</v>
      </c>
      <c r="I41" s="70"/>
      <c r="J41" s="10"/>
      <c r="K41" s="10"/>
    </row>
    <row r="42" spans="1:11" ht="87.5" x14ac:dyDescent="0.35">
      <c r="A42" s="62"/>
      <c r="B42" s="5" t="s">
        <v>322</v>
      </c>
      <c r="C42" s="58">
        <v>0</v>
      </c>
      <c r="D42" s="59">
        <v>0</v>
      </c>
      <c r="E42" s="58">
        <v>0</v>
      </c>
      <c r="F42" s="58">
        <v>0</v>
      </c>
      <c r="G42" s="58">
        <v>0</v>
      </c>
      <c r="H42" s="58">
        <v>0</v>
      </c>
      <c r="I42" s="70" t="s">
        <v>400</v>
      </c>
      <c r="J42" s="10"/>
      <c r="K42" s="10"/>
    </row>
    <row r="43" spans="1:11" x14ac:dyDescent="0.35">
      <c r="A43" s="62"/>
      <c r="B43" s="5"/>
      <c r="C43" s="58"/>
      <c r="D43" s="59"/>
      <c r="E43" s="58"/>
      <c r="F43" s="58"/>
      <c r="G43" s="58"/>
      <c r="H43" s="58"/>
      <c r="I43" s="70"/>
      <c r="J43" s="10"/>
      <c r="K43" s="10"/>
    </row>
    <row r="44" spans="1:11" x14ac:dyDescent="0.35">
      <c r="A44" s="253" t="s">
        <v>359</v>
      </c>
      <c r="B44" s="45" t="s">
        <v>328</v>
      </c>
      <c r="C44" s="58"/>
      <c r="D44" s="59"/>
      <c r="E44" s="58"/>
      <c r="F44" s="58"/>
      <c r="G44" s="58"/>
      <c r="H44" s="58"/>
      <c r="I44" s="70"/>
      <c r="J44" s="10"/>
      <c r="K44" s="10"/>
    </row>
    <row r="45" spans="1:11" ht="87.5" x14ac:dyDescent="0.35">
      <c r="A45" s="62"/>
      <c r="B45" s="5" t="s">
        <v>159</v>
      </c>
      <c r="C45" s="58">
        <v>1299.99</v>
      </c>
      <c r="D45" s="59">
        <v>0</v>
      </c>
      <c r="E45" s="58">
        <v>0</v>
      </c>
      <c r="F45" s="58">
        <v>0</v>
      </c>
      <c r="G45" s="58">
        <v>0</v>
      </c>
      <c r="H45" s="58">
        <v>1299.99</v>
      </c>
      <c r="I45" s="70" t="s">
        <v>400</v>
      </c>
      <c r="J45" s="10"/>
      <c r="K45" s="10"/>
    </row>
    <row r="46" spans="1:11" x14ac:dyDescent="0.35">
      <c r="A46" s="62"/>
      <c r="B46" s="45"/>
      <c r="C46" s="58"/>
      <c r="D46" s="59"/>
      <c r="E46" s="58"/>
      <c r="F46" s="58"/>
      <c r="G46" s="58"/>
      <c r="H46" s="58"/>
      <c r="I46" s="70"/>
      <c r="J46" s="10"/>
      <c r="K46" s="10"/>
    </row>
    <row r="47" spans="1:11" x14ac:dyDescent="0.35">
      <c r="A47" s="252" t="s">
        <v>359</v>
      </c>
      <c r="B47" s="45" t="s">
        <v>329</v>
      </c>
      <c r="C47" s="58"/>
      <c r="D47" s="59"/>
      <c r="E47" s="58"/>
      <c r="F47" s="58"/>
      <c r="G47" s="58"/>
      <c r="H47" s="58"/>
      <c r="I47" s="70"/>
      <c r="J47" s="10"/>
      <c r="K47" s="10"/>
    </row>
    <row r="48" spans="1:11" x14ac:dyDescent="0.35">
      <c r="A48" s="62"/>
      <c r="B48" s="5" t="s">
        <v>141</v>
      </c>
      <c r="C48" s="58">
        <v>3503.04</v>
      </c>
      <c r="D48" s="59">
        <v>875.76</v>
      </c>
      <c r="E48" s="58">
        <v>2627.28</v>
      </c>
      <c r="F48" s="58">
        <v>0</v>
      </c>
      <c r="G48" s="58">
        <v>0</v>
      </c>
      <c r="H48" s="58">
        <v>0</v>
      </c>
      <c r="I48" s="70" t="s">
        <v>264</v>
      </c>
      <c r="J48" s="10"/>
      <c r="K48" s="10"/>
    </row>
    <row r="49" spans="1:11" x14ac:dyDescent="0.35">
      <c r="A49" s="62"/>
      <c r="B49" s="5"/>
      <c r="C49" s="58"/>
      <c r="D49" s="59"/>
      <c r="E49" s="58"/>
      <c r="F49" s="58"/>
      <c r="G49" s="58"/>
      <c r="H49" s="58"/>
      <c r="I49" s="70"/>
      <c r="J49" s="10"/>
      <c r="K49" s="10"/>
    </row>
    <row r="50" spans="1:11" ht="26" x14ac:dyDescent="0.35">
      <c r="A50" s="252" t="s">
        <v>360</v>
      </c>
      <c r="B50" s="45" t="s">
        <v>332</v>
      </c>
      <c r="C50" s="58"/>
      <c r="D50" s="59"/>
      <c r="E50" s="58"/>
      <c r="F50" s="58"/>
      <c r="G50" s="58"/>
      <c r="H50" s="58"/>
      <c r="I50" s="70"/>
      <c r="J50" s="10"/>
      <c r="K50" s="10"/>
    </row>
    <row r="51" spans="1:11" x14ac:dyDescent="0.35">
      <c r="A51" s="62"/>
      <c r="B51" s="5" t="s">
        <v>141</v>
      </c>
      <c r="C51" s="58">
        <v>3503.04</v>
      </c>
      <c r="D51" s="59">
        <v>875.76</v>
      </c>
      <c r="E51" s="58">
        <v>2627.28</v>
      </c>
      <c r="F51" s="58">
        <v>0</v>
      </c>
      <c r="G51" s="58">
        <v>0</v>
      </c>
      <c r="H51" s="58">
        <v>0</v>
      </c>
      <c r="I51" s="70" t="s">
        <v>333</v>
      </c>
      <c r="J51" s="10"/>
      <c r="K51" s="10"/>
    </row>
    <row r="52" spans="1:11" x14ac:dyDescent="0.35">
      <c r="A52" s="62"/>
      <c r="B52" s="5"/>
      <c r="C52" s="58"/>
      <c r="D52" s="59"/>
      <c r="E52" s="58"/>
      <c r="F52" s="58"/>
      <c r="G52" s="58"/>
      <c r="H52" s="58"/>
      <c r="I52" s="70"/>
      <c r="J52" s="10"/>
      <c r="K52" s="10"/>
    </row>
    <row r="53" spans="1:11" ht="26" x14ac:dyDescent="0.35">
      <c r="A53" s="252" t="s">
        <v>361</v>
      </c>
      <c r="B53" s="45" t="s">
        <v>334</v>
      </c>
      <c r="C53" s="58"/>
      <c r="D53" s="59"/>
      <c r="E53" s="58"/>
      <c r="F53" s="58"/>
      <c r="G53" s="58"/>
      <c r="H53" s="58"/>
      <c r="I53" s="70"/>
      <c r="J53" s="10"/>
      <c r="K53" s="10"/>
    </row>
    <row r="54" spans="1:11" x14ac:dyDescent="0.35">
      <c r="A54" s="62"/>
      <c r="B54" s="5" t="s">
        <v>335</v>
      </c>
      <c r="C54" s="58">
        <v>1957.02</v>
      </c>
      <c r="D54" s="59">
        <v>0</v>
      </c>
      <c r="E54" s="58">
        <v>1957.02</v>
      </c>
      <c r="F54" s="58">
        <v>0</v>
      </c>
      <c r="G54" s="58">
        <v>0</v>
      </c>
      <c r="H54" s="58">
        <v>0</v>
      </c>
      <c r="I54" s="70" t="s">
        <v>88</v>
      </c>
      <c r="J54" s="10"/>
      <c r="K54" s="10"/>
    </row>
    <row r="55" spans="1:11" x14ac:dyDescent="0.35">
      <c r="A55" s="62"/>
      <c r="B55" s="5"/>
      <c r="C55" s="58"/>
      <c r="D55" s="59"/>
      <c r="E55" s="58"/>
      <c r="F55" s="58"/>
      <c r="G55" s="58"/>
      <c r="H55" s="58"/>
      <c r="I55" s="70"/>
      <c r="J55" s="10"/>
      <c r="K55" s="10"/>
    </row>
    <row r="56" spans="1:11" x14ac:dyDescent="0.35">
      <c r="A56" s="252" t="s">
        <v>362</v>
      </c>
      <c r="B56" s="45" t="s">
        <v>336</v>
      </c>
      <c r="C56" s="58"/>
      <c r="D56" s="59"/>
      <c r="E56" s="58"/>
      <c r="F56" s="58"/>
      <c r="G56" s="58"/>
      <c r="H56" s="58"/>
      <c r="I56" s="70"/>
      <c r="J56" s="10"/>
      <c r="K56" s="10"/>
    </row>
    <row r="57" spans="1:11" x14ac:dyDescent="0.35">
      <c r="A57" s="62"/>
      <c r="B57" s="5" t="s">
        <v>335</v>
      </c>
      <c r="C57" s="58">
        <v>3713.35</v>
      </c>
      <c r="D57" s="59">
        <v>928.33</v>
      </c>
      <c r="E57" s="58">
        <v>2785.02</v>
      </c>
      <c r="F57" s="58">
        <v>0</v>
      </c>
      <c r="G57" s="58">
        <v>0</v>
      </c>
      <c r="H57" s="58">
        <v>0</v>
      </c>
      <c r="I57" s="70" t="s">
        <v>264</v>
      </c>
      <c r="J57" s="10"/>
      <c r="K57" s="10"/>
    </row>
    <row r="58" spans="1:11" x14ac:dyDescent="0.35">
      <c r="A58" s="62"/>
      <c r="B58" s="5"/>
      <c r="C58" s="58"/>
      <c r="D58" s="59"/>
      <c r="E58" s="58"/>
      <c r="F58" s="58"/>
      <c r="G58" s="58"/>
      <c r="H58" s="58"/>
      <c r="I58" s="70"/>
      <c r="J58" s="10"/>
      <c r="K58" s="10"/>
    </row>
    <row r="59" spans="1:11" x14ac:dyDescent="0.35">
      <c r="A59" s="252" t="s">
        <v>363</v>
      </c>
      <c r="B59" s="45" t="s">
        <v>337</v>
      </c>
      <c r="C59" s="58"/>
      <c r="D59" s="59"/>
      <c r="E59" s="58"/>
      <c r="F59" s="58"/>
      <c r="G59" s="58"/>
      <c r="H59" s="58"/>
      <c r="I59" s="70"/>
      <c r="J59" s="10"/>
      <c r="K59" s="10"/>
    </row>
    <row r="60" spans="1:11" ht="87.5" x14ac:dyDescent="0.35">
      <c r="A60" s="62"/>
      <c r="B60" s="5" t="s">
        <v>159</v>
      </c>
      <c r="C60" s="58">
        <v>14450</v>
      </c>
      <c r="D60" s="59">
        <v>0</v>
      </c>
      <c r="E60" s="58">
        <v>0</v>
      </c>
      <c r="F60" s="58">
        <v>0</v>
      </c>
      <c r="G60" s="58">
        <v>0</v>
      </c>
      <c r="H60" s="58">
        <v>14450</v>
      </c>
      <c r="I60" s="70" t="s">
        <v>400</v>
      </c>
      <c r="J60" s="10"/>
      <c r="K60" s="10"/>
    </row>
    <row r="61" spans="1:11" x14ac:dyDescent="0.35">
      <c r="A61" s="62"/>
      <c r="B61" s="5"/>
      <c r="C61" s="58"/>
      <c r="D61" s="59"/>
      <c r="E61" s="58"/>
      <c r="F61" s="58"/>
      <c r="G61" s="58"/>
      <c r="H61" s="58"/>
      <c r="I61" s="70"/>
      <c r="J61" s="10"/>
      <c r="K61" s="10"/>
    </row>
    <row r="62" spans="1:11" x14ac:dyDescent="0.35">
      <c r="A62" s="252" t="s">
        <v>363</v>
      </c>
      <c r="B62" s="45" t="s">
        <v>364</v>
      </c>
      <c r="C62" s="58"/>
      <c r="D62" s="59"/>
      <c r="E62" s="58"/>
      <c r="F62" s="58"/>
      <c r="G62" s="58"/>
      <c r="H62" s="58"/>
      <c r="I62" s="70"/>
      <c r="J62" s="10"/>
      <c r="K62" s="10"/>
    </row>
    <row r="63" spans="1:11" ht="87.5" x14ac:dyDescent="0.35">
      <c r="A63" s="62"/>
      <c r="B63" s="5" t="s">
        <v>159</v>
      </c>
      <c r="C63" s="58">
        <v>3000</v>
      </c>
      <c r="D63" s="59">
        <v>0</v>
      </c>
      <c r="E63" s="58">
        <v>0</v>
      </c>
      <c r="F63" s="58">
        <v>0</v>
      </c>
      <c r="G63" s="58">
        <v>0</v>
      </c>
      <c r="H63" s="58">
        <v>3000</v>
      </c>
      <c r="I63" s="70" t="s">
        <v>400</v>
      </c>
      <c r="J63" s="10"/>
      <c r="K63" s="10"/>
    </row>
    <row r="64" spans="1:11" x14ac:dyDescent="0.35">
      <c r="A64" s="62"/>
      <c r="B64" s="5"/>
      <c r="C64" s="58"/>
      <c r="D64" s="59"/>
      <c r="E64" s="58"/>
      <c r="F64" s="58"/>
      <c r="G64" s="58"/>
      <c r="H64" s="58"/>
      <c r="I64" s="70"/>
      <c r="J64" s="10"/>
      <c r="K64" s="10"/>
    </row>
    <row r="65" spans="1:11" ht="26" x14ac:dyDescent="0.35">
      <c r="A65" s="252" t="s">
        <v>365</v>
      </c>
      <c r="B65" s="45" t="s">
        <v>339</v>
      </c>
      <c r="C65" s="58"/>
      <c r="D65" s="59"/>
      <c r="E65" s="58"/>
      <c r="F65" s="58"/>
      <c r="G65" s="58"/>
      <c r="H65" s="58"/>
      <c r="I65" s="70"/>
      <c r="J65" s="10"/>
      <c r="K65" s="10"/>
    </row>
    <row r="66" spans="1:11" ht="25" x14ac:dyDescent="0.35">
      <c r="A66" s="62"/>
      <c r="B66" s="5" t="s">
        <v>340</v>
      </c>
      <c r="C66" s="58">
        <v>27031.93</v>
      </c>
      <c r="D66" s="59">
        <v>0</v>
      </c>
      <c r="E66" s="58">
        <v>0</v>
      </c>
      <c r="F66" s="58">
        <v>0</v>
      </c>
      <c r="G66" s="58">
        <v>0</v>
      </c>
      <c r="H66" s="58">
        <v>27031.93</v>
      </c>
      <c r="I66" s="70" t="s">
        <v>155</v>
      </c>
      <c r="J66" s="10"/>
      <c r="K66" s="10"/>
    </row>
    <row r="67" spans="1:11" x14ac:dyDescent="0.35">
      <c r="A67" s="62"/>
      <c r="B67" s="5"/>
      <c r="C67" s="58"/>
      <c r="D67" s="59"/>
      <c r="E67" s="58"/>
      <c r="F67" s="58"/>
      <c r="G67" s="58"/>
      <c r="H67" s="58"/>
      <c r="I67" s="70"/>
      <c r="J67" s="10"/>
      <c r="K67" s="10"/>
    </row>
    <row r="68" spans="1:11" ht="52.5" x14ac:dyDescent="0.35">
      <c r="A68" s="86" t="s">
        <v>341</v>
      </c>
      <c r="B68" s="221" t="s">
        <v>402</v>
      </c>
      <c r="C68" s="58"/>
      <c r="D68" s="59"/>
      <c r="E68" s="58"/>
      <c r="F68" s="58"/>
      <c r="G68" s="58"/>
      <c r="H68" s="58"/>
      <c r="I68" s="70"/>
      <c r="J68" s="10"/>
      <c r="K68" s="10"/>
    </row>
    <row r="69" spans="1:11" ht="87.5" x14ac:dyDescent="0.35">
      <c r="A69" s="62"/>
      <c r="B69" s="5" t="s">
        <v>159</v>
      </c>
      <c r="C69" s="58">
        <v>2620.0100000000002</v>
      </c>
      <c r="D69" s="59">
        <v>0</v>
      </c>
      <c r="E69" s="58">
        <v>0</v>
      </c>
      <c r="F69" s="58">
        <v>0</v>
      </c>
      <c r="G69" s="58">
        <v>0</v>
      </c>
      <c r="H69" s="58">
        <v>2620.0100000000002</v>
      </c>
      <c r="I69" s="70" t="s">
        <v>400</v>
      </c>
      <c r="J69" s="10"/>
      <c r="K69" s="10"/>
    </row>
    <row r="70" spans="1:11" x14ac:dyDescent="0.35">
      <c r="A70" s="62"/>
      <c r="B70" s="5"/>
      <c r="C70" s="58"/>
      <c r="D70" s="59"/>
      <c r="E70" s="58"/>
      <c r="F70" s="58"/>
      <c r="G70" s="58"/>
      <c r="H70" s="58"/>
      <c r="I70" s="70"/>
      <c r="J70" s="10"/>
      <c r="K70" s="10"/>
    </row>
    <row r="71" spans="1:11" x14ac:dyDescent="0.35">
      <c r="A71" s="252" t="s">
        <v>366</v>
      </c>
      <c r="B71" s="45" t="s">
        <v>343</v>
      </c>
      <c r="C71" s="58"/>
      <c r="D71" s="59"/>
      <c r="E71" s="58"/>
      <c r="F71" s="58"/>
      <c r="G71" s="58"/>
      <c r="H71" s="58"/>
      <c r="I71" s="70"/>
      <c r="J71" s="10"/>
      <c r="K71" s="10"/>
    </row>
    <row r="72" spans="1:11" x14ac:dyDescent="0.35">
      <c r="A72" s="62"/>
      <c r="B72" s="5" t="s">
        <v>344</v>
      </c>
      <c r="C72" s="58">
        <v>437</v>
      </c>
      <c r="D72" s="59">
        <v>0</v>
      </c>
      <c r="E72" s="58">
        <v>0</v>
      </c>
      <c r="F72" s="58">
        <v>437</v>
      </c>
      <c r="G72" s="58">
        <v>0</v>
      </c>
      <c r="H72" s="58">
        <v>0</v>
      </c>
      <c r="I72" t="s">
        <v>88</v>
      </c>
      <c r="J72" s="10"/>
      <c r="K72" s="10"/>
    </row>
    <row r="73" spans="1:11" x14ac:dyDescent="0.35">
      <c r="A73" s="62"/>
      <c r="B73" s="5"/>
      <c r="C73" s="58"/>
      <c r="D73" s="59"/>
      <c r="E73" s="58"/>
      <c r="F73" s="58"/>
      <c r="G73" s="58"/>
      <c r="H73" s="58"/>
      <c r="I73" s="70"/>
      <c r="J73" s="10"/>
      <c r="K73" s="10"/>
    </row>
    <row r="74" spans="1:11" x14ac:dyDescent="0.35">
      <c r="A74" s="252" t="s">
        <v>367</v>
      </c>
      <c r="B74" s="45" t="s">
        <v>345</v>
      </c>
      <c r="C74" s="58"/>
      <c r="D74" s="59"/>
      <c r="E74" s="58"/>
      <c r="F74" s="58"/>
      <c r="G74" s="58"/>
      <c r="H74" s="58"/>
      <c r="I74" s="70"/>
      <c r="J74" s="10"/>
      <c r="K74" s="10"/>
    </row>
    <row r="75" spans="1:11" ht="87.5" x14ac:dyDescent="0.35">
      <c r="A75" s="62"/>
      <c r="B75" s="5" t="s">
        <v>159</v>
      </c>
      <c r="C75" s="58">
        <v>17084.3</v>
      </c>
      <c r="D75" s="59">
        <v>0</v>
      </c>
      <c r="E75" s="58">
        <v>0</v>
      </c>
      <c r="F75" s="58">
        <v>0</v>
      </c>
      <c r="G75" s="58">
        <v>0</v>
      </c>
      <c r="H75" s="58">
        <v>17084.3</v>
      </c>
      <c r="I75" s="70" t="s">
        <v>400</v>
      </c>
      <c r="J75" s="10"/>
      <c r="K75" s="10"/>
    </row>
    <row r="76" spans="1:11" ht="15" thickBot="1" x14ac:dyDescent="0.4">
      <c r="A76" s="62"/>
      <c r="B76" s="5"/>
      <c r="C76" s="89"/>
      <c r="D76" s="59"/>
      <c r="E76" s="58"/>
      <c r="F76" s="58"/>
      <c r="G76" s="58"/>
      <c r="H76" s="58"/>
      <c r="I76" s="70"/>
      <c r="J76" s="10"/>
      <c r="K76" s="10"/>
    </row>
    <row r="77" spans="1:11" ht="27" thickBot="1" x14ac:dyDescent="0.4">
      <c r="A77" s="62"/>
      <c r="B77" s="15" t="s">
        <v>346</v>
      </c>
      <c r="C77" s="223">
        <f>C33+C36+C39+C42+C45+C48+C51+C54+C57+C60+C63+C66+C69+C72+C75</f>
        <v>132257</v>
      </c>
      <c r="D77" s="223">
        <f>D33+D36+D39+D42+D45+D48+D51+D54+D57+D60+D63+D66+D69+D72+D75</f>
        <v>2679.85</v>
      </c>
      <c r="E77" s="223">
        <f>E33+E36+E39+E42+E45+E48+E51+E54+E57+E60+E63+E66+E69+E72+E75</f>
        <v>9996.6</v>
      </c>
      <c r="F77" s="223">
        <f>F33+F36+F39+F42+F45+F48+F51+F54+F57+F60+F63+F66+F69+F72+F75</f>
        <v>437</v>
      </c>
      <c r="G77" s="223">
        <f>G33+G36+G39+G42+G45+G48+G51+G54+G57+G60+G63+G66+G69+G72+G75</f>
        <v>0</v>
      </c>
      <c r="H77" s="223">
        <f>H33+H36+H39+H42+H45+H48+H51+H54+H57+H60+H63+H66+H69+H72+H75+I79</f>
        <v>119143.54999999999</v>
      </c>
      <c r="I77" s="229"/>
      <c r="J77" s="10"/>
      <c r="K77" s="10"/>
    </row>
    <row r="78" spans="1:11" x14ac:dyDescent="0.35">
      <c r="A78" s="27"/>
      <c r="B78" s="15"/>
      <c r="C78" s="65"/>
      <c r="D78" s="65"/>
      <c r="E78" s="65"/>
      <c r="F78" s="65"/>
      <c r="G78" s="65"/>
      <c r="H78" s="65"/>
      <c r="I78" s="14"/>
      <c r="J78" s="10"/>
      <c r="K78" s="10"/>
    </row>
    <row r="79" spans="1:11" x14ac:dyDescent="0.35">
      <c r="A79" s="27"/>
      <c r="B79" s="15"/>
      <c r="C79" s="65"/>
      <c r="D79" s="65"/>
      <c r="E79" s="65"/>
      <c r="F79" s="65"/>
      <c r="G79" s="65"/>
      <c r="H79" s="65"/>
      <c r="I79" s="14"/>
      <c r="J79" s="10"/>
      <c r="K79" s="10"/>
    </row>
    <row r="80" spans="1:11" ht="15" thickBot="1" x14ac:dyDescent="0.4">
      <c r="A80" s="225" t="s">
        <v>368</v>
      </c>
      <c r="B80" s="226"/>
      <c r="C80" s="227"/>
      <c r="D80" s="22"/>
      <c r="E80" s="22"/>
      <c r="F80" s="22"/>
      <c r="G80" s="22"/>
      <c r="H80" s="22"/>
      <c r="I80" s="14" t="s">
        <v>25</v>
      </c>
      <c r="J80" s="10"/>
      <c r="K80" s="10"/>
    </row>
    <row r="81" spans="1:11" ht="26.5" thickBot="1" x14ac:dyDescent="0.4">
      <c r="A81" s="45" t="s">
        <v>3</v>
      </c>
      <c r="B81" s="73" t="s">
        <v>5</v>
      </c>
      <c r="C81" s="88" t="s">
        <v>6</v>
      </c>
      <c r="D81" s="250" t="s">
        <v>7</v>
      </c>
      <c r="E81" s="88" t="s">
        <v>8</v>
      </c>
      <c r="F81" s="88" t="s">
        <v>9</v>
      </c>
      <c r="G81" s="88" t="s">
        <v>10</v>
      </c>
      <c r="H81" s="251" t="s">
        <v>11</v>
      </c>
      <c r="I81" s="88" t="s">
        <v>12</v>
      </c>
      <c r="J81" s="10"/>
      <c r="K81" s="10"/>
    </row>
    <row r="82" spans="1:11" x14ac:dyDescent="0.35">
      <c r="A82" s="76"/>
      <c r="B82" s="5"/>
      <c r="C82" s="254"/>
      <c r="D82" s="254"/>
      <c r="E82" s="254"/>
      <c r="F82" s="254"/>
      <c r="G82" s="254"/>
      <c r="H82" s="254"/>
      <c r="I82" s="272"/>
      <c r="J82" s="10"/>
      <c r="K82" s="10"/>
    </row>
    <row r="83" spans="1:11" ht="52" x14ac:dyDescent="0.35">
      <c r="A83" s="257" t="s">
        <v>369</v>
      </c>
      <c r="B83" s="15" t="s">
        <v>403</v>
      </c>
      <c r="C83" s="258"/>
      <c r="D83" s="258"/>
      <c r="E83" s="258"/>
      <c r="F83" s="258"/>
      <c r="G83" s="258"/>
      <c r="H83" s="258"/>
      <c r="I83" s="273"/>
      <c r="J83" s="10"/>
      <c r="K83" s="10"/>
    </row>
    <row r="84" spans="1:11" ht="25" x14ac:dyDescent="0.35">
      <c r="A84" s="62"/>
      <c r="B84" s="5" t="s">
        <v>340</v>
      </c>
      <c r="C84" s="258">
        <v>0</v>
      </c>
      <c r="D84" s="258">
        <v>0</v>
      </c>
      <c r="E84" s="258">
        <v>0</v>
      </c>
      <c r="F84" s="258">
        <v>0</v>
      </c>
      <c r="G84" s="258">
        <v>0</v>
      </c>
      <c r="H84" s="258">
        <v>0</v>
      </c>
      <c r="I84" s="273" t="s">
        <v>155</v>
      </c>
      <c r="J84" s="10"/>
      <c r="K84" s="10"/>
    </row>
    <row r="85" spans="1:11" x14ac:dyDescent="0.35">
      <c r="A85" s="62"/>
      <c r="B85" s="5"/>
      <c r="C85" s="258"/>
      <c r="D85" s="258"/>
      <c r="E85" s="258"/>
      <c r="F85" s="258"/>
      <c r="G85" s="258"/>
      <c r="H85" s="258"/>
      <c r="I85" s="273"/>
      <c r="J85" s="10"/>
      <c r="K85" s="10"/>
    </row>
    <row r="86" spans="1:11" ht="52" x14ac:dyDescent="0.35">
      <c r="A86" s="257" t="s">
        <v>371</v>
      </c>
      <c r="B86" s="45" t="s">
        <v>372</v>
      </c>
      <c r="C86" s="258"/>
      <c r="D86" s="258"/>
      <c r="E86" s="258"/>
      <c r="F86" s="258"/>
      <c r="G86" s="258"/>
      <c r="H86" s="258"/>
      <c r="I86" s="273"/>
      <c r="J86" s="10"/>
      <c r="K86" s="10"/>
    </row>
    <row r="87" spans="1:11" ht="25" x14ac:dyDescent="0.35">
      <c r="A87" s="62"/>
      <c r="B87" s="5" t="s">
        <v>373</v>
      </c>
      <c r="C87" s="258">
        <v>0</v>
      </c>
      <c r="D87" s="258">
        <v>0</v>
      </c>
      <c r="E87" s="258">
        <v>0</v>
      </c>
      <c r="F87" s="258">
        <v>0</v>
      </c>
      <c r="G87" s="258">
        <v>0</v>
      </c>
      <c r="H87" s="258">
        <v>0</v>
      </c>
      <c r="I87" s="273" t="s">
        <v>155</v>
      </c>
      <c r="J87" s="10"/>
      <c r="K87" s="10"/>
    </row>
    <row r="88" spans="1:11" x14ac:dyDescent="0.35">
      <c r="A88" s="62"/>
      <c r="B88" s="5"/>
      <c r="C88" s="258"/>
      <c r="D88" s="258"/>
      <c r="E88" s="258"/>
      <c r="F88" s="258"/>
      <c r="G88" s="258"/>
      <c r="H88" s="258"/>
      <c r="I88" s="273"/>
      <c r="J88" s="10"/>
      <c r="K88" s="10"/>
    </row>
    <row r="89" spans="1:11" x14ac:dyDescent="0.35">
      <c r="A89" s="252" t="s">
        <v>366</v>
      </c>
      <c r="B89" s="45" t="s">
        <v>343</v>
      </c>
      <c r="C89" s="258"/>
      <c r="D89" s="258"/>
      <c r="E89" s="258"/>
      <c r="F89" s="258"/>
      <c r="G89" s="258"/>
      <c r="H89" s="258"/>
      <c r="I89" s="273"/>
      <c r="J89" s="10"/>
      <c r="K89" s="10"/>
    </row>
    <row r="90" spans="1:11" x14ac:dyDescent="0.35">
      <c r="A90" s="62"/>
      <c r="B90" s="5" t="s">
        <v>344</v>
      </c>
      <c r="C90" s="258">
        <v>1687.05</v>
      </c>
      <c r="D90" s="258">
        <v>0</v>
      </c>
      <c r="E90" s="258">
        <v>0</v>
      </c>
      <c r="F90" s="258">
        <v>1687.05</v>
      </c>
      <c r="G90" s="258">
        <v>0</v>
      </c>
      <c r="H90" s="258">
        <v>0</v>
      </c>
      <c r="I90" s="273" t="s">
        <v>88</v>
      </c>
      <c r="J90" s="10"/>
      <c r="K90" s="10"/>
    </row>
    <row r="91" spans="1:11" x14ac:dyDescent="0.35">
      <c r="A91" s="62"/>
      <c r="B91" s="5"/>
      <c r="C91" s="258"/>
      <c r="D91" s="258"/>
      <c r="E91" s="258"/>
      <c r="F91" s="258"/>
      <c r="G91" s="258"/>
      <c r="H91" s="258"/>
      <c r="I91" s="273"/>
      <c r="J91" s="10"/>
      <c r="K91" s="10"/>
    </row>
    <row r="92" spans="1:11" ht="52" x14ac:dyDescent="0.35">
      <c r="A92" s="257" t="s">
        <v>374</v>
      </c>
      <c r="B92" s="45" t="s">
        <v>375</v>
      </c>
      <c r="C92" s="258"/>
      <c r="D92" s="258"/>
      <c r="E92" s="258"/>
      <c r="F92" s="258"/>
      <c r="G92" s="258"/>
      <c r="H92" s="258"/>
      <c r="I92" s="273"/>
      <c r="J92" s="10"/>
      <c r="K92" s="10"/>
    </row>
    <row r="93" spans="1:11" ht="87.5" x14ac:dyDescent="0.35">
      <c r="A93" s="62"/>
      <c r="B93" s="5" t="s">
        <v>159</v>
      </c>
      <c r="C93" s="258">
        <v>50629.15</v>
      </c>
      <c r="D93" s="258">
        <v>0</v>
      </c>
      <c r="E93" s="258">
        <v>0</v>
      </c>
      <c r="F93" s="258">
        <v>0</v>
      </c>
      <c r="G93" s="258">
        <v>0</v>
      </c>
      <c r="H93" s="258">
        <v>50629.15</v>
      </c>
      <c r="I93" s="70" t="s">
        <v>400</v>
      </c>
      <c r="J93" s="10"/>
      <c r="K93" s="10"/>
    </row>
    <row r="94" spans="1:11" x14ac:dyDescent="0.35">
      <c r="A94" s="62"/>
      <c r="B94" s="5"/>
      <c r="C94" s="258"/>
      <c r="D94" s="258"/>
      <c r="E94" s="258"/>
      <c r="F94" s="258"/>
      <c r="G94" s="258"/>
      <c r="H94" s="258"/>
      <c r="I94" s="273"/>
      <c r="J94" s="10"/>
      <c r="K94" s="10"/>
    </row>
    <row r="95" spans="1:11" x14ac:dyDescent="0.35">
      <c r="A95" s="252" t="s">
        <v>376</v>
      </c>
      <c r="B95" s="45" t="s">
        <v>377</v>
      </c>
      <c r="C95" s="258"/>
      <c r="D95" s="258"/>
      <c r="E95" s="258"/>
      <c r="F95" s="258"/>
      <c r="G95" s="258"/>
      <c r="H95" s="258"/>
      <c r="I95" s="273"/>
      <c r="J95" s="10"/>
      <c r="K95" s="10"/>
    </row>
    <row r="96" spans="1:11" ht="26" x14ac:dyDescent="0.35">
      <c r="A96" s="62"/>
      <c r="B96" s="36" t="s">
        <v>378</v>
      </c>
      <c r="C96" s="258">
        <v>0</v>
      </c>
      <c r="D96" s="258">
        <v>0</v>
      </c>
      <c r="E96" s="258">
        <v>0</v>
      </c>
      <c r="F96" s="258">
        <v>0</v>
      </c>
      <c r="G96" s="258">
        <v>0</v>
      </c>
      <c r="H96" s="258">
        <v>0</v>
      </c>
      <c r="I96" s="273" t="s">
        <v>155</v>
      </c>
      <c r="J96" s="10"/>
      <c r="K96" s="10"/>
    </row>
    <row r="97" spans="1:11" x14ac:dyDescent="0.35">
      <c r="A97" s="62"/>
      <c r="B97" s="5"/>
      <c r="C97" s="258"/>
      <c r="D97" s="258"/>
      <c r="E97" s="258"/>
      <c r="F97" s="258"/>
      <c r="G97" s="258"/>
      <c r="H97" s="258"/>
      <c r="I97" s="273"/>
      <c r="J97" s="10"/>
      <c r="K97" s="10"/>
    </row>
    <row r="98" spans="1:11" x14ac:dyDescent="0.35">
      <c r="A98" s="252" t="s">
        <v>379</v>
      </c>
      <c r="B98" s="45" t="s">
        <v>380</v>
      </c>
      <c r="C98" s="258"/>
      <c r="D98" s="258"/>
      <c r="E98" s="258"/>
      <c r="F98" s="258"/>
      <c r="G98" s="258"/>
      <c r="H98" s="258"/>
      <c r="I98" s="273"/>
      <c r="J98" s="10"/>
      <c r="K98" s="10"/>
    </row>
    <row r="99" spans="1:11" ht="87.5" x14ac:dyDescent="0.35">
      <c r="A99" s="62"/>
      <c r="B99" s="5" t="s">
        <v>159</v>
      </c>
      <c r="C99" s="258">
        <v>1200</v>
      </c>
      <c r="D99" s="258">
        <v>0</v>
      </c>
      <c r="E99" s="258">
        <v>0</v>
      </c>
      <c r="F99" s="258">
        <v>0</v>
      </c>
      <c r="G99" s="258">
        <v>0</v>
      </c>
      <c r="H99" s="258">
        <v>1200</v>
      </c>
      <c r="I99" s="70" t="s">
        <v>400</v>
      </c>
      <c r="J99" s="10"/>
      <c r="K99" s="10"/>
    </row>
    <row r="100" spans="1:11" x14ac:dyDescent="0.35">
      <c r="A100" s="10"/>
      <c r="B100" s="10"/>
      <c r="C100" s="260"/>
      <c r="D100" s="260"/>
      <c r="E100" s="260"/>
      <c r="F100" s="260"/>
      <c r="G100" s="260"/>
      <c r="H100" s="260"/>
      <c r="I100" s="274"/>
      <c r="J100" s="10"/>
      <c r="K100" s="10"/>
    </row>
    <row r="101" spans="1:11" x14ac:dyDescent="0.35">
      <c r="A101" s="262" t="s">
        <v>381</v>
      </c>
      <c r="B101" s="15" t="s">
        <v>382</v>
      </c>
      <c r="C101" s="258"/>
      <c r="D101" s="258"/>
      <c r="E101" s="258"/>
      <c r="F101" s="258"/>
      <c r="G101" s="258"/>
      <c r="H101" s="258"/>
      <c r="I101" s="273"/>
      <c r="J101" s="10"/>
      <c r="K101" s="10"/>
    </row>
    <row r="102" spans="1:11" ht="25" x14ac:dyDescent="0.35">
      <c r="A102" s="62"/>
      <c r="B102" s="5" t="s">
        <v>383</v>
      </c>
      <c r="C102" s="258">
        <v>0</v>
      </c>
      <c r="D102" s="258">
        <v>0</v>
      </c>
      <c r="E102" s="258">
        <v>0</v>
      </c>
      <c r="F102" s="258">
        <v>0</v>
      </c>
      <c r="G102" s="258">
        <v>0</v>
      </c>
      <c r="H102" s="258">
        <v>0</v>
      </c>
      <c r="I102" s="273" t="s">
        <v>155</v>
      </c>
      <c r="J102" s="10"/>
      <c r="K102" s="10"/>
    </row>
    <row r="103" spans="1:11" x14ac:dyDescent="0.35">
      <c r="A103" s="62"/>
      <c r="B103" s="5"/>
      <c r="C103" s="258"/>
      <c r="D103" s="258"/>
      <c r="E103" s="258"/>
      <c r="F103" s="258"/>
      <c r="G103" s="258"/>
      <c r="H103" s="258"/>
      <c r="I103" s="273"/>
      <c r="J103" s="10"/>
      <c r="K103" s="10"/>
    </row>
    <row r="104" spans="1:11" x14ac:dyDescent="0.35">
      <c r="A104" s="252" t="s">
        <v>384</v>
      </c>
      <c r="B104" s="45" t="s">
        <v>385</v>
      </c>
      <c r="C104" s="258"/>
      <c r="D104" s="258"/>
      <c r="E104" s="258"/>
      <c r="F104" s="258"/>
      <c r="G104" s="258"/>
      <c r="H104" s="258"/>
      <c r="I104" s="273"/>
      <c r="J104" s="10"/>
      <c r="K104" s="10"/>
    </row>
    <row r="105" spans="1:11" ht="25" x14ac:dyDescent="0.35">
      <c r="A105" s="62"/>
      <c r="B105" s="5" t="s">
        <v>340</v>
      </c>
      <c r="C105" s="258">
        <v>0</v>
      </c>
      <c r="D105" s="258">
        <v>0</v>
      </c>
      <c r="E105" s="258">
        <v>0</v>
      </c>
      <c r="F105" s="258">
        <v>0</v>
      </c>
      <c r="G105" s="258">
        <v>0</v>
      </c>
      <c r="H105" s="258">
        <v>0</v>
      </c>
      <c r="I105" s="273" t="s">
        <v>290</v>
      </c>
      <c r="J105" s="10"/>
      <c r="K105" s="10"/>
    </row>
    <row r="106" spans="1:11" x14ac:dyDescent="0.35">
      <c r="A106" s="62"/>
      <c r="B106" s="5"/>
      <c r="C106" s="258"/>
      <c r="D106" s="258"/>
      <c r="E106" s="258"/>
      <c r="F106" s="258"/>
      <c r="G106" s="258"/>
      <c r="H106" s="258"/>
      <c r="I106" s="273"/>
      <c r="J106" s="10"/>
      <c r="K106" s="10"/>
    </row>
    <row r="107" spans="1:11" x14ac:dyDescent="0.35">
      <c r="A107" s="252" t="s">
        <v>386</v>
      </c>
      <c r="B107" s="45" t="s">
        <v>387</v>
      </c>
      <c r="C107" s="258"/>
      <c r="D107" s="258"/>
      <c r="E107" s="258"/>
      <c r="F107" s="258"/>
      <c r="G107" s="258"/>
      <c r="H107" s="258"/>
      <c r="I107" s="273"/>
      <c r="J107" s="10"/>
      <c r="K107" s="10"/>
    </row>
    <row r="108" spans="1:11" x14ac:dyDescent="0.35">
      <c r="A108" s="62"/>
      <c r="B108" s="5" t="s">
        <v>344</v>
      </c>
      <c r="C108" s="258">
        <v>1550</v>
      </c>
      <c r="D108" s="258">
        <v>0</v>
      </c>
      <c r="E108" s="258">
        <v>0</v>
      </c>
      <c r="F108" s="258">
        <v>1550</v>
      </c>
      <c r="G108" s="258">
        <v>0</v>
      </c>
      <c r="H108" s="258">
        <v>0</v>
      </c>
      <c r="I108" s="273" t="s">
        <v>264</v>
      </c>
      <c r="J108" s="10"/>
      <c r="K108" s="10"/>
    </row>
    <row r="109" spans="1:11" x14ac:dyDescent="0.35">
      <c r="A109" s="62"/>
      <c r="B109" s="5"/>
      <c r="C109" s="258"/>
      <c r="D109" s="258"/>
      <c r="E109" s="258"/>
      <c r="F109" s="258"/>
      <c r="G109" s="258"/>
      <c r="H109" s="258"/>
      <c r="I109" s="273"/>
      <c r="J109" s="10"/>
      <c r="K109" s="10"/>
    </row>
    <row r="110" spans="1:11" x14ac:dyDescent="0.35">
      <c r="A110" s="252" t="s">
        <v>388</v>
      </c>
      <c r="B110" s="45" t="s">
        <v>389</v>
      </c>
      <c r="C110" s="258"/>
      <c r="D110" s="258"/>
      <c r="E110" s="258"/>
      <c r="F110" s="258"/>
      <c r="G110" s="258"/>
      <c r="H110" s="258"/>
      <c r="I110" s="273"/>
      <c r="J110" s="10"/>
      <c r="K110" s="10"/>
    </row>
    <row r="111" spans="1:11" ht="25" x14ac:dyDescent="0.35">
      <c r="A111" s="62"/>
      <c r="B111" s="5" t="s">
        <v>390</v>
      </c>
      <c r="C111" s="258">
        <v>0</v>
      </c>
      <c r="D111" s="258">
        <v>0</v>
      </c>
      <c r="E111" s="258">
        <v>0</v>
      </c>
      <c r="F111" s="258">
        <v>0</v>
      </c>
      <c r="G111" s="258">
        <v>0</v>
      </c>
      <c r="H111" s="258">
        <v>0</v>
      </c>
      <c r="I111" s="273" t="s">
        <v>155</v>
      </c>
      <c r="J111" s="10"/>
      <c r="K111" s="10"/>
    </row>
    <row r="112" spans="1:11" x14ac:dyDescent="0.35">
      <c r="A112" s="62"/>
      <c r="B112" s="5"/>
      <c r="C112" s="258"/>
      <c r="D112" s="258"/>
      <c r="E112" s="258"/>
      <c r="F112" s="258"/>
      <c r="G112" s="258"/>
      <c r="H112" s="258"/>
      <c r="I112" s="273"/>
      <c r="J112" s="10"/>
      <c r="K112" s="10"/>
    </row>
    <row r="113" spans="1:11" x14ac:dyDescent="0.35">
      <c r="A113" s="252" t="s">
        <v>391</v>
      </c>
      <c r="B113" s="45" t="s">
        <v>392</v>
      </c>
      <c r="C113" s="258"/>
      <c r="D113" s="258"/>
      <c r="E113" s="258"/>
      <c r="F113" s="258"/>
      <c r="G113" s="258"/>
      <c r="H113" s="258"/>
      <c r="I113" s="273"/>
      <c r="J113" s="10"/>
      <c r="K113" s="10"/>
    </row>
    <row r="114" spans="1:11" x14ac:dyDescent="0.35">
      <c r="A114" s="62"/>
      <c r="B114" s="5" t="s">
        <v>344</v>
      </c>
      <c r="C114" s="258">
        <v>5572.9</v>
      </c>
      <c r="D114" s="258">
        <v>3500</v>
      </c>
      <c r="E114" s="258">
        <v>2072.9</v>
      </c>
      <c r="F114" s="258">
        <v>0</v>
      </c>
      <c r="G114" s="258">
        <v>0</v>
      </c>
      <c r="H114" s="258">
        <v>0</v>
      </c>
      <c r="I114" s="273" t="s">
        <v>88</v>
      </c>
      <c r="J114" s="10"/>
      <c r="K114" s="10"/>
    </row>
    <row r="115" spans="1:11" ht="15" thickBot="1" x14ac:dyDescent="0.4">
      <c r="A115" s="62"/>
      <c r="B115" s="5"/>
      <c r="C115" s="258"/>
      <c r="D115" s="258"/>
      <c r="E115" s="258"/>
      <c r="F115" s="258"/>
      <c r="G115" s="258"/>
      <c r="H115" s="258"/>
      <c r="I115" s="273"/>
      <c r="J115" s="10"/>
      <c r="K115" s="10"/>
    </row>
    <row r="116" spans="1:11" ht="27" thickBot="1" x14ac:dyDescent="0.4">
      <c r="A116" s="62"/>
      <c r="B116" s="15" t="s">
        <v>404</v>
      </c>
      <c r="C116" s="275">
        <f>C99+C90+C84+C105+C93+C102+C87+C96+C111+C108+C114</f>
        <v>60639.100000000006</v>
      </c>
      <c r="D116" s="276">
        <f>D99+D90+D84+D105+D93+D102+D87+D96+D111+D108+D114</f>
        <v>3500</v>
      </c>
      <c r="E116" s="276">
        <f t="shared" ref="E116:H116" si="0">E99+E90+E84+E105+E93+E102+E87+E96+E111+E108+E114</f>
        <v>2072.9</v>
      </c>
      <c r="F116" s="276">
        <f t="shared" si="0"/>
        <v>3237.05</v>
      </c>
      <c r="G116" s="276">
        <f t="shared" si="0"/>
        <v>0</v>
      </c>
      <c r="H116" s="276">
        <f t="shared" si="0"/>
        <v>51829.15</v>
      </c>
      <c r="I116" s="277"/>
      <c r="J116" s="10"/>
      <c r="K116" s="10"/>
    </row>
    <row r="117" spans="1:11" ht="15" thickBot="1" x14ac:dyDescent="0.4">
      <c r="A117" s="225" t="s">
        <v>405</v>
      </c>
      <c r="B117" s="226"/>
      <c r="C117" s="227"/>
      <c r="D117" s="22"/>
      <c r="E117" s="22"/>
      <c r="F117" s="22"/>
      <c r="G117" s="22"/>
      <c r="H117" s="22"/>
      <c r="I117" s="14" t="s">
        <v>31</v>
      </c>
      <c r="J117" s="10"/>
      <c r="K117" s="10"/>
    </row>
    <row r="118" spans="1:11" ht="31.5" customHeight="1" thickBot="1" x14ac:dyDescent="0.4">
      <c r="A118" s="45" t="s">
        <v>3</v>
      </c>
      <c r="B118" s="73" t="s">
        <v>5</v>
      </c>
      <c r="C118" s="20" t="s">
        <v>6</v>
      </c>
      <c r="D118" s="74" t="s">
        <v>7</v>
      </c>
      <c r="E118" s="20" t="s">
        <v>8</v>
      </c>
      <c r="F118" s="20" t="s">
        <v>9</v>
      </c>
      <c r="G118" s="20" t="s">
        <v>10</v>
      </c>
      <c r="H118" s="74" t="s">
        <v>11</v>
      </c>
      <c r="I118" s="88" t="s">
        <v>12</v>
      </c>
      <c r="J118" s="10"/>
      <c r="K118" s="10"/>
    </row>
    <row r="119" spans="1:11" x14ac:dyDescent="0.35">
      <c r="A119" s="257" t="s">
        <v>406</v>
      </c>
      <c r="B119" s="15" t="s">
        <v>407</v>
      </c>
      <c r="C119" s="258"/>
      <c r="D119" s="258"/>
      <c r="E119" s="258"/>
      <c r="F119" s="258"/>
      <c r="G119" s="258"/>
      <c r="H119" s="258"/>
      <c r="I119" s="273"/>
      <c r="J119" s="10"/>
      <c r="K119" s="10"/>
    </row>
    <row r="120" spans="1:11" ht="12.75" customHeight="1" x14ac:dyDescent="0.35">
      <c r="A120" s="62"/>
      <c r="B120" s="5" t="s">
        <v>408</v>
      </c>
      <c r="C120" s="258">
        <v>5000000</v>
      </c>
      <c r="D120" s="258">
        <v>0</v>
      </c>
      <c r="E120" s="258">
        <v>0</v>
      </c>
      <c r="F120" s="258">
        <v>0</v>
      </c>
      <c r="G120" s="258">
        <v>0</v>
      </c>
      <c r="H120" s="258">
        <v>5000000</v>
      </c>
      <c r="I120" s="273" t="s">
        <v>155</v>
      </c>
      <c r="J120" s="10"/>
      <c r="K120" s="10"/>
    </row>
    <row r="121" spans="1:11" ht="11.25" customHeight="1" x14ac:dyDescent="0.35">
      <c r="A121" s="257" t="s">
        <v>409</v>
      </c>
      <c r="B121" s="45" t="s">
        <v>410</v>
      </c>
      <c r="C121" s="258"/>
      <c r="D121" s="258"/>
      <c r="E121" s="258"/>
      <c r="F121" s="258"/>
      <c r="G121" s="258"/>
      <c r="H121" s="258"/>
      <c r="I121" s="273"/>
      <c r="J121" s="10"/>
      <c r="K121" s="10"/>
    </row>
    <row r="122" spans="1:11" ht="14.25" customHeight="1" x14ac:dyDescent="0.35">
      <c r="A122" s="62"/>
      <c r="B122" s="5" t="s">
        <v>141</v>
      </c>
      <c r="C122" s="258">
        <v>0</v>
      </c>
      <c r="D122" s="258">
        <v>0</v>
      </c>
      <c r="E122" s="258">
        <v>0</v>
      </c>
      <c r="F122" s="258">
        <v>0</v>
      </c>
      <c r="G122" s="258">
        <v>0</v>
      </c>
      <c r="H122" s="258">
        <v>0</v>
      </c>
      <c r="I122" s="273" t="s">
        <v>155</v>
      </c>
      <c r="J122" s="10"/>
      <c r="K122" s="10"/>
    </row>
    <row r="123" spans="1:11" x14ac:dyDescent="0.35">
      <c r="A123" s="252" t="s">
        <v>411</v>
      </c>
      <c r="B123" s="45" t="s">
        <v>412</v>
      </c>
      <c r="C123" s="258"/>
      <c r="D123" s="258"/>
      <c r="E123" s="258"/>
      <c r="F123" s="258"/>
      <c r="G123" s="258"/>
      <c r="H123" s="258"/>
      <c r="I123" s="273"/>
      <c r="J123" s="10"/>
      <c r="K123" s="10"/>
    </row>
    <row r="124" spans="1:11" ht="11.25" customHeight="1" x14ac:dyDescent="0.35">
      <c r="A124" s="62"/>
      <c r="B124" s="5" t="s">
        <v>141</v>
      </c>
      <c r="C124" s="258">
        <v>0</v>
      </c>
      <c r="D124" s="258">
        <v>0</v>
      </c>
      <c r="E124" s="258">
        <v>0</v>
      </c>
      <c r="F124" s="258">
        <v>0</v>
      </c>
      <c r="G124" s="258">
        <v>0</v>
      </c>
      <c r="H124" s="258">
        <v>0</v>
      </c>
      <c r="I124" s="273" t="s">
        <v>155</v>
      </c>
      <c r="J124" s="10"/>
      <c r="K124" s="10"/>
    </row>
    <row r="125" spans="1:11" x14ac:dyDescent="0.35">
      <c r="A125" s="62">
        <v>45423</v>
      </c>
      <c r="B125" s="45" t="s">
        <v>413</v>
      </c>
      <c r="C125" s="258"/>
      <c r="D125" s="258"/>
      <c r="E125" s="258"/>
      <c r="F125" s="258"/>
      <c r="G125" s="258"/>
      <c r="H125" s="258"/>
      <c r="I125" s="70"/>
      <c r="J125" s="10"/>
      <c r="K125" s="10"/>
    </row>
    <row r="126" spans="1:11" ht="10.5" customHeight="1" x14ac:dyDescent="0.35">
      <c r="A126" s="62"/>
      <c r="B126" s="5" t="s">
        <v>310</v>
      </c>
      <c r="C126" s="258">
        <v>0</v>
      </c>
      <c r="D126" s="258">
        <v>0</v>
      </c>
      <c r="E126" s="258">
        <v>0</v>
      </c>
      <c r="F126" s="258">
        <v>0</v>
      </c>
      <c r="G126" s="258">
        <v>0</v>
      </c>
      <c r="H126" s="258">
        <v>0</v>
      </c>
      <c r="I126" s="273" t="s">
        <v>155</v>
      </c>
      <c r="J126" s="10"/>
      <c r="K126" s="10"/>
    </row>
    <row r="127" spans="1:11" x14ac:dyDescent="0.35">
      <c r="A127" s="62">
        <v>45413</v>
      </c>
      <c r="B127" s="15" t="s">
        <v>414</v>
      </c>
      <c r="C127" s="258"/>
      <c r="D127" s="258"/>
      <c r="E127" s="258"/>
      <c r="F127" s="258"/>
      <c r="G127" s="258"/>
      <c r="H127" s="258"/>
      <c r="I127" s="273"/>
      <c r="J127" s="10"/>
      <c r="K127" s="10"/>
    </row>
    <row r="128" spans="1:11" ht="21" customHeight="1" x14ac:dyDescent="0.35">
      <c r="A128" s="62"/>
      <c r="B128" s="5" t="s">
        <v>373</v>
      </c>
      <c r="C128" s="258">
        <v>41360.870000000003</v>
      </c>
      <c r="D128" s="258">
        <v>0</v>
      </c>
      <c r="E128" s="258">
        <v>0</v>
      </c>
      <c r="F128" s="258">
        <v>0</v>
      </c>
      <c r="G128" s="258">
        <v>5000</v>
      </c>
      <c r="H128" s="258">
        <v>36360.870000000003</v>
      </c>
      <c r="I128" s="273" t="s">
        <v>415</v>
      </c>
      <c r="J128" s="10"/>
      <c r="K128" s="10"/>
    </row>
    <row r="129" spans="1:11" ht="23.25" customHeight="1" x14ac:dyDescent="0.35">
      <c r="A129" s="76" t="s">
        <v>416</v>
      </c>
      <c r="B129" s="15" t="s">
        <v>417</v>
      </c>
      <c r="C129" s="258"/>
      <c r="D129" s="258"/>
      <c r="E129" s="258"/>
      <c r="F129" s="258"/>
      <c r="G129" s="258"/>
      <c r="H129" s="258"/>
      <c r="I129" s="70"/>
      <c r="J129" s="10"/>
      <c r="K129" s="10"/>
    </row>
    <row r="130" spans="1:11" ht="19.5" customHeight="1" x14ac:dyDescent="0.35">
      <c r="A130" s="10"/>
      <c r="B130" s="10" t="s">
        <v>418</v>
      </c>
      <c r="C130" s="278">
        <v>51918.85</v>
      </c>
      <c r="D130" s="278">
        <v>0</v>
      </c>
      <c r="E130" s="278">
        <v>0</v>
      </c>
      <c r="F130" s="278">
        <v>0</v>
      </c>
      <c r="G130" s="278">
        <v>0</v>
      </c>
      <c r="H130" s="278">
        <v>51918.85</v>
      </c>
      <c r="I130" s="274" t="s">
        <v>155</v>
      </c>
      <c r="J130" s="10"/>
      <c r="K130" s="10"/>
    </row>
    <row r="131" spans="1:11" x14ac:dyDescent="0.35">
      <c r="A131" s="62">
        <v>45430</v>
      </c>
      <c r="B131" s="45" t="s">
        <v>419</v>
      </c>
      <c r="C131" s="258"/>
      <c r="D131" s="258"/>
      <c r="E131" s="258"/>
      <c r="F131" s="258"/>
      <c r="G131" s="258"/>
      <c r="H131" s="258"/>
      <c r="I131" s="273"/>
      <c r="J131" s="10"/>
      <c r="K131" s="10"/>
    </row>
    <row r="132" spans="1:11" x14ac:dyDescent="0.35">
      <c r="A132" s="62"/>
      <c r="B132" s="5" t="s">
        <v>141</v>
      </c>
      <c r="C132" s="258">
        <v>500</v>
      </c>
      <c r="D132" s="258">
        <v>0</v>
      </c>
      <c r="E132" s="258">
        <v>0</v>
      </c>
      <c r="F132" s="258">
        <v>500</v>
      </c>
      <c r="G132" s="258">
        <v>0</v>
      </c>
      <c r="H132" s="258">
        <v>0</v>
      </c>
      <c r="I132" s="273" t="s">
        <v>88</v>
      </c>
      <c r="J132" s="10"/>
      <c r="K132" s="10"/>
    </row>
    <row r="133" spans="1:11" ht="18" customHeight="1" x14ac:dyDescent="0.35">
      <c r="A133" s="62">
        <v>45310</v>
      </c>
      <c r="B133" s="45" t="s">
        <v>420</v>
      </c>
      <c r="C133" s="258"/>
      <c r="D133" s="258"/>
      <c r="E133" s="258"/>
      <c r="F133" s="258"/>
      <c r="G133" s="258"/>
      <c r="H133" s="258"/>
      <c r="I133" s="273"/>
      <c r="J133" s="10"/>
      <c r="K133" s="10"/>
    </row>
    <row r="134" spans="1:11" ht="14.25" customHeight="1" thickBot="1" x14ac:dyDescent="0.4">
      <c r="A134" s="62"/>
      <c r="B134" s="5" t="s">
        <v>159</v>
      </c>
      <c r="C134" s="258">
        <v>120106.35</v>
      </c>
      <c r="D134" s="258">
        <v>0</v>
      </c>
      <c r="E134" s="258">
        <v>0</v>
      </c>
      <c r="F134" s="258">
        <v>120106.35</v>
      </c>
      <c r="G134" s="258">
        <v>0</v>
      </c>
      <c r="H134" s="258">
        <v>0</v>
      </c>
      <c r="I134" s="273" t="s">
        <v>155</v>
      </c>
      <c r="J134" s="10"/>
      <c r="K134" s="10"/>
    </row>
    <row r="135" spans="1:11" ht="17.25" customHeight="1" thickBot="1" x14ac:dyDescent="0.4">
      <c r="A135" s="62"/>
      <c r="B135" s="15" t="s">
        <v>404</v>
      </c>
      <c r="C135" s="275">
        <f t="shared" ref="C135:H135" si="1">C120+C122+C124+C126+C128+C130+C132+C134</f>
        <v>5213886.0699999994</v>
      </c>
      <c r="D135" s="276">
        <f t="shared" si="1"/>
        <v>0</v>
      </c>
      <c r="E135" s="276">
        <f t="shared" si="1"/>
        <v>0</v>
      </c>
      <c r="F135" s="276">
        <f t="shared" si="1"/>
        <v>120606.35</v>
      </c>
      <c r="G135" s="276">
        <f t="shared" si="1"/>
        <v>5000</v>
      </c>
      <c r="H135" s="276">
        <f t="shared" si="1"/>
        <v>5088279.72</v>
      </c>
      <c r="I135" s="277"/>
      <c r="J135" s="10"/>
      <c r="K135" s="10"/>
    </row>
    <row r="136" spans="1:11" x14ac:dyDescent="0.35">
      <c r="A136" s="62"/>
      <c r="B136" s="15"/>
      <c r="C136" s="7"/>
      <c r="D136" s="7"/>
      <c r="E136" s="7"/>
      <c r="F136" s="7"/>
      <c r="G136" s="7"/>
      <c r="H136" s="7"/>
      <c r="I136" s="9"/>
      <c r="J136" s="10"/>
      <c r="K136" s="10"/>
    </row>
    <row r="137" spans="1:11" x14ac:dyDescent="0.35">
      <c r="A137" s="27"/>
      <c r="B137" s="15"/>
      <c r="C137" s="65"/>
      <c r="D137" s="65"/>
      <c r="E137" s="65"/>
      <c r="F137" s="65"/>
      <c r="G137" s="65"/>
      <c r="H137" s="65"/>
      <c r="I137" s="14"/>
      <c r="J137" s="10"/>
      <c r="K137" s="10"/>
    </row>
    <row r="138" spans="1:11" ht="15" thickBot="1" x14ac:dyDescent="0.4">
      <c r="A138" s="27"/>
      <c r="B138" s="21"/>
      <c r="C138" s="139"/>
      <c r="D138" s="140"/>
      <c r="E138" s="140"/>
      <c r="F138" s="140"/>
      <c r="G138" s="140"/>
      <c r="H138" s="140"/>
      <c r="I138" s="230" t="s">
        <v>347</v>
      </c>
      <c r="J138" s="231"/>
      <c r="K138" s="10"/>
    </row>
    <row r="139" spans="1:11" ht="42.5" thickBot="1" x14ac:dyDescent="0.4">
      <c r="A139" s="45"/>
      <c r="B139" s="45"/>
      <c r="C139" s="143" t="s">
        <v>6</v>
      </c>
      <c r="D139" s="144" t="s">
        <v>7</v>
      </c>
      <c r="E139" s="145" t="s">
        <v>8</v>
      </c>
      <c r="F139" s="146" t="s">
        <v>9</v>
      </c>
      <c r="G139" s="143" t="s">
        <v>10</v>
      </c>
      <c r="H139" s="146" t="s">
        <v>223</v>
      </c>
      <c r="I139" s="143"/>
      <c r="J139" s="232"/>
      <c r="K139" s="38"/>
    </row>
    <row r="140" spans="1:11" ht="26" x14ac:dyDescent="0.35">
      <c r="A140" s="38"/>
      <c r="B140" s="45" t="s">
        <v>348</v>
      </c>
      <c r="C140" s="246">
        <f t="shared" ref="C140:H140" si="2">C25</f>
        <v>424523.86</v>
      </c>
      <c r="D140" s="165">
        <f t="shared" si="2"/>
        <v>0</v>
      </c>
      <c r="E140" s="165">
        <f t="shared" si="2"/>
        <v>0</v>
      </c>
      <c r="F140" s="165">
        <f t="shared" si="2"/>
        <v>198450</v>
      </c>
      <c r="G140" s="166">
        <f t="shared" si="2"/>
        <v>0</v>
      </c>
      <c r="H140" s="166">
        <f t="shared" si="2"/>
        <v>226073.86</v>
      </c>
      <c r="I140" s="165"/>
      <c r="J140" s="233"/>
      <c r="K140" s="38"/>
    </row>
    <row r="141" spans="1:11" x14ac:dyDescent="0.35">
      <c r="A141" s="38"/>
      <c r="B141" s="73"/>
      <c r="C141" s="247"/>
      <c r="D141" s="165"/>
      <c r="E141" s="165"/>
      <c r="F141" s="165"/>
      <c r="G141" s="166"/>
      <c r="H141" s="166"/>
      <c r="I141" s="165"/>
      <c r="J141" s="233"/>
      <c r="K141" s="38"/>
    </row>
    <row r="142" spans="1:11" ht="26" x14ac:dyDescent="0.35">
      <c r="A142" s="38"/>
      <c r="B142" s="45" t="s">
        <v>394</v>
      </c>
      <c r="C142" s="246">
        <f t="shared" ref="C142:H142" si="3">C77</f>
        <v>132257</v>
      </c>
      <c r="D142" s="165">
        <f t="shared" si="3"/>
        <v>2679.85</v>
      </c>
      <c r="E142" s="165">
        <f t="shared" si="3"/>
        <v>9996.6</v>
      </c>
      <c r="F142" s="165">
        <f t="shared" si="3"/>
        <v>437</v>
      </c>
      <c r="G142" s="166">
        <f t="shared" si="3"/>
        <v>0</v>
      </c>
      <c r="H142" s="166">
        <f t="shared" si="3"/>
        <v>119143.54999999999</v>
      </c>
      <c r="I142" s="165"/>
      <c r="J142" s="233"/>
      <c r="K142" s="38"/>
    </row>
    <row r="143" spans="1:11" x14ac:dyDescent="0.35">
      <c r="A143" s="38"/>
      <c r="B143" s="45"/>
      <c r="C143" s="246"/>
      <c r="D143" s="165"/>
      <c r="E143" s="165"/>
      <c r="F143" s="165"/>
      <c r="G143" s="166"/>
      <c r="H143" s="166"/>
      <c r="I143" s="165"/>
      <c r="J143" s="233"/>
      <c r="K143" s="38"/>
    </row>
    <row r="144" spans="1:11" ht="26" x14ac:dyDescent="0.35">
      <c r="A144" s="38"/>
      <c r="B144" s="45" t="s">
        <v>395</v>
      </c>
      <c r="C144" s="246">
        <f t="shared" ref="C144:H144" si="4">C116</f>
        <v>60639.100000000006</v>
      </c>
      <c r="D144" s="165">
        <f t="shared" si="4"/>
        <v>3500</v>
      </c>
      <c r="E144" s="165">
        <f t="shared" si="4"/>
        <v>2072.9</v>
      </c>
      <c r="F144" s="165">
        <f t="shared" si="4"/>
        <v>3237.05</v>
      </c>
      <c r="G144" s="166">
        <f t="shared" si="4"/>
        <v>0</v>
      </c>
      <c r="H144" s="166">
        <f t="shared" si="4"/>
        <v>51829.15</v>
      </c>
      <c r="I144" s="165"/>
      <c r="J144" s="233"/>
      <c r="K144" s="38"/>
    </row>
    <row r="145" spans="1:11" x14ac:dyDescent="0.35">
      <c r="A145" s="38"/>
      <c r="B145" s="45"/>
      <c r="C145" s="246"/>
      <c r="D145" s="165"/>
      <c r="E145" s="165"/>
      <c r="F145" s="165"/>
      <c r="G145" s="166"/>
      <c r="H145" s="166"/>
      <c r="I145" s="165"/>
      <c r="J145" s="233"/>
      <c r="K145" s="38"/>
    </row>
    <row r="146" spans="1:11" ht="26" x14ac:dyDescent="0.35">
      <c r="A146" s="38"/>
      <c r="B146" s="45" t="s">
        <v>421</v>
      </c>
      <c r="C146" s="246">
        <f t="shared" ref="C146:H146" si="5">C135</f>
        <v>5213886.0699999994</v>
      </c>
      <c r="D146" s="165">
        <f t="shared" si="5"/>
        <v>0</v>
      </c>
      <c r="E146" s="165">
        <f t="shared" si="5"/>
        <v>0</v>
      </c>
      <c r="F146" s="165">
        <f t="shared" si="5"/>
        <v>120606.35</v>
      </c>
      <c r="G146" s="166">
        <f t="shared" si="5"/>
        <v>5000</v>
      </c>
      <c r="H146" s="166">
        <f t="shared" si="5"/>
        <v>5088279.72</v>
      </c>
      <c r="I146" s="165"/>
      <c r="J146" s="233"/>
      <c r="K146" s="38"/>
    </row>
    <row r="147" spans="1:11" ht="15" thickBot="1" x14ac:dyDescent="0.4">
      <c r="A147" s="38"/>
      <c r="B147" s="73"/>
      <c r="C147" s="247"/>
      <c r="D147" s="165"/>
      <c r="E147" s="165"/>
      <c r="F147" s="165"/>
      <c r="G147" s="166"/>
      <c r="H147" s="166"/>
      <c r="I147" s="165"/>
      <c r="J147" s="233"/>
      <c r="K147" s="38"/>
    </row>
    <row r="148" spans="1:11" ht="15" thickBot="1" x14ac:dyDescent="0.4">
      <c r="A148" s="38"/>
      <c r="B148" s="73" t="s">
        <v>350</v>
      </c>
      <c r="C148" s="234">
        <f t="shared" ref="C148" si="6">C140+C142+C144+C146</f>
        <v>5831306.0299999993</v>
      </c>
      <c r="D148" s="235">
        <f>D140+D142+D144+D146</f>
        <v>6179.85</v>
      </c>
      <c r="E148" s="235">
        <f>E140+E142+E144+E146</f>
        <v>12069.5</v>
      </c>
      <c r="F148" s="235">
        <f>F140+F142+F144+F146</f>
        <v>322730.40000000002</v>
      </c>
      <c r="G148" s="236">
        <f>G140+G142+G144+G146</f>
        <v>5000</v>
      </c>
      <c r="H148" s="236">
        <f>H140+H142+H144+H146</f>
        <v>5485326.2799999993</v>
      </c>
      <c r="I148" s="237"/>
      <c r="J148" s="233"/>
      <c r="K148" s="38"/>
    </row>
    <row r="149" spans="1:11" x14ac:dyDescent="0.35">
      <c r="A149" s="10"/>
      <c r="B149" s="248"/>
      <c r="C149" s="193"/>
      <c r="D149" s="194"/>
      <c r="E149" s="194"/>
      <c r="F149" s="194"/>
      <c r="G149" s="194"/>
      <c r="H149" s="194"/>
      <c r="I149" s="194"/>
      <c r="J149" s="195"/>
      <c r="K149" s="10"/>
    </row>
    <row r="150" spans="1:11" x14ac:dyDescent="0.35">
      <c r="A150" s="10"/>
      <c r="B150" s="10"/>
      <c r="C150" s="10"/>
      <c r="D150" s="10"/>
      <c r="E150" s="10"/>
      <c r="F150" s="10"/>
      <c r="G150" s="10"/>
      <c r="H150" s="10"/>
      <c r="I150" s="10"/>
      <c r="J150" s="196"/>
      <c r="K150" s="10"/>
    </row>
    <row r="151" spans="1:11" ht="15" thickBot="1" x14ac:dyDescent="0.4">
      <c r="A151" s="10"/>
      <c r="B151" s="21"/>
      <c r="C151" s="11" t="s">
        <v>243</v>
      </c>
      <c r="D151" s="34"/>
      <c r="E151" s="10"/>
      <c r="F151" s="34"/>
      <c r="G151" s="10"/>
      <c r="H151" s="10"/>
      <c r="I151" s="91"/>
      <c r="J151" s="197"/>
      <c r="K151" s="10"/>
    </row>
    <row r="152" spans="1:11" x14ac:dyDescent="0.35">
      <c r="A152" s="10"/>
      <c r="B152" s="21"/>
      <c r="C152" s="249"/>
      <c r="D152" s="239"/>
      <c r="E152" s="239"/>
      <c r="F152" s="240"/>
      <c r="G152" s="239"/>
      <c r="H152" s="239"/>
      <c r="I152" s="241"/>
      <c r="J152" s="197"/>
      <c r="K152" s="10"/>
    </row>
    <row r="153" spans="1:11" ht="25.5" x14ac:dyDescent="0.35">
      <c r="A153" s="10"/>
      <c r="B153" s="10"/>
      <c r="C153" s="202" t="s">
        <v>351</v>
      </c>
      <c r="D153" s="22"/>
      <c r="E153" s="22"/>
      <c r="F153" s="22"/>
      <c r="G153" s="22"/>
      <c r="H153" s="203"/>
      <c r="I153" s="205">
        <f>G148</f>
        <v>5000</v>
      </c>
      <c r="J153" s="196"/>
      <c r="K153" s="10"/>
    </row>
    <row r="154" spans="1:11" x14ac:dyDescent="0.35">
      <c r="A154" s="10"/>
      <c r="B154" s="10"/>
      <c r="C154" s="202"/>
      <c r="D154" s="22"/>
      <c r="E154" s="22"/>
      <c r="F154" s="22"/>
      <c r="G154" s="22"/>
      <c r="H154" s="203"/>
      <c r="I154" s="205"/>
      <c r="J154" s="196"/>
      <c r="K154" s="10"/>
    </row>
    <row r="155" spans="1:11" ht="26" x14ac:dyDescent="0.35">
      <c r="A155" s="10"/>
      <c r="B155" s="10"/>
      <c r="C155" s="202" t="s">
        <v>352</v>
      </c>
      <c r="D155" s="22"/>
      <c r="E155" s="22"/>
      <c r="F155" s="22"/>
      <c r="G155" s="22"/>
      <c r="H155" s="203"/>
      <c r="I155" s="205">
        <f>D148</f>
        <v>6179.85</v>
      </c>
      <c r="J155" s="196"/>
      <c r="K155" s="10"/>
    </row>
    <row r="156" spans="1:11" x14ac:dyDescent="0.35">
      <c r="A156" s="10"/>
      <c r="B156" s="10"/>
      <c r="C156" s="202"/>
      <c r="D156" s="22"/>
      <c r="E156" s="22"/>
      <c r="F156" s="22"/>
      <c r="G156" s="22"/>
      <c r="H156" s="203"/>
      <c r="I156" s="205"/>
      <c r="J156" s="196"/>
      <c r="K156" s="10"/>
    </row>
    <row r="157" spans="1:11" ht="25.5" x14ac:dyDescent="0.35">
      <c r="A157" s="10"/>
      <c r="B157" s="10"/>
      <c r="C157" s="202" t="s">
        <v>353</v>
      </c>
      <c r="D157" s="22"/>
      <c r="E157" s="22"/>
      <c r="F157" s="22"/>
      <c r="G157" s="22"/>
      <c r="H157" s="203"/>
      <c r="I157" s="205">
        <f>H148</f>
        <v>5485326.2799999993</v>
      </c>
      <c r="J157" s="196"/>
      <c r="K157" s="10"/>
    </row>
    <row r="158" spans="1:11" x14ac:dyDescent="0.35">
      <c r="A158" s="10"/>
      <c r="B158" s="10"/>
      <c r="C158" s="202"/>
      <c r="D158" s="22"/>
      <c r="E158" s="22"/>
      <c r="F158" s="22"/>
      <c r="G158" s="22"/>
      <c r="H158" s="203"/>
      <c r="I158" s="205"/>
      <c r="J158" s="196"/>
      <c r="K158" s="10"/>
    </row>
    <row r="159" spans="1:11" x14ac:dyDescent="0.35">
      <c r="A159" s="10"/>
      <c r="B159" s="10"/>
      <c r="C159" s="202"/>
      <c r="D159" s="22"/>
      <c r="E159" s="22"/>
      <c r="F159" s="22"/>
      <c r="G159" s="22"/>
      <c r="H159" s="203"/>
      <c r="I159" s="205"/>
      <c r="J159" s="196"/>
      <c r="K159" s="10"/>
    </row>
    <row r="160" spans="1:11" ht="15" thickBot="1" x14ac:dyDescent="0.4">
      <c r="A160" s="10"/>
      <c r="B160" s="10"/>
      <c r="C160" s="206" t="s">
        <v>249</v>
      </c>
      <c r="D160" s="207"/>
      <c r="E160" s="207"/>
      <c r="F160" s="207"/>
      <c r="G160" s="207"/>
      <c r="H160" s="208"/>
      <c r="I160" s="209">
        <f>SUM(I153:I158)</f>
        <v>5496506.129999999</v>
      </c>
      <c r="J160" s="196"/>
      <c r="K160" s="34"/>
    </row>
    <row r="161" spans="1:11" x14ac:dyDescent="0.35">
      <c r="A161" s="10"/>
      <c r="B161" s="10"/>
      <c r="C161" s="210"/>
      <c r="D161" s="50"/>
      <c r="E161" s="50"/>
      <c r="F161" s="50"/>
      <c r="G161" s="50"/>
      <c r="H161" s="211"/>
      <c r="I161" s="212"/>
      <c r="J161" s="197"/>
      <c r="K161" s="34"/>
    </row>
    <row r="162" spans="1:11" ht="15" thickBot="1" x14ac:dyDescent="0.4">
      <c r="A162" s="10"/>
      <c r="B162" s="10"/>
      <c r="C162" s="213" t="s">
        <v>250</v>
      </c>
      <c r="D162" s="207"/>
      <c r="E162" s="207"/>
      <c r="F162" s="207"/>
      <c r="G162" s="207"/>
      <c r="H162" s="208"/>
      <c r="I162" s="214">
        <f>E148+F148</f>
        <v>334799.90000000002</v>
      </c>
      <c r="J162" s="196"/>
      <c r="K162" s="34"/>
    </row>
    <row r="163" spans="1:11" x14ac:dyDescent="0.35">
      <c r="A163" s="10"/>
      <c r="B163" s="10"/>
      <c r="C163" s="10"/>
      <c r="D163" s="10"/>
      <c r="E163" s="10"/>
      <c r="F163" s="10"/>
      <c r="G163" s="10"/>
      <c r="H163" s="10"/>
      <c r="I163" s="34"/>
      <c r="J163" s="122"/>
      <c r="K163" s="10"/>
    </row>
    <row r="164" spans="1:11" x14ac:dyDescent="0.35">
      <c r="A164" s="10"/>
      <c r="B164" s="10"/>
      <c r="C164" s="10"/>
      <c r="D164" s="10"/>
      <c r="E164" s="10"/>
      <c r="F164" s="10"/>
      <c r="G164" s="10"/>
      <c r="H164" s="10"/>
      <c r="I164" s="10"/>
      <c r="J164" s="122"/>
      <c r="K164" s="10"/>
    </row>
    <row r="165" spans="1:11" x14ac:dyDescent="0.35">
      <c r="A165" s="10"/>
      <c r="B165" s="10"/>
      <c r="C165" s="10"/>
      <c r="D165" s="10"/>
      <c r="E165" s="10"/>
      <c r="F165" s="10"/>
      <c r="G165" s="10"/>
      <c r="H165" s="10"/>
      <c r="I165" s="10"/>
      <c r="J165" s="122"/>
      <c r="K165" s="10"/>
    </row>
    <row r="166" spans="1:11" x14ac:dyDescent="0.35">
      <c r="A166" s="10"/>
      <c r="B166" s="10"/>
      <c r="C166" s="10"/>
      <c r="D166" s="10"/>
      <c r="E166" s="10"/>
      <c r="F166" s="10"/>
      <c r="G166" s="10"/>
      <c r="H166" s="10"/>
      <c r="I166" s="10"/>
      <c r="J166" s="122"/>
      <c r="K166" s="1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6A2EE-FC33-4CCD-A7D8-FED2D14DC6DC}">
  <dimension ref="A1:K161"/>
  <sheetViews>
    <sheetView workbookViewId="0">
      <selection sqref="A1:XFD1048576"/>
    </sheetView>
  </sheetViews>
  <sheetFormatPr defaultRowHeight="14.5" x14ac:dyDescent="0.35"/>
  <cols>
    <col min="1" max="1" width="16" customWidth="1"/>
    <col min="2" max="2" width="33.08984375" customWidth="1"/>
    <col min="3" max="3" width="15.6328125" customWidth="1"/>
    <col min="4" max="4" width="13.08984375" customWidth="1"/>
    <col min="5" max="5" width="12.453125" customWidth="1"/>
    <col min="6" max="6" width="12.90625" customWidth="1"/>
    <col min="7" max="7" width="11" customWidth="1"/>
    <col min="8" max="8" width="16.36328125" customWidth="1"/>
    <col min="9" max="9" width="32" customWidth="1"/>
    <col min="10" max="10" width="19.6328125" customWidth="1"/>
  </cols>
  <sheetData>
    <row r="1" spans="1:11" ht="18.5" x14ac:dyDescent="0.45">
      <c r="A1" s="244" t="s">
        <v>422</v>
      </c>
      <c r="B1" s="244"/>
      <c r="C1" s="2"/>
      <c r="D1" s="2"/>
      <c r="E1" s="2"/>
      <c r="F1" s="2"/>
      <c r="G1" s="2"/>
      <c r="H1" s="2"/>
      <c r="I1" s="3"/>
      <c r="J1" s="2"/>
      <c r="K1" s="2"/>
    </row>
    <row r="2" spans="1:11" x14ac:dyDescent="0.35">
      <c r="A2" s="10"/>
      <c r="B2" s="10"/>
      <c r="C2" s="10"/>
      <c r="D2" s="10"/>
      <c r="E2" s="10"/>
      <c r="F2" s="10"/>
      <c r="G2" s="10"/>
      <c r="H2" s="10"/>
      <c r="I2" s="122"/>
      <c r="J2" s="10"/>
      <c r="K2" s="10"/>
    </row>
    <row r="3" spans="1:11" x14ac:dyDescent="0.35">
      <c r="A3" s="4"/>
      <c r="B3" s="5"/>
      <c r="C3" s="6"/>
      <c r="D3" s="6"/>
      <c r="E3" s="7"/>
      <c r="F3" s="8"/>
      <c r="G3" s="8"/>
      <c r="H3" s="7"/>
      <c r="I3" s="9"/>
      <c r="J3" s="10"/>
      <c r="K3" s="10"/>
    </row>
    <row r="4" spans="1:11" x14ac:dyDescent="0.35">
      <c r="A4" s="225" t="s">
        <v>355</v>
      </c>
      <c r="B4" s="226"/>
      <c r="C4" s="227"/>
      <c r="D4" s="22"/>
      <c r="E4" s="22"/>
      <c r="F4" s="22"/>
      <c r="G4" s="22"/>
      <c r="H4" s="22"/>
      <c r="I4" s="14" t="s">
        <v>2</v>
      </c>
      <c r="J4" s="10"/>
      <c r="K4" s="10"/>
    </row>
    <row r="5" spans="1:11" ht="15" thickBot="1" x14ac:dyDescent="0.4">
      <c r="A5" s="49"/>
      <c r="B5" s="50"/>
      <c r="C5" s="22"/>
      <c r="D5" s="22"/>
      <c r="E5" s="22"/>
      <c r="F5" s="22"/>
      <c r="G5" s="22"/>
      <c r="H5" s="22"/>
      <c r="I5" s="14"/>
      <c r="J5" s="10"/>
      <c r="K5" s="10"/>
    </row>
    <row r="6" spans="1:11" ht="39.5" thickBot="1" x14ac:dyDescent="0.4">
      <c r="A6" s="45" t="s">
        <v>3</v>
      </c>
      <c r="B6" s="73" t="s">
        <v>5</v>
      </c>
      <c r="C6" s="20" t="s">
        <v>6</v>
      </c>
      <c r="D6" s="20" t="s">
        <v>7</v>
      </c>
      <c r="E6" s="20" t="s">
        <v>8</v>
      </c>
      <c r="F6" s="20" t="s">
        <v>9</v>
      </c>
      <c r="G6" s="20" t="s">
        <v>10</v>
      </c>
      <c r="H6" s="75" t="s">
        <v>11</v>
      </c>
      <c r="I6" s="20" t="s">
        <v>12</v>
      </c>
      <c r="J6" s="10"/>
      <c r="K6" s="10"/>
    </row>
    <row r="7" spans="1:11" x14ac:dyDescent="0.35">
      <c r="A7" s="45"/>
      <c r="B7" s="73"/>
      <c r="C7" s="88"/>
      <c r="D7" s="88"/>
      <c r="E7" s="88"/>
      <c r="F7" s="88"/>
      <c r="G7" s="88"/>
      <c r="H7" s="88"/>
      <c r="I7" s="88"/>
      <c r="J7" s="10"/>
      <c r="K7" s="10"/>
    </row>
    <row r="8" spans="1:11" x14ac:dyDescent="0.35">
      <c r="A8" s="45"/>
      <c r="B8" s="73"/>
      <c r="C8" s="81"/>
      <c r="D8" s="81"/>
      <c r="E8" s="81"/>
      <c r="F8" s="81"/>
      <c r="G8" s="81"/>
      <c r="H8" s="81"/>
      <c r="I8" s="81"/>
      <c r="J8" s="10"/>
      <c r="K8" s="10"/>
    </row>
    <row r="9" spans="1:11" ht="52.5" x14ac:dyDescent="0.35">
      <c r="A9" s="86" t="s">
        <v>279</v>
      </c>
      <c r="B9" s="221" t="s">
        <v>280</v>
      </c>
      <c r="C9" s="58"/>
      <c r="D9" s="58"/>
      <c r="E9" s="58"/>
      <c r="F9" s="58"/>
      <c r="G9" s="58"/>
      <c r="H9" s="58"/>
      <c r="I9" s="71"/>
      <c r="J9" s="10"/>
      <c r="K9" s="10"/>
    </row>
    <row r="10" spans="1:11" ht="62.5" x14ac:dyDescent="0.35">
      <c r="A10" s="76"/>
      <c r="B10" s="5" t="s">
        <v>193</v>
      </c>
      <c r="C10" s="58">
        <v>20000</v>
      </c>
      <c r="D10" s="58">
        <v>0</v>
      </c>
      <c r="E10" s="58">
        <v>0</v>
      </c>
      <c r="F10" s="58">
        <v>0</v>
      </c>
      <c r="G10" s="58">
        <v>0</v>
      </c>
      <c r="H10" s="58">
        <v>20000</v>
      </c>
      <c r="I10" s="70" t="s">
        <v>423</v>
      </c>
      <c r="J10" s="10"/>
      <c r="K10" s="10"/>
    </row>
    <row r="11" spans="1:11" ht="52" x14ac:dyDescent="0.35">
      <c r="A11" s="76" t="s">
        <v>281</v>
      </c>
      <c r="B11" s="45" t="s">
        <v>282</v>
      </c>
      <c r="C11" s="58"/>
      <c r="D11" s="58"/>
      <c r="E11" s="58"/>
      <c r="F11" s="58"/>
      <c r="G11" s="58"/>
      <c r="H11" s="58"/>
      <c r="I11" s="71"/>
      <c r="J11" s="10"/>
      <c r="K11" s="10"/>
    </row>
    <row r="12" spans="1:11" ht="62.5" x14ac:dyDescent="0.35">
      <c r="A12" s="62"/>
      <c r="B12" s="5" t="s">
        <v>159</v>
      </c>
      <c r="C12" s="58">
        <v>24786.45</v>
      </c>
      <c r="D12" s="58">
        <v>0</v>
      </c>
      <c r="E12" s="58">
        <v>0</v>
      </c>
      <c r="F12" s="58">
        <v>0</v>
      </c>
      <c r="G12" s="58">
        <v>0</v>
      </c>
      <c r="H12" s="58">
        <v>24786.45</v>
      </c>
      <c r="I12" s="70" t="s">
        <v>423</v>
      </c>
      <c r="J12" s="10"/>
      <c r="K12" s="10"/>
    </row>
    <row r="13" spans="1:11" x14ac:dyDescent="0.35">
      <c r="A13" s="62"/>
      <c r="B13" s="5"/>
      <c r="C13" s="58"/>
      <c r="D13" s="58"/>
      <c r="E13" s="58"/>
      <c r="F13" s="58"/>
      <c r="G13" s="58"/>
      <c r="H13" s="58"/>
      <c r="I13" s="70"/>
      <c r="J13" s="10"/>
      <c r="K13" s="10"/>
    </row>
    <row r="14" spans="1:11" x14ac:dyDescent="0.35">
      <c r="A14" s="62">
        <v>45121</v>
      </c>
      <c r="B14" s="45" t="s">
        <v>285</v>
      </c>
      <c r="C14" s="58"/>
      <c r="D14" s="58"/>
      <c r="E14" s="58"/>
      <c r="F14" s="58"/>
      <c r="G14" s="58"/>
      <c r="H14" s="58"/>
      <c r="I14" s="70"/>
      <c r="J14" s="10"/>
      <c r="K14" s="10"/>
    </row>
    <row r="15" spans="1:11" ht="116.25" customHeight="1" x14ac:dyDescent="0.35">
      <c r="A15" s="62"/>
      <c r="B15" s="5" t="s">
        <v>159</v>
      </c>
      <c r="C15" s="58">
        <v>36598.06</v>
      </c>
      <c r="D15" s="58">
        <v>0</v>
      </c>
      <c r="E15" s="58">
        <v>0</v>
      </c>
      <c r="F15" s="58">
        <v>0</v>
      </c>
      <c r="G15" s="58">
        <v>0</v>
      </c>
      <c r="H15" s="58">
        <v>36598.06</v>
      </c>
      <c r="I15" s="70" t="s">
        <v>423</v>
      </c>
      <c r="J15" s="10"/>
      <c r="K15" s="10"/>
    </row>
    <row r="16" spans="1:11" x14ac:dyDescent="0.35">
      <c r="A16" s="62"/>
      <c r="B16" s="5"/>
      <c r="C16" s="58"/>
      <c r="D16" s="58"/>
      <c r="E16" s="58"/>
      <c r="F16" s="58"/>
      <c r="G16" s="58"/>
      <c r="H16" s="58"/>
      <c r="I16" s="70"/>
      <c r="J16" s="10"/>
      <c r="K16" s="10"/>
    </row>
    <row r="17" spans="1:11" x14ac:dyDescent="0.35">
      <c r="A17" s="62"/>
      <c r="B17" s="5"/>
      <c r="C17" s="58"/>
      <c r="D17" s="58"/>
      <c r="E17" s="58"/>
      <c r="F17" s="58"/>
      <c r="G17" s="58"/>
      <c r="H17" s="58"/>
      <c r="I17" s="70"/>
      <c r="J17" s="10"/>
      <c r="K17" s="10"/>
    </row>
    <row r="18" spans="1:11" ht="26" x14ac:dyDescent="0.35">
      <c r="A18" s="62">
        <v>45121</v>
      </c>
      <c r="B18" s="45" t="s">
        <v>286</v>
      </c>
      <c r="C18" s="58"/>
      <c r="D18" s="58"/>
      <c r="E18" s="58"/>
      <c r="F18" s="58"/>
      <c r="G18" s="58"/>
      <c r="H18" s="58"/>
      <c r="I18" s="70"/>
      <c r="J18" s="10"/>
      <c r="K18" s="10"/>
    </row>
    <row r="19" spans="1:11" ht="125.25" customHeight="1" x14ac:dyDescent="0.35">
      <c r="A19" s="62"/>
      <c r="B19" s="5" t="s">
        <v>182</v>
      </c>
      <c r="C19" s="58">
        <v>15784.08</v>
      </c>
      <c r="D19" s="58">
        <v>0</v>
      </c>
      <c r="E19" s="58">
        <v>0</v>
      </c>
      <c r="F19" s="58">
        <v>0</v>
      </c>
      <c r="G19" s="58">
        <v>0</v>
      </c>
      <c r="H19" s="58">
        <v>15784.08</v>
      </c>
      <c r="I19" s="70" t="s">
        <v>423</v>
      </c>
      <c r="J19" s="10"/>
      <c r="K19" s="10"/>
    </row>
    <row r="20" spans="1:11" ht="15" thickBot="1" x14ac:dyDescent="0.4">
      <c r="A20" s="62"/>
      <c r="B20" s="10"/>
      <c r="C20" s="58"/>
      <c r="D20" s="58"/>
      <c r="E20" s="58"/>
      <c r="F20" s="58"/>
      <c r="G20" s="58"/>
      <c r="H20" s="58"/>
      <c r="I20" s="70"/>
      <c r="J20" s="10"/>
      <c r="K20" s="10"/>
    </row>
    <row r="21" spans="1:11" ht="27" thickBot="1" x14ac:dyDescent="0.4">
      <c r="A21" s="62"/>
      <c r="B21" s="15" t="s">
        <v>320</v>
      </c>
      <c r="C21" s="223">
        <f t="shared" ref="C21:H21" si="0">C10+C12+C15+C19</f>
        <v>97168.59</v>
      </c>
      <c r="D21" s="268">
        <f t="shared" si="0"/>
        <v>0</v>
      </c>
      <c r="E21" s="223">
        <f t="shared" si="0"/>
        <v>0</v>
      </c>
      <c r="F21" s="223">
        <f t="shared" si="0"/>
        <v>0</v>
      </c>
      <c r="G21" s="223">
        <f t="shared" si="0"/>
        <v>0</v>
      </c>
      <c r="H21" s="223">
        <f t="shared" si="0"/>
        <v>97168.59</v>
      </c>
      <c r="I21" s="229"/>
      <c r="J21" s="10"/>
      <c r="K21" s="10"/>
    </row>
    <row r="22" spans="1:11" x14ac:dyDescent="0.35">
      <c r="A22" s="27"/>
      <c r="B22" s="15"/>
      <c r="C22" s="65"/>
      <c r="D22" s="65"/>
      <c r="E22" s="65"/>
      <c r="F22" s="65"/>
      <c r="G22" s="65"/>
      <c r="H22" s="65"/>
      <c r="I22" s="14"/>
      <c r="J22" s="10"/>
      <c r="K22" s="10"/>
    </row>
    <row r="23" spans="1:11" x14ac:dyDescent="0.35">
      <c r="A23" s="27"/>
      <c r="B23" s="15"/>
      <c r="C23" s="65"/>
      <c r="D23" s="65"/>
      <c r="E23" s="65"/>
      <c r="F23" s="65"/>
      <c r="G23" s="65"/>
      <c r="H23" s="65"/>
      <c r="I23" s="14"/>
      <c r="J23" s="10"/>
      <c r="K23" s="10"/>
    </row>
    <row r="24" spans="1:11" x14ac:dyDescent="0.35">
      <c r="A24" s="27"/>
      <c r="B24" s="15"/>
      <c r="C24" s="65"/>
      <c r="D24" s="65"/>
      <c r="E24" s="65"/>
      <c r="F24" s="65"/>
      <c r="G24" s="65"/>
      <c r="H24" s="65"/>
      <c r="I24" s="14"/>
      <c r="J24" s="10"/>
      <c r="K24" s="10"/>
    </row>
    <row r="25" spans="1:11" ht="15" thickBot="1" x14ac:dyDescent="0.4">
      <c r="A25" s="225" t="s">
        <v>357</v>
      </c>
      <c r="B25" s="226"/>
      <c r="C25" s="227"/>
      <c r="D25" s="22"/>
      <c r="E25" s="22"/>
      <c r="F25" s="22"/>
      <c r="G25" s="22"/>
      <c r="H25" s="22"/>
      <c r="I25" s="14" t="s">
        <v>19</v>
      </c>
      <c r="J25" s="10"/>
      <c r="K25" s="10"/>
    </row>
    <row r="26" spans="1:11" ht="39.5" thickBot="1" x14ac:dyDescent="0.4">
      <c r="A26" s="45" t="s">
        <v>3</v>
      </c>
      <c r="B26" s="73" t="s">
        <v>5</v>
      </c>
      <c r="C26" s="269" t="s">
        <v>6</v>
      </c>
      <c r="D26" s="74" t="s">
        <v>7</v>
      </c>
      <c r="E26" s="20" t="s">
        <v>8</v>
      </c>
      <c r="F26" s="20" t="s">
        <v>9</v>
      </c>
      <c r="G26" s="20" t="s">
        <v>10</v>
      </c>
      <c r="H26" s="75" t="s">
        <v>11</v>
      </c>
      <c r="I26" s="20" t="s">
        <v>12</v>
      </c>
      <c r="J26" s="10"/>
      <c r="K26" s="10"/>
    </row>
    <row r="27" spans="1:11" x14ac:dyDescent="0.35">
      <c r="A27" s="45"/>
      <c r="B27" s="73"/>
      <c r="C27" s="88"/>
      <c r="D27" s="250"/>
      <c r="E27" s="88"/>
      <c r="F27" s="88"/>
      <c r="G27" s="88"/>
      <c r="H27" s="251"/>
      <c r="I27" s="88"/>
      <c r="J27" s="10"/>
      <c r="K27" s="10"/>
    </row>
    <row r="28" spans="1:11" ht="52.5" x14ac:dyDescent="0.35">
      <c r="A28" s="86" t="s">
        <v>325</v>
      </c>
      <c r="B28" s="73" t="s">
        <v>299</v>
      </c>
      <c r="C28" s="58"/>
      <c r="D28" s="59"/>
      <c r="E28" s="58"/>
      <c r="F28" s="58"/>
      <c r="G28" s="58"/>
      <c r="H28" s="58"/>
      <c r="I28" s="70"/>
      <c r="J28" s="10"/>
      <c r="K28" s="10"/>
    </row>
    <row r="29" spans="1:11" ht="75" x14ac:dyDescent="0.35">
      <c r="A29" s="62"/>
      <c r="B29" s="5" t="s">
        <v>157</v>
      </c>
      <c r="C29" s="270">
        <v>33044</v>
      </c>
      <c r="D29" s="271">
        <v>0</v>
      </c>
      <c r="E29" s="270">
        <v>0</v>
      </c>
      <c r="F29" s="270">
        <v>0</v>
      </c>
      <c r="G29" s="270">
        <v>0</v>
      </c>
      <c r="H29" s="270">
        <v>33044</v>
      </c>
      <c r="I29" s="70" t="s">
        <v>424</v>
      </c>
      <c r="J29" s="10"/>
      <c r="K29" s="10"/>
    </row>
    <row r="30" spans="1:11" x14ac:dyDescent="0.35">
      <c r="A30" s="76"/>
      <c r="B30" s="5"/>
      <c r="C30" s="58"/>
      <c r="D30" s="59"/>
      <c r="E30" s="58"/>
      <c r="F30" s="58"/>
      <c r="G30" s="58"/>
      <c r="H30" s="58"/>
      <c r="I30" s="71"/>
      <c r="J30" s="10"/>
      <c r="K30" s="10"/>
    </row>
    <row r="31" spans="1:11" ht="52.5" x14ac:dyDescent="0.35">
      <c r="A31" s="86" t="s">
        <v>323</v>
      </c>
      <c r="B31" s="245" t="s">
        <v>324</v>
      </c>
      <c r="C31" s="58"/>
      <c r="D31" s="59"/>
      <c r="E31" s="58"/>
      <c r="F31" s="58"/>
      <c r="G31" s="58"/>
      <c r="H31" s="58"/>
      <c r="I31" s="71"/>
      <c r="J31" s="10"/>
      <c r="K31" s="10"/>
    </row>
    <row r="32" spans="1:11" ht="75" x14ac:dyDescent="0.35">
      <c r="A32" s="62"/>
      <c r="B32" s="5" t="s">
        <v>159</v>
      </c>
      <c r="C32" s="58">
        <v>12088.32</v>
      </c>
      <c r="D32" s="59">
        <v>0</v>
      </c>
      <c r="E32" s="58">
        <v>0</v>
      </c>
      <c r="F32" s="58">
        <v>0</v>
      </c>
      <c r="G32" s="58">
        <v>0</v>
      </c>
      <c r="H32" s="58">
        <v>12088.32</v>
      </c>
      <c r="I32" s="70" t="s">
        <v>424</v>
      </c>
      <c r="J32" s="10"/>
      <c r="K32" s="10"/>
    </row>
    <row r="33" spans="1:11" x14ac:dyDescent="0.35">
      <c r="A33" s="62"/>
      <c r="B33" s="45"/>
      <c r="C33" s="58"/>
      <c r="D33" s="59"/>
      <c r="E33" s="58"/>
      <c r="F33" s="58"/>
      <c r="G33" s="58"/>
      <c r="H33" s="58"/>
      <c r="I33" s="70"/>
      <c r="J33" s="10"/>
      <c r="K33" s="10"/>
    </row>
    <row r="34" spans="1:11" ht="52.5" x14ac:dyDescent="0.35">
      <c r="A34" s="86" t="s">
        <v>326</v>
      </c>
      <c r="B34" s="45" t="s">
        <v>327</v>
      </c>
      <c r="C34" s="58"/>
      <c r="D34" s="59"/>
      <c r="E34" s="58"/>
      <c r="F34" s="58"/>
      <c r="G34" s="58"/>
      <c r="H34" s="58"/>
      <c r="I34" s="70"/>
      <c r="J34" s="10"/>
      <c r="K34" s="10"/>
    </row>
    <row r="35" spans="1:11" ht="75" x14ac:dyDescent="0.35">
      <c r="A35" s="62"/>
      <c r="B35" s="5" t="s">
        <v>159</v>
      </c>
      <c r="C35" s="58">
        <v>8525</v>
      </c>
      <c r="D35" s="59">
        <v>0</v>
      </c>
      <c r="E35" s="58">
        <v>0</v>
      </c>
      <c r="F35" s="58">
        <v>0</v>
      </c>
      <c r="G35" s="58">
        <v>0</v>
      </c>
      <c r="H35" s="58">
        <v>8525</v>
      </c>
      <c r="I35" s="70" t="s">
        <v>424</v>
      </c>
      <c r="J35" s="10"/>
      <c r="K35" s="10"/>
    </row>
    <row r="36" spans="1:11" x14ac:dyDescent="0.35">
      <c r="A36" s="62"/>
      <c r="B36" s="5"/>
      <c r="C36" s="58"/>
      <c r="D36" s="59"/>
      <c r="E36" s="58"/>
      <c r="F36" s="58"/>
      <c r="G36" s="58"/>
      <c r="H36" s="58"/>
      <c r="I36" s="70"/>
      <c r="J36" s="10"/>
      <c r="K36" s="10"/>
    </row>
    <row r="37" spans="1:11" x14ac:dyDescent="0.35">
      <c r="A37" s="252" t="s">
        <v>358</v>
      </c>
      <c r="B37" s="45" t="s">
        <v>321</v>
      </c>
      <c r="C37" s="58"/>
      <c r="D37" s="59" t="s">
        <v>17</v>
      </c>
      <c r="E37" s="58" t="s">
        <v>17</v>
      </c>
      <c r="F37" s="58" t="s">
        <v>17</v>
      </c>
      <c r="G37" s="58" t="s">
        <v>17</v>
      </c>
      <c r="H37" s="58" t="s">
        <v>17</v>
      </c>
      <c r="I37" s="70"/>
      <c r="J37" s="10"/>
      <c r="K37" s="10"/>
    </row>
    <row r="38" spans="1:11" ht="75" x14ac:dyDescent="0.35">
      <c r="A38" s="62"/>
      <c r="B38" s="5" t="s">
        <v>322</v>
      </c>
      <c r="C38" s="58">
        <v>0</v>
      </c>
      <c r="D38" s="59">
        <v>0</v>
      </c>
      <c r="E38" s="58">
        <v>0</v>
      </c>
      <c r="F38" s="58">
        <v>0</v>
      </c>
      <c r="G38" s="58">
        <v>0</v>
      </c>
      <c r="H38" s="58">
        <v>0</v>
      </c>
      <c r="I38" s="70" t="s">
        <v>424</v>
      </c>
      <c r="J38" s="10"/>
      <c r="K38" s="10"/>
    </row>
    <row r="39" spans="1:11" x14ac:dyDescent="0.35">
      <c r="A39" s="62"/>
      <c r="B39" s="5"/>
      <c r="C39" s="58"/>
      <c r="D39" s="59"/>
      <c r="E39" s="58"/>
      <c r="F39" s="58"/>
      <c r="G39" s="58"/>
      <c r="H39" s="58"/>
      <c r="I39" s="70"/>
      <c r="J39" s="10"/>
      <c r="K39" s="10"/>
    </row>
    <row r="40" spans="1:11" x14ac:dyDescent="0.35">
      <c r="A40" s="253" t="s">
        <v>359</v>
      </c>
      <c r="B40" s="45" t="s">
        <v>328</v>
      </c>
      <c r="C40" s="58"/>
      <c r="D40" s="59"/>
      <c r="E40" s="58"/>
      <c r="F40" s="58"/>
      <c r="G40" s="58"/>
      <c r="H40" s="58"/>
      <c r="I40" s="70"/>
      <c r="J40" s="10"/>
      <c r="K40" s="10"/>
    </row>
    <row r="41" spans="1:11" ht="75" x14ac:dyDescent="0.35">
      <c r="A41" s="62"/>
      <c r="B41" s="5" t="s">
        <v>159</v>
      </c>
      <c r="C41" s="58">
        <v>1299.99</v>
      </c>
      <c r="D41" s="59">
        <v>0</v>
      </c>
      <c r="E41" s="58">
        <v>0</v>
      </c>
      <c r="F41" s="58">
        <v>0</v>
      </c>
      <c r="G41" s="58">
        <v>0</v>
      </c>
      <c r="H41" s="58">
        <v>1299.99</v>
      </c>
      <c r="I41" s="70" t="s">
        <v>424</v>
      </c>
      <c r="J41" s="10"/>
      <c r="K41" s="10"/>
    </row>
    <row r="42" spans="1:11" x14ac:dyDescent="0.35">
      <c r="A42" s="62"/>
      <c r="B42" s="45"/>
      <c r="C42" s="58"/>
      <c r="D42" s="59"/>
      <c r="E42" s="58"/>
      <c r="F42" s="58"/>
      <c r="G42" s="58"/>
      <c r="H42" s="58"/>
      <c r="I42" s="70"/>
      <c r="J42" s="10"/>
      <c r="K42" s="10"/>
    </row>
    <row r="43" spans="1:11" x14ac:dyDescent="0.35">
      <c r="A43" s="252" t="s">
        <v>363</v>
      </c>
      <c r="B43" s="45" t="s">
        <v>337</v>
      </c>
      <c r="C43" s="58"/>
      <c r="D43" s="59"/>
      <c r="E43" s="58"/>
      <c r="F43" s="58"/>
      <c r="G43" s="58"/>
      <c r="H43" s="58"/>
      <c r="I43" s="70"/>
      <c r="J43" s="10"/>
      <c r="K43" s="10"/>
    </row>
    <row r="44" spans="1:11" ht="75" x14ac:dyDescent="0.35">
      <c r="A44" s="62"/>
      <c r="B44" s="5" t="s">
        <v>159</v>
      </c>
      <c r="C44" s="58">
        <v>14450</v>
      </c>
      <c r="D44" s="59">
        <v>0</v>
      </c>
      <c r="E44" s="58">
        <v>0</v>
      </c>
      <c r="F44" s="58">
        <v>0</v>
      </c>
      <c r="G44" s="58">
        <v>0</v>
      </c>
      <c r="H44" s="58">
        <v>14450</v>
      </c>
      <c r="I44" s="70" t="s">
        <v>424</v>
      </c>
      <c r="J44" s="10"/>
      <c r="K44" s="10"/>
    </row>
    <row r="45" spans="1:11" x14ac:dyDescent="0.35">
      <c r="A45" s="62"/>
      <c r="B45" s="5"/>
      <c r="C45" s="58"/>
      <c r="D45" s="59"/>
      <c r="E45" s="58"/>
      <c r="F45" s="58"/>
      <c r="G45" s="58"/>
      <c r="H45" s="58"/>
      <c r="I45" s="70"/>
      <c r="J45" s="10"/>
      <c r="K45" s="10"/>
    </row>
    <row r="46" spans="1:11" x14ac:dyDescent="0.35">
      <c r="A46" s="252" t="s">
        <v>363</v>
      </c>
      <c r="B46" s="45" t="s">
        <v>364</v>
      </c>
      <c r="C46" s="58"/>
      <c r="D46" s="59"/>
      <c r="E46" s="58"/>
      <c r="F46" s="58"/>
      <c r="G46" s="58"/>
      <c r="H46" s="58"/>
      <c r="I46" s="70"/>
      <c r="J46" s="10"/>
      <c r="K46" s="10"/>
    </row>
    <row r="47" spans="1:11" ht="75" x14ac:dyDescent="0.35">
      <c r="A47" s="62"/>
      <c r="B47" s="5" t="s">
        <v>159</v>
      </c>
      <c r="C47" s="58">
        <v>3000</v>
      </c>
      <c r="D47" s="59">
        <v>0</v>
      </c>
      <c r="E47" s="58">
        <v>0</v>
      </c>
      <c r="F47" s="58">
        <v>0</v>
      </c>
      <c r="G47" s="58">
        <v>0</v>
      </c>
      <c r="H47" s="58">
        <v>3000</v>
      </c>
      <c r="I47" s="70" t="s">
        <v>424</v>
      </c>
      <c r="J47" s="10"/>
      <c r="K47" s="10"/>
    </row>
    <row r="48" spans="1:11" x14ac:dyDescent="0.35">
      <c r="A48" s="62"/>
      <c r="B48" s="5"/>
      <c r="C48" s="58"/>
      <c r="D48" s="59"/>
      <c r="E48" s="58"/>
      <c r="F48" s="58"/>
      <c r="G48" s="58"/>
      <c r="H48" s="58"/>
      <c r="I48" s="70"/>
      <c r="J48" s="10"/>
      <c r="K48" s="10"/>
    </row>
    <row r="49" spans="1:11" x14ac:dyDescent="0.35">
      <c r="A49" s="62"/>
      <c r="B49" s="5"/>
      <c r="C49" s="58"/>
      <c r="D49" s="59"/>
      <c r="E49" s="58"/>
      <c r="F49" s="58"/>
      <c r="G49" s="58"/>
      <c r="H49" s="58"/>
      <c r="I49" s="70"/>
      <c r="J49" s="10"/>
      <c r="K49" s="10"/>
    </row>
    <row r="50" spans="1:11" ht="52.5" x14ac:dyDescent="0.35">
      <c r="A50" s="86" t="s">
        <v>341</v>
      </c>
      <c r="B50" s="221" t="s">
        <v>402</v>
      </c>
      <c r="C50" s="58"/>
      <c r="D50" s="59"/>
      <c r="E50" s="58"/>
      <c r="F50" s="58"/>
      <c r="G50" s="58"/>
      <c r="H50" s="58"/>
      <c r="I50" s="70"/>
      <c r="J50" s="10"/>
      <c r="K50" s="10"/>
    </row>
    <row r="51" spans="1:11" ht="75" x14ac:dyDescent="0.35">
      <c r="A51" s="62"/>
      <c r="B51" s="5" t="s">
        <v>159</v>
      </c>
      <c r="C51" s="58">
        <v>2620.0100000000002</v>
      </c>
      <c r="D51" s="59">
        <v>0</v>
      </c>
      <c r="E51" s="58">
        <v>0</v>
      </c>
      <c r="F51" s="58">
        <v>0</v>
      </c>
      <c r="G51" s="58">
        <v>0</v>
      </c>
      <c r="H51" s="58">
        <v>2620.0100000000002</v>
      </c>
      <c r="I51" s="70" t="s">
        <v>424</v>
      </c>
      <c r="J51" s="10"/>
      <c r="K51" s="10"/>
    </row>
    <row r="52" spans="1:11" x14ac:dyDescent="0.35">
      <c r="A52" s="62"/>
      <c r="B52" s="5"/>
      <c r="C52" s="58"/>
      <c r="D52" s="59"/>
      <c r="E52" s="58"/>
      <c r="F52" s="58"/>
      <c r="G52" s="58"/>
      <c r="H52" s="58"/>
      <c r="I52" s="70"/>
      <c r="J52" s="10"/>
      <c r="K52" s="10"/>
    </row>
    <row r="53" spans="1:11" x14ac:dyDescent="0.35">
      <c r="A53" s="62"/>
      <c r="B53" s="5"/>
      <c r="C53" s="58"/>
      <c r="D53" s="59"/>
      <c r="E53" s="58"/>
      <c r="F53" s="58"/>
      <c r="G53" s="58"/>
      <c r="H53" s="58"/>
      <c r="I53" s="70"/>
      <c r="J53" s="10"/>
      <c r="K53" s="10"/>
    </row>
    <row r="54" spans="1:11" x14ac:dyDescent="0.35">
      <c r="A54" s="252" t="s">
        <v>367</v>
      </c>
      <c r="B54" s="45" t="s">
        <v>345</v>
      </c>
      <c r="C54" s="58"/>
      <c r="D54" s="59"/>
      <c r="E54" s="58"/>
      <c r="F54" s="58"/>
      <c r="G54" s="58"/>
      <c r="H54" s="58"/>
      <c r="I54" s="70"/>
      <c r="J54" s="10"/>
      <c r="K54" s="10"/>
    </row>
    <row r="55" spans="1:11" ht="75" x14ac:dyDescent="0.35">
      <c r="A55" s="62"/>
      <c r="B55" s="5" t="s">
        <v>159</v>
      </c>
      <c r="C55" s="58">
        <v>17084.3</v>
      </c>
      <c r="D55" s="59">
        <v>0</v>
      </c>
      <c r="E55" s="58">
        <v>0</v>
      </c>
      <c r="F55" s="58">
        <v>0</v>
      </c>
      <c r="G55" s="58">
        <v>0</v>
      </c>
      <c r="H55" s="58">
        <v>17084.3</v>
      </c>
      <c r="I55" s="70" t="s">
        <v>424</v>
      </c>
      <c r="J55" s="10"/>
      <c r="K55" s="10"/>
    </row>
    <row r="56" spans="1:11" ht="15" thickBot="1" x14ac:dyDescent="0.4">
      <c r="A56" s="62"/>
      <c r="B56" s="5"/>
      <c r="C56" s="89"/>
      <c r="D56" s="59"/>
      <c r="E56" s="58"/>
      <c r="F56" s="58"/>
      <c r="G56" s="58"/>
      <c r="H56" s="58"/>
      <c r="I56" s="70"/>
      <c r="J56" s="10"/>
      <c r="K56" s="10"/>
    </row>
    <row r="57" spans="1:11" ht="27" thickBot="1" x14ac:dyDescent="0.4">
      <c r="A57" s="62"/>
      <c r="B57" s="15" t="s">
        <v>346</v>
      </c>
      <c r="C57" s="223">
        <f>C29+C32+C35+C38+C41+C44+C47+C51+C55</f>
        <v>92111.62</v>
      </c>
      <c r="D57" s="223">
        <f t="shared" ref="D57:H57" si="1">D29+D32+D35+D38+D41+D44+D47+D51+D55</f>
        <v>0</v>
      </c>
      <c r="E57" s="223">
        <f t="shared" si="1"/>
        <v>0</v>
      </c>
      <c r="F57" s="223">
        <f t="shared" si="1"/>
        <v>0</v>
      </c>
      <c r="G57" s="223">
        <f t="shared" si="1"/>
        <v>0</v>
      </c>
      <c r="H57" s="223">
        <f t="shared" si="1"/>
        <v>92111.62</v>
      </c>
      <c r="I57" s="229"/>
      <c r="J57" s="10"/>
      <c r="K57" s="10"/>
    </row>
    <row r="58" spans="1:11" x14ac:dyDescent="0.35">
      <c r="A58" s="27"/>
      <c r="B58" s="15"/>
      <c r="C58" s="65"/>
      <c r="D58" s="65"/>
      <c r="E58" s="65"/>
      <c r="F58" s="65"/>
      <c r="G58" s="65"/>
      <c r="H58" s="65"/>
      <c r="I58" s="14"/>
      <c r="J58" s="10"/>
      <c r="K58" s="10"/>
    </row>
    <row r="59" spans="1:11" x14ac:dyDescent="0.35">
      <c r="A59" s="27"/>
      <c r="B59" s="15"/>
      <c r="C59" s="65"/>
      <c r="D59" s="65"/>
      <c r="E59" s="65"/>
      <c r="F59" s="65"/>
      <c r="G59" s="65"/>
      <c r="H59" s="65"/>
      <c r="I59" s="14"/>
      <c r="J59" s="10"/>
      <c r="K59" s="10"/>
    </row>
    <row r="60" spans="1:11" ht="15" thickBot="1" x14ac:dyDescent="0.4">
      <c r="A60" s="225" t="s">
        <v>368</v>
      </c>
      <c r="B60" s="226"/>
      <c r="C60" s="227"/>
      <c r="D60" s="22"/>
      <c r="E60" s="22"/>
      <c r="F60" s="22"/>
      <c r="G60" s="22"/>
      <c r="H60" s="22"/>
      <c r="I60" s="14" t="s">
        <v>25</v>
      </c>
      <c r="J60" s="10"/>
      <c r="K60" s="10"/>
    </row>
    <row r="61" spans="1:11" ht="39.5" thickBot="1" x14ac:dyDescent="0.4">
      <c r="A61" s="45" t="s">
        <v>3</v>
      </c>
      <c r="B61" s="73" t="s">
        <v>5</v>
      </c>
      <c r="C61" s="88" t="s">
        <v>6</v>
      </c>
      <c r="D61" s="250" t="s">
        <v>7</v>
      </c>
      <c r="E61" s="88" t="s">
        <v>8</v>
      </c>
      <c r="F61" s="88" t="s">
        <v>9</v>
      </c>
      <c r="G61" s="88" t="s">
        <v>10</v>
      </c>
      <c r="H61" s="251" t="s">
        <v>11</v>
      </c>
      <c r="I61" s="88" t="s">
        <v>12</v>
      </c>
      <c r="J61" s="10"/>
      <c r="K61" s="10"/>
    </row>
    <row r="62" spans="1:11" x14ac:dyDescent="0.35">
      <c r="A62" s="76"/>
      <c r="B62" s="5"/>
      <c r="C62" s="254"/>
      <c r="D62" s="254"/>
      <c r="E62" s="254"/>
      <c r="F62" s="254"/>
      <c r="G62" s="254"/>
      <c r="H62" s="254"/>
      <c r="I62" s="272"/>
      <c r="J62" s="10"/>
      <c r="K62" s="10"/>
    </row>
    <row r="63" spans="1:11" ht="48" customHeight="1" x14ac:dyDescent="0.35">
      <c r="A63" s="257" t="s">
        <v>369</v>
      </c>
      <c r="B63" s="15" t="s">
        <v>403</v>
      </c>
      <c r="C63" s="258"/>
      <c r="D63" s="258"/>
      <c r="E63" s="258"/>
      <c r="F63" s="258"/>
      <c r="G63" s="258"/>
      <c r="H63" s="258"/>
      <c r="I63" s="273"/>
      <c r="J63" s="10"/>
      <c r="K63" s="10"/>
    </row>
    <row r="64" spans="1:11" ht="25" x14ac:dyDescent="0.35">
      <c r="A64" s="62"/>
      <c r="B64" s="5" t="s">
        <v>340</v>
      </c>
      <c r="C64" s="258">
        <v>0</v>
      </c>
      <c r="D64" s="258">
        <v>0</v>
      </c>
      <c r="E64" s="258">
        <v>0</v>
      </c>
      <c r="F64" s="258">
        <v>0</v>
      </c>
      <c r="G64" s="258">
        <v>0</v>
      </c>
      <c r="H64" s="258">
        <v>0</v>
      </c>
      <c r="I64" s="273" t="s">
        <v>155</v>
      </c>
      <c r="J64" s="10"/>
      <c r="K64" s="10"/>
    </row>
    <row r="65" spans="1:11" x14ac:dyDescent="0.35">
      <c r="A65" s="62"/>
      <c r="B65" s="5"/>
      <c r="C65" s="258"/>
      <c r="D65" s="258"/>
      <c r="E65" s="258"/>
      <c r="F65" s="258"/>
      <c r="G65" s="258"/>
      <c r="H65" s="258"/>
      <c r="I65" s="273"/>
      <c r="J65" s="10"/>
      <c r="K65" s="10"/>
    </row>
    <row r="66" spans="1:11" ht="47.25" customHeight="1" x14ac:dyDescent="0.35">
      <c r="A66" s="257" t="s">
        <v>371</v>
      </c>
      <c r="B66" s="45" t="s">
        <v>372</v>
      </c>
      <c r="C66" s="258"/>
      <c r="D66" s="258"/>
      <c r="E66" s="258"/>
      <c r="F66" s="258"/>
      <c r="G66" s="258"/>
      <c r="H66" s="258"/>
      <c r="I66" s="273"/>
      <c r="J66" s="10"/>
      <c r="K66" s="10"/>
    </row>
    <row r="67" spans="1:11" ht="25" x14ac:dyDescent="0.35">
      <c r="A67" s="62"/>
      <c r="B67" s="5" t="s">
        <v>373</v>
      </c>
      <c r="C67" s="258">
        <v>0</v>
      </c>
      <c r="D67" s="258">
        <v>0</v>
      </c>
      <c r="E67" s="258">
        <v>0</v>
      </c>
      <c r="F67" s="258">
        <v>0</v>
      </c>
      <c r="G67" s="258">
        <v>0</v>
      </c>
      <c r="H67" s="258">
        <v>0</v>
      </c>
      <c r="I67" s="273" t="s">
        <v>155</v>
      </c>
      <c r="J67" s="10"/>
      <c r="K67" s="10"/>
    </row>
    <row r="68" spans="1:11" x14ac:dyDescent="0.35">
      <c r="A68" s="62"/>
      <c r="B68" s="5"/>
      <c r="C68" s="258"/>
      <c r="D68" s="258"/>
      <c r="E68" s="258"/>
      <c r="F68" s="258"/>
      <c r="G68" s="258"/>
      <c r="H68" s="258"/>
      <c r="I68" s="273"/>
      <c r="J68" s="10"/>
      <c r="K68" s="10"/>
    </row>
    <row r="69" spans="1:11" x14ac:dyDescent="0.35">
      <c r="A69" s="62"/>
      <c r="B69" s="5"/>
      <c r="C69" s="258"/>
      <c r="D69" s="258"/>
      <c r="E69" s="258"/>
      <c r="F69" s="258"/>
      <c r="G69" s="258"/>
      <c r="H69" s="258"/>
      <c r="I69" s="273"/>
      <c r="J69" s="10"/>
      <c r="K69" s="10"/>
    </row>
    <row r="70" spans="1:11" ht="60.75" customHeight="1" x14ac:dyDescent="0.35">
      <c r="A70" s="257" t="s">
        <v>374</v>
      </c>
      <c r="B70" s="45" t="s">
        <v>375</v>
      </c>
      <c r="C70" s="258"/>
      <c r="D70" s="258"/>
      <c r="E70" s="258"/>
      <c r="F70" s="258"/>
      <c r="G70" s="258"/>
      <c r="H70" s="258"/>
      <c r="I70" s="273"/>
      <c r="J70" s="10"/>
      <c r="K70" s="10"/>
    </row>
    <row r="71" spans="1:11" ht="94.5" customHeight="1" x14ac:dyDescent="0.35">
      <c r="A71" s="62"/>
      <c r="B71" s="5" t="s">
        <v>159</v>
      </c>
      <c r="C71" s="258">
        <v>50629.15</v>
      </c>
      <c r="D71" s="258">
        <v>0</v>
      </c>
      <c r="E71" s="258">
        <v>0</v>
      </c>
      <c r="F71" s="258">
        <v>0</v>
      </c>
      <c r="G71" s="258">
        <v>0</v>
      </c>
      <c r="H71" s="258">
        <v>50629.15</v>
      </c>
      <c r="I71" s="70" t="s">
        <v>424</v>
      </c>
      <c r="J71" s="10"/>
      <c r="K71" s="10"/>
    </row>
    <row r="72" spans="1:11" x14ac:dyDescent="0.35">
      <c r="A72" s="62"/>
      <c r="B72" s="5"/>
      <c r="C72" s="258"/>
      <c r="D72" s="258"/>
      <c r="E72" s="258"/>
      <c r="F72" s="258"/>
      <c r="G72" s="258"/>
      <c r="H72" s="258"/>
      <c r="I72" s="273"/>
      <c r="J72" s="10"/>
      <c r="K72" s="10"/>
    </row>
    <row r="73" spans="1:11" x14ac:dyDescent="0.35">
      <c r="A73" s="252" t="s">
        <v>376</v>
      </c>
      <c r="B73" s="45" t="s">
        <v>377</v>
      </c>
      <c r="C73" s="258"/>
      <c r="D73" s="258"/>
      <c r="E73" s="258"/>
      <c r="F73" s="258"/>
      <c r="G73" s="258"/>
      <c r="H73" s="258"/>
      <c r="I73" s="273"/>
      <c r="J73" s="10"/>
      <c r="K73" s="10"/>
    </row>
    <row r="74" spans="1:11" ht="26" x14ac:dyDescent="0.35">
      <c r="A74" s="62"/>
      <c r="B74" s="36" t="s">
        <v>378</v>
      </c>
      <c r="C74" s="258">
        <v>0</v>
      </c>
      <c r="D74" s="258">
        <v>0</v>
      </c>
      <c r="E74" s="258">
        <v>0</v>
      </c>
      <c r="F74" s="258">
        <v>0</v>
      </c>
      <c r="G74" s="258">
        <v>0</v>
      </c>
      <c r="H74" s="258">
        <v>0</v>
      </c>
      <c r="I74" s="273" t="s">
        <v>155</v>
      </c>
      <c r="J74" s="10"/>
      <c r="K74" s="10"/>
    </row>
    <row r="75" spans="1:11" x14ac:dyDescent="0.35">
      <c r="A75" s="62"/>
      <c r="B75" s="5"/>
      <c r="C75" s="258"/>
      <c r="D75" s="258"/>
      <c r="E75" s="258"/>
      <c r="F75" s="258"/>
      <c r="G75" s="258"/>
      <c r="H75" s="258"/>
      <c r="I75" s="273"/>
      <c r="J75" s="10"/>
      <c r="K75" s="10"/>
    </row>
    <row r="76" spans="1:11" x14ac:dyDescent="0.35">
      <c r="A76" s="252" t="s">
        <v>379</v>
      </c>
      <c r="B76" s="45" t="s">
        <v>380</v>
      </c>
      <c r="C76" s="258"/>
      <c r="D76" s="258"/>
      <c r="E76" s="258"/>
      <c r="F76" s="258"/>
      <c r="G76" s="258"/>
      <c r="H76" s="258"/>
      <c r="I76" s="273"/>
      <c r="J76" s="10"/>
      <c r="K76" s="10"/>
    </row>
    <row r="77" spans="1:11" ht="75" x14ac:dyDescent="0.35">
      <c r="A77" s="62"/>
      <c r="B77" s="5" t="s">
        <v>159</v>
      </c>
      <c r="C77" s="258">
        <v>1200</v>
      </c>
      <c r="D77" s="258">
        <v>0</v>
      </c>
      <c r="E77" s="258">
        <v>0</v>
      </c>
      <c r="F77" s="258">
        <v>0</v>
      </c>
      <c r="G77" s="258">
        <v>0</v>
      </c>
      <c r="H77" s="258">
        <v>1200</v>
      </c>
      <c r="I77" s="70" t="s">
        <v>424</v>
      </c>
      <c r="J77" s="10"/>
      <c r="K77" s="10"/>
    </row>
    <row r="78" spans="1:11" ht="15" thickBot="1" x14ac:dyDescent="0.4">
      <c r="A78" s="62"/>
      <c r="B78" s="5"/>
      <c r="C78" s="258"/>
      <c r="D78" s="258"/>
      <c r="E78" s="258"/>
      <c r="F78" s="258"/>
      <c r="G78" s="258"/>
      <c r="H78" s="258"/>
      <c r="I78" s="273"/>
      <c r="J78" s="10"/>
      <c r="K78" s="10"/>
    </row>
    <row r="79" spans="1:11" ht="27" thickBot="1" x14ac:dyDescent="0.4">
      <c r="A79" s="62"/>
      <c r="B79" s="15" t="s">
        <v>425</v>
      </c>
      <c r="C79" s="279">
        <f t="shared" ref="C79:H79" si="2">C64+C67+C71+C74+C77</f>
        <v>51829.15</v>
      </c>
      <c r="D79" s="280">
        <f t="shared" si="2"/>
        <v>0</v>
      </c>
      <c r="E79" s="280">
        <f t="shared" si="2"/>
        <v>0</v>
      </c>
      <c r="F79" s="280">
        <f t="shared" si="2"/>
        <v>0</v>
      </c>
      <c r="G79" s="280">
        <f t="shared" si="2"/>
        <v>0</v>
      </c>
      <c r="H79" s="280">
        <f t="shared" si="2"/>
        <v>51829.15</v>
      </c>
      <c r="I79" s="281"/>
      <c r="J79" s="10"/>
      <c r="K79" s="10"/>
    </row>
    <row r="80" spans="1:11" x14ac:dyDescent="0.35">
      <c r="A80" s="62"/>
      <c r="B80" s="15"/>
      <c r="C80" s="7"/>
      <c r="D80" s="7"/>
      <c r="E80" s="7"/>
      <c r="F80" s="7"/>
      <c r="G80" s="7"/>
      <c r="H80" s="7"/>
      <c r="I80" s="9"/>
      <c r="J80" s="10"/>
      <c r="K80" s="10"/>
    </row>
    <row r="81" spans="1:11" ht="15" thickBot="1" x14ac:dyDescent="0.4">
      <c r="A81" s="225" t="s">
        <v>405</v>
      </c>
      <c r="B81" s="226"/>
      <c r="C81" s="227"/>
      <c r="D81" s="22"/>
      <c r="E81" s="22"/>
      <c r="F81" s="22"/>
      <c r="G81" s="22"/>
      <c r="H81" s="22"/>
      <c r="I81" s="14" t="s">
        <v>31</v>
      </c>
      <c r="J81" s="10"/>
      <c r="K81" s="10"/>
    </row>
    <row r="82" spans="1:11" ht="31.5" customHeight="1" thickBot="1" x14ac:dyDescent="0.4">
      <c r="A82" s="45" t="s">
        <v>3</v>
      </c>
      <c r="B82" s="73" t="s">
        <v>5</v>
      </c>
      <c r="C82" s="20" t="s">
        <v>6</v>
      </c>
      <c r="D82" s="74" t="s">
        <v>7</v>
      </c>
      <c r="E82" s="20" t="s">
        <v>8</v>
      </c>
      <c r="F82" s="20" t="s">
        <v>9</v>
      </c>
      <c r="G82" s="20" t="s">
        <v>10</v>
      </c>
      <c r="H82" s="74" t="s">
        <v>11</v>
      </c>
      <c r="I82" s="20" t="s">
        <v>12</v>
      </c>
      <c r="J82" s="10"/>
      <c r="K82" s="10"/>
    </row>
    <row r="83" spans="1:11" ht="22.5" customHeight="1" x14ac:dyDescent="0.35">
      <c r="A83" s="257" t="s">
        <v>406</v>
      </c>
      <c r="B83" s="15" t="s">
        <v>407</v>
      </c>
      <c r="C83" s="258"/>
      <c r="D83" s="258"/>
      <c r="E83" s="258"/>
      <c r="F83" s="258"/>
      <c r="G83" s="258"/>
      <c r="H83" s="258"/>
      <c r="I83" s="273"/>
      <c r="J83" s="10"/>
      <c r="K83" s="10"/>
    </row>
    <row r="84" spans="1:11" ht="12.75" customHeight="1" x14ac:dyDescent="0.35">
      <c r="A84" s="62"/>
      <c r="B84" s="5" t="s">
        <v>408</v>
      </c>
      <c r="C84" s="258">
        <v>5000000</v>
      </c>
      <c r="D84" s="258">
        <v>0</v>
      </c>
      <c r="E84" s="258">
        <v>0</v>
      </c>
      <c r="F84" s="258">
        <v>0</v>
      </c>
      <c r="G84" s="258">
        <v>0</v>
      </c>
      <c r="H84" s="258">
        <v>5000000</v>
      </c>
      <c r="I84" s="273" t="s">
        <v>155</v>
      </c>
      <c r="J84" s="10"/>
      <c r="K84" s="10"/>
    </row>
    <row r="85" spans="1:11" ht="19.5" customHeight="1" x14ac:dyDescent="0.35">
      <c r="A85" s="257" t="s">
        <v>409</v>
      </c>
      <c r="B85" s="45" t="s">
        <v>410</v>
      </c>
      <c r="C85" s="258"/>
      <c r="D85" s="258"/>
      <c r="E85" s="258"/>
      <c r="F85" s="258"/>
      <c r="G85" s="258"/>
      <c r="H85" s="258"/>
      <c r="I85" s="273"/>
      <c r="J85" s="10"/>
      <c r="K85" s="10"/>
    </row>
    <row r="86" spans="1:11" x14ac:dyDescent="0.35">
      <c r="A86" s="62"/>
      <c r="B86" s="5" t="s">
        <v>141</v>
      </c>
      <c r="C86" s="258">
        <v>0</v>
      </c>
      <c r="D86" s="258">
        <v>0</v>
      </c>
      <c r="E86" s="258">
        <v>0</v>
      </c>
      <c r="F86" s="258">
        <v>0</v>
      </c>
      <c r="G86" s="258">
        <v>0</v>
      </c>
      <c r="H86" s="258">
        <v>0</v>
      </c>
      <c r="I86" s="273" t="s">
        <v>155</v>
      </c>
      <c r="J86" s="10"/>
      <c r="K86" s="10"/>
    </row>
    <row r="87" spans="1:11" x14ac:dyDescent="0.35">
      <c r="A87" s="252" t="s">
        <v>411</v>
      </c>
      <c r="B87" s="45" t="s">
        <v>412</v>
      </c>
      <c r="C87" s="258"/>
      <c r="D87" s="258"/>
      <c r="E87" s="258"/>
      <c r="F87" s="258"/>
      <c r="G87" s="258"/>
      <c r="H87" s="258"/>
      <c r="I87" s="273"/>
      <c r="J87" s="10"/>
      <c r="K87" s="10"/>
    </row>
    <row r="88" spans="1:11" ht="14.25" customHeight="1" x14ac:dyDescent="0.35">
      <c r="A88" s="62"/>
      <c r="B88" s="5" t="s">
        <v>141</v>
      </c>
      <c r="C88" s="258">
        <v>4272.25</v>
      </c>
      <c r="D88" s="258">
        <v>1068.25</v>
      </c>
      <c r="E88" s="258">
        <v>3204</v>
      </c>
      <c r="F88" s="258">
        <v>0</v>
      </c>
      <c r="G88" s="258">
        <v>0</v>
      </c>
      <c r="H88" s="258">
        <v>0</v>
      </c>
      <c r="I88" s="273" t="s">
        <v>88</v>
      </c>
      <c r="J88" s="10"/>
      <c r="K88" s="10"/>
    </row>
    <row r="89" spans="1:11" ht="18" customHeight="1" x14ac:dyDescent="0.35">
      <c r="A89" s="62">
        <v>45423</v>
      </c>
      <c r="B89" s="45" t="s">
        <v>426</v>
      </c>
      <c r="C89" s="258"/>
      <c r="D89" s="258"/>
      <c r="E89" s="258"/>
      <c r="F89" s="258"/>
      <c r="G89" s="258"/>
      <c r="H89" s="258"/>
      <c r="I89" s="70"/>
      <c r="J89" s="10"/>
      <c r="K89" s="10"/>
    </row>
    <row r="90" spans="1:11" ht="10.5" customHeight="1" x14ac:dyDescent="0.35">
      <c r="A90" s="62"/>
      <c r="B90" s="5" t="s">
        <v>141</v>
      </c>
      <c r="C90" s="258">
        <v>5289.14</v>
      </c>
      <c r="D90" s="258">
        <v>3500</v>
      </c>
      <c r="E90" s="258">
        <v>1789.14</v>
      </c>
      <c r="F90" s="258">
        <v>0</v>
      </c>
      <c r="G90" s="258">
        <v>0</v>
      </c>
      <c r="H90" s="258">
        <v>0</v>
      </c>
      <c r="I90" s="273" t="s">
        <v>88</v>
      </c>
      <c r="J90" s="10"/>
      <c r="K90" s="10"/>
    </row>
    <row r="91" spans="1:11" ht="18" customHeight="1" x14ac:dyDescent="0.35">
      <c r="A91" s="62">
        <v>45413</v>
      </c>
      <c r="B91" s="15" t="s">
        <v>414</v>
      </c>
      <c r="C91" s="258"/>
      <c r="D91" s="258"/>
      <c r="E91" s="258"/>
      <c r="F91" s="258"/>
      <c r="G91" s="258"/>
      <c r="H91" s="258"/>
      <c r="I91" s="273"/>
      <c r="J91" s="10"/>
      <c r="K91" s="10"/>
    </row>
    <row r="92" spans="1:11" ht="21" customHeight="1" x14ac:dyDescent="0.35">
      <c r="A92" s="62"/>
      <c r="B92" s="5" t="s">
        <v>373</v>
      </c>
      <c r="C92" s="258">
        <v>41360.870000000003</v>
      </c>
      <c r="D92" s="258">
        <v>0</v>
      </c>
      <c r="E92" s="258">
        <v>0</v>
      </c>
      <c r="F92" s="258">
        <v>0</v>
      </c>
      <c r="G92" s="258">
        <v>5000</v>
      </c>
      <c r="H92" s="258">
        <v>36360.870000000003</v>
      </c>
      <c r="I92" s="273" t="s">
        <v>88</v>
      </c>
      <c r="J92" s="10"/>
      <c r="K92" s="10"/>
    </row>
    <row r="93" spans="1:11" ht="23.25" customHeight="1" x14ac:dyDescent="0.35">
      <c r="A93" s="76" t="s">
        <v>416</v>
      </c>
      <c r="B93" s="15" t="s">
        <v>417</v>
      </c>
      <c r="C93" s="258"/>
      <c r="D93" s="258"/>
      <c r="E93" s="258"/>
      <c r="F93" s="258"/>
      <c r="G93" s="258"/>
      <c r="H93" s="258"/>
      <c r="I93" s="70"/>
      <c r="J93" s="10"/>
      <c r="K93" s="10"/>
    </row>
    <row r="94" spans="1:11" ht="92.25" customHeight="1" x14ac:dyDescent="0.35">
      <c r="A94" s="10"/>
      <c r="B94" s="22" t="s">
        <v>418</v>
      </c>
      <c r="C94" s="278">
        <v>51918.85</v>
      </c>
      <c r="D94" s="278">
        <v>0</v>
      </c>
      <c r="E94" s="278">
        <v>0</v>
      </c>
      <c r="F94" s="278">
        <v>0</v>
      </c>
      <c r="G94" s="278">
        <v>0</v>
      </c>
      <c r="H94" s="278">
        <v>51918.85</v>
      </c>
      <c r="I94" s="70" t="s">
        <v>424</v>
      </c>
      <c r="J94" s="10"/>
      <c r="K94" s="10"/>
    </row>
    <row r="95" spans="1:11" x14ac:dyDescent="0.35">
      <c r="A95" s="62">
        <v>45430</v>
      </c>
      <c r="B95" s="45" t="s">
        <v>419</v>
      </c>
      <c r="C95" s="258"/>
      <c r="D95" s="258"/>
      <c r="E95" s="258"/>
      <c r="F95" s="258"/>
      <c r="G95" s="258"/>
      <c r="H95" s="258"/>
      <c r="I95" s="273"/>
      <c r="J95" s="10"/>
      <c r="K95" s="10"/>
    </row>
    <row r="96" spans="1:11" x14ac:dyDescent="0.35">
      <c r="A96" s="62"/>
      <c r="B96" s="5" t="s">
        <v>141</v>
      </c>
      <c r="C96" s="258">
        <v>500</v>
      </c>
      <c r="D96" s="258">
        <v>0</v>
      </c>
      <c r="E96" s="258">
        <v>0</v>
      </c>
      <c r="F96" s="258">
        <v>500</v>
      </c>
      <c r="G96" s="258">
        <v>0</v>
      </c>
      <c r="H96" s="258">
        <v>0</v>
      </c>
      <c r="I96" s="273" t="s">
        <v>88</v>
      </c>
      <c r="J96" s="10"/>
      <c r="K96" s="10"/>
    </row>
    <row r="97" spans="1:11" ht="34.5" customHeight="1" x14ac:dyDescent="0.35">
      <c r="A97" s="62">
        <v>45310</v>
      </c>
      <c r="B97" s="45" t="s">
        <v>420</v>
      </c>
      <c r="C97" s="258"/>
      <c r="D97" s="258"/>
      <c r="E97" s="258"/>
      <c r="F97" s="258"/>
      <c r="G97" s="258"/>
      <c r="H97" s="258"/>
      <c r="I97" s="273"/>
      <c r="J97" s="10"/>
      <c r="K97" s="10"/>
    </row>
    <row r="98" spans="1:11" ht="37.5" customHeight="1" thickBot="1" x14ac:dyDescent="0.4">
      <c r="A98" s="62"/>
      <c r="B98" s="5" t="s">
        <v>159</v>
      </c>
      <c r="C98" s="258">
        <v>40000</v>
      </c>
      <c r="D98" s="258">
        <v>0</v>
      </c>
      <c r="E98" s="258">
        <v>0</v>
      </c>
      <c r="F98" s="258">
        <v>40000</v>
      </c>
      <c r="G98" s="258">
        <v>0</v>
      </c>
      <c r="H98" s="258">
        <v>0</v>
      </c>
      <c r="I98" s="273" t="s">
        <v>88</v>
      </c>
      <c r="J98" s="10"/>
      <c r="K98" s="10"/>
    </row>
    <row r="99" spans="1:11" ht="37.5" customHeight="1" thickBot="1" x14ac:dyDescent="0.4">
      <c r="A99" s="62"/>
      <c r="B99" s="15" t="s">
        <v>404</v>
      </c>
      <c r="C99" s="275">
        <f>C84+C86+C88+C90+C92+C94+C96+C98</f>
        <v>5143341.1099999994</v>
      </c>
      <c r="D99" s="276">
        <f t="shared" ref="D99:H99" si="3">D84+D86+D88+D90+D92+D94+D96+D98</f>
        <v>4568.25</v>
      </c>
      <c r="E99" s="276">
        <f t="shared" si="3"/>
        <v>4993.1400000000003</v>
      </c>
      <c r="F99" s="276">
        <f t="shared" si="3"/>
        <v>40500</v>
      </c>
      <c r="G99" s="276">
        <f t="shared" si="3"/>
        <v>5000</v>
      </c>
      <c r="H99" s="276">
        <f t="shared" si="3"/>
        <v>5088279.72</v>
      </c>
      <c r="I99" s="277"/>
      <c r="J99" s="10"/>
      <c r="K99" s="10"/>
    </row>
    <row r="100" spans="1:11" ht="17.25" customHeight="1" x14ac:dyDescent="0.35">
      <c r="A100" s="62"/>
      <c r="B100" s="15"/>
      <c r="C100" s="7"/>
      <c r="D100" s="7"/>
      <c r="E100" s="7"/>
      <c r="F100" s="7"/>
      <c r="G100" s="7"/>
      <c r="H100" s="7"/>
      <c r="I100" s="9"/>
      <c r="J100" s="10"/>
      <c r="K100" s="10"/>
    </row>
    <row r="101" spans="1:11" ht="17.25" customHeight="1" x14ac:dyDescent="0.35">
      <c r="A101" s="62"/>
      <c r="B101" s="15"/>
      <c r="C101" s="7"/>
      <c r="D101" s="7"/>
      <c r="E101" s="7"/>
      <c r="F101" s="7"/>
      <c r="G101" s="7"/>
      <c r="H101" s="7"/>
      <c r="I101" s="9"/>
      <c r="J101" s="10"/>
      <c r="K101" s="10"/>
    </row>
    <row r="102" spans="1:11" ht="15" thickBot="1" x14ac:dyDescent="0.4">
      <c r="A102" s="225" t="s">
        <v>427</v>
      </c>
      <c r="B102" s="226"/>
      <c r="C102" s="227"/>
      <c r="D102" s="22"/>
      <c r="E102" s="22"/>
      <c r="F102" s="22"/>
      <c r="G102" s="22"/>
      <c r="H102" s="22"/>
      <c r="I102" s="14" t="s">
        <v>43</v>
      </c>
      <c r="J102" s="10"/>
      <c r="K102" s="10"/>
    </row>
    <row r="103" spans="1:11" ht="30.75" customHeight="1" thickBot="1" x14ac:dyDescent="0.4">
      <c r="A103" s="45" t="s">
        <v>3</v>
      </c>
      <c r="B103" s="73" t="s">
        <v>5</v>
      </c>
      <c r="C103" s="20" t="s">
        <v>6</v>
      </c>
      <c r="D103" s="74" t="s">
        <v>7</v>
      </c>
      <c r="E103" s="20" t="s">
        <v>8</v>
      </c>
      <c r="F103" s="20" t="s">
        <v>9</v>
      </c>
      <c r="G103" s="20" t="s">
        <v>10</v>
      </c>
      <c r="H103" s="74" t="s">
        <v>11</v>
      </c>
      <c r="I103" s="20" t="s">
        <v>12</v>
      </c>
      <c r="J103" s="10"/>
      <c r="K103" s="10"/>
    </row>
    <row r="104" spans="1:11" ht="12.75" customHeight="1" x14ac:dyDescent="0.35">
      <c r="A104" s="62">
        <v>45485</v>
      </c>
      <c r="B104" s="45" t="s">
        <v>428</v>
      </c>
      <c r="C104" s="258"/>
      <c r="D104" s="258"/>
      <c r="E104" s="258"/>
      <c r="F104" s="258"/>
      <c r="G104" s="258"/>
      <c r="H104" s="258"/>
      <c r="I104" s="273"/>
      <c r="J104" s="10"/>
      <c r="K104" s="10"/>
    </row>
    <row r="105" spans="1:11" ht="11.25" customHeight="1" x14ac:dyDescent="0.35">
      <c r="A105" s="257"/>
      <c r="B105" s="5" t="s">
        <v>145</v>
      </c>
      <c r="C105" s="258">
        <v>0</v>
      </c>
      <c r="D105" s="258">
        <v>0</v>
      </c>
      <c r="E105" s="258">
        <v>0</v>
      </c>
      <c r="F105" s="258">
        <v>0</v>
      </c>
      <c r="G105" s="258">
        <v>0</v>
      </c>
      <c r="H105" s="258">
        <v>0</v>
      </c>
      <c r="I105" s="273" t="s">
        <v>429</v>
      </c>
      <c r="J105" s="10"/>
      <c r="K105" s="10"/>
    </row>
    <row r="106" spans="1:11" x14ac:dyDescent="0.35">
      <c r="A106" s="252" t="s">
        <v>430</v>
      </c>
      <c r="B106" s="45" t="s">
        <v>431</v>
      </c>
      <c r="C106" s="258"/>
      <c r="D106" s="258"/>
      <c r="E106" s="258"/>
      <c r="F106" s="258"/>
      <c r="G106" s="258"/>
      <c r="H106" s="258"/>
      <c r="I106" s="273"/>
      <c r="J106" s="10"/>
      <c r="K106" s="10"/>
    </row>
    <row r="107" spans="1:11" ht="11.25" customHeight="1" x14ac:dyDescent="0.35">
      <c r="A107" s="62"/>
      <c r="B107" s="5" t="s">
        <v>432</v>
      </c>
      <c r="C107" s="258">
        <v>0</v>
      </c>
      <c r="D107" s="258">
        <v>0</v>
      </c>
      <c r="E107" s="258">
        <v>0</v>
      </c>
      <c r="F107" s="258">
        <v>0</v>
      </c>
      <c r="G107" s="258">
        <v>0</v>
      </c>
      <c r="H107" s="258">
        <v>0</v>
      </c>
      <c r="I107" s="273" t="s">
        <v>155</v>
      </c>
      <c r="J107" s="10"/>
      <c r="K107" s="10"/>
    </row>
    <row r="108" spans="1:11" ht="58.5" customHeight="1" x14ac:dyDescent="0.35">
      <c r="A108" s="76" t="s">
        <v>433</v>
      </c>
      <c r="B108" s="45" t="s">
        <v>434</v>
      </c>
      <c r="C108" s="258"/>
      <c r="D108" s="258"/>
      <c r="E108" s="258"/>
      <c r="F108" s="258"/>
      <c r="G108" s="258"/>
      <c r="H108" s="258"/>
      <c r="I108" s="273"/>
      <c r="J108" s="10"/>
      <c r="K108" s="10"/>
    </row>
    <row r="109" spans="1:11" ht="26" x14ac:dyDescent="0.35">
      <c r="A109" s="62"/>
      <c r="B109" s="36" t="s">
        <v>435</v>
      </c>
      <c r="C109" s="258">
        <v>0</v>
      </c>
      <c r="D109" s="258">
        <v>0</v>
      </c>
      <c r="E109" s="258">
        <v>0</v>
      </c>
      <c r="F109" s="258">
        <v>0</v>
      </c>
      <c r="G109" s="258">
        <v>0</v>
      </c>
      <c r="H109" s="258">
        <v>0</v>
      </c>
      <c r="I109" s="273" t="s">
        <v>155</v>
      </c>
      <c r="J109" s="10"/>
      <c r="K109" s="10"/>
    </row>
    <row r="110" spans="1:11" ht="51" customHeight="1" x14ac:dyDescent="0.35">
      <c r="A110" s="76" t="s">
        <v>436</v>
      </c>
      <c r="B110" s="15" t="s">
        <v>437</v>
      </c>
      <c r="C110" s="258"/>
      <c r="D110" s="258"/>
      <c r="E110" s="258"/>
      <c r="F110" s="258"/>
      <c r="G110" s="258"/>
      <c r="H110" s="258"/>
      <c r="I110" s="70"/>
      <c r="J110" s="10"/>
      <c r="K110" s="10"/>
    </row>
    <row r="111" spans="1:11" ht="19.5" customHeight="1" x14ac:dyDescent="0.35">
      <c r="A111" s="10"/>
      <c r="B111" s="22" t="s">
        <v>438</v>
      </c>
      <c r="C111" s="282">
        <v>960</v>
      </c>
      <c r="D111" s="282">
        <v>0</v>
      </c>
      <c r="E111" s="282">
        <v>0</v>
      </c>
      <c r="F111" s="282">
        <v>0</v>
      </c>
      <c r="G111" s="282">
        <v>0</v>
      </c>
      <c r="H111" s="282">
        <v>960</v>
      </c>
      <c r="I111" s="283" t="s">
        <v>155</v>
      </c>
      <c r="J111" s="10"/>
      <c r="K111" s="10"/>
    </row>
    <row r="112" spans="1:11" ht="20.25" customHeight="1" x14ac:dyDescent="0.35">
      <c r="A112" s="62">
        <v>45543</v>
      </c>
      <c r="B112" s="45" t="s">
        <v>439</v>
      </c>
      <c r="C112" s="258"/>
      <c r="D112" s="258"/>
      <c r="E112" s="258"/>
      <c r="F112" s="258"/>
      <c r="G112" s="258"/>
      <c r="H112" s="258"/>
      <c r="I112" s="273"/>
      <c r="J112" s="10"/>
      <c r="K112" s="10"/>
    </row>
    <row r="113" spans="1:11" ht="24" customHeight="1" thickBot="1" x14ac:dyDescent="0.4">
      <c r="A113" s="62"/>
      <c r="B113" s="5" t="s">
        <v>440</v>
      </c>
      <c r="C113" s="258">
        <v>0</v>
      </c>
      <c r="D113" s="258">
        <v>0</v>
      </c>
      <c r="E113" s="258">
        <v>0</v>
      </c>
      <c r="F113" s="258">
        <v>0</v>
      </c>
      <c r="G113" s="258">
        <v>0</v>
      </c>
      <c r="H113" s="258">
        <v>0</v>
      </c>
      <c r="I113" s="273" t="s">
        <v>415</v>
      </c>
      <c r="J113" s="10"/>
      <c r="K113" s="10"/>
    </row>
    <row r="114" spans="1:11" ht="17.25" customHeight="1" thickBot="1" x14ac:dyDescent="0.4">
      <c r="A114" s="62"/>
      <c r="B114" s="15"/>
      <c r="C114" s="275">
        <f t="shared" ref="C114:H114" si="4">C105+C107+C108+C109+C111+C113</f>
        <v>960</v>
      </c>
      <c r="D114" s="276">
        <f t="shared" si="4"/>
        <v>0</v>
      </c>
      <c r="E114" s="276">
        <f t="shared" si="4"/>
        <v>0</v>
      </c>
      <c r="F114" s="276">
        <f t="shared" si="4"/>
        <v>0</v>
      </c>
      <c r="G114" s="276">
        <f t="shared" si="4"/>
        <v>0</v>
      </c>
      <c r="H114" s="276">
        <f t="shared" si="4"/>
        <v>960</v>
      </c>
      <c r="I114" s="277"/>
      <c r="J114" s="10"/>
      <c r="K114" s="10"/>
    </row>
    <row r="115" spans="1:11" ht="17.25" customHeight="1" x14ac:dyDescent="0.35">
      <c r="A115" s="62"/>
      <c r="B115" s="15"/>
      <c r="C115" s="7"/>
      <c r="D115" s="7"/>
      <c r="E115" s="7"/>
      <c r="F115" s="7"/>
      <c r="G115" s="7"/>
      <c r="H115" s="7"/>
      <c r="I115" s="9"/>
      <c r="J115" s="10"/>
      <c r="K115" s="10"/>
    </row>
    <row r="116" spans="1:11" ht="15" thickBot="1" x14ac:dyDescent="0.4">
      <c r="A116" s="27"/>
      <c r="B116" s="21"/>
      <c r="C116" s="139"/>
      <c r="D116" s="140"/>
      <c r="E116" s="140"/>
      <c r="F116" s="140"/>
      <c r="G116" s="140"/>
      <c r="H116" s="140"/>
      <c r="I116" s="230" t="s">
        <v>441</v>
      </c>
      <c r="J116" s="231"/>
      <c r="K116" s="10"/>
    </row>
    <row r="117" spans="1:11" ht="56.5" thickBot="1" x14ac:dyDescent="0.4">
      <c r="A117" s="45"/>
      <c r="B117" s="45"/>
      <c r="C117" s="143" t="s">
        <v>6</v>
      </c>
      <c r="D117" s="144" t="s">
        <v>7</v>
      </c>
      <c r="E117" s="145" t="s">
        <v>8</v>
      </c>
      <c r="F117" s="146" t="s">
        <v>9</v>
      </c>
      <c r="G117" s="143" t="s">
        <v>10</v>
      </c>
      <c r="H117" s="146" t="s">
        <v>223</v>
      </c>
      <c r="I117" s="143"/>
      <c r="J117" s="232"/>
      <c r="K117" s="38"/>
    </row>
    <row r="118" spans="1:11" ht="26" x14ac:dyDescent="0.35">
      <c r="A118" s="38"/>
      <c r="B118" s="45" t="s">
        <v>348</v>
      </c>
      <c r="C118" s="246">
        <f t="shared" ref="C118:H118" si="5">C21</f>
        <v>97168.59</v>
      </c>
      <c r="D118" s="165">
        <f t="shared" si="5"/>
        <v>0</v>
      </c>
      <c r="E118" s="165">
        <f t="shared" si="5"/>
        <v>0</v>
      </c>
      <c r="F118" s="165">
        <f t="shared" si="5"/>
        <v>0</v>
      </c>
      <c r="G118" s="166">
        <f t="shared" si="5"/>
        <v>0</v>
      </c>
      <c r="H118" s="166">
        <f t="shared" si="5"/>
        <v>97168.59</v>
      </c>
      <c r="I118" s="165"/>
      <c r="J118" s="233"/>
      <c r="K118" s="38"/>
    </row>
    <row r="119" spans="1:11" x14ac:dyDescent="0.35">
      <c r="A119" s="38"/>
      <c r="B119" s="73"/>
      <c r="C119" s="247"/>
      <c r="D119" s="165"/>
      <c r="E119" s="165"/>
      <c r="F119" s="165"/>
      <c r="G119" s="166"/>
      <c r="H119" s="166"/>
      <c r="I119" s="165"/>
      <c r="J119" s="233"/>
      <c r="K119" s="38"/>
    </row>
    <row r="120" spans="1:11" ht="26" x14ac:dyDescent="0.35">
      <c r="A120" s="38"/>
      <c r="B120" s="45" t="s">
        <v>394</v>
      </c>
      <c r="C120" s="246">
        <f t="shared" ref="C120:H120" si="6">C57</f>
        <v>92111.62</v>
      </c>
      <c r="D120" s="165">
        <f t="shared" si="6"/>
        <v>0</v>
      </c>
      <c r="E120" s="165">
        <f t="shared" si="6"/>
        <v>0</v>
      </c>
      <c r="F120" s="165">
        <f t="shared" si="6"/>
        <v>0</v>
      </c>
      <c r="G120" s="166">
        <f t="shared" si="6"/>
        <v>0</v>
      </c>
      <c r="H120" s="166">
        <f t="shared" si="6"/>
        <v>92111.62</v>
      </c>
      <c r="I120" s="165"/>
      <c r="J120" s="233"/>
      <c r="K120" s="38"/>
    </row>
    <row r="121" spans="1:11" x14ac:dyDescent="0.35">
      <c r="A121" s="38"/>
      <c r="B121" s="45"/>
      <c r="C121" s="246"/>
      <c r="D121" s="165"/>
      <c r="E121" s="165"/>
      <c r="F121" s="165"/>
      <c r="G121" s="166"/>
      <c r="H121" s="166"/>
      <c r="I121" s="165"/>
      <c r="J121" s="233"/>
      <c r="K121" s="38"/>
    </row>
    <row r="122" spans="1:11" ht="26" x14ac:dyDescent="0.35">
      <c r="A122" s="38"/>
      <c r="B122" s="45" t="s">
        <v>395</v>
      </c>
      <c r="C122" s="246">
        <f t="shared" ref="C122:H122" si="7">C79</f>
        <v>51829.15</v>
      </c>
      <c r="D122" s="165">
        <f t="shared" si="7"/>
        <v>0</v>
      </c>
      <c r="E122" s="165">
        <f t="shared" si="7"/>
        <v>0</v>
      </c>
      <c r="F122" s="165">
        <f t="shared" si="7"/>
        <v>0</v>
      </c>
      <c r="G122" s="166">
        <f t="shared" si="7"/>
        <v>0</v>
      </c>
      <c r="H122" s="166">
        <f t="shared" si="7"/>
        <v>51829.15</v>
      </c>
      <c r="I122" s="165"/>
      <c r="J122" s="233"/>
      <c r="K122" s="38"/>
    </row>
    <row r="123" spans="1:11" x14ac:dyDescent="0.35">
      <c r="A123" s="38"/>
      <c r="B123" s="45"/>
      <c r="C123" s="246"/>
      <c r="D123" s="165"/>
      <c r="E123" s="165"/>
      <c r="F123" s="165"/>
      <c r="G123" s="166"/>
      <c r="H123" s="166"/>
      <c r="I123" s="165"/>
      <c r="J123" s="233"/>
      <c r="K123" s="38"/>
    </row>
    <row r="124" spans="1:11" ht="26" x14ac:dyDescent="0.35">
      <c r="A124" s="38"/>
      <c r="B124" s="45" t="s">
        <v>442</v>
      </c>
      <c r="C124" s="246">
        <f t="shared" ref="C124:H124" si="8">C99</f>
        <v>5143341.1099999994</v>
      </c>
      <c r="D124" s="165">
        <f t="shared" si="8"/>
        <v>4568.25</v>
      </c>
      <c r="E124" s="165">
        <f t="shared" si="8"/>
        <v>4993.1400000000003</v>
      </c>
      <c r="F124" s="165">
        <f t="shared" si="8"/>
        <v>40500</v>
      </c>
      <c r="G124" s="166">
        <f t="shared" si="8"/>
        <v>5000</v>
      </c>
      <c r="H124" s="166">
        <f t="shared" si="8"/>
        <v>5088279.72</v>
      </c>
      <c r="I124" s="165"/>
      <c r="J124" s="233"/>
      <c r="K124" s="38"/>
    </row>
    <row r="125" spans="1:11" x14ac:dyDescent="0.35">
      <c r="A125" s="38"/>
      <c r="B125" s="73"/>
      <c r="C125" s="247"/>
      <c r="D125" s="165"/>
      <c r="E125" s="165"/>
      <c r="F125" s="165"/>
      <c r="G125" s="166"/>
      <c r="H125" s="166"/>
      <c r="I125" s="165"/>
      <c r="J125" s="233"/>
      <c r="K125" s="38"/>
    </row>
    <row r="126" spans="1:11" x14ac:dyDescent="0.35">
      <c r="A126" s="38"/>
      <c r="B126" s="73" t="s">
        <v>443</v>
      </c>
      <c r="C126" s="246">
        <f t="shared" ref="C126:H126" si="9">C114</f>
        <v>960</v>
      </c>
      <c r="D126" s="165">
        <f t="shared" si="9"/>
        <v>0</v>
      </c>
      <c r="E126" s="165">
        <f t="shared" si="9"/>
        <v>0</v>
      </c>
      <c r="F126" s="165">
        <f t="shared" si="9"/>
        <v>0</v>
      </c>
      <c r="G126" s="166">
        <f t="shared" si="9"/>
        <v>0</v>
      </c>
      <c r="H126" s="166">
        <f t="shared" si="9"/>
        <v>960</v>
      </c>
      <c r="I126" s="165"/>
      <c r="J126" s="233"/>
      <c r="K126" s="38"/>
    </row>
    <row r="127" spans="1:11" ht="15" thickBot="1" x14ac:dyDescent="0.4">
      <c r="A127" s="38"/>
      <c r="B127" s="73"/>
      <c r="C127" s="247"/>
      <c r="D127" s="165"/>
      <c r="E127" s="165"/>
      <c r="F127" s="165"/>
      <c r="G127" s="166"/>
      <c r="H127" s="166"/>
      <c r="I127" s="165"/>
      <c r="J127" s="233"/>
      <c r="K127" s="38"/>
    </row>
    <row r="128" spans="1:11" ht="15" thickBot="1" x14ac:dyDescent="0.4">
      <c r="A128" s="38"/>
      <c r="B128" s="73" t="s">
        <v>350</v>
      </c>
      <c r="C128" s="234">
        <f t="shared" ref="C128:H128" si="10">C118+C120+C122+C124+C126</f>
        <v>5385410.4699999997</v>
      </c>
      <c r="D128" s="235">
        <f t="shared" si="10"/>
        <v>4568.25</v>
      </c>
      <c r="E128" s="235">
        <f t="shared" si="10"/>
        <v>4993.1400000000003</v>
      </c>
      <c r="F128" s="235">
        <f t="shared" si="10"/>
        <v>40500</v>
      </c>
      <c r="G128" s="236">
        <f t="shared" si="10"/>
        <v>5000</v>
      </c>
      <c r="H128" s="236">
        <f t="shared" si="10"/>
        <v>5330349.08</v>
      </c>
      <c r="I128" s="237"/>
      <c r="J128" s="233"/>
      <c r="K128" s="38"/>
    </row>
    <row r="129" spans="1:11" x14ac:dyDescent="0.35">
      <c r="A129" s="10"/>
      <c r="B129" s="248"/>
      <c r="C129" s="193"/>
      <c r="D129" s="194"/>
      <c r="E129" s="194"/>
      <c r="F129" s="194"/>
      <c r="G129" s="194"/>
      <c r="H129" s="194"/>
      <c r="I129" s="194"/>
      <c r="J129" s="195"/>
      <c r="K129" s="10"/>
    </row>
    <row r="130" spans="1:11" x14ac:dyDescent="0.35">
      <c r="A130" s="10"/>
      <c r="B130" s="10"/>
      <c r="C130" s="10"/>
      <c r="D130" s="10"/>
      <c r="E130" s="10"/>
      <c r="F130" s="10"/>
      <c r="G130" s="10"/>
      <c r="H130" s="10"/>
      <c r="I130" s="10"/>
      <c r="J130" s="196"/>
      <c r="K130" s="10"/>
    </row>
    <row r="131" spans="1:11" ht="15" thickBot="1" x14ac:dyDescent="0.4">
      <c r="A131" s="10"/>
      <c r="B131" s="21"/>
      <c r="C131" s="11" t="s">
        <v>243</v>
      </c>
      <c r="D131" s="34"/>
      <c r="E131" s="10"/>
      <c r="F131" s="34"/>
      <c r="G131" s="10"/>
      <c r="H131" s="10"/>
      <c r="I131" s="91"/>
      <c r="J131" s="197"/>
      <c r="K131" s="10"/>
    </row>
    <row r="132" spans="1:11" x14ac:dyDescent="0.35">
      <c r="A132" s="10"/>
      <c r="B132" s="21"/>
      <c r="C132" s="249"/>
      <c r="D132" s="239"/>
      <c r="E132" s="239"/>
      <c r="F132" s="240"/>
      <c r="G132" s="239"/>
      <c r="H132" s="239"/>
      <c r="I132" s="241"/>
      <c r="J132" s="197"/>
      <c r="K132" s="10"/>
    </row>
    <row r="133" spans="1:11" ht="25.5" x14ac:dyDescent="0.35">
      <c r="A133" s="10"/>
      <c r="B133" s="10"/>
      <c r="C133" s="202" t="s">
        <v>351</v>
      </c>
      <c r="D133" s="22"/>
      <c r="E133" s="22"/>
      <c r="F133" s="22"/>
      <c r="G133" s="22"/>
      <c r="H133" s="203"/>
      <c r="I133" s="205">
        <f>G128</f>
        <v>5000</v>
      </c>
      <c r="J133" s="196"/>
      <c r="K133" s="10"/>
    </row>
    <row r="134" spans="1:11" x14ac:dyDescent="0.35">
      <c r="A134" s="10"/>
      <c r="B134" s="10"/>
      <c r="C134" s="202"/>
      <c r="D134" s="22"/>
      <c r="E134" s="22"/>
      <c r="F134" s="22"/>
      <c r="G134" s="22"/>
      <c r="H134" s="203"/>
      <c r="I134" s="205"/>
      <c r="J134" s="196"/>
      <c r="K134" s="10"/>
    </row>
    <row r="135" spans="1:11" ht="26" x14ac:dyDescent="0.35">
      <c r="A135" s="10"/>
      <c r="B135" s="10"/>
      <c r="C135" s="202" t="s">
        <v>352</v>
      </c>
      <c r="D135" s="22"/>
      <c r="E135" s="22"/>
      <c r="F135" s="22"/>
      <c r="G135" s="22"/>
      <c r="H135" s="203"/>
      <c r="I135" s="205">
        <f>D128</f>
        <v>4568.25</v>
      </c>
      <c r="J135" s="196"/>
      <c r="K135" s="10"/>
    </row>
    <row r="136" spans="1:11" x14ac:dyDescent="0.35">
      <c r="A136" s="10"/>
      <c r="B136" s="10"/>
      <c r="C136" s="202"/>
      <c r="D136" s="22"/>
      <c r="E136" s="22"/>
      <c r="F136" s="22"/>
      <c r="G136" s="22"/>
      <c r="H136" s="203"/>
      <c r="I136" s="205"/>
      <c r="J136" s="196"/>
      <c r="K136" s="10"/>
    </row>
    <row r="137" spans="1:11" ht="25.5" x14ac:dyDescent="0.35">
      <c r="A137" s="10"/>
      <c r="B137" s="10"/>
      <c r="C137" s="202" t="s">
        <v>353</v>
      </c>
      <c r="D137" s="22"/>
      <c r="E137" s="22"/>
      <c r="F137" s="22"/>
      <c r="G137" s="22"/>
      <c r="H137" s="203"/>
      <c r="I137" s="205">
        <f>H128</f>
        <v>5330349.08</v>
      </c>
      <c r="J137" s="196"/>
      <c r="K137" s="10"/>
    </row>
    <row r="138" spans="1:11" x14ac:dyDescent="0.35">
      <c r="A138" s="10"/>
      <c r="B138" s="10"/>
      <c r="C138" s="202"/>
      <c r="D138" s="22"/>
      <c r="E138" s="22"/>
      <c r="F138" s="22"/>
      <c r="G138" s="22"/>
      <c r="H138" s="203"/>
      <c r="I138" s="205"/>
      <c r="J138" s="196"/>
      <c r="K138" s="10"/>
    </row>
    <row r="139" spans="1:11" x14ac:dyDescent="0.35">
      <c r="A139" s="10"/>
      <c r="B139" s="10"/>
      <c r="C139" s="202"/>
      <c r="D139" s="22"/>
      <c r="E139" s="22"/>
      <c r="F139" s="22"/>
      <c r="G139" s="22"/>
      <c r="H139" s="203"/>
      <c r="I139" s="205"/>
      <c r="J139" s="196"/>
      <c r="K139" s="10"/>
    </row>
    <row r="140" spans="1:11" ht="15" thickBot="1" x14ac:dyDescent="0.4">
      <c r="A140" s="10"/>
      <c r="B140" s="10"/>
      <c r="C140" s="206" t="s">
        <v>249</v>
      </c>
      <c r="D140" s="207"/>
      <c r="E140" s="207"/>
      <c r="F140" s="207"/>
      <c r="G140" s="207"/>
      <c r="H140" s="208"/>
      <c r="I140" s="209">
        <f>SUM(I133:I138)</f>
        <v>5339917.33</v>
      </c>
      <c r="J140" s="196"/>
      <c r="K140" s="34"/>
    </row>
    <row r="141" spans="1:11" x14ac:dyDescent="0.35">
      <c r="A141" s="10"/>
      <c r="B141" s="10"/>
      <c r="C141" s="210"/>
      <c r="D141" s="50"/>
      <c r="E141" s="50"/>
      <c r="F141" s="50"/>
      <c r="G141" s="50"/>
      <c r="H141" s="211"/>
      <c r="I141" s="212"/>
      <c r="J141" s="197"/>
      <c r="K141" s="34"/>
    </row>
    <row r="142" spans="1:11" ht="15" thickBot="1" x14ac:dyDescent="0.4">
      <c r="A142" s="10"/>
      <c r="B142" s="10"/>
      <c r="C142" s="213" t="s">
        <v>250</v>
      </c>
      <c r="D142" s="207"/>
      <c r="E142" s="207"/>
      <c r="F142" s="207"/>
      <c r="G142" s="207"/>
      <c r="H142" s="208"/>
      <c r="I142" s="214">
        <f>E128+F128</f>
        <v>45493.14</v>
      </c>
      <c r="J142" s="196"/>
      <c r="K142" s="34"/>
    </row>
    <row r="143" spans="1:11" x14ac:dyDescent="0.35">
      <c r="A143" s="10"/>
      <c r="B143" s="10"/>
      <c r="C143" s="10"/>
      <c r="D143" s="10"/>
      <c r="E143" s="10"/>
      <c r="F143" s="10"/>
      <c r="G143" s="10"/>
      <c r="H143" s="10"/>
      <c r="I143" s="34"/>
      <c r="J143" s="122"/>
      <c r="K143" s="10"/>
    </row>
    <row r="144" spans="1:11" x14ac:dyDescent="0.35">
      <c r="A144" s="10"/>
      <c r="B144" s="10"/>
      <c r="C144" s="10"/>
      <c r="D144" s="10"/>
      <c r="E144" s="10"/>
      <c r="F144" s="10"/>
      <c r="G144" s="10"/>
      <c r="H144" s="10"/>
      <c r="I144" s="10"/>
      <c r="J144" s="122"/>
      <c r="K144" s="10"/>
    </row>
    <row r="145" spans="1:11" x14ac:dyDescent="0.35">
      <c r="A145" s="10"/>
      <c r="B145" s="10"/>
      <c r="C145" s="10"/>
      <c r="D145" s="10"/>
      <c r="E145" s="10"/>
      <c r="F145" s="10"/>
      <c r="G145" s="10"/>
      <c r="H145" s="10"/>
      <c r="I145" s="10"/>
      <c r="J145" s="122"/>
      <c r="K145" s="10"/>
    </row>
    <row r="146" spans="1:11" x14ac:dyDescent="0.35">
      <c r="A146" s="10"/>
      <c r="B146" s="10"/>
      <c r="C146" s="10"/>
      <c r="D146" s="10"/>
      <c r="E146" s="10"/>
      <c r="F146" s="10"/>
      <c r="G146" s="10"/>
      <c r="H146" s="10"/>
      <c r="I146" s="10"/>
      <c r="J146" s="122"/>
      <c r="K146" s="10"/>
    </row>
    <row r="161" customForma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7332C-7C1E-46A8-87F6-95981DC8CF3D}">
  <dimension ref="A1:K148"/>
  <sheetViews>
    <sheetView workbookViewId="0">
      <selection sqref="A1:XFD1048576"/>
    </sheetView>
  </sheetViews>
  <sheetFormatPr defaultColWidth="16.6328125" defaultRowHeight="14.5" x14ac:dyDescent="0.35"/>
  <cols>
    <col min="1" max="1" width="14.453125" customWidth="1"/>
    <col min="2" max="2" width="22.36328125" customWidth="1"/>
    <col min="3" max="3" width="14.54296875" customWidth="1"/>
    <col min="4" max="4" width="14" customWidth="1"/>
    <col min="5" max="5" width="12.453125" customWidth="1"/>
    <col min="6" max="6" width="13.54296875" customWidth="1"/>
    <col min="7" max="7" width="13.90625" customWidth="1"/>
    <col min="8" max="8" width="13" customWidth="1"/>
    <col min="9" max="9" width="14.6328125" customWidth="1"/>
  </cols>
  <sheetData>
    <row r="1" spans="1:11" ht="27.75" customHeight="1" x14ac:dyDescent="0.45">
      <c r="A1" s="244" t="s">
        <v>444</v>
      </c>
      <c r="B1" s="244"/>
      <c r="C1" s="2"/>
      <c r="D1" s="2"/>
      <c r="E1" s="2"/>
      <c r="F1" s="2"/>
      <c r="G1" s="2"/>
      <c r="H1" s="2"/>
      <c r="I1" s="3"/>
      <c r="J1" s="2"/>
      <c r="K1" s="2"/>
    </row>
    <row r="2" spans="1:11" ht="27.75" customHeight="1" x14ac:dyDescent="0.35">
      <c r="A2" s="10"/>
      <c r="B2" s="10"/>
      <c r="C2" s="10"/>
      <c r="D2" s="10"/>
      <c r="E2" s="10"/>
      <c r="F2" s="10"/>
      <c r="G2" s="10"/>
      <c r="H2" s="10"/>
      <c r="I2" s="122"/>
      <c r="J2" s="10"/>
      <c r="K2" s="10"/>
    </row>
    <row r="3" spans="1:11" ht="27.75" customHeight="1" x14ac:dyDescent="0.35">
      <c r="A3" s="4"/>
      <c r="B3" s="5"/>
      <c r="C3" s="6"/>
      <c r="D3" s="6"/>
      <c r="E3" s="7"/>
      <c r="F3" s="8"/>
      <c r="G3" s="8"/>
      <c r="H3" s="7"/>
      <c r="I3" s="9"/>
      <c r="J3" s="10"/>
      <c r="K3" s="10"/>
    </row>
    <row r="4" spans="1:11" ht="27.75" customHeight="1" x14ac:dyDescent="0.35">
      <c r="A4" s="225" t="s">
        <v>355</v>
      </c>
      <c r="B4" s="226"/>
      <c r="C4" s="227"/>
      <c r="D4" s="22"/>
      <c r="E4" s="22"/>
      <c r="F4" s="22"/>
      <c r="G4" s="22"/>
      <c r="H4" s="22"/>
      <c r="I4" s="14" t="s">
        <v>2</v>
      </c>
      <c r="J4" s="10"/>
      <c r="K4" s="10"/>
    </row>
    <row r="5" spans="1:11" ht="27.75" customHeight="1" thickBot="1" x14ac:dyDescent="0.4">
      <c r="A5" s="49"/>
      <c r="B5" s="50"/>
      <c r="C5" s="22"/>
      <c r="D5" s="22"/>
      <c r="E5" s="22"/>
      <c r="F5" s="22"/>
      <c r="G5" s="22"/>
      <c r="H5" s="22"/>
      <c r="I5" s="14"/>
      <c r="J5" s="10"/>
      <c r="K5" s="10"/>
    </row>
    <row r="6" spans="1:11" ht="27.75" customHeight="1" thickBot="1" x14ac:dyDescent="0.4">
      <c r="A6" s="45" t="s">
        <v>3</v>
      </c>
      <c r="B6" s="73" t="s">
        <v>5</v>
      </c>
      <c r="C6" s="20" t="s">
        <v>6</v>
      </c>
      <c r="D6" s="20" t="s">
        <v>7</v>
      </c>
      <c r="E6" s="20" t="s">
        <v>8</v>
      </c>
      <c r="F6" s="20" t="s">
        <v>9</v>
      </c>
      <c r="G6" s="20" t="s">
        <v>10</v>
      </c>
      <c r="H6" s="75" t="s">
        <v>11</v>
      </c>
      <c r="I6" s="20" t="s">
        <v>12</v>
      </c>
      <c r="J6" s="10"/>
      <c r="K6" s="10"/>
    </row>
    <row r="7" spans="1:11" ht="27.75" customHeight="1" x14ac:dyDescent="0.35">
      <c r="A7" s="45"/>
      <c r="B7" s="73"/>
      <c r="C7" s="88"/>
      <c r="D7" s="88"/>
      <c r="E7" s="88"/>
      <c r="F7" s="88"/>
      <c r="G7" s="88"/>
      <c r="H7" s="88"/>
      <c r="I7" s="88"/>
      <c r="J7" s="10"/>
      <c r="K7" s="10"/>
    </row>
    <row r="8" spans="1:11" ht="27.75" customHeight="1" x14ac:dyDescent="0.35">
      <c r="A8" s="45"/>
      <c r="B8" s="73"/>
      <c r="C8" s="81"/>
      <c r="D8" s="81"/>
      <c r="E8" s="81"/>
      <c r="F8" s="81"/>
      <c r="G8" s="81"/>
      <c r="H8" s="81"/>
      <c r="I8" s="81"/>
      <c r="J8" s="10"/>
      <c r="K8" s="10"/>
    </row>
    <row r="9" spans="1:11" ht="36.75" customHeight="1" x14ac:dyDescent="0.35">
      <c r="A9" s="86" t="s">
        <v>279</v>
      </c>
      <c r="B9" s="221" t="s">
        <v>280</v>
      </c>
      <c r="C9" s="58"/>
      <c r="D9" s="58"/>
      <c r="E9" s="58"/>
      <c r="F9" s="58"/>
      <c r="G9" s="58"/>
      <c r="H9" s="58"/>
      <c r="I9" s="71"/>
      <c r="J9" s="10"/>
      <c r="K9" s="10"/>
    </row>
    <row r="10" spans="1:11" ht="27.75" customHeight="1" x14ac:dyDescent="0.35">
      <c r="A10" s="76"/>
      <c r="B10" s="5" t="s">
        <v>193</v>
      </c>
      <c r="C10" s="58">
        <v>20000</v>
      </c>
      <c r="D10" s="58">
        <v>0</v>
      </c>
      <c r="E10" s="58">
        <v>0</v>
      </c>
      <c r="F10" s="58">
        <v>0</v>
      </c>
      <c r="G10" s="58">
        <v>0</v>
      </c>
      <c r="H10" s="58">
        <v>20000</v>
      </c>
      <c r="I10" s="70" t="s">
        <v>423</v>
      </c>
      <c r="J10" s="10"/>
      <c r="K10" s="10"/>
    </row>
    <row r="11" spans="1:11" ht="27.75" customHeight="1" x14ac:dyDescent="0.35">
      <c r="A11" s="76" t="s">
        <v>281</v>
      </c>
      <c r="B11" s="45" t="s">
        <v>282</v>
      </c>
      <c r="C11" s="58"/>
      <c r="D11" s="58"/>
      <c r="E11" s="58"/>
      <c r="F11" s="58"/>
      <c r="G11" s="58"/>
      <c r="H11" s="58"/>
      <c r="I11" s="71"/>
      <c r="J11" s="10"/>
      <c r="K11" s="10"/>
    </row>
    <row r="12" spans="1:11" ht="27.75" customHeight="1" x14ac:dyDescent="0.35">
      <c r="A12" s="62"/>
      <c r="B12" s="5" t="s">
        <v>159</v>
      </c>
      <c r="C12" s="58">
        <v>24786.45</v>
      </c>
      <c r="D12" s="58">
        <v>0</v>
      </c>
      <c r="E12" s="58">
        <v>0</v>
      </c>
      <c r="F12" s="58">
        <v>0</v>
      </c>
      <c r="G12" s="58">
        <v>0</v>
      </c>
      <c r="H12" s="58">
        <v>24786.45</v>
      </c>
      <c r="I12" s="70" t="s">
        <v>445</v>
      </c>
      <c r="J12" s="10"/>
      <c r="K12" s="10"/>
    </row>
    <row r="13" spans="1:11" ht="27.75" customHeight="1" x14ac:dyDescent="0.35">
      <c r="A13" s="62"/>
      <c r="B13" s="5"/>
      <c r="C13" s="58"/>
      <c r="D13" s="58"/>
      <c r="E13" s="58"/>
      <c r="F13" s="58"/>
      <c r="G13" s="58"/>
      <c r="H13" s="58"/>
      <c r="I13" s="70"/>
      <c r="J13" s="10"/>
      <c r="K13" s="10"/>
    </row>
    <row r="14" spans="1:11" ht="27.75" customHeight="1" x14ac:dyDescent="0.35">
      <c r="A14" s="62">
        <v>45121</v>
      </c>
      <c r="B14" s="45" t="s">
        <v>285</v>
      </c>
      <c r="C14" s="58"/>
      <c r="D14" s="58"/>
      <c r="E14" s="58"/>
      <c r="F14" s="58"/>
      <c r="G14" s="58"/>
      <c r="H14" s="58"/>
      <c r="I14" s="70"/>
      <c r="J14" s="10"/>
      <c r="K14" s="10"/>
    </row>
    <row r="15" spans="1:11" ht="27.75" customHeight="1" x14ac:dyDescent="0.35">
      <c r="A15" s="62"/>
      <c r="B15" s="5" t="s">
        <v>159</v>
      </c>
      <c r="C15" s="58">
        <v>36598.06</v>
      </c>
      <c r="D15" s="58">
        <v>0</v>
      </c>
      <c r="E15" s="58">
        <v>0</v>
      </c>
      <c r="F15" s="58">
        <v>0</v>
      </c>
      <c r="G15" s="58">
        <v>0</v>
      </c>
      <c r="H15" s="58">
        <v>36598.06</v>
      </c>
      <c r="I15" s="70" t="s">
        <v>445</v>
      </c>
      <c r="J15" s="10"/>
      <c r="K15" s="10"/>
    </row>
    <row r="16" spans="1:11" ht="27.75" customHeight="1" x14ac:dyDescent="0.35">
      <c r="A16" s="62"/>
      <c r="B16" s="5"/>
      <c r="C16" s="58"/>
      <c r="D16" s="58"/>
      <c r="E16" s="58"/>
      <c r="F16" s="58"/>
      <c r="G16" s="58"/>
      <c r="H16" s="58"/>
      <c r="I16" s="70"/>
      <c r="J16" s="10"/>
      <c r="K16" s="10"/>
    </row>
    <row r="17" spans="1:11" ht="27.75" customHeight="1" x14ac:dyDescent="0.35">
      <c r="A17" s="62">
        <v>45121</v>
      </c>
      <c r="B17" s="45" t="s">
        <v>286</v>
      </c>
      <c r="C17" s="58"/>
      <c r="D17" s="58"/>
      <c r="E17" s="58"/>
      <c r="F17" s="58"/>
      <c r="G17" s="58"/>
      <c r="H17" s="58"/>
      <c r="I17" s="70"/>
      <c r="J17" s="10"/>
      <c r="K17" s="10"/>
    </row>
    <row r="18" spans="1:11" ht="27.75" customHeight="1" x14ac:dyDescent="0.35">
      <c r="A18" s="62"/>
      <c r="B18" s="5" t="s">
        <v>182</v>
      </c>
      <c r="C18" s="58">
        <v>15784.08</v>
      </c>
      <c r="D18" s="58">
        <v>0</v>
      </c>
      <c r="E18" s="58">
        <v>0</v>
      </c>
      <c r="F18" s="58">
        <v>0</v>
      </c>
      <c r="G18" s="58">
        <v>0</v>
      </c>
      <c r="H18" s="58">
        <v>15784.08</v>
      </c>
      <c r="I18" s="70" t="s">
        <v>445</v>
      </c>
      <c r="J18" s="10"/>
      <c r="K18" s="10"/>
    </row>
    <row r="19" spans="1:11" ht="27.75" customHeight="1" thickBot="1" x14ac:dyDescent="0.4">
      <c r="A19" s="62"/>
      <c r="B19" s="10"/>
      <c r="C19" s="58"/>
      <c r="D19" s="58"/>
      <c r="E19" s="58"/>
      <c r="F19" s="58"/>
      <c r="G19" s="58"/>
      <c r="H19" s="58"/>
      <c r="I19" s="70"/>
      <c r="J19" s="10"/>
      <c r="K19" s="10"/>
    </row>
    <row r="20" spans="1:11" ht="27.75" customHeight="1" thickBot="1" x14ac:dyDescent="0.4">
      <c r="A20" s="62"/>
      <c r="B20" s="15" t="s">
        <v>446</v>
      </c>
      <c r="C20" s="223">
        <f t="shared" ref="C20:H20" si="0">C10+C12+C15+C18</f>
        <v>97168.59</v>
      </c>
      <c r="D20" s="268">
        <f t="shared" si="0"/>
        <v>0</v>
      </c>
      <c r="E20" s="223">
        <f t="shared" si="0"/>
        <v>0</v>
      </c>
      <c r="F20" s="223">
        <f t="shared" si="0"/>
        <v>0</v>
      </c>
      <c r="G20" s="223">
        <f t="shared" si="0"/>
        <v>0</v>
      </c>
      <c r="H20" s="223">
        <f t="shared" si="0"/>
        <v>97168.59</v>
      </c>
      <c r="I20" s="229"/>
      <c r="J20" s="10"/>
      <c r="K20" s="10"/>
    </row>
    <row r="21" spans="1:11" ht="27.75" customHeight="1" x14ac:dyDescent="0.35">
      <c r="A21" s="27"/>
      <c r="B21" s="15"/>
      <c r="C21" s="65"/>
      <c r="D21" s="65"/>
      <c r="E21" s="65"/>
      <c r="F21" s="65"/>
      <c r="G21" s="65"/>
      <c r="H21" s="65"/>
      <c r="I21" s="14"/>
      <c r="J21" s="10"/>
      <c r="K21" s="10"/>
    </row>
    <row r="22" spans="1:11" ht="27.75" customHeight="1" x14ac:dyDescent="0.35">
      <c r="A22" s="27"/>
      <c r="B22" s="15"/>
      <c r="C22" s="65"/>
      <c r="D22" s="65"/>
      <c r="E22" s="65"/>
      <c r="F22" s="65"/>
      <c r="G22" s="65"/>
      <c r="H22" s="65"/>
      <c r="I22" s="14"/>
      <c r="J22" s="10"/>
      <c r="K22" s="10"/>
    </row>
    <row r="23" spans="1:11" ht="27.75" customHeight="1" thickBot="1" x14ac:dyDescent="0.4">
      <c r="A23" s="225" t="s">
        <v>357</v>
      </c>
      <c r="B23" s="226"/>
      <c r="C23" s="227"/>
      <c r="D23" s="22"/>
      <c r="E23" s="22"/>
      <c r="F23" s="22"/>
      <c r="G23" s="22"/>
      <c r="H23" s="22"/>
      <c r="I23" s="14" t="s">
        <v>19</v>
      </c>
      <c r="J23" s="10"/>
      <c r="K23" s="10"/>
    </row>
    <row r="24" spans="1:11" ht="27.75" customHeight="1" thickBot="1" x14ac:dyDescent="0.4">
      <c r="A24" s="45" t="s">
        <v>3</v>
      </c>
      <c r="B24" s="73" t="s">
        <v>5</v>
      </c>
      <c r="C24" s="269" t="s">
        <v>6</v>
      </c>
      <c r="D24" s="74" t="s">
        <v>7</v>
      </c>
      <c r="E24" s="20" t="s">
        <v>8</v>
      </c>
      <c r="F24" s="20" t="s">
        <v>9</v>
      </c>
      <c r="G24" s="20" t="s">
        <v>10</v>
      </c>
      <c r="H24" s="75" t="s">
        <v>11</v>
      </c>
      <c r="I24" s="20" t="s">
        <v>12</v>
      </c>
      <c r="J24" s="10"/>
      <c r="K24" s="10"/>
    </row>
    <row r="25" spans="1:11" ht="27.75" customHeight="1" x14ac:dyDescent="0.35">
      <c r="A25" s="45"/>
      <c r="B25" s="73"/>
      <c r="C25" s="88"/>
      <c r="D25" s="250"/>
      <c r="E25" s="88"/>
      <c r="F25" s="88"/>
      <c r="G25" s="88"/>
      <c r="H25" s="251"/>
      <c r="I25" s="88"/>
      <c r="J25" s="10"/>
      <c r="K25" s="10"/>
    </row>
    <row r="26" spans="1:11" ht="27.75" customHeight="1" x14ac:dyDescent="0.35">
      <c r="A26" s="86" t="s">
        <v>325</v>
      </c>
      <c r="B26" s="73" t="s">
        <v>299</v>
      </c>
      <c r="C26" s="58"/>
      <c r="D26" s="59"/>
      <c r="E26" s="58"/>
      <c r="F26" s="58"/>
      <c r="G26" s="58"/>
      <c r="H26" s="58"/>
      <c r="I26" s="70"/>
      <c r="J26" s="10"/>
      <c r="K26" s="10"/>
    </row>
    <row r="27" spans="1:11" ht="27.75" customHeight="1" x14ac:dyDescent="0.35">
      <c r="A27" s="62"/>
      <c r="B27" s="5" t="s">
        <v>157</v>
      </c>
      <c r="C27" s="270">
        <v>33044</v>
      </c>
      <c r="D27" s="271">
        <v>0</v>
      </c>
      <c r="E27" s="270">
        <v>0</v>
      </c>
      <c r="F27" s="270">
        <v>0</v>
      </c>
      <c r="G27" s="270">
        <v>0</v>
      </c>
      <c r="H27" s="270">
        <v>33044</v>
      </c>
      <c r="I27" s="70" t="s">
        <v>424</v>
      </c>
      <c r="J27" s="10"/>
      <c r="K27" s="10"/>
    </row>
    <row r="28" spans="1:11" ht="27.75" customHeight="1" x14ac:dyDescent="0.35">
      <c r="A28" s="76"/>
      <c r="B28" s="5"/>
      <c r="C28" s="58"/>
      <c r="D28" s="59"/>
      <c r="E28" s="58"/>
      <c r="F28" s="58"/>
      <c r="G28" s="58"/>
      <c r="H28" s="58"/>
      <c r="I28" s="71"/>
      <c r="J28" s="10"/>
      <c r="K28" s="10"/>
    </row>
    <row r="29" spans="1:11" ht="27.75" customHeight="1" x14ac:dyDescent="0.35">
      <c r="A29" s="86" t="s">
        <v>323</v>
      </c>
      <c r="B29" s="245" t="s">
        <v>324</v>
      </c>
      <c r="C29" s="58"/>
      <c r="D29" s="59"/>
      <c r="E29" s="58"/>
      <c r="F29" s="58"/>
      <c r="G29" s="58"/>
      <c r="H29" s="58"/>
      <c r="I29" s="71"/>
      <c r="J29" s="10"/>
      <c r="K29" s="10"/>
    </row>
    <row r="30" spans="1:11" ht="27.75" customHeight="1" x14ac:dyDescent="0.35">
      <c r="A30" s="62"/>
      <c r="B30" s="5" t="s">
        <v>159</v>
      </c>
      <c r="C30" s="58">
        <v>12088.32</v>
      </c>
      <c r="D30" s="59">
        <v>0</v>
      </c>
      <c r="E30" s="58">
        <v>0</v>
      </c>
      <c r="F30" s="58">
        <v>0</v>
      </c>
      <c r="G30" s="58">
        <v>0</v>
      </c>
      <c r="H30" s="58">
        <v>12088.32</v>
      </c>
      <c r="I30" s="70" t="s">
        <v>424</v>
      </c>
      <c r="J30" s="10"/>
      <c r="K30" s="10"/>
    </row>
    <row r="31" spans="1:11" ht="27.75" customHeight="1" x14ac:dyDescent="0.35">
      <c r="A31" s="62"/>
      <c r="B31" s="45"/>
      <c r="C31" s="58"/>
      <c r="D31" s="59"/>
      <c r="E31" s="58"/>
      <c r="F31" s="58"/>
      <c r="G31" s="58"/>
      <c r="H31" s="58"/>
      <c r="I31" s="70"/>
      <c r="J31" s="10"/>
      <c r="K31" s="10"/>
    </row>
    <row r="32" spans="1:11" ht="27.75" customHeight="1" x14ac:dyDescent="0.35">
      <c r="A32" s="86" t="s">
        <v>326</v>
      </c>
      <c r="B32" s="45" t="s">
        <v>327</v>
      </c>
      <c r="C32" s="58"/>
      <c r="D32" s="59"/>
      <c r="E32" s="58"/>
      <c r="F32" s="58"/>
      <c r="G32" s="58"/>
      <c r="H32" s="58"/>
      <c r="I32" s="70"/>
      <c r="J32" s="10"/>
      <c r="K32" s="10"/>
    </row>
    <row r="33" spans="1:11" ht="27.75" customHeight="1" x14ac:dyDescent="0.35">
      <c r="A33" s="62"/>
      <c r="B33" s="5" t="s">
        <v>159</v>
      </c>
      <c r="C33" s="58">
        <v>8525</v>
      </c>
      <c r="D33" s="59">
        <v>0</v>
      </c>
      <c r="E33" s="58">
        <v>0</v>
      </c>
      <c r="F33" s="58">
        <v>0</v>
      </c>
      <c r="G33" s="58">
        <v>0</v>
      </c>
      <c r="H33" s="58">
        <v>8525</v>
      </c>
      <c r="I33" s="70" t="s">
        <v>424</v>
      </c>
      <c r="J33" s="10"/>
      <c r="K33" s="10"/>
    </row>
    <row r="34" spans="1:11" ht="27.75" customHeight="1" x14ac:dyDescent="0.35">
      <c r="A34" s="62"/>
      <c r="B34" s="5"/>
      <c r="C34" s="58"/>
      <c r="D34" s="59"/>
      <c r="E34" s="58"/>
      <c r="F34" s="58"/>
      <c r="G34" s="58"/>
      <c r="H34" s="58"/>
      <c r="I34" s="70"/>
      <c r="J34" s="10"/>
      <c r="K34" s="10"/>
    </row>
    <row r="35" spans="1:11" ht="27.75" customHeight="1" x14ac:dyDescent="0.35">
      <c r="A35" s="252" t="s">
        <v>358</v>
      </c>
      <c r="B35" s="45" t="s">
        <v>321</v>
      </c>
      <c r="C35" s="58"/>
      <c r="D35" s="59" t="s">
        <v>17</v>
      </c>
      <c r="E35" s="58" t="s">
        <v>17</v>
      </c>
      <c r="F35" s="58" t="s">
        <v>17</v>
      </c>
      <c r="G35" s="58" t="s">
        <v>17</v>
      </c>
      <c r="H35" s="58" t="s">
        <v>17</v>
      </c>
      <c r="I35" s="70"/>
      <c r="J35" s="10"/>
      <c r="K35" s="10"/>
    </row>
    <row r="36" spans="1:11" ht="27.75" customHeight="1" x14ac:dyDescent="0.35">
      <c r="A36" s="62"/>
      <c r="B36" s="5" t="s">
        <v>322</v>
      </c>
      <c r="C36" s="58">
        <v>0</v>
      </c>
      <c r="D36" s="59">
        <v>0</v>
      </c>
      <c r="E36" s="58">
        <v>0</v>
      </c>
      <c r="F36" s="58">
        <v>0</v>
      </c>
      <c r="G36" s="58">
        <v>0</v>
      </c>
      <c r="H36" s="58">
        <v>0</v>
      </c>
      <c r="I36" s="70" t="s">
        <v>424</v>
      </c>
      <c r="J36" s="10"/>
      <c r="K36" s="10"/>
    </row>
    <row r="37" spans="1:11" ht="27.75" customHeight="1" x14ac:dyDescent="0.35">
      <c r="A37" s="62"/>
      <c r="B37" s="5"/>
      <c r="C37" s="58"/>
      <c r="D37" s="59"/>
      <c r="E37" s="58"/>
      <c r="F37" s="58"/>
      <c r="G37" s="58"/>
      <c r="H37" s="58"/>
      <c r="I37" s="70"/>
      <c r="J37" s="10"/>
      <c r="K37" s="10"/>
    </row>
    <row r="38" spans="1:11" ht="27.75" customHeight="1" x14ac:dyDescent="0.35">
      <c r="A38" s="253" t="s">
        <v>359</v>
      </c>
      <c r="B38" s="45" t="s">
        <v>328</v>
      </c>
      <c r="C38" s="58"/>
      <c r="D38" s="59"/>
      <c r="E38" s="58"/>
      <c r="F38" s="58"/>
      <c r="G38" s="58"/>
      <c r="H38" s="58"/>
      <c r="I38" s="70"/>
      <c r="J38" s="10"/>
      <c r="K38" s="10"/>
    </row>
    <row r="39" spans="1:11" ht="27.75" customHeight="1" x14ac:dyDescent="0.35">
      <c r="A39" s="62"/>
      <c r="B39" s="5" t="s">
        <v>159</v>
      </c>
      <c r="C39" s="58">
        <v>1299.99</v>
      </c>
      <c r="D39" s="59">
        <v>0</v>
      </c>
      <c r="E39" s="58">
        <v>0</v>
      </c>
      <c r="F39" s="58">
        <v>0</v>
      </c>
      <c r="G39" s="58">
        <v>0</v>
      </c>
      <c r="H39" s="58">
        <v>1299.99</v>
      </c>
      <c r="I39" s="70" t="s">
        <v>424</v>
      </c>
      <c r="J39" s="10"/>
      <c r="K39" s="10"/>
    </row>
    <row r="40" spans="1:11" ht="27.75" customHeight="1" x14ac:dyDescent="0.35">
      <c r="A40" s="62"/>
      <c r="B40" s="45"/>
      <c r="C40" s="58"/>
      <c r="D40" s="59"/>
      <c r="E40" s="58"/>
      <c r="F40" s="58"/>
      <c r="G40" s="58"/>
      <c r="H40" s="58"/>
      <c r="I40" s="70"/>
      <c r="J40" s="10"/>
      <c r="K40" s="10"/>
    </row>
    <row r="41" spans="1:11" ht="27.75" customHeight="1" x14ac:dyDescent="0.35">
      <c r="A41" s="252" t="s">
        <v>363</v>
      </c>
      <c r="B41" s="45" t="s">
        <v>337</v>
      </c>
      <c r="C41" s="58"/>
      <c r="D41" s="59"/>
      <c r="E41" s="58"/>
      <c r="F41" s="58"/>
      <c r="G41" s="58"/>
      <c r="H41" s="58"/>
      <c r="I41" s="70"/>
      <c r="J41" s="10"/>
      <c r="K41" s="10"/>
    </row>
    <row r="42" spans="1:11" ht="27.75" customHeight="1" x14ac:dyDescent="0.35">
      <c r="A42" s="62"/>
      <c r="B42" s="5" t="s">
        <v>159</v>
      </c>
      <c r="C42" s="58">
        <v>14450</v>
      </c>
      <c r="D42" s="59">
        <v>0</v>
      </c>
      <c r="E42" s="58">
        <v>0</v>
      </c>
      <c r="F42" s="58">
        <v>0</v>
      </c>
      <c r="G42" s="58">
        <v>0</v>
      </c>
      <c r="H42" s="58">
        <v>14450</v>
      </c>
      <c r="I42" s="70" t="s">
        <v>424</v>
      </c>
      <c r="J42" s="10"/>
      <c r="K42" s="10"/>
    </row>
    <row r="43" spans="1:11" ht="27.75" customHeight="1" x14ac:dyDescent="0.35">
      <c r="A43" s="62"/>
      <c r="B43" s="5"/>
      <c r="C43" s="58"/>
      <c r="D43" s="59"/>
      <c r="E43" s="58"/>
      <c r="F43" s="58"/>
      <c r="G43" s="58"/>
      <c r="H43" s="58"/>
      <c r="I43" s="70"/>
      <c r="J43" s="10"/>
      <c r="K43" s="10"/>
    </row>
    <row r="44" spans="1:11" ht="27.75" customHeight="1" x14ac:dyDescent="0.35">
      <c r="A44" s="252" t="s">
        <v>363</v>
      </c>
      <c r="B44" s="45" t="s">
        <v>364</v>
      </c>
      <c r="C44" s="58"/>
      <c r="D44" s="59"/>
      <c r="E44" s="58"/>
      <c r="F44" s="58"/>
      <c r="G44" s="58"/>
      <c r="H44" s="58"/>
      <c r="I44" s="70"/>
      <c r="J44" s="10"/>
      <c r="K44" s="10"/>
    </row>
    <row r="45" spans="1:11" ht="27.75" customHeight="1" x14ac:dyDescent="0.35">
      <c r="A45" s="62"/>
      <c r="B45" s="5" t="s">
        <v>159</v>
      </c>
      <c r="C45" s="58">
        <v>3000</v>
      </c>
      <c r="D45" s="59">
        <v>0</v>
      </c>
      <c r="E45" s="58">
        <v>0</v>
      </c>
      <c r="F45" s="58">
        <v>0</v>
      </c>
      <c r="G45" s="58">
        <v>0</v>
      </c>
      <c r="H45" s="58">
        <v>3000</v>
      </c>
      <c r="I45" s="70" t="s">
        <v>424</v>
      </c>
      <c r="J45" s="10"/>
      <c r="K45" s="10"/>
    </row>
    <row r="46" spans="1:11" ht="27.75" customHeight="1" x14ac:dyDescent="0.35">
      <c r="A46" s="62"/>
      <c r="B46" s="5"/>
      <c r="C46" s="58"/>
      <c r="D46" s="59"/>
      <c r="E46" s="58"/>
      <c r="F46" s="58"/>
      <c r="G46" s="58"/>
      <c r="H46" s="58"/>
      <c r="I46" s="70"/>
      <c r="J46" s="10"/>
      <c r="K46" s="10"/>
    </row>
    <row r="47" spans="1:11" ht="27.75" customHeight="1" x14ac:dyDescent="0.35">
      <c r="A47" s="86" t="s">
        <v>341</v>
      </c>
      <c r="B47" s="221" t="s">
        <v>402</v>
      </c>
      <c r="C47" s="58"/>
      <c r="D47" s="59"/>
      <c r="E47" s="58"/>
      <c r="F47" s="58"/>
      <c r="G47" s="58"/>
      <c r="H47" s="58"/>
      <c r="I47" s="70"/>
      <c r="J47" s="10"/>
      <c r="K47" s="10"/>
    </row>
    <row r="48" spans="1:11" ht="27.75" customHeight="1" x14ac:dyDescent="0.35">
      <c r="A48" s="62"/>
      <c r="B48" s="5" t="s">
        <v>159</v>
      </c>
      <c r="C48" s="58">
        <v>2620.0100000000002</v>
      </c>
      <c r="D48" s="59">
        <v>0</v>
      </c>
      <c r="E48" s="58">
        <v>0</v>
      </c>
      <c r="F48" s="58">
        <v>0</v>
      </c>
      <c r="G48" s="58">
        <v>0</v>
      </c>
      <c r="H48" s="58">
        <v>2620.0100000000002</v>
      </c>
      <c r="I48" s="70" t="s">
        <v>424</v>
      </c>
      <c r="J48" s="10"/>
      <c r="K48" s="10"/>
    </row>
    <row r="49" spans="1:11" ht="27.75" customHeight="1" x14ac:dyDescent="0.35">
      <c r="A49" s="62"/>
      <c r="B49" s="5"/>
      <c r="C49" s="58"/>
      <c r="D49" s="59"/>
      <c r="E49" s="58"/>
      <c r="F49" s="58"/>
      <c r="G49" s="58"/>
      <c r="H49" s="58"/>
      <c r="I49" s="70"/>
      <c r="J49" s="10"/>
      <c r="K49" s="10"/>
    </row>
    <row r="50" spans="1:11" ht="27.75" customHeight="1" x14ac:dyDescent="0.35">
      <c r="A50" s="252" t="s">
        <v>367</v>
      </c>
      <c r="B50" s="45" t="s">
        <v>345</v>
      </c>
      <c r="C50" s="58"/>
      <c r="D50" s="59"/>
      <c r="E50" s="58"/>
      <c r="F50" s="58"/>
      <c r="G50" s="58"/>
      <c r="H50" s="58"/>
      <c r="I50" s="70"/>
      <c r="J50" s="10"/>
      <c r="K50" s="10"/>
    </row>
    <row r="51" spans="1:11" ht="27.75" customHeight="1" x14ac:dyDescent="0.35">
      <c r="A51" s="62"/>
      <c r="B51" s="5" t="s">
        <v>159</v>
      </c>
      <c r="C51" s="58">
        <v>17084.3</v>
      </c>
      <c r="D51" s="59">
        <v>0</v>
      </c>
      <c r="E51" s="58">
        <v>0</v>
      </c>
      <c r="F51" s="58">
        <v>0</v>
      </c>
      <c r="G51" s="58">
        <v>0</v>
      </c>
      <c r="H51" s="58">
        <v>17084.3</v>
      </c>
      <c r="I51" s="70" t="s">
        <v>424</v>
      </c>
      <c r="J51" s="10"/>
      <c r="K51" s="10"/>
    </row>
    <row r="52" spans="1:11" ht="27.75" customHeight="1" thickBot="1" x14ac:dyDescent="0.4">
      <c r="A52" s="62"/>
      <c r="B52" s="5"/>
      <c r="C52" s="89"/>
      <c r="D52" s="59"/>
      <c r="E52" s="58"/>
      <c r="F52" s="58"/>
      <c r="G52" s="58"/>
      <c r="H52" s="58"/>
      <c r="I52" s="70"/>
      <c r="J52" s="10"/>
      <c r="K52" s="10"/>
    </row>
    <row r="53" spans="1:11" ht="27.75" customHeight="1" thickBot="1" x14ac:dyDescent="0.4">
      <c r="A53" s="62"/>
      <c r="B53" s="15" t="s">
        <v>346</v>
      </c>
      <c r="C53" s="223">
        <f t="shared" ref="C53:H53" si="1">C27+C30+C33+C36+C39+C42+C45+C48+C51</f>
        <v>92111.62</v>
      </c>
      <c r="D53" s="223">
        <f t="shared" si="1"/>
        <v>0</v>
      </c>
      <c r="E53" s="223">
        <f t="shared" si="1"/>
        <v>0</v>
      </c>
      <c r="F53" s="223">
        <f t="shared" si="1"/>
        <v>0</v>
      </c>
      <c r="G53" s="223">
        <f t="shared" si="1"/>
        <v>0</v>
      </c>
      <c r="H53" s="223">
        <f t="shared" si="1"/>
        <v>92111.62</v>
      </c>
      <c r="I53" s="229"/>
      <c r="J53" s="10"/>
      <c r="K53" s="10"/>
    </row>
    <row r="54" spans="1:11" ht="27.75" customHeight="1" x14ac:dyDescent="0.35">
      <c r="A54" s="27"/>
      <c r="B54" s="15"/>
      <c r="C54" s="65"/>
      <c r="D54" s="65"/>
      <c r="E54" s="65"/>
      <c r="F54" s="65"/>
      <c r="G54" s="65"/>
      <c r="H54" s="65"/>
      <c r="I54" s="14"/>
      <c r="J54" s="10"/>
      <c r="K54" s="10"/>
    </row>
    <row r="55" spans="1:11" ht="27.75" customHeight="1" x14ac:dyDescent="0.35">
      <c r="A55" s="27"/>
      <c r="B55" s="15"/>
      <c r="C55" s="65"/>
      <c r="D55" s="65"/>
      <c r="E55" s="65"/>
      <c r="F55" s="65"/>
      <c r="G55" s="65"/>
      <c r="H55" s="65"/>
      <c r="I55" s="14"/>
      <c r="J55" s="10"/>
      <c r="K55" s="10"/>
    </row>
    <row r="56" spans="1:11" ht="27.75" customHeight="1" thickBot="1" x14ac:dyDescent="0.4">
      <c r="A56" s="225" t="s">
        <v>368</v>
      </c>
      <c r="B56" s="226"/>
      <c r="C56" s="227"/>
      <c r="D56" s="22"/>
      <c r="E56" s="22"/>
      <c r="F56" s="22"/>
      <c r="G56" s="22"/>
      <c r="H56" s="22"/>
      <c r="I56" s="14" t="s">
        <v>25</v>
      </c>
      <c r="J56" s="10"/>
      <c r="K56" s="10"/>
    </row>
    <row r="57" spans="1:11" ht="27.75" customHeight="1" thickBot="1" x14ac:dyDescent="0.4">
      <c r="A57" s="45" t="s">
        <v>3</v>
      </c>
      <c r="B57" s="73" t="s">
        <v>5</v>
      </c>
      <c r="C57" s="88" t="s">
        <v>6</v>
      </c>
      <c r="D57" s="250" t="s">
        <v>7</v>
      </c>
      <c r="E57" s="88" t="s">
        <v>8</v>
      </c>
      <c r="F57" s="88" t="s">
        <v>9</v>
      </c>
      <c r="G57" s="88" t="s">
        <v>10</v>
      </c>
      <c r="H57" s="251" t="s">
        <v>11</v>
      </c>
      <c r="I57" s="88" t="s">
        <v>12</v>
      </c>
      <c r="J57" s="10"/>
      <c r="K57" s="10"/>
    </row>
    <row r="58" spans="1:11" ht="27.75" customHeight="1" x14ac:dyDescent="0.35">
      <c r="A58" s="76"/>
      <c r="B58" s="5"/>
      <c r="C58" s="254"/>
      <c r="D58" s="254"/>
      <c r="E58" s="254"/>
      <c r="F58" s="254"/>
      <c r="G58" s="254"/>
      <c r="H58" s="254"/>
      <c r="I58" s="272"/>
      <c r="J58" s="10"/>
      <c r="K58" s="10"/>
    </row>
    <row r="59" spans="1:11" ht="27.75" customHeight="1" x14ac:dyDescent="0.35">
      <c r="A59" s="257" t="s">
        <v>374</v>
      </c>
      <c r="B59" s="45" t="s">
        <v>375</v>
      </c>
      <c r="C59" s="258"/>
      <c r="D59" s="258"/>
      <c r="E59" s="258"/>
      <c r="F59" s="258"/>
      <c r="G59" s="258"/>
      <c r="H59" s="258"/>
      <c r="I59" s="273"/>
      <c r="J59" s="10"/>
      <c r="K59" s="10"/>
    </row>
    <row r="60" spans="1:11" ht="27.75" customHeight="1" x14ac:dyDescent="0.35">
      <c r="A60" s="62"/>
      <c r="B60" s="5" t="s">
        <v>159</v>
      </c>
      <c r="C60" s="258">
        <v>50629.15</v>
      </c>
      <c r="D60" s="258">
        <v>0</v>
      </c>
      <c r="E60" s="258">
        <v>0</v>
      </c>
      <c r="F60" s="258">
        <v>0</v>
      </c>
      <c r="G60" s="258">
        <v>0</v>
      </c>
      <c r="H60" s="258">
        <v>50629.15</v>
      </c>
      <c r="I60" s="70" t="s">
        <v>424</v>
      </c>
      <c r="J60" s="10"/>
      <c r="K60" s="10"/>
    </row>
    <row r="61" spans="1:11" ht="27.75" customHeight="1" x14ac:dyDescent="0.35">
      <c r="A61" s="62"/>
      <c r="B61" s="5"/>
      <c r="C61" s="258"/>
      <c r="D61" s="258"/>
      <c r="E61" s="258"/>
      <c r="F61" s="258"/>
      <c r="G61" s="258"/>
      <c r="H61" s="258"/>
      <c r="I61" s="273"/>
      <c r="J61" s="10"/>
      <c r="K61" s="10"/>
    </row>
    <row r="62" spans="1:11" ht="27.75" customHeight="1" x14ac:dyDescent="0.35">
      <c r="A62" s="252" t="s">
        <v>376</v>
      </c>
      <c r="B62" s="45" t="s">
        <v>377</v>
      </c>
      <c r="C62" s="258"/>
      <c r="D62" s="258"/>
      <c r="E62" s="258"/>
      <c r="F62" s="258"/>
      <c r="G62" s="258"/>
      <c r="H62" s="258"/>
      <c r="I62" s="273"/>
      <c r="J62" s="10"/>
      <c r="K62" s="10"/>
    </row>
    <row r="63" spans="1:11" ht="27.75" customHeight="1" x14ac:dyDescent="0.35">
      <c r="A63" s="62"/>
      <c r="B63" s="36" t="s">
        <v>378</v>
      </c>
      <c r="C63" s="258">
        <v>0</v>
      </c>
      <c r="D63" s="258">
        <v>0</v>
      </c>
      <c r="E63" s="258">
        <v>0</v>
      </c>
      <c r="F63" s="258">
        <v>0</v>
      </c>
      <c r="G63" s="258">
        <v>0</v>
      </c>
      <c r="H63" s="258">
        <v>0</v>
      </c>
      <c r="I63" s="273" t="s">
        <v>155</v>
      </c>
      <c r="J63" s="10"/>
      <c r="K63" s="10"/>
    </row>
    <row r="64" spans="1:11" ht="27.75" customHeight="1" x14ac:dyDescent="0.35">
      <c r="A64" s="62"/>
      <c r="B64" s="5"/>
      <c r="C64" s="258"/>
      <c r="D64" s="258"/>
      <c r="E64" s="258"/>
      <c r="F64" s="258"/>
      <c r="G64" s="258"/>
      <c r="H64" s="258"/>
      <c r="I64" s="273"/>
      <c r="J64" s="10"/>
      <c r="K64" s="10"/>
    </row>
    <row r="65" spans="1:11" ht="27.75" customHeight="1" x14ac:dyDescent="0.35">
      <c r="A65" s="252" t="s">
        <v>379</v>
      </c>
      <c r="B65" s="45" t="s">
        <v>380</v>
      </c>
      <c r="C65" s="258"/>
      <c r="D65" s="258"/>
      <c r="E65" s="258"/>
      <c r="F65" s="258"/>
      <c r="G65" s="258"/>
      <c r="H65" s="258"/>
      <c r="I65" s="273"/>
      <c r="J65" s="10"/>
      <c r="K65" s="10"/>
    </row>
    <row r="66" spans="1:11" ht="27.75" customHeight="1" x14ac:dyDescent="0.35">
      <c r="A66" s="62"/>
      <c r="B66" s="5" t="s">
        <v>159</v>
      </c>
      <c r="C66" s="258">
        <v>1200</v>
      </c>
      <c r="D66" s="258">
        <v>0</v>
      </c>
      <c r="E66" s="258">
        <v>0</v>
      </c>
      <c r="F66" s="258">
        <v>0</v>
      </c>
      <c r="G66" s="258">
        <v>0</v>
      </c>
      <c r="H66" s="258">
        <v>1200</v>
      </c>
      <c r="I66" s="70" t="s">
        <v>424</v>
      </c>
      <c r="J66" s="10"/>
      <c r="K66" s="10"/>
    </row>
    <row r="67" spans="1:11" ht="27.75" customHeight="1" thickBot="1" x14ac:dyDescent="0.4">
      <c r="A67" s="10"/>
      <c r="B67" s="10"/>
      <c r="C67" s="260"/>
      <c r="D67" s="260"/>
      <c r="E67" s="260"/>
      <c r="F67" s="260"/>
      <c r="G67" s="260"/>
      <c r="H67" s="260"/>
      <c r="I67" s="274"/>
      <c r="J67" s="10"/>
      <c r="K67" s="10"/>
    </row>
    <row r="68" spans="1:11" ht="27.75" customHeight="1" thickBot="1" x14ac:dyDescent="0.4">
      <c r="A68" s="62"/>
      <c r="B68" s="15" t="s">
        <v>404</v>
      </c>
      <c r="C68" s="275">
        <f t="shared" ref="C68:H68" si="2">C60+C63+C66</f>
        <v>51829.15</v>
      </c>
      <c r="D68" s="276">
        <f t="shared" si="2"/>
        <v>0</v>
      </c>
      <c r="E68" s="276">
        <f t="shared" si="2"/>
        <v>0</v>
      </c>
      <c r="F68" s="276">
        <f t="shared" si="2"/>
        <v>0</v>
      </c>
      <c r="G68" s="276">
        <f t="shared" si="2"/>
        <v>0</v>
      </c>
      <c r="H68" s="276">
        <f t="shared" si="2"/>
        <v>51829.15</v>
      </c>
      <c r="I68" s="277"/>
      <c r="J68" s="10"/>
      <c r="K68" s="10"/>
    </row>
    <row r="69" spans="1:11" ht="27.75" customHeight="1" x14ac:dyDescent="0.35">
      <c r="A69" s="62"/>
      <c r="B69" s="15"/>
      <c r="C69" s="7"/>
      <c r="D69" s="7"/>
      <c r="E69" s="7"/>
      <c r="F69" s="7"/>
      <c r="G69" s="7"/>
      <c r="H69" s="7"/>
      <c r="I69" s="9"/>
      <c r="J69" s="10"/>
      <c r="K69" s="10"/>
    </row>
    <row r="70" spans="1:11" ht="27.75" customHeight="1" x14ac:dyDescent="0.35">
      <c r="A70" s="62"/>
      <c r="B70" s="15"/>
      <c r="C70" s="7"/>
      <c r="D70" s="7"/>
      <c r="E70" s="7"/>
      <c r="F70" s="7"/>
      <c r="G70" s="7"/>
      <c r="H70" s="7"/>
      <c r="I70" s="9"/>
      <c r="J70" s="10"/>
      <c r="K70" s="10"/>
    </row>
    <row r="71" spans="1:11" ht="27.75" customHeight="1" thickBot="1" x14ac:dyDescent="0.4">
      <c r="A71" s="225" t="s">
        <v>405</v>
      </c>
      <c r="B71" s="226"/>
      <c r="C71" s="227"/>
      <c r="D71" s="22"/>
      <c r="E71" s="22"/>
      <c r="F71" s="22"/>
      <c r="G71" s="22"/>
      <c r="H71" s="22"/>
      <c r="I71" s="14" t="s">
        <v>31</v>
      </c>
      <c r="J71" s="10"/>
      <c r="K71" s="10"/>
    </row>
    <row r="72" spans="1:11" ht="27.75" customHeight="1" thickBot="1" x14ac:dyDescent="0.4">
      <c r="A72" s="45" t="s">
        <v>3</v>
      </c>
      <c r="B72" s="73" t="s">
        <v>5</v>
      </c>
      <c r="C72" s="20" t="s">
        <v>6</v>
      </c>
      <c r="D72" s="74" t="s">
        <v>7</v>
      </c>
      <c r="E72" s="20" t="s">
        <v>8</v>
      </c>
      <c r="F72" s="20" t="s">
        <v>9</v>
      </c>
      <c r="G72" s="20" t="s">
        <v>10</v>
      </c>
      <c r="H72" s="74" t="s">
        <v>11</v>
      </c>
      <c r="I72" s="20" t="s">
        <v>12</v>
      </c>
      <c r="J72" s="10"/>
      <c r="K72" s="10"/>
    </row>
    <row r="73" spans="1:11" ht="27.75" customHeight="1" x14ac:dyDescent="0.35">
      <c r="A73" s="257" t="s">
        <v>406</v>
      </c>
      <c r="B73" s="15" t="s">
        <v>407</v>
      </c>
      <c r="C73" s="258"/>
      <c r="D73" s="258"/>
      <c r="E73" s="258"/>
      <c r="F73" s="258"/>
      <c r="G73" s="258"/>
      <c r="H73" s="258"/>
      <c r="I73" s="273"/>
      <c r="J73" s="10"/>
      <c r="K73" s="10"/>
    </row>
    <row r="74" spans="1:11" ht="27.75" customHeight="1" x14ac:dyDescent="0.35">
      <c r="A74" s="62"/>
      <c r="B74" s="5" t="s">
        <v>408</v>
      </c>
      <c r="C74" s="258">
        <v>0</v>
      </c>
      <c r="D74" s="258">
        <v>0</v>
      </c>
      <c r="E74" s="258">
        <v>0</v>
      </c>
      <c r="F74" s="258">
        <v>0</v>
      </c>
      <c r="G74" s="258">
        <v>0</v>
      </c>
      <c r="H74" s="258">
        <v>0</v>
      </c>
      <c r="I74" s="273" t="s">
        <v>155</v>
      </c>
      <c r="J74" s="10"/>
      <c r="K74" s="10"/>
    </row>
    <row r="75" spans="1:11" ht="27.75" customHeight="1" x14ac:dyDescent="0.35">
      <c r="A75" s="257" t="s">
        <v>409</v>
      </c>
      <c r="B75" s="45" t="s">
        <v>410</v>
      </c>
      <c r="C75" s="258"/>
      <c r="D75" s="258"/>
      <c r="E75" s="258"/>
      <c r="F75" s="258"/>
      <c r="G75" s="258"/>
      <c r="H75" s="258"/>
      <c r="I75" s="273"/>
      <c r="J75" s="10"/>
      <c r="K75" s="10"/>
    </row>
    <row r="76" spans="1:11" ht="27.75" customHeight="1" x14ac:dyDescent="0.35">
      <c r="A76" s="76" t="s">
        <v>416</v>
      </c>
      <c r="B76" s="15" t="s">
        <v>417</v>
      </c>
      <c r="C76" s="258"/>
      <c r="D76" s="258"/>
      <c r="E76" s="258"/>
      <c r="F76" s="258"/>
      <c r="G76" s="258"/>
      <c r="H76" s="258"/>
      <c r="I76" s="70"/>
      <c r="J76" s="10"/>
      <c r="K76" s="10"/>
    </row>
    <row r="77" spans="1:11" ht="27.75" customHeight="1" thickBot="1" x14ac:dyDescent="0.4">
      <c r="A77" s="10"/>
      <c r="B77" s="22" t="s">
        <v>418</v>
      </c>
      <c r="C77" s="278">
        <v>51918.85</v>
      </c>
      <c r="D77" s="278">
        <v>0</v>
      </c>
      <c r="E77" s="278">
        <v>0</v>
      </c>
      <c r="F77" s="278">
        <v>0</v>
      </c>
      <c r="G77" s="278">
        <v>0</v>
      </c>
      <c r="H77" s="278">
        <v>51918.85</v>
      </c>
      <c r="I77" s="70" t="s">
        <v>424</v>
      </c>
      <c r="J77" s="10"/>
      <c r="K77" s="10"/>
    </row>
    <row r="78" spans="1:11" ht="27.75" customHeight="1" thickBot="1" x14ac:dyDescent="0.4">
      <c r="A78" s="62"/>
      <c r="B78" s="15" t="s">
        <v>447</v>
      </c>
      <c r="C78" s="275">
        <f t="shared" ref="C78:H78" si="3">C74+C77</f>
        <v>51918.85</v>
      </c>
      <c r="D78" s="276">
        <f t="shared" si="3"/>
        <v>0</v>
      </c>
      <c r="E78" s="276">
        <f t="shared" si="3"/>
        <v>0</v>
      </c>
      <c r="F78" s="276">
        <f t="shared" si="3"/>
        <v>0</v>
      </c>
      <c r="G78" s="276">
        <f t="shared" si="3"/>
        <v>0</v>
      </c>
      <c r="H78" s="276">
        <f t="shared" si="3"/>
        <v>51918.85</v>
      </c>
      <c r="I78" s="277"/>
      <c r="J78" s="10"/>
      <c r="K78" s="10"/>
    </row>
    <row r="79" spans="1:11" ht="27.75" customHeight="1" x14ac:dyDescent="0.35">
      <c r="A79" s="62"/>
      <c r="B79" s="15"/>
      <c r="C79" s="7"/>
      <c r="D79" s="7"/>
      <c r="E79" s="7"/>
      <c r="F79" s="7"/>
      <c r="G79" s="7"/>
      <c r="H79" s="7"/>
      <c r="I79" s="9"/>
      <c r="J79" s="10"/>
      <c r="K79" s="10"/>
    </row>
    <row r="80" spans="1:11" ht="27.75" customHeight="1" x14ac:dyDescent="0.35">
      <c r="A80" s="62"/>
      <c r="B80" s="15"/>
      <c r="C80" s="7"/>
      <c r="D80" s="7"/>
      <c r="E80" s="7"/>
      <c r="F80" s="7"/>
      <c r="G80" s="7"/>
      <c r="H80" s="7"/>
      <c r="I80" s="9"/>
      <c r="J80" s="10"/>
      <c r="K80" s="10"/>
    </row>
    <row r="81" spans="1:11" ht="27.75" customHeight="1" thickBot="1" x14ac:dyDescent="0.4">
      <c r="A81" s="225" t="s">
        <v>427</v>
      </c>
      <c r="B81" s="226"/>
      <c r="C81" s="227"/>
      <c r="D81" s="22"/>
      <c r="E81" s="22"/>
      <c r="F81" s="22"/>
      <c r="G81" s="22"/>
      <c r="H81" s="22"/>
      <c r="I81" s="14" t="s">
        <v>43</v>
      </c>
      <c r="J81" s="10"/>
      <c r="K81" s="10"/>
    </row>
    <row r="82" spans="1:11" ht="27.75" customHeight="1" thickBot="1" x14ac:dyDescent="0.4">
      <c r="A82" s="45" t="s">
        <v>3</v>
      </c>
      <c r="B82" s="73" t="s">
        <v>5</v>
      </c>
      <c r="C82" s="20" t="s">
        <v>6</v>
      </c>
      <c r="D82" s="74" t="s">
        <v>7</v>
      </c>
      <c r="E82" s="20" t="s">
        <v>8</v>
      </c>
      <c r="F82" s="20" t="s">
        <v>9</v>
      </c>
      <c r="G82" s="20" t="s">
        <v>10</v>
      </c>
      <c r="H82" s="74" t="s">
        <v>11</v>
      </c>
      <c r="I82" s="20" t="s">
        <v>12</v>
      </c>
      <c r="J82" s="10"/>
      <c r="K82" s="10"/>
    </row>
    <row r="83" spans="1:11" ht="27.75" customHeight="1" x14ac:dyDescent="0.35">
      <c r="A83" s="257"/>
      <c r="B83" s="15"/>
      <c r="C83" s="222"/>
      <c r="D83" s="222"/>
      <c r="E83" s="222"/>
      <c r="F83" s="222"/>
      <c r="G83" s="222"/>
      <c r="H83" s="222"/>
      <c r="I83" s="284"/>
      <c r="J83" s="10"/>
      <c r="K83" s="10"/>
    </row>
    <row r="84" spans="1:11" ht="27.75" customHeight="1" x14ac:dyDescent="0.35">
      <c r="A84" s="62">
        <v>45485</v>
      </c>
      <c r="B84" s="45" t="s">
        <v>428</v>
      </c>
      <c r="C84" s="58"/>
      <c r="D84" s="58"/>
      <c r="E84" s="58"/>
      <c r="F84" s="58"/>
      <c r="G84" s="58"/>
      <c r="H84" s="58"/>
      <c r="I84" s="284"/>
      <c r="J84" s="10"/>
      <c r="K84" s="10"/>
    </row>
    <row r="85" spans="1:11" ht="27.75" customHeight="1" x14ac:dyDescent="0.35">
      <c r="A85" s="257"/>
      <c r="B85" s="5" t="s">
        <v>145</v>
      </c>
      <c r="C85" s="58">
        <v>0</v>
      </c>
      <c r="D85" s="58">
        <v>0</v>
      </c>
      <c r="E85" s="58">
        <v>0</v>
      </c>
      <c r="F85" s="58">
        <v>0</v>
      </c>
      <c r="G85" s="58">
        <v>0</v>
      </c>
      <c r="H85" s="58">
        <v>0</v>
      </c>
      <c r="I85" s="284" t="s">
        <v>429</v>
      </c>
      <c r="J85" s="10"/>
      <c r="K85" s="10"/>
    </row>
    <row r="86" spans="1:11" ht="27.75" customHeight="1" x14ac:dyDescent="0.35">
      <c r="A86" s="62"/>
      <c r="C86" s="58"/>
      <c r="D86" s="58"/>
      <c r="E86" s="58"/>
      <c r="F86" s="58"/>
      <c r="G86" s="58"/>
      <c r="H86" s="58"/>
      <c r="I86" s="284"/>
      <c r="J86" s="10"/>
      <c r="K86" s="10"/>
    </row>
    <row r="87" spans="1:11" ht="27.75" customHeight="1" x14ac:dyDescent="0.35">
      <c r="A87" s="252" t="s">
        <v>430</v>
      </c>
      <c r="B87" s="45" t="s">
        <v>431</v>
      </c>
      <c r="C87" s="58"/>
      <c r="D87" s="58"/>
      <c r="E87" s="58"/>
      <c r="F87" s="58"/>
      <c r="G87" s="58"/>
      <c r="H87" s="58"/>
      <c r="I87" s="284"/>
      <c r="J87" s="10"/>
      <c r="K87" s="10"/>
    </row>
    <row r="88" spans="1:11" ht="27.75" customHeight="1" x14ac:dyDescent="0.35">
      <c r="A88" s="62"/>
      <c r="B88" s="5" t="s">
        <v>432</v>
      </c>
      <c r="C88" s="58">
        <v>0</v>
      </c>
      <c r="D88" s="58">
        <v>0</v>
      </c>
      <c r="E88" s="58">
        <v>0</v>
      </c>
      <c r="F88" s="58">
        <v>0</v>
      </c>
      <c r="G88" s="58">
        <v>0</v>
      </c>
      <c r="H88" s="58">
        <v>0</v>
      </c>
      <c r="I88" s="284" t="s">
        <v>155</v>
      </c>
      <c r="J88" s="10"/>
      <c r="K88" s="10"/>
    </row>
    <row r="89" spans="1:11" ht="27.75" customHeight="1" x14ac:dyDescent="0.35">
      <c r="A89" s="62"/>
      <c r="B89" s="45"/>
      <c r="C89" s="58"/>
      <c r="D89" s="58"/>
      <c r="E89" s="58"/>
      <c r="F89" s="58"/>
      <c r="G89" s="58"/>
      <c r="H89" s="58"/>
      <c r="I89" s="224"/>
      <c r="J89" s="10"/>
      <c r="K89" s="10"/>
    </row>
    <row r="90" spans="1:11" ht="27.75" customHeight="1" x14ac:dyDescent="0.35">
      <c r="A90" s="76" t="s">
        <v>433</v>
      </c>
      <c r="B90" s="45" t="s">
        <v>434</v>
      </c>
      <c r="C90" s="58"/>
      <c r="D90" s="58"/>
      <c r="E90" s="58"/>
      <c r="F90" s="58"/>
      <c r="G90" s="58"/>
      <c r="H90" s="58"/>
      <c r="I90" s="284"/>
      <c r="J90" s="10"/>
      <c r="K90" s="10"/>
    </row>
    <row r="91" spans="1:11" ht="27.75" customHeight="1" x14ac:dyDescent="0.35">
      <c r="A91" s="62"/>
      <c r="B91" s="36" t="s">
        <v>435</v>
      </c>
      <c r="C91" s="58">
        <v>0</v>
      </c>
      <c r="D91" s="58">
        <v>0</v>
      </c>
      <c r="E91" s="58">
        <v>0</v>
      </c>
      <c r="F91" s="58">
        <v>0</v>
      </c>
      <c r="G91" s="58">
        <v>0</v>
      </c>
      <c r="H91" s="58">
        <v>0</v>
      </c>
      <c r="I91" s="284" t="s">
        <v>155</v>
      </c>
      <c r="J91" s="10"/>
      <c r="K91" s="10"/>
    </row>
    <row r="92" spans="1:11" ht="27.75" customHeight="1" x14ac:dyDescent="0.35">
      <c r="A92" s="62"/>
      <c r="B92" s="5"/>
      <c r="C92" s="58"/>
      <c r="D92" s="58"/>
      <c r="E92" s="58"/>
      <c r="F92" s="58"/>
      <c r="G92" s="58"/>
      <c r="H92" s="58"/>
      <c r="I92" s="284"/>
      <c r="J92" s="10"/>
      <c r="K92" s="10"/>
    </row>
    <row r="93" spans="1:11" ht="27.75" customHeight="1" x14ac:dyDescent="0.35">
      <c r="A93" s="76" t="s">
        <v>436</v>
      </c>
      <c r="B93" s="15" t="s">
        <v>437</v>
      </c>
      <c r="C93" s="58"/>
      <c r="D93" s="58"/>
      <c r="E93" s="58"/>
      <c r="F93" s="58"/>
      <c r="G93" s="58"/>
      <c r="H93" s="58"/>
      <c r="I93" s="224"/>
      <c r="J93" s="10"/>
      <c r="K93" s="10"/>
    </row>
    <row r="94" spans="1:11" ht="27.75" customHeight="1" x14ac:dyDescent="0.35">
      <c r="A94" s="10"/>
      <c r="B94" s="22" t="s">
        <v>438</v>
      </c>
      <c r="C94" s="285">
        <v>960</v>
      </c>
      <c r="D94" s="285">
        <v>0</v>
      </c>
      <c r="E94" s="285">
        <v>0</v>
      </c>
      <c r="F94" s="285">
        <v>0</v>
      </c>
      <c r="G94" s="285">
        <v>0</v>
      </c>
      <c r="H94" s="285">
        <v>960</v>
      </c>
      <c r="I94" s="286" t="s">
        <v>155</v>
      </c>
      <c r="J94" s="10"/>
      <c r="K94" s="10"/>
    </row>
    <row r="95" spans="1:11" ht="27.75" customHeight="1" x14ac:dyDescent="0.35">
      <c r="A95" s="62"/>
      <c r="B95" s="45"/>
      <c r="C95" s="58"/>
      <c r="D95" s="58"/>
      <c r="E95" s="58"/>
      <c r="F95" s="58"/>
      <c r="G95" s="58"/>
      <c r="H95" s="58"/>
      <c r="I95" s="284"/>
      <c r="J95" s="10"/>
      <c r="K95" s="10"/>
    </row>
    <row r="96" spans="1:11" ht="27.75" customHeight="1" x14ac:dyDescent="0.35">
      <c r="A96" s="62">
        <v>45543</v>
      </c>
      <c r="B96" s="45" t="s">
        <v>439</v>
      </c>
      <c r="C96" s="58"/>
      <c r="D96" s="58"/>
      <c r="E96" s="58"/>
      <c r="F96" s="58"/>
      <c r="G96" s="58"/>
      <c r="H96" s="58"/>
      <c r="I96" s="284"/>
      <c r="J96" s="10"/>
      <c r="K96" s="10"/>
    </row>
    <row r="97" spans="1:11" ht="27.75" customHeight="1" x14ac:dyDescent="0.35">
      <c r="A97" s="62"/>
      <c r="B97" s="5" t="s">
        <v>440</v>
      </c>
      <c r="C97" s="58">
        <v>0</v>
      </c>
      <c r="D97" s="58">
        <v>0</v>
      </c>
      <c r="E97" s="58">
        <v>0</v>
      </c>
      <c r="F97" s="58">
        <v>0</v>
      </c>
      <c r="G97" s="58">
        <v>0</v>
      </c>
      <c r="H97" s="58">
        <v>0</v>
      </c>
      <c r="I97" s="284" t="s">
        <v>415</v>
      </c>
      <c r="J97" s="10"/>
      <c r="K97" s="10"/>
    </row>
    <row r="98" spans="1:11" ht="27.75" customHeight="1" thickBot="1" x14ac:dyDescent="0.4">
      <c r="A98" s="76" t="s">
        <v>448</v>
      </c>
      <c r="B98" s="5" t="s">
        <v>449</v>
      </c>
      <c r="C98" s="58"/>
      <c r="D98" s="58"/>
      <c r="E98" s="58"/>
      <c r="F98" s="58"/>
      <c r="G98" s="58"/>
      <c r="H98" s="58"/>
      <c r="I98" s="284"/>
      <c r="J98" s="10"/>
      <c r="K98" s="10"/>
    </row>
    <row r="99" spans="1:11" ht="27.75" customHeight="1" thickBot="1" x14ac:dyDescent="0.4">
      <c r="A99" s="62"/>
      <c r="B99" s="15" t="s">
        <v>450</v>
      </c>
      <c r="C99" s="223">
        <f t="shared" ref="C99:H99" si="4">C85+C88+C90+C91+C94+C97</f>
        <v>960</v>
      </c>
      <c r="D99" s="223">
        <f t="shared" si="4"/>
        <v>0</v>
      </c>
      <c r="E99" s="223">
        <f t="shared" si="4"/>
        <v>0</v>
      </c>
      <c r="F99" s="223">
        <f t="shared" si="4"/>
        <v>0</v>
      </c>
      <c r="G99" s="223">
        <f t="shared" si="4"/>
        <v>0</v>
      </c>
      <c r="H99" s="223">
        <f t="shared" si="4"/>
        <v>960</v>
      </c>
      <c r="I99" s="277"/>
      <c r="J99" s="10"/>
      <c r="K99" s="10"/>
    </row>
    <row r="100" spans="1:11" ht="27.75" customHeight="1" x14ac:dyDescent="0.35">
      <c r="A100" s="62"/>
      <c r="B100" s="15"/>
      <c r="C100" s="7"/>
      <c r="D100" s="7"/>
      <c r="E100" s="7"/>
      <c r="F100" s="7"/>
      <c r="G100" s="7"/>
      <c r="H100" s="7"/>
      <c r="I100" s="9"/>
      <c r="J100" s="10"/>
      <c r="K100" s="10"/>
    </row>
    <row r="101" spans="1:11" ht="27.75" customHeight="1" x14ac:dyDescent="0.35">
      <c r="A101" s="62"/>
      <c r="B101" s="15"/>
      <c r="C101" s="7"/>
      <c r="D101" s="7"/>
      <c r="E101" s="7"/>
      <c r="F101" s="7"/>
      <c r="G101" s="7"/>
      <c r="H101" s="7"/>
      <c r="I101" s="9"/>
      <c r="J101" s="10"/>
      <c r="K101" s="10"/>
    </row>
    <row r="102" spans="1:11" ht="27.75" customHeight="1" thickBot="1" x14ac:dyDescent="0.4">
      <c r="A102" s="225" t="s">
        <v>451</v>
      </c>
      <c r="B102" s="226"/>
      <c r="C102" s="227"/>
      <c r="D102" s="22"/>
      <c r="E102" s="22"/>
      <c r="F102" s="22"/>
      <c r="G102" s="22"/>
      <c r="H102" s="22"/>
      <c r="I102" s="14" t="s">
        <v>49</v>
      </c>
      <c r="J102" s="10"/>
      <c r="K102" s="10"/>
    </row>
    <row r="103" spans="1:11" ht="27.75" customHeight="1" thickBot="1" x14ac:dyDescent="0.4">
      <c r="A103" s="45" t="s">
        <v>3</v>
      </c>
      <c r="B103" s="73" t="s">
        <v>5</v>
      </c>
      <c r="C103" s="20" t="s">
        <v>6</v>
      </c>
      <c r="D103" s="74" t="s">
        <v>7</v>
      </c>
      <c r="E103" s="20" t="s">
        <v>8</v>
      </c>
      <c r="F103" s="20" t="s">
        <v>9</v>
      </c>
      <c r="G103" s="20" t="s">
        <v>10</v>
      </c>
      <c r="H103" s="74" t="s">
        <v>11</v>
      </c>
      <c r="I103" s="20" t="s">
        <v>12</v>
      </c>
      <c r="J103" s="10"/>
      <c r="K103" s="10"/>
    </row>
    <row r="104" spans="1:11" ht="23.25" customHeight="1" x14ac:dyDescent="0.35">
      <c r="A104" s="257" t="s">
        <v>452</v>
      </c>
      <c r="B104" s="45" t="s">
        <v>453</v>
      </c>
      <c r="C104" s="222"/>
      <c r="D104" s="222"/>
      <c r="E104" s="222"/>
      <c r="F104" s="222"/>
      <c r="G104" s="222"/>
      <c r="H104" s="222"/>
      <c r="I104" s="287"/>
      <c r="J104" s="10"/>
      <c r="K104" s="10"/>
    </row>
    <row r="105" spans="1:11" ht="18.75" customHeight="1" x14ac:dyDescent="0.35">
      <c r="A105" s="62"/>
      <c r="B105" s="5" t="s">
        <v>145</v>
      </c>
      <c r="C105" s="58">
        <v>0</v>
      </c>
      <c r="D105" s="58">
        <v>0</v>
      </c>
      <c r="E105" s="58">
        <v>0</v>
      </c>
      <c r="F105" s="58">
        <v>0</v>
      </c>
      <c r="G105" s="58">
        <v>0</v>
      </c>
      <c r="H105" s="58">
        <v>0</v>
      </c>
      <c r="I105" s="70" t="s">
        <v>155</v>
      </c>
      <c r="J105" s="10"/>
      <c r="K105" s="10"/>
    </row>
    <row r="106" spans="1:11" ht="21" customHeight="1" x14ac:dyDescent="0.35">
      <c r="A106" s="62">
        <v>45618</v>
      </c>
      <c r="B106" s="45" t="s">
        <v>454</v>
      </c>
      <c r="C106" s="58"/>
      <c r="D106" s="58"/>
      <c r="E106" s="58"/>
      <c r="F106" s="58"/>
      <c r="G106" s="58"/>
      <c r="H106" s="58"/>
      <c r="I106" s="70"/>
      <c r="J106" s="10"/>
      <c r="K106" s="10"/>
    </row>
    <row r="107" spans="1:11" ht="19.5" customHeight="1" x14ac:dyDescent="0.35">
      <c r="A107" s="62"/>
      <c r="B107" s="22" t="s">
        <v>438</v>
      </c>
      <c r="C107" s="58">
        <v>13049.1</v>
      </c>
      <c r="D107" s="58">
        <v>0</v>
      </c>
      <c r="E107" s="58">
        <v>0</v>
      </c>
      <c r="F107" s="58">
        <v>0</v>
      </c>
      <c r="G107" s="58">
        <v>0</v>
      </c>
      <c r="H107" s="58">
        <v>13049.1</v>
      </c>
      <c r="I107" s="70" t="s">
        <v>155</v>
      </c>
      <c r="J107" s="10"/>
      <c r="K107" s="10"/>
    </row>
    <row r="108" spans="1:11" ht="16.5" customHeight="1" x14ac:dyDescent="0.35">
      <c r="A108" s="76">
        <v>45654</v>
      </c>
      <c r="B108" s="45" t="s">
        <v>455</v>
      </c>
      <c r="C108" s="58"/>
      <c r="D108" s="58"/>
      <c r="E108" s="58"/>
      <c r="F108" s="58"/>
      <c r="G108" s="58"/>
      <c r="H108" s="58"/>
      <c r="I108" s="70"/>
      <c r="J108" s="10"/>
      <c r="K108" s="10"/>
    </row>
    <row r="109" spans="1:11" ht="20.25" customHeight="1" x14ac:dyDescent="0.35">
      <c r="A109" s="62"/>
      <c r="B109" s="22" t="s">
        <v>438</v>
      </c>
      <c r="C109" s="58">
        <v>0</v>
      </c>
      <c r="D109" s="58">
        <v>0</v>
      </c>
      <c r="E109" s="58">
        <v>0</v>
      </c>
      <c r="F109" s="58">
        <v>0</v>
      </c>
      <c r="G109" s="58">
        <v>0</v>
      </c>
      <c r="H109" s="58">
        <v>0</v>
      </c>
      <c r="I109" s="70" t="s">
        <v>155</v>
      </c>
      <c r="J109" s="10"/>
      <c r="K109" s="10"/>
    </row>
    <row r="110" spans="1:11" ht="16.5" customHeight="1" x14ac:dyDescent="0.35">
      <c r="A110" s="76" t="s">
        <v>456</v>
      </c>
      <c r="B110" s="45" t="s">
        <v>457</v>
      </c>
      <c r="C110" s="58"/>
      <c r="D110" s="58"/>
      <c r="E110" s="58"/>
      <c r="F110" s="58"/>
      <c r="G110" s="58"/>
      <c r="H110" s="58"/>
      <c r="I110" s="70"/>
      <c r="J110" s="10"/>
      <c r="K110" s="10"/>
    </row>
    <row r="111" spans="1:11" ht="19.5" customHeight="1" x14ac:dyDescent="0.35">
      <c r="A111" s="62"/>
      <c r="B111" s="5" t="s">
        <v>340</v>
      </c>
      <c r="C111" s="58">
        <v>0</v>
      </c>
      <c r="D111" s="58">
        <v>0</v>
      </c>
      <c r="E111" s="58">
        <v>0</v>
      </c>
      <c r="F111" s="58">
        <v>0</v>
      </c>
      <c r="G111" s="58">
        <v>0</v>
      </c>
      <c r="H111" s="58">
        <v>0</v>
      </c>
      <c r="I111" s="70" t="s">
        <v>155</v>
      </c>
      <c r="J111" s="10"/>
      <c r="K111" s="10"/>
    </row>
    <row r="112" spans="1:11" ht="14.25" customHeight="1" x14ac:dyDescent="0.35">
      <c r="A112" s="76" t="s">
        <v>458</v>
      </c>
      <c r="B112" s="45" t="s">
        <v>459</v>
      </c>
      <c r="C112" s="58"/>
      <c r="D112" s="58"/>
      <c r="E112" s="58"/>
      <c r="F112" s="58"/>
      <c r="G112" s="58"/>
      <c r="H112" s="58"/>
      <c r="I112" s="70"/>
      <c r="J112" s="10"/>
      <c r="K112" s="10"/>
    </row>
    <row r="113" spans="1:11" ht="27.75" customHeight="1" x14ac:dyDescent="0.35">
      <c r="A113" s="62"/>
      <c r="B113" s="5" t="s">
        <v>440</v>
      </c>
      <c r="C113" s="58">
        <v>0</v>
      </c>
      <c r="D113" s="58">
        <v>0</v>
      </c>
      <c r="E113" s="58">
        <v>0</v>
      </c>
      <c r="F113" s="58">
        <v>0</v>
      </c>
      <c r="G113" s="58">
        <v>0</v>
      </c>
      <c r="H113" s="58">
        <v>0</v>
      </c>
      <c r="I113" s="70" t="s">
        <v>155</v>
      </c>
      <c r="J113" s="10"/>
      <c r="K113" s="10"/>
    </row>
    <row r="114" spans="1:11" ht="15.75" customHeight="1" x14ac:dyDescent="0.35">
      <c r="A114" s="62">
        <v>45635</v>
      </c>
      <c r="B114" s="45" t="s">
        <v>460</v>
      </c>
      <c r="C114" s="58"/>
      <c r="D114" s="58"/>
      <c r="E114" s="58"/>
      <c r="F114" s="58"/>
      <c r="G114" s="58"/>
      <c r="H114" s="58"/>
      <c r="I114" s="70"/>
      <c r="J114" s="10"/>
      <c r="K114" s="10"/>
    </row>
    <row r="115" spans="1:11" ht="16.5" customHeight="1" thickBot="1" x14ac:dyDescent="0.4">
      <c r="A115" s="62"/>
      <c r="B115" s="22" t="s">
        <v>438</v>
      </c>
      <c r="C115" s="58">
        <v>4622.92</v>
      </c>
      <c r="D115" s="58">
        <v>0</v>
      </c>
      <c r="E115" s="58">
        <v>0</v>
      </c>
      <c r="F115" s="58">
        <v>0</v>
      </c>
      <c r="G115" s="58">
        <v>0</v>
      </c>
      <c r="H115" s="58">
        <v>4622.92</v>
      </c>
      <c r="I115" s="70" t="s">
        <v>155</v>
      </c>
      <c r="J115" s="10"/>
      <c r="K115" s="10"/>
    </row>
    <row r="116" spans="1:11" ht="18.75" customHeight="1" thickBot="1" x14ac:dyDescent="0.4">
      <c r="A116" s="62"/>
      <c r="B116" s="15" t="s">
        <v>461</v>
      </c>
      <c r="C116" s="223">
        <f t="shared" ref="C116:H116" si="5">C105+C107+C109+C111+C113+C115</f>
        <v>17672.02</v>
      </c>
      <c r="D116" s="223">
        <f t="shared" si="5"/>
        <v>0</v>
      </c>
      <c r="E116" s="223">
        <f t="shared" si="5"/>
        <v>0</v>
      </c>
      <c r="F116" s="223">
        <f t="shared" si="5"/>
        <v>0</v>
      </c>
      <c r="G116" s="223">
        <f t="shared" si="5"/>
        <v>0</v>
      </c>
      <c r="H116" s="223">
        <f t="shared" si="5"/>
        <v>17672.02</v>
      </c>
      <c r="I116" s="288"/>
      <c r="J116" s="10"/>
      <c r="K116" s="10"/>
    </row>
    <row r="117" spans="1:11" ht="27.75" customHeight="1" x14ac:dyDescent="0.35">
      <c r="A117" s="62"/>
      <c r="B117" s="15"/>
      <c r="C117" s="7"/>
      <c r="D117" s="7"/>
      <c r="E117" s="7"/>
      <c r="F117" s="7"/>
      <c r="G117" s="7"/>
      <c r="H117" s="7"/>
      <c r="I117" s="9"/>
      <c r="J117" s="10"/>
      <c r="K117" s="10"/>
    </row>
    <row r="118" spans="1:11" ht="27.75" customHeight="1" thickBot="1" x14ac:dyDescent="0.4">
      <c r="A118" s="27"/>
      <c r="B118" s="21"/>
      <c r="C118" s="139"/>
      <c r="D118" s="140"/>
      <c r="E118" s="140"/>
      <c r="F118" s="140"/>
      <c r="G118" s="140"/>
      <c r="H118" s="140"/>
      <c r="I118" s="230" t="s">
        <v>462</v>
      </c>
      <c r="J118" s="231"/>
      <c r="K118" s="10"/>
    </row>
    <row r="119" spans="1:11" ht="27.75" customHeight="1" thickBot="1" x14ac:dyDescent="0.4">
      <c r="A119" s="45"/>
      <c r="B119" s="45"/>
      <c r="C119" s="143" t="s">
        <v>6</v>
      </c>
      <c r="D119" s="144" t="s">
        <v>7</v>
      </c>
      <c r="E119" s="145" t="s">
        <v>8</v>
      </c>
      <c r="F119" s="146" t="s">
        <v>9</v>
      </c>
      <c r="G119" s="143" t="s">
        <v>10</v>
      </c>
      <c r="H119" s="146" t="s">
        <v>223</v>
      </c>
      <c r="I119" s="143"/>
      <c r="J119" s="232"/>
      <c r="K119" s="38"/>
    </row>
    <row r="120" spans="1:11" ht="27.75" customHeight="1" x14ac:dyDescent="0.35">
      <c r="A120" s="38"/>
      <c r="B120" s="45" t="s">
        <v>348</v>
      </c>
      <c r="C120" s="246">
        <f t="shared" ref="C120:H120" si="6">C20</f>
        <v>97168.59</v>
      </c>
      <c r="D120" s="165">
        <f t="shared" si="6"/>
        <v>0</v>
      </c>
      <c r="E120" s="165">
        <f t="shared" si="6"/>
        <v>0</v>
      </c>
      <c r="F120" s="165">
        <f t="shared" si="6"/>
        <v>0</v>
      </c>
      <c r="G120" s="166">
        <f t="shared" si="6"/>
        <v>0</v>
      </c>
      <c r="H120" s="166">
        <f t="shared" si="6"/>
        <v>97168.59</v>
      </c>
      <c r="I120" s="165"/>
      <c r="J120" s="233"/>
      <c r="K120" s="38"/>
    </row>
    <row r="121" spans="1:11" ht="27.75" customHeight="1" x14ac:dyDescent="0.35">
      <c r="A121" s="38"/>
      <c r="B121" s="73"/>
      <c r="C121" s="247"/>
      <c r="D121" s="165"/>
      <c r="E121" s="165"/>
      <c r="F121" s="165"/>
      <c r="G121" s="166"/>
      <c r="H121" s="166"/>
      <c r="I121" s="165"/>
      <c r="J121" s="233"/>
      <c r="K121" s="38"/>
    </row>
    <row r="122" spans="1:11" ht="27.75" customHeight="1" x14ac:dyDescent="0.35">
      <c r="A122" s="38"/>
      <c r="B122" s="45" t="s">
        <v>394</v>
      </c>
      <c r="C122" s="246">
        <f t="shared" ref="C122:H122" si="7">C53</f>
        <v>92111.62</v>
      </c>
      <c r="D122" s="165">
        <f t="shared" si="7"/>
        <v>0</v>
      </c>
      <c r="E122" s="165">
        <f t="shared" si="7"/>
        <v>0</v>
      </c>
      <c r="F122" s="165">
        <f t="shared" si="7"/>
        <v>0</v>
      </c>
      <c r="G122" s="166">
        <f t="shared" si="7"/>
        <v>0</v>
      </c>
      <c r="H122" s="166">
        <f t="shared" si="7"/>
        <v>92111.62</v>
      </c>
      <c r="I122" s="165"/>
      <c r="J122" s="233"/>
      <c r="K122" s="38"/>
    </row>
    <row r="123" spans="1:11" ht="27.75" customHeight="1" x14ac:dyDescent="0.35">
      <c r="A123" s="38"/>
      <c r="B123" s="45"/>
      <c r="C123" s="246"/>
      <c r="D123" s="165"/>
      <c r="E123" s="165"/>
      <c r="F123" s="165"/>
      <c r="G123" s="166"/>
      <c r="H123" s="166"/>
      <c r="I123" s="165"/>
      <c r="J123" s="233"/>
      <c r="K123" s="38"/>
    </row>
    <row r="124" spans="1:11" ht="27.75" customHeight="1" x14ac:dyDescent="0.35">
      <c r="A124" s="38"/>
      <c r="B124" s="45" t="s">
        <v>395</v>
      </c>
      <c r="C124" s="246">
        <f t="shared" ref="C124:H124" si="8">C68</f>
        <v>51829.15</v>
      </c>
      <c r="D124" s="165">
        <f t="shared" si="8"/>
        <v>0</v>
      </c>
      <c r="E124" s="165">
        <f t="shared" si="8"/>
        <v>0</v>
      </c>
      <c r="F124" s="165">
        <f t="shared" si="8"/>
        <v>0</v>
      </c>
      <c r="G124" s="166">
        <f t="shared" si="8"/>
        <v>0</v>
      </c>
      <c r="H124" s="166">
        <f t="shared" si="8"/>
        <v>51829.15</v>
      </c>
      <c r="I124" s="165"/>
      <c r="J124" s="233"/>
      <c r="K124" s="38"/>
    </row>
    <row r="125" spans="1:11" ht="27.75" customHeight="1" x14ac:dyDescent="0.35">
      <c r="A125" s="38"/>
      <c r="B125" s="45"/>
      <c r="C125" s="246"/>
      <c r="D125" s="165"/>
      <c r="E125" s="165"/>
      <c r="F125" s="165"/>
      <c r="G125" s="166"/>
      <c r="H125" s="166"/>
      <c r="I125" s="165"/>
      <c r="J125" s="233"/>
      <c r="K125" s="38"/>
    </row>
    <row r="126" spans="1:11" ht="27.75" customHeight="1" x14ac:dyDescent="0.35">
      <c r="A126" s="38"/>
      <c r="B126" s="45" t="s">
        <v>442</v>
      </c>
      <c r="C126" s="246">
        <f t="shared" ref="C126:H126" si="9">C68</f>
        <v>51829.15</v>
      </c>
      <c r="D126" s="165">
        <f t="shared" si="9"/>
        <v>0</v>
      </c>
      <c r="E126" s="165">
        <f t="shared" si="9"/>
        <v>0</v>
      </c>
      <c r="F126" s="165">
        <f t="shared" si="9"/>
        <v>0</v>
      </c>
      <c r="G126" s="166">
        <f t="shared" si="9"/>
        <v>0</v>
      </c>
      <c r="H126" s="166">
        <f t="shared" si="9"/>
        <v>51829.15</v>
      </c>
      <c r="I126" s="165"/>
      <c r="J126" s="233"/>
      <c r="K126" s="38"/>
    </row>
    <row r="127" spans="1:11" ht="27.75" customHeight="1" x14ac:dyDescent="0.35">
      <c r="A127" s="38"/>
      <c r="B127" s="73"/>
      <c r="C127" s="247"/>
      <c r="D127" s="165"/>
      <c r="E127" s="165"/>
      <c r="F127" s="165"/>
      <c r="G127" s="166"/>
      <c r="H127" s="166"/>
      <c r="I127" s="165"/>
      <c r="J127" s="233"/>
      <c r="K127" s="38"/>
    </row>
    <row r="128" spans="1:11" ht="27.75" customHeight="1" x14ac:dyDescent="0.35">
      <c r="A128" s="38"/>
      <c r="B128" s="73" t="s">
        <v>463</v>
      </c>
      <c r="C128" s="246">
        <f>C99</f>
        <v>960</v>
      </c>
      <c r="D128" s="165">
        <f>D99</f>
        <v>0</v>
      </c>
      <c r="E128" s="165">
        <f>E99</f>
        <v>0</v>
      </c>
      <c r="F128" s="165">
        <f>F116</f>
        <v>0</v>
      </c>
      <c r="G128" s="166">
        <f>G116</f>
        <v>0</v>
      </c>
      <c r="H128" s="166">
        <f>H99</f>
        <v>960</v>
      </c>
      <c r="I128" s="165"/>
      <c r="J128" s="233"/>
      <c r="K128" s="38"/>
    </row>
    <row r="129" spans="1:11" ht="27.75" customHeight="1" x14ac:dyDescent="0.35">
      <c r="A129" s="38"/>
      <c r="B129" s="73"/>
      <c r="C129" s="246"/>
      <c r="D129" s="165"/>
      <c r="E129" s="165"/>
      <c r="F129" s="165"/>
      <c r="G129" s="166"/>
      <c r="H129" s="166"/>
      <c r="I129" s="165"/>
      <c r="J129" s="233"/>
      <c r="K129" s="38"/>
    </row>
    <row r="130" spans="1:11" ht="27.75" customHeight="1" x14ac:dyDescent="0.35">
      <c r="A130" s="38"/>
      <c r="B130" s="73" t="s">
        <v>464</v>
      </c>
      <c r="C130" s="246">
        <f t="shared" ref="C130:H130" si="10">C116</f>
        <v>17672.02</v>
      </c>
      <c r="D130" s="165">
        <f t="shared" si="10"/>
        <v>0</v>
      </c>
      <c r="E130" s="165">
        <f t="shared" si="10"/>
        <v>0</v>
      </c>
      <c r="F130" s="165">
        <f t="shared" si="10"/>
        <v>0</v>
      </c>
      <c r="G130" s="166">
        <f t="shared" si="10"/>
        <v>0</v>
      </c>
      <c r="H130" s="166">
        <f t="shared" si="10"/>
        <v>17672.02</v>
      </c>
      <c r="I130" s="165"/>
      <c r="J130" s="233"/>
      <c r="K130" s="38"/>
    </row>
    <row r="131" spans="1:11" ht="27.75" customHeight="1" x14ac:dyDescent="0.35">
      <c r="A131" s="38"/>
      <c r="B131" s="73"/>
      <c r="C131" s="246"/>
      <c r="D131" s="165"/>
      <c r="E131" s="165"/>
      <c r="F131" s="165"/>
      <c r="G131" s="166"/>
      <c r="H131" s="166"/>
      <c r="I131" s="165"/>
      <c r="J131" s="233"/>
      <c r="K131" s="38"/>
    </row>
    <row r="132" spans="1:11" ht="27.75" customHeight="1" thickBot="1" x14ac:dyDescent="0.4">
      <c r="A132" s="38"/>
      <c r="B132" s="73"/>
      <c r="C132" s="247"/>
      <c r="D132" s="165"/>
      <c r="E132" s="165"/>
      <c r="F132" s="165"/>
      <c r="G132" s="166"/>
      <c r="H132" s="166"/>
      <c r="I132" s="165"/>
      <c r="J132" s="233"/>
      <c r="K132" s="38"/>
    </row>
    <row r="133" spans="1:11" ht="27.75" customHeight="1" thickBot="1" x14ac:dyDescent="0.4">
      <c r="A133" s="38"/>
      <c r="B133" s="73" t="s">
        <v>350</v>
      </c>
      <c r="C133" s="234">
        <f t="shared" ref="C133:H133" si="11">C120+C122+C124+C126+C128</f>
        <v>293898.51</v>
      </c>
      <c r="D133" s="235">
        <f t="shared" si="11"/>
        <v>0</v>
      </c>
      <c r="E133" s="235">
        <f t="shared" si="11"/>
        <v>0</v>
      </c>
      <c r="F133" s="235">
        <f t="shared" si="11"/>
        <v>0</v>
      </c>
      <c r="G133" s="236">
        <f t="shared" si="11"/>
        <v>0</v>
      </c>
      <c r="H133" s="236">
        <f t="shared" si="11"/>
        <v>293898.51</v>
      </c>
      <c r="I133" s="237"/>
      <c r="J133" s="233"/>
      <c r="K133" s="38"/>
    </row>
    <row r="134" spans="1:11" ht="27.75" customHeight="1" x14ac:dyDescent="0.35">
      <c r="A134" s="10"/>
      <c r="B134" s="248"/>
      <c r="C134" s="193"/>
      <c r="D134" s="194"/>
      <c r="E134" s="194"/>
      <c r="F134" s="194"/>
      <c r="G134" s="194"/>
      <c r="H134" s="194"/>
      <c r="I134" s="194"/>
      <c r="J134" s="195"/>
      <c r="K134" s="10"/>
    </row>
    <row r="135" spans="1:11" ht="27.75" customHeight="1" x14ac:dyDescent="0.35">
      <c r="A135" s="10"/>
      <c r="B135" s="10"/>
      <c r="C135" s="10"/>
      <c r="D135" s="10"/>
      <c r="E135" s="10"/>
      <c r="F135" s="10"/>
      <c r="G135" s="10"/>
      <c r="H135" s="10"/>
      <c r="I135" s="10"/>
      <c r="J135" s="196"/>
      <c r="K135" s="10"/>
    </row>
    <row r="136" spans="1:11" ht="27.75" customHeight="1" thickBot="1" x14ac:dyDescent="0.4">
      <c r="A136" s="10"/>
      <c r="B136" s="21"/>
      <c r="C136" s="11" t="s">
        <v>243</v>
      </c>
      <c r="D136" s="34"/>
      <c r="E136" s="10"/>
      <c r="F136" s="34"/>
      <c r="G136" s="10"/>
      <c r="H136" s="10"/>
      <c r="I136" s="91"/>
      <c r="J136" s="197"/>
      <c r="K136" s="10"/>
    </row>
    <row r="137" spans="1:11" ht="27.75" customHeight="1" x14ac:dyDescent="0.35">
      <c r="A137" s="10"/>
      <c r="B137" s="21"/>
      <c r="C137" s="249"/>
      <c r="D137" s="239"/>
      <c r="E137" s="239"/>
      <c r="F137" s="240"/>
      <c r="G137" s="239"/>
      <c r="H137" s="239"/>
      <c r="I137" s="241"/>
      <c r="J137" s="197"/>
      <c r="K137" s="10"/>
    </row>
    <row r="138" spans="1:11" ht="27.75" customHeight="1" x14ac:dyDescent="0.35">
      <c r="A138" s="10"/>
      <c r="B138" s="10"/>
      <c r="C138" s="202" t="s">
        <v>351</v>
      </c>
      <c r="D138" s="22"/>
      <c r="E138" s="22"/>
      <c r="F138" s="22"/>
      <c r="G138" s="22"/>
      <c r="H138" s="203"/>
      <c r="I138" s="205">
        <f>G133</f>
        <v>0</v>
      </c>
      <c r="J138" s="196"/>
      <c r="K138" s="10"/>
    </row>
    <row r="139" spans="1:11" ht="27.75" customHeight="1" x14ac:dyDescent="0.35">
      <c r="A139" s="10"/>
      <c r="B139" s="10"/>
      <c r="C139" s="202" t="s">
        <v>352</v>
      </c>
      <c r="D139" s="22"/>
      <c r="E139" s="22"/>
      <c r="F139" s="22"/>
      <c r="G139" s="22"/>
      <c r="H139" s="203"/>
      <c r="I139" s="205">
        <f>D133</f>
        <v>0</v>
      </c>
      <c r="J139" s="196"/>
      <c r="K139" s="10"/>
    </row>
    <row r="140" spans="1:11" ht="27.75" customHeight="1" x14ac:dyDescent="0.35">
      <c r="A140" s="10"/>
      <c r="B140" s="10"/>
      <c r="C140" s="202"/>
      <c r="D140" s="22"/>
      <c r="E140" s="22"/>
      <c r="F140" s="22"/>
      <c r="G140" s="22"/>
      <c r="H140" s="203"/>
      <c r="I140" s="205"/>
      <c r="J140" s="196"/>
      <c r="K140" s="10"/>
    </row>
    <row r="141" spans="1:11" ht="27.75" customHeight="1" x14ac:dyDescent="0.35">
      <c r="A141" s="10"/>
      <c r="B141" s="10"/>
      <c r="C141" s="202" t="s">
        <v>353</v>
      </c>
      <c r="D141" s="22"/>
      <c r="E141" s="22"/>
      <c r="F141" s="22"/>
      <c r="G141" s="22"/>
      <c r="H141" s="203"/>
      <c r="I141" s="205">
        <f>H133</f>
        <v>293898.51</v>
      </c>
      <c r="J141" s="196"/>
      <c r="K141" s="10"/>
    </row>
    <row r="142" spans="1:11" ht="27.75" customHeight="1" thickBot="1" x14ac:dyDescent="0.4">
      <c r="A142" s="10"/>
      <c r="B142" s="10"/>
      <c r="C142" s="206" t="s">
        <v>249</v>
      </c>
      <c r="D142" s="207"/>
      <c r="E142" s="207"/>
      <c r="F142" s="207"/>
      <c r="G142" s="207"/>
      <c r="H142" s="208"/>
      <c r="I142" s="209">
        <f>SUM(I138:I141)</f>
        <v>293898.51</v>
      </c>
      <c r="J142" s="196"/>
      <c r="K142" s="34"/>
    </row>
    <row r="143" spans="1:11" ht="27.75" customHeight="1" x14ac:dyDescent="0.35">
      <c r="A143" s="10"/>
      <c r="B143" s="10"/>
      <c r="C143" s="210"/>
      <c r="D143" s="50"/>
      <c r="E143" s="50"/>
      <c r="F143" s="50"/>
      <c r="G143" s="50"/>
      <c r="H143" s="211"/>
      <c r="I143" s="212"/>
      <c r="J143" s="197"/>
      <c r="K143" s="34"/>
    </row>
    <row r="144" spans="1:11" ht="27.75" customHeight="1" thickBot="1" x14ac:dyDescent="0.4">
      <c r="A144" s="10"/>
      <c r="B144" s="10"/>
      <c r="C144" s="213" t="s">
        <v>250</v>
      </c>
      <c r="D144" s="207"/>
      <c r="E144" s="207"/>
      <c r="F144" s="207"/>
      <c r="G144" s="207"/>
      <c r="H144" s="208"/>
      <c r="I144" s="214">
        <f>E133+F133</f>
        <v>0</v>
      </c>
      <c r="J144" s="196"/>
      <c r="K144" s="34"/>
    </row>
    <row r="145" spans="1:11" ht="27.75" customHeight="1" x14ac:dyDescent="0.35">
      <c r="A145" s="10"/>
      <c r="B145" s="10"/>
      <c r="C145" s="10"/>
      <c r="D145" s="10"/>
      <c r="E145" s="10"/>
      <c r="F145" s="10"/>
      <c r="G145" s="10"/>
      <c r="H145" s="10"/>
      <c r="I145" s="34"/>
      <c r="J145" s="122"/>
      <c r="K145" s="10"/>
    </row>
    <row r="146" spans="1:11" ht="27.75" customHeight="1" x14ac:dyDescent="0.35">
      <c r="A146" s="10"/>
      <c r="B146" s="10"/>
      <c r="C146" s="10"/>
      <c r="D146" s="10"/>
      <c r="E146" s="10"/>
      <c r="F146" s="10"/>
      <c r="G146" s="10"/>
      <c r="H146" s="10"/>
      <c r="I146" s="10"/>
      <c r="J146" s="122"/>
      <c r="K146" s="10"/>
    </row>
    <row r="147" spans="1:11" ht="27.75" customHeight="1" x14ac:dyDescent="0.35">
      <c r="A147" s="10"/>
      <c r="B147" s="10"/>
      <c r="C147" s="10"/>
      <c r="D147" s="10"/>
      <c r="E147" s="10"/>
      <c r="F147" s="10"/>
      <c r="G147" s="10"/>
      <c r="H147" s="10"/>
      <c r="I147" s="10"/>
      <c r="J147" s="122"/>
      <c r="K147" s="10"/>
    </row>
    <row r="148" spans="1:11" ht="27.75" customHeight="1" x14ac:dyDescent="0.35">
      <c r="A148" s="10"/>
      <c r="B148" s="10"/>
      <c r="C148" s="10"/>
      <c r="D148" s="10"/>
      <c r="E148" s="10"/>
      <c r="F148" s="10"/>
      <c r="G148" s="10"/>
      <c r="H148" s="10"/>
      <c r="I148" s="10"/>
      <c r="J148" s="122"/>
      <c r="K14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Jul22-Sep22</vt:lpstr>
      <vt:lpstr>Oct22-Dec22</vt:lpstr>
      <vt:lpstr>Jan23-Jun23</vt:lpstr>
      <vt:lpstr>Jul23-Sep23</vt:lpstr>
      <vt:lpstr>Oct23-Dec23</vt:lpstr>
      <vt:lpstr>Jan24-Mar24</vt:lpstr>
      <vt:lpstr>Apr24-Jun24</vt:lpstr>
      <vt:lpstr>Jul24-Sep24</vt:lpstr>
      <vt:lpstr>Oct24-Dec24</vt:lpstr>
      <vt:lpstr>Jan25-Mar25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Tshepo Tshabalala</dc:creator>
  <cp:lastModifiedBy>Sylvia Motsei</cp:lastModifiedBy>
  <dcterms:created xsi:type="dcterms:W3CDTF">2025-05-28T06:57:22Z</dcterms:created>
  <dcterms:modified xsi:type="dcterms:W3CDTF">2025-05-30T12:47:30Z</dcterms:modified>
</cp:coreProperties>
</file>