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hembaL\Documents\TO\2026-2027\Cisco premier\Publication\"/>
    </mc:Choice>
  </mc:AlternateContent>
  <xr:revisionPtr revIDLastSave="0" documentId="13_ncr:1_{6031A3FB-4425-4323-8549-0D79156861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Hlk137546477" localSheetId="0">'PRICING SCHEDULE'!#REF!</definedName>
    <definedName name="_xlnm.Print_Area" localSheetId="0">'PRICING SCHEDULE'!$A:$N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6" l="1"/>
  <c r="L24" i="6" s="1"/>
  <c r="K25" i="6"/>
  <c r="L25" i="6" s="1"/>
  <c r="K26" i="6"/>
  <c r="L26" i="6" s="1"/>
  <c r="K27" i="6"/>
  <c r="L27" i="6" s="1"/>
  <c r="K28" i="6"/>
  <c r="L28" i="6" s="1"/>
  <c r="K29" i="6"/>
  <c r="L29" i="6" s="1"/>
  <c r="K30" i="6"/>
  <c r="L30" i="6" s="1"/>
  <c r="K31" i="6"/>
  <c r="L31" i="6" s="1"/>
  <c r="K32" i="6"/>
  <c r="L32" i="6" s="1"/>
  <c r="K33" i="6"/>
  <c r="L33" i="6" s="1"/>
  <c r="K34" i="6"/>
  <c r="L34" i="6" s="1"/>
  <c r="K35" i="6"/>
  <c r="L35" i="6" s="1"/>
  <c r="K36" i="6"/>
  <c r="L36" i="6" s="1"/>
  <c r="K37" i="6"/>
  <c r="L37" i="6" s="1"/>
  <c r="K38" i="6"/>
  <c r="L38" i="6" s="1"/>
  <c r="K40" i="6"/>
  <c r="L40" i="6" s="1"/>
  <c r="K41" i="6"/>
  <c r="L41" i="6" s="1"/>
  <c r="K42" i="6"/>
  <c r="L42" i="6" s="1"/>
  <c r="K43" i="6"/>
  <c r="L43" i="6" s="1"/>
  <c r="K44" i="6"/>
  <c r="L44" i="6" s="1"/>
  <c r="K45" i="6"/>
  <c r="L45" i="6" s="1"/>
  <c r="K46" i="6"/>
  <c r="L46" i="6" s="1"/>
  <c r="K47" i="6"/>
  <c r="L47" i="6" s="1"/>
  <c r="K48" i="6"/>
  <c r="L48" i="6" s="1"/>
  <c r="K49" i="6"/>
  <c r="L49" i="6" s="1"/>
  <c r="K50" i="6"/>
  <c r="L50" i="6" s="1"/>
  <c r="K51" i="6"/>
  <c r="L51" i="6" s="1"/>
  <c r="K52" i="6"/>
  <c r="L52" i="6" s="1"/>
  <c r="K53" i="6"/>
  <c r="L53" i="6" s="1"/>
  <c r="K54" i="6"/>
  <c r="L54" i="6" s="1"/>
  <c r="K56" i="6"/>
  <c r="L56" i="6" s="1"/>
  <c r="K57" i="6"/>
  <c r="L57" i="6" s="1"/>
  <c r="K58" i="6"/>
  <c r="L58" i="6" s="1"/>
  <c r="K59" i="6"/>
  <c r="L59" i="6" s="1"/>
  <c r="K60" i="6"/>
  <c r="L60" i="6" s="1"/>
  <c r="K61" i="6"/>
  <c r="L61" i="6" s="1"/>
  <c r="K62" i="6"/>
  <c r="L62" i="6" s="1"/>
  <c r="K63" i="6"/>
  <c r="L63" i="6" s="1"/>
  <c r="K64" i="6"/>
  <c r="L64" i="6" s="1"/>
  <c r="K65" i="6"/>
  <c r="L65" i="6" s="1"/>
  <c r="K66" i="6"/>
  <c r="L66" i="6" s="1"/>
  <c r="K67" i="6"/>
  <c r="L67" i="6" s="1"/>
  <c r="K68" i="6"/>
  <c r="L68" i="6" s="1"/>
  <c r="K69" i="6"/>
  <c r="L69" i="6" s="1"/>
  <c r="K70" i="6"/>
  <c r="L70" i="6" s="1"/>
  <c r="K71" i="6"/>
  <c r="L71" i="6" s="1"/>
  <c r="K72" i="6"/>
  <c r="L72" i="6" s="1"/>
  <c r="K73" i="6"/>
  <c r="L73" i="6" s="1"/>
  <c r="K74" i="6"/>
  <c r="L74" i="6" s="1"/>
  <c r="K75" i="6"/>
  <c r="L75" i="6" s="1"/>
  <c r="K77" i="6"/>
  <c r="L77" i="6" s="1"/>
  <c r="K78" i="6"/>
  <c r="L78" i="6" s="1"/>
  <c r="K79" i="6"/>
  <c r="L79" i="6" s="1"/>
  <c r="K80" i="6"/>
  <c r="L80" i="6" s="1"/>
  <c r="K81" i="6"/>
  <c r="L81" i="6" s="1"/>
  <c r="K82" i="6"/>
  <c r="L82" i="6" s="1"/>
  <c r="K83" i="6"/>
  <c r="L83" i="6" s="1"/>
  <c r="K84" i="6"/>
  <c r="L84" i="6" s="1"/>
  <c r="K85" i="6"/>
  <c r="L85" i="6" s="1"/>
  <c r="K86" i="6"/>
  <c r="L86" i="6" s="1"/>
  <c r="K87" i="6"/>
  <c r="L87" i="6" s="1"/>
  <c r="K88" i="6"/>
  <c r="L88" i="6" s="1"/>
  <c r="K89" i="6"/>
  <c r="L89" i="6" s="1"/>
  <c r="K90" i="6"/>
  <c r="L90" i="6" s="1"/>
  <c r="K23" i="6"/>
  <c r="K91" i="6" l="1"/>
  <c r="L23" i="6"/>
  <c r="L91" i="6" s="1"/>
  <c r="K92" i="6" l="1"/>
  <c r="K93" i="6" s="1"/>
</calcChain>
</file>

<file path=xl/sharedStrings.xml><?xml version="1.0" encoding="utf-8"?>
<sst xmlns="http://schemas.openxmlformats.org/spreadsheetml/2006/main" count="337" uniqueCount="193">
  <si>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</si>
  <si>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</si>
  <si>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</si>
  <si>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</si>
  <si>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</si>
  <si>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</si>
  <si>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</si>
  <si>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</si>
  <si>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</si>
  <si>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</si>
  <si>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</si>
  <si>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</si>
  <si>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Unit Price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</si>
  <si>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</si>
  <si>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</si>
  <si>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</si>
  <si>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</si>
  <si>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</si>
  <si>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</si>
  <si>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</si>
  <si>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</si>
  <si>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</si>
  <si>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</si>
  <si>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</si>
  <si>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</si>
  <si>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</si>
  <si>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</si>
  <si>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</si>
  <si>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</si>
  <si>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</si>
  <si>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</si>
  <si>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</si>
  <si>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</si>
  <si>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</si>
  <si>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BRAND / MODEL (if applicable)</t>
  </si>
  <si>
    <t>Part Number</t>
  </si>
  <si>
    <t xml:space="preserve"> </t>
  </si>
  <si>
    <t xml:space="preserve">Line number </t>
  </si>
  <si>
    <t xml:space="preserve">Smart Account mandatory </t>
  </si>
  <si>
    <t xml:space="preserve">Description </t>
  </si>
  <si>
    <t xml:space="preserve">Service duration - Months </t>
  </si>
  <si>
    <t>1.0</t>
  </si>
  <si>
    <t>C9500-48Y4C-A</t>
  </si>
  <si>
    <t>-</t>
  </si>
  <si>
    <t>Catalyst 9500 48-port x 1/10/25G + 4-port 40/100G, Advantage</t>
  </si>
  <si>
    <t>---</t>
  </si>
  <si>
    <t>1.0.1</t>
  </si>
  <si>
    <t>CON-L1NCD-C9504YA4</t>
  </si>
  <si>
    <t>CX LEVEL 1 8X7NCDCatalyst 9500 48port x 11025G  4por</t>
  </si>
  <si>
    <t>1.1</t>
  </si>
  <si>
    <t>C9500-DNA-48Y4C-A</t>
  </si>
  <si>
    <t>Yes</t>
  </si>
  <si>
    <t>C9500 DNA Advantage, Term License</t>
  </si>
  <si>
    <t>1.1.0.1</t>
  </si>
  <si>
    <t>CON-L1SWT-C9548Y4A</t>
  </si>
  <si>
    <t>CX LEVEL 1 SW SUB CX LEVEL 1 SW SUB C9</t>
  </si>
  <si>
    <t>N/A</t>
  </si>
  <si>
    <t>1.1.1</t>
  </si>
  <si>
    <t>C9500-DNA-A-5Y</t>
  </si>
  <si>
    <t>DNA Advantage 5 Year License</t>
  </si>
  <si>
    <t>1.2</t>
  </si>
  <si>
    <t>CAB-C13-CBN</t>
  </si>
  <si>
    <t>Cabinet Jumper Power Cord, 250 VAC 10A, C14-C13 Connectors</t>
  </si>
  <si>
    <t>1.3</t>
  </si>
  <si>
    <t>C9K-PWR-650WAC-R</t>
  </si>
  <si>
    <t>650W AC Config 4 Power Supply front to back cooling</t>
  </si>
  <si>
    <t>1.4</t>
  </si>
  <si>
    <t>C9K-PWR-650WAC-R/2</t>
  </si>
  <si>
    <t>1.5</t>
  </si>
  <si>
    <t>C9K-F1-SSD-BLANK</t>
  </si>
  <si>
    <t>Cisco pluggable SSD storage</t>
  </si>
  <si>
    <t>1.6</t>
  </si>
  <si>
    <t>C9K-T1-FANTRAY</t>
  </si>
  <si>
    <t>Catalyst 9500 Type 4 front to back cooling Fan</t>
  </si>
  <si>
    <t>1.7</t>
  </si>
  <si>
    <t>C9500-NW-A</t>
  </si>
  <si>
    <t>C9500 Network Stack, Advantage</t>
  </si>
  <si>
    <t>1.8</t>
  </si>
  <si>
    <t>S9500UK9-1715</t>
  </si>
  <si>
    <t>CAT9300/9400/9500/9600 UNIVERSAL</t>
  </si>
  <si>
    <t>1.9</t>
  </si>
  <si>
    <t>C9500-SSD-NONE</t>
  </si>
  <si>
    <t>No SSD Card Selected</t>
  </si>
  <si>
    <t>1.10</t>
  </si>
  <si>
    <t>CAB-CONSOLE-USB</t>
  </si>
  <si>
    <t>Console Cable 6ft with USB Type A and mini-B</t>
  </si>
  <si>
    <t>Estimated lead times</t>
  </si>
  <si>
    <t>1.11</t>
  </si>
  <si>
    <t>C9500-RFID</t>
  </si>
  <si>
    <t>RFID Selected</t>
  </si>
  <si>
    <t>1.12</t>
  </si>
  <si>
    <t>NETWORK-PNP-LIC</t>
  </si>
  <si>
    <t>Network Plug-n-Play Connect for zero-touch device deployment</t>
  </si>
  <si>
    <t>Group Name: Catalyst 9500 - Distribution / Core Switch</t>
  </si>
  <si>
    <t>Group Name: Wireless Access Points</t>
  </si>
  <si>
    <t>CW9164I-ROW</t>
  </si>
  <si>
    <t>Catalyst 9164I AP (W6E, tri-band 4x4) w/Reg-ROW</t>
  </si>
  <si>
    <t>2.0.1</t>
  </si>
  <si>
    <t>CON-L1NCD-CW9164RW</t>
  </si>
  <si>
    <t>CX LEVEL 1 8X7NCD Catalyst 9164I AP (W6E, tri-band 4x4) w</t>
  </si>
  <si>
    <t>SW9164-CAPWAP-K9</t>
  </si>
  <si>
    <t>Capwap software for Catalyst 9164I</t>
  </si>
  <si>
    <t>AIR-AP-T-RAIL-R</t>
  </si>
  <si>
    <t>Ceiling Grid Clip for APs &amp; Cellular Gateways-Recessed</t>
  </si>
  <si>
    <t>AIR-AP-BRACKET-1</t>
  </si>
  <si>
    <t>802.11 AP Low Profile Mounting Bracket (Default)</t>
  </si>
  <si>
    <t>CW9164I-MULTI</t>
  </si>
  <si>
    <t>Minimum Quantity = 10</t>
  </si>
  <si>
    <t>CDNA-E-C9164</t>
  </si>
  <si>
    <t>Wireless Cisco DNA  On-Prem Essential, 9164 Tracking</t>
  </si>
  <si>
    <t>2.6.1</t>
  </si>
  <si>
    <t>DNA-E-5Y-C9164</t>
  </si>
  <si>
    <t>C9164I Cisco DNA On-Prem Essential,5Y Term,Trk Lic</t>
  </si>
  <si>
    <t>AIR-DNA-E</t>
  </si>
  <si>
    <t>Wireless Cisco DNA On-Prem Essential, Term Lic</t>
  </si>
  <si>
    <t>2.7.0.1</t>
  </si>
  <si>
    <t>CON-L1SWT-AIRDNAE</t>
  </si>
  <si>
    <t>CX LEVEL 1 SW SUB Aironet CISCO DNA Es</t>
  </si>
  <si>
    <t>2.7.1</t>
  </si>
  <si>
    <t>AIR-DNA-E-5Y</t>
  </si>
  <si>
    <t>Wireless Cisco DNA On-Prem Essential, 5Y Term Lic</t>
  </si>
  <si>
    <t>AIR-DNA-E-T</t>
  </si>
  <si>
    <t>Wireless Cisco DNA On-Prem Essential, Term, Tracker Lic</t>
  </si>
  <si>
    <t>2.8.1</t>
  </si>
  <si>
    <t>AIR-DNA-E-T-5Y</t>
  </si>
  <si>
    <t>Wireless Cisco DNA On-Prem Essential, 5Y Term, Tracker Lic</t>
  </si>
  <si>
    <t>AIR-DNA-NWSTACK-E</t>
  </si>
  <si>
    <t>Wireless DNA Perpetual Network Stack - Essentials</t>
  </si>
  <si>
    <t>Group Name: Catalyst 9300 Access Switch Options</t>
  </si>
  <si>
    <t>C9300L-48P-4X-E</t>
  </si>
  <si>
    <t>Catalyst 9300L 48p PoE, Network Essentials ,4x10G Uplink</t>
  </si>
  <si>
    <t>3.0.1</t>
  </si>
  <si>
    <t>CON-L1NCD-C93004X4</t>
  </si>
  <si>
    <t>CX LEVEL 1 8X7NCDCatalyst 9300L 48p PoE Network Essentia</t>
  </si>
  <si>
    <t>C9300L-DNA-E-48</t>
  </si>
  <si>
    <t>C9300L Cisco DNA Essentials, 48-port license</t>
  </si>
  <si>
    <t>3.1.0.1</t>
  </si>
  <si>
    <t>CON-L1SWT-C93LE48</t>
  </si>
  <si>
    <t>CX LEVEL 1 SW SUB C9300L Cisco DNA Ess</t>
  </si>
  <si>
    <t>3.1.1</t>
  </si>
  <si>
    <t>C9300L-DNA-E-48-5Y</t>
  </si>
  <si>
    <t>C9300L Cisco DNA Essentials, 48-port, 5 Year Term license</t>
  </si>
  <si>
    <t>S9300LUK9-1718</t>
  </si>
  <si>
    <t>C9300L-NW-E-48</t>
  </si>
  <si>
    <t>C9300L Network Essentials, 48-port license</t>
  </si>
  <si>
    <t>PWR-C1-BLANK</t>
  </si>
  <si>
    <t>Config 1 Power Supply Blank</t>
  </si>
  <si>
    <t>C9300L-STACK-BLANK</t>
  </si>
  <si>
    <t>Catalyst 9300L Blank Stack Module</t>
  </si>
  <si>
    <t>FAN-T2</t>
  </si>
  <si>
    <t>Cisco Type 2 Fan Module</t>
  </si>
  <si>
    <t>PWR-C1-715WAC-P</t>
  </si>
  <si>
    <t>715W AC 80+ platinum Config 1 Power Supply</t>
  </si>
  <si>
    <t>C9300L-SPS-NONE</t>
  </si>
  <si>
    <t>No Secondary Power Supply Selected</t>
  </si>
  <si>
    <t>CAB-C15-CBN</t>
  </si>
  <si>
    <t>Cabinet Jumper Power Cord, 250 VAC 13A, C14-C15 Connectors</t>
  </si>
  <si>
    <t>C9300L-SSD-NONE</t>
  </si>
  <si>
    <t>C9K-ACC-RBFT</t>
  </si>
  <si>
    <t>RUBBER FEET FOR TABLE TOP SETUP 9200 and 93xx</t>
  </si>
  <si>
    <t>C9K-ACC-SCR-4</t>
  </si>
  <si>
    <t>12-24 and 10-32 SCREWS FOR RACK INSTALLATION, QTY 4</t>
  </si>
  <si>
    <t>CAB-GUIDE-1RU</t>
  </si>
  <si>
    <t>1RU CABLE MANAGEMENT GUIDES 9200 and 9300</t>
  </si>
  <si>
    <t>C9K-NONE</t>
  </si>
  <si>
    <t>Smart Building Application Opt Out SKU</t>
  </si>
  <si>
    <t>SFP-10G-SR-S=</t>
  </si>
  <si>
    <t>10GBASE-SR SFP Module, Enterprise-Class</t>
  </si>
  <si>
    <t>Group Name: Catalyst 9200 Access Switch Options</t>
  </si>
  <si>
    <t>C9200L-48P-4X-E</t>
  </si>
  <si>
    <t>Catalyst 9200L 48-port PoE+, 4 x 10G, Network Essentials</t>
  </si>
  <si>
    <t>5.0.1</t>
  </si>
  <si>
    <t>CON-L1NCD-C9200L4X</t>
  </si>
  <si>
    <t>CX LEVEL 1 8X7NCDCatalyst 9200L 48port PoE 4 x 10G Ne</t>
  </si>
  <si>
    <t>C9200L-DNA-E-48</t>
  </si>
  <si>
    <t>C9200L Cisco DNA Essentials, 48-port Term license</t>
  </si>
  <si>
    <t>5.1.0.1</t>
  </si>
  <si>
    <t>CON-L1SWT-C92LE48</t>
  </si>
  <si>
    <t>CX LEVEL 1 SW SUB C9200L Cisco DNA Ess</t>
  </si>
  <si>
    <t>5.1.1</t>
  </si>
  <si>
    <t>C9200L-DNA-E-48-5Y</t>
  </si>
  <si>
    <t>C9200L Cisco DNA Essentials, 48-port, 5 Year Term license</t>
  </si>
  <si>
    <t>C9200L-NW-E-48</t>
  </si>
  <si>
    <t>C9200L Network Essentials, 48-port license</t>
  </si>
  <si>
    <t>CAB-TA-IN</t>
  </si>
  <si>
    <t>India AC Type A Power Cable</t>
  </si>
  <si>
    <t>PWR-C5-BLANK</t>
  </si>
  <si>
    <t>Config 5 Power Supply Blank</t>
  </si>
  <si>
    <t>C9200-STACK-BLANK</t>
  </si>
  <si>
    <t>Catalyst 9200 Blank Stack Module</t>
  </si>
  <si>
    <t xml:space="preserve"> Supply and delivery of Cisco LAN Infrastructure equipment with Cisco support for a period of five (5) years for the Western Cape Government (WCG), Department: Premier (Branch centre for e-Innovation).</t>
  </si>
  <si>
    <t>Supply and delivery of Cisco LAN Infrastructure equipment with Cisco support for a period of five (5) years for the Western Cape Government (WCG), Department: Premier (Branch centre for e-Innovation).</t>
  </si>
  <si>
    <t>RFB 3276-2026 (ERP No: 483011)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</si>
</sst>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#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12"/>
      <name val="Calibri Light"/>
      <family val="2"/>
      <scheme val="major"/>
    </font>
    <font>
      <sz val="12"/>
      <color indexed="8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2"/>
      <color indexed="8"/>
      <name val="Calibri Light"/>
      <family val="2"/>
      <scheme val="major"/>
    </font>
    <font>
      <sz val="12"/>
      <color rgb="FF00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5" fillId="2" borderId="0" xfId="0" applyFont="1" applyFill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1" fillId="3" borderId="0" xfId="0" applyFont="1" applyFill="1"/>
    <xf numFmtId="0" fontId="5" fillId="2" borderId="0" xfId="0" applyFont="1" applyFill="1" applyAlignment="1">
      <alignment horizontal="left" vertical="top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8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44" fontId="1" fillId="3" borderId="0" xfId="0" applyNumberFormat="1" applyFont="1" applyFill="1" applyAlignment="1">
      <alignment horizontal="center" vertical="center" wrapText="1"/>
    </xf>
    <xf numFmtId="0" fontId="4" fillId="3" borderId="0" xfId="0" applyFont="1" applyFill="1"/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5" fillId="0" borderId="0" xfId="0" applyFont="1"/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wrapText="1"/>
    </xf>
    <xf numFmtId="0" fontId="1" fillId="3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1" fillId="0" borderId="1" xfId="0" quotePrefix="1" applyFont="1" applyBorder="1" applyAlignment="1">
      <alignment horizontal="left" vertical="top" wrapText="1"/>
    </xf>
    <xf numFmtId="9" fontId="11" fillId="6" borderId="1" xfId="1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left" vertical="top" wrapText="1"/>
    </xf>
    <xf numFmtId="0" fontId="11" fillId="3" borderId="0" xfId="0" applyFont="1" applyFill="1"/>
    <xf numFmtId="0" fontId="11" fillId="0" borderId="0" xfId="0" applyFont="1"/>
    <xf numFmtId="0" fontId="11" fillId="0" borderId="0" xfId="0" applyFont="1" applyAlignment="1">
      <alignment vertical="top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/>
    </xf>
    <xf numFmtId="165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11" fillId="3" borderId="0" xfId="0" applyFont="1" applyFill="1" applyAlignment="1">
      <alignment horizontal="right" vertical="top"/>
    </xf>
    <xf numFmtId="0" fontId="11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center" vertical="top"/>
    </xf>
    <xf numFmtId="0" fontId="11" fillId="3" borderId="0" xfId="0" applyFont="1" applyFill="1" applyAlignment="1">
      <alignment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164" fontId="12" fillId="2" borderId="1" xfId="0" applyNumberFormat="1" applyFont="1" applyFill="1" applyBorder="1" applyAlignment="1">
      <alignment horizontal="center" vertical="top" wrapText="1"/>
    </xf>
    <xf numFmtId="164" fontId="12" fillId="2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 wrapText="1"/>
    </xf>
    <xf numFmtId="164" fontId="13" fillId="4" borderId="1" xfId="0" applyNumberFormat="1" applyFont="1" applyFill="1" applyBorder="1" applyAlignment="1">
      <alignment horizontal="center" vertical="top" wrapText="1"/>
    </xf>
    <xf numFmtId="164" fontId="12" fillId="4" borderId="1" xfId="0" applyNumberFormat="1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164" fontId="11" fillId="6" borderId="1" xfId="0" applyNumberFormat="1" applyFont="1" applyFill="1" applyBorder="1" applyAlignment="1">
      <alignment vertical="top" wrapText="1"/>
    </xf>
    <xf numFmtId="164" fontId="14" fillId="5" borderId="1" xfId="0" applyNumberFormat="1" applyFont="1" applyFill="1" applyBorder="1" applyAlignment="1">
      <alignment horizontal="left" vertical="top" wrapText="1"/>
    </xf>
    <xf numFmtId="44" fontId="11" fillId="5" borderId="1" xfId="0" applyNumberFormat="1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6" fillId="5" borderId="1" xfId="0" applyFont="1" applyFill="1" applyBorder="1" applyAlignment="1">
      <alignment horizontal="right" vertical="top" wrapText="1"/>
    </xf>
    <xf numFmtId="0" fontId="16" fillId="5" borderId="1" xfId="0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164" fontId="16" fillId="5" borderId="1" xfId="0" applyNumberFormat="1" applyFont="1" applyFill="1" applyBorder="1" applyAlignment="1">
      <alignment horizontal="center" vertical="top" wrapText="1"/>
    </xf>
    <xf numFmtId="44" fontId="16" fillId="5" borderId="1" xfId="0" applyNumberFormat="1" applyFont="1" applyFill="1" applyBorder="1" applyAlignment="1">
      <alignment vertical="top" wrapText="1"/>
    </xf>
    <xf numFmtId="164" fontId="12" fillId="5" borderId="1" xfId="0" applyNumberFormat="1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right" vertical="top"/>
    </xf>
    <xf numFmtId="0" fontId="4" fillId="5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/>
    </xf>
    <xf numFmtId="0" fontId="16" fillId="6" borderId="1" xfId="0" applyFont="1" applyFill="1" applyBorder="1" applyAlignment="1">
      <alignment horizontal="left" vertical="center" wrapText="1"/>
    </xf>
    <xf numFmtId="14" fontId="16" fillId="6" borderId="1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 xr:uid="{00000000-0005-0000-0000-00002F000000}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1</xdr:col>
      <xdr:colOff>11118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99"/>
  <sheetViews>
    <sheetView tabSelected="1" zoomScaleNormal="100" workbookViewId="0">
      <selection activeCell="G14" sqref="G14:G16"/>
    </sheetView>
  </sheetViews>
  <sheetFormatPr defaultColWidth="9.109375" defaultRowHeight="14.4" x14ac:dyDescent="0.3"/>
  <cols>
    <col min="1" max="1" width="9.88671875" style="27" customWidth="1"/>
    <col min="2" max="2" width="23.109375" style="26" customWidth="1"/>
    <col min="3" max="3" width="15.44140625" style="27" customWidth="1"/>
    <col min="4" max="4" width="36" style="27" customWidth="1"/>
    <col min="5" max="6" width="16.6640625" style="27" customWidth="1"/>
    <col min="7" max="7" width="16.88671875" style="28" customWidth="1"/>
    <col min="8" max="8" width="9.6640625" style="28" customWidth="1"/>
    <col min="9" max="9" width="7.5546875" style="28" customWidth="1"/>
    <col min="10" max="11" width="19.5546875" style="26" customWidth="1"/>
    <col min="12" max="12" width="17.21875" style="26" customWidth="1"/>
    <col min="13" max="13" width="32.77734375" style="26" customWidth="1"/>
    <col min="14" max="14" width="36.77734375" style="26" customWidth="1"/>
    <col min="15" max="16384" width="9.109375" style="26"/>
  </cols>
  <sheetData>
    <row r="1" spans="1:19" s="22" customFormat="1" ht="31.2" x14ac:dyDescent="0.6">
      <c r="A1" s="6"/>
      <c r="B1" s="2" t="s">
        <v>15</v>
      </c>
      <c r="C1" s="6"/>
      <c r="D1" s="6"/>
      <c r="E1" s="6"/>
      <c r="F1" s="6"/>
      <c r="G1" s="3"/>
      <c r="H1" s="3"/>
      <c r="I1" s="32"/>
      <c r="J1" s="1"/>
      <c r="K1" s="1"/>
      <c r="L1" s="1"/>
      <c r="M1" s="1"/>
      <c r="N1" s="1"/>
    </row>
    <row r="2" spans="1:19" customFormat="1" ht="28.8" customHeight="1" x14ac:dyDescent="0.3">
      <c r="A2" s="23"/>
      <c r="B2" s="20" t="s">
        <v>33</v>
      </c>
      <c r="C2" s="23"/>
      <c r="D2" s="23"/>
      <c r="E2" s="23"/>
      <c r="F2" s="23"/>
      <c r="G2" s="4"/>
      <c r="H2" s="4"/>
      <c r="I2" s="33"/>
      <c r="J2" s="24"/>
      <c r="K2" s="24"/>
      <c r="L2" s="24"/>
      <c r="M2" s="24"/>
      <c r="N2" s="24"/>
    </row>
    <row r="3" spans="1:19" customFormat="1" ht="15.6" x14ac:dyDescent="0.3">
      <c r="A3" s="83" t="s">
        <v>10</v>
      </c>
      <c r="B3" s="88" t="s">
        <v>192</v>
      </c>
      <c r="C3" s="88"/>
      <c r="D3" s="88"/>
      <c r="E3" s="88"/>
      <c r="F3" s="18"/>
      <c r="G3" s="18"/>
      <c r="H3" s="34"/>
      <c r="I3" s="17"/>
      <c r="J3" s="17"/>
      <c r="K3" s="25"/>
      <c r="L3" s="25"/>
      <c r="M3" s="25"/>
      <c r="N3" s="25"/>
      <c r="O3" s="25"/>
      <c r="P3" s="25"/>
      <c r="Q3" s="25"/>
      <c r="R3" s="25"/>
    </row>
    <row r="4" spans="1:19" customFormat="1" ht="50.4" customHeight="1" x14ac:dyDescent="0.3">
      <c r="A4" s="83" t="s">
        <v>11</v>
      </c>
      <c r="B4" s="89" t="s">
        <v>190</v>
      </c>
      <c r="C4" s="89"/>
      <c r="D4" s="89"/>
      <c r="E4" s="89"/>
      <c r="F4" s="18"/>
      <c r="G4" s="18"/>
      <c r="H4" s="18"/>
      <c r="I4" s="21"/>
      <c r="J4" s="21"/>
      <c r="K4" s="25"/>
      <c r="L4" s="25"/>
      <c r="M4" s="25"/>
      <c r="N4" s="25"/>
      <c r="O4" s="25"/>
      <c r="P4" s="25"/>
      <c r="Q4" s="25"/>
      <c r="R4" s="25"/>
    </row>
    <row r="5" spans="1:19" customFormat="1" ht="31.2" x14ac:dyDescent="0.3">
      <c r="A5" s="84" t="s">
        <v>16</v>
      </c>
      <c r="B5" s="94"/>
      <c r="C5" s="94"/>
      <c r="D5" s="94"/>
      <c r="E5" s="94"/>
      <c r="F5" s="18"/>
      <c r="G5" s="18"/>
      <c r="H5" s="35"/>
      <c r="I5" s="8"/>
      <c r="J5" s="8"/>
      <c r="K5" s="25"/>
      <c r="L5" s="25"/>
      <c r="M5" s="25"/>
      <c r="N5" s="25"/>
      <c r="O5" s="25"/>
      <c r="P5" s="25"/>
      <c r="Q5" s="25"/>
      <c r="R5" s="25"/>
    </row>
    <row r="6" spans="1:19" customFormat="1" ht="15.6" x14ac:dyDescent="0.3">
      <c r="A6" s="29"/>
      <c r="B6" s="30"/>
      <c r="C6" s="29"/>
      <c r="D6" s="29"/>
      <c r="E6" s="29"/>
      <c r="F6" s="29"/>
      <c r="G6" s="18"/>
      <c r="H6" s="18"/>
      <c r="I6" s="35"/>
      <c r="J6" s="8"/>
      <c r="K6" s="8"/>
      <c r="L6" s="25"/>
      <c r="M6" s="25"/>
      <c r="N6" s="25"/>
      <c r="O6" s="25"/>
      <c r="P6" s="25"/>
      <c r="Q6" s="25"/>
      <c r="R6" s="25"/>
      <c r="S6" s="25"/>
    </row>
    <row r="7" spans="1:19" s="25" customFormat="1" ht="15.6" x14ac:dyDescent="0.3">
      <c r="A7" s="9" t="s">
        <v>7</v>
      </c>
      <c r="B7" s="10"/>
      <c r="C7" s="9"/>
      <c r="D7" s="9"/>
      <c r="E7" s="9"/>
      <c r="F7" s="9"/>
      <c r="G7" s="10"/>
      <c r="H7" s="11"/>
      <c r="I7" s="35"/>
      <c r="J7" s="8"/>
      <c r="K7" s="8"/>
    </row>
    <row r="8" spans="1:19" s="25" customFormat="1" ht="15.6" x14ac:dyDescent="0.3">
      <c r="A8" s="19" t="s">
        <v>17</v>
      </c>
      <c r="B8" s="5"/>
      <c r="C8" s="19"/>
      <c r="D8" s="19"/>
      <c r="E8" s="19"/>
      <c r="F8" s="19"/>
      <c r="G8" s="5"/>
      <c r="H8" s="5"/>
      <c r="I8" s="35"/>
      <c r="J8" s="8"/>
      <c r="K8" s="8"/>
    </row>
    <row r="9" spans="1:19" s="25" customFormat="1" ht="15.6" x14ac:dyDescent="0.3">
      <c r="A9" s="31" t="s">
        <v>32</v>
      </c>
      <c r="B9" s="12"/>
      <c r="C9" s="31"/>
      <c r="D9" s="31"/>
      <c r="E9" s="31"/>
      <c r="F9" s="31"/>
      <c r="G9" s="13"/>
      <c r="H9" s="13"/>
      <c r="I9" s="35"/>
      <c r="J9" s="8"/>
      <c r="K9" s="8"/>
    </row>
    <row r="10" spans="1:19" s="25" customFormat="1" ht="15.6" x14ac:dyDescent="0.3">
      <c r="A10" s="16" t="s">
        <v>30</v>
      </c>
      <c r="B10" s="5"/>
      <c r="C10" s="16"/>
      <c r="D10" s="16"/>
      <c r="E10" s="16"/>
      <c r="F10" s="16"/>
      <c r="G10" s="5"/>
      <c r="H10" s="5"/>
      <c r="I10" s="35"/>
      <c r="J10" s="8"/>
      <c r="K10" s="8"/>
    </row>
    <row r="11" spans="1:19" s="25" customFormat="1" ht="15.6" x14ac:dyDescent="0.3">
      <c r="A11" s="16" t="s">
        <v>24</v>
      </c>
      <c r="B11" s="5"/>
      <c r="C11" s="16"/>
      <c r="D11" s="16"/>
      <c r="E11" s="16"/>
      <c r="F11" s="16"/>
      <c r="G11" s="5"/>
      <c r="H11" s="5"/>
      <c r="I11" s="35"/>
      <c r="J11" s="8"/>
      <c r="K11" s="8"/>
    </row>
    <row r="12" spans="1:19" s="25" customFormat="1" ht="15.6" x14ac:dyDescent="0.3">
      <c r="A12" s="15" t="s">
        <v>27</v>
      </c>
      <c r="B12" s="5"/>
      <c r="C12" s="15"/>
      <c r="D12" s="15"/>
      <c r="E12" s="15"/>
      <c r="F12" s="15"/>
      <c r="G12" s="5"/>
      <c r="H12" s="5"/>
      <c r="I12" s="35"/>
      <c r="J12" s="8"/>
      <c r="K12" s="8"/>
    </row>
    <row r="13" spans="1:19" s="25" customFormat="1" ht="15.6" x14ac:dyDescent="0.3">
      <c r="A13" s="5"/>
      <c r="B13" s="85" t="s">
        <v>3</v>
      </c>
      <c r="C13" s="91" t="s">
        <v>4</v>
      </c>
      <c r="D13" s="91"/>
      <c r="E13" s="36"/>
      <c r="F13" s="8"/>
      <c r="G13" s="8"/>
      <c r="H13" s="8"/>
    </row>
    <row r="14" spans="1:19" s="25" customFormat="1" ht="15.6" x14ac:dyDescent="0.3">
      <c r="A14" s="5"/>
      <c r="B14" s="86" t="s">
        <v>5</v>
      </c>
      <c r="C14" s="92">
        <v>16.14</v>
      </c>
      <c r="D14" s="92"/>
      <c r="E14" s="87"/>
      <c r="F14" s="93" t="s">
        <v>25</v>
      </c>
      <c r="G14" s="93"/>
      <c r="H14" s="8"/>
    </row>
    <row r="15" spans="1:19" s="25" customFormat="1" ht="15.6" customHeight="1" x14ac:dyDescent="0.3">
      <c r="A15" s="5"/>
      <c r="B15" s="86" t="s">
        <v>6</v>
      </c>
      <c r="C15" s="92">
        <v>18.690000000000001</v>
      </c>
      <c r="D15" s="92"/>
      <c r="E15" s="87"/>
      <c r="F15" s="93"/>
      <c r="G15" s="93"/>
      <c r="H15" s="8"/>
    </row>
    <row r="16" spans="1:19" s="25" customFormat="1" ht="15.6" x14ac:dyDescent="0.3">
      <c r="A16" s="5"/>
      <c r="B16" s="86" t="s">
        <v>8</v>
      </c>
      <c r="C16" s="92">
        <v>21.81</v>
      </c>
      <c r="D16" s="92"/>
      <c r="E16" s="87"/>
      <c r="F16" s="93"/>
      <c r="G16" s="93"/>
      <c r="H16" s="8"/>
    </row>
    <row r="17" spans="1:14" s="25" customFormat="1" ht="15.6" x14ac:dyDescent="0.3">
      <c r="A17" s="14"/>
      <c r="B17" s="7"/>
      <c r="C17" s="14"/>
      <c r="D17" s="14"/>
      <c r="E17" s="14"/>
      <c r="F17" s="14"/>
      <c r="G17" s="18"/>
      <c r="H17" s="18"/>
      <c r="I17" s="35"/>
      <c r="J17" s="8"/>
      <c r="K17" s="8"/>
    </row>
    <row r="18" spans="1:14" s="41" customFormat="1" ht="15.6" x14ac:dyDescent="0.3">
      <c r="A18" s="60"/>
      <c r="B18" s="61"/>
      <c r="C18" s="60"/>
      <c r="D18" s="60"/>
      <c r="E18" s="60"/>
      <c r="F18" s="60"/>
      <c r="G18" s="62"/>
      <c r="H18" s="62"/>
      <c r="I18" s="96"/>
      <c r="J18" s="96"/>
      <c r="K18" s="96"/>
      <c r="L18" s="40"/>
      <c r="M18" s="40"/>
    </row>
    <row r="19" spans="1:14" s="42" customFormat="1" ht="31.2" x14ac:dyDescent="0.3">
      <c r="A19" s="60" t="s">
        <v>0</v>
      </c>
      <c r="B19" s="61" t="s">
        <v>35</v>
      </c>
      <c r="C19" s="60" t="s">
        <v>18</v>
      </c>
      <c r="D19" s="60"/>
      <c r="E19" s="60"/>
      <c r="F19" s="60"/>
      <c r="G19" s="62" t="s">
        <v>1</v>
      </c>
      <c r="H19" s="62" t="s">
        <v>13</v>
      </c>
      <c r="I19" s="62" t="s">
        <v>9</v>
      </c>
      <c r="J19" s="63" t="s">
        <v>12</v>
      </c>
      <c r="K19" s="63" t="s">
        <v>26</v>
      </c>
      <c r="L19" s="63" t="s">
        <v>14</v>
      </c>
      <c r="M19" s="64" t="s">
        <v>34</v>
      </c>
      <c r="N19" s="64" t="s">
        <v>29</v>
      </c>
    </row>
    <row r="20" spans="1:14" s="42" customFormat="1" ht="45.6" customHeight="1" x14ac:dyDescent="0.3">
      <c r="A20" s="90" t="s">
        <v>191</v>
      </c>
      <c r="B20" s="90"/>
      <c r="C20" s="90"/>
      <c r="D20" s="90"/>
      <c r="E20" s="90"/>
      <c r="F20" s="65"/>
      <c r="G20" s="66"/>
      <c r="H20" s="66"/>
      <c r="I20" s="67"/>
      <c r="J20" s="68"/>
      <c r="K20" s="69" t="s">
        <v>36</v>
      </c>
      <c r="L20" s="69"/>
      <c r="M20" s="70"/>
      <c r="N20" s="70"/>
    </row>
    <row r="21" spans="1:14" s="42" customFormat="1" ht="46.8" x14ac:dyDescent="0.3">
      <c r="A21" s="43" t="s">
        <v>37</v>
      </c>
      <c r="B21" s="43" t="s">
        <v>35</v>
      </c>
      <c r="C21" s="43" t="s">
        <v>38</v>
      </c>
      <c r="D21" s="43" t="s">
        <v>39</v>
      </c>
      <c r="E21" s="43" t="s">
        <v>40</v>
      </c>
      <c r="F21" s="43" t="s">
        <v>86</v>
      </c>
      <c r="G21" s="37"/>
      <c r="H21" s="38"/>
      <c r="I21" s="44"/>
      <c r="J21" s="71"/>
      <c r="K21" s="72"/>
      <c r="L21" s="73"/>
      <c r="M21" s="70"/>
      <c r="N21" s="70"/>
    </row>
    <row r="22" spans="1:14" s="42" customFormat="1" ht="15.6" customHeight="1" x14ac:dyDescent="0.3">
      <c r="A22" s="99" t="s">
        <v>93</v>
      </c>
      <c r="B22" s="99"/>
      <c r="C22" s="99"/>
      <c r="D22" s="99"/>
      <c r="E22" s="99"/>
      <c r="F22" s="99"/>
      <c r="G22" s="99"/>
      <c r="H22" s="99"/>
      <c r="I22" s="99"/>
      <c r="J22" s="71"/>
      <c r="K22" s="72"/>
      <c r="L22" s="73"/>
      <c r="M22" s="70"/>
      <c r="N22" s="70"/>
    </row>
    <row r="23" spans="1:14" s="42" customFormat="1" ht="31.2" x14ac:dyDescent="0.3">
      <c r="A23" s="45" t="s">
        <v>41</v>
      </c>
      <c r="B23" s="39" t="s">
        <v>42</v>
      </c>
      <c r="C23" s="39" t="s">
        <v>43</v>
      </c>
      <c r="D23" s="39" t="s">
        <v>44</v>
      </c>
      <c r="E23" s="46" t="s">
        <v>45</v>
      </c>
      <c r="F23" s="46">
        <v>14</v>
      </c>
      <c r="G23" s="37"/>
      <c r="H23" s="38">
        <v>0</v>
      </c>
      <c r="I23" s="47">
        <v>5</v>
      </c>
      <c r="J23" s="71">
        <v>0</v>
      </c>
      <c r="K23" s="72">
        <f>(I23*J23)</f>
        <v>0</v>
      </c>
      <c r="L23" s="73">
        <f>H23*K23</f>
        <v>0</v>
      </c>
      <c r="M23" s="70"/>
      <c r="N23" s="70"/>
    </row>
    <row r="24" spans="1:14" s="42" customFormat="1" ht="31.2" x14ac:dyDescent="0.3">
      <c r="A24" s="48" t="s">
        <v>46</v>
      </c>
      <c r="B24" s="49" t="s">
        <v>47</v>
      </c>
      <c r="C24" s="49" t="s">
        <v>43</v>
      </c>
      <c r="D24" s="39" t="s">
        <v>48</v>
      </c>
      <c r="E24" s="46">
        <v>60</v>
      </c>
      <c r="F24" s="46" t="s">
        <v>56</v>
      </c>
      <c r="G24" s="37"/>
      <c r="H24" s="38">
        <v>0</v>
      </c>
      <c r="I24" s="47">
        <v>5</v>
      </c>
      <c r="J24" s="71">
        <v>0</v>
      </c>
      <c r="K24" s="72">
        <f t="shared" ref="K24:K87" si="0">(I24*J24)</f>
        <v>0</v>
      </c>
      <c r="L24" s="73">
        <f t="shared" ref="L24:L87" si="1">H24*K24</f>
        <v>0</v>
      </c>
      <c r="M24" s="70"/>
      <c r="N24" s="70"/>
    </row>
    <row r="25" spans="1:14" s="42" customFormat="1" ht="15.6" x14ac:dyDescent="0.3">
      <c r="A25" s="48" t="s">
        <v>49</v>
      </c>
      <c r="B25" s="49" t="s">
        <v>50</v>
      </c>
      <c r="C25" s="49" t="s">
        <v>51</v>
      </c>
      <c r="D25" s="39" t="s">
        <v>52</v>
      </c>
      <c r="E25" s="46" t="s">
        <v>45</v>
      </c>
      <c r="F25" s="46">
        <v>14</v>
      </c>
      <c r="G25" s="46"/>
      <c r="H25" s="38">
        <v>0</v>
      </c>
      <c r="I25" s="47">
        <v>5</v>
      </c>
      <c r="J25" s="71">
        <v>0</v>
      </c>
      <c r="K25" s="72">
        <f t="shared" si="0"/>
        <v>0</v>
      </c>
      <c r="L25" s="73">
        <f t="shared" si="1"/>
        <v>0</v>
      </c>
      <c r="M25" s="70"/>
      <c r="N25" s="70"/>
    </row>
    <row r="26" spans="1:14" s="42" customFormat="1" ht="31.2" x14ac:dyDescent="0.3">
      <c r="A26" s="48" t="s">
        <v>53</v>
      </c>
      <c r="B26" s="49" t="s">
        <v>54</v>
      </c>
      <c r="C26" s="49" t="s">
        <v>43</v>
      </c>
      <c r="D26" s="39" t="s">
        <v>55</v>
      </c>
      <c r="E26" s="46">
        <v>60</v>
      </c>
      <c r="F26" s="46" t="s">
        <v>56</v>
      </c>
      <c r="G26" s="46"/>
      <c r="H26" s="38">
        <v>0</v>
      </c>
      <c r="I26" s="47">
        <v>5</v>
      </c>
      <c r="J26" s="71">
        <v>0</v>
      </c>
      <c r="K26" s="72">
        <f t="shared" si="0"/>
        <v>0</v>
      </c>
      <c r="L26" s="73">
        <f t="shared" si="1"/>
        <v>0</v>
      </c>
      <c r="M26" s="70"/>
      <c r="N26" s="70"/>
    </row>
    <row r="27" spans="1:14" s="42" customFormat="1" ht="15.6" x14ac:dyDescent="0.3">
      <c r="A27" s="48" t="s">
        <v>57</v>
      </c>
      <c r="B27" s="49" t="s">
        <v>58</v>
      </c>
      <c r="C27" s="49" t="s">
        <v>43</v>
      </c>
      <c r="D27" s="39" t="s">
        <v>59</v>
      </c>
      <c r="E27" s="46">
        <v>60</v>
      </c>
      <c r="F27" s="46" t="s">
        <v>56</v>
      </c>
      <c r="G27" s="46"/>
      <c r="H27" s="38">
        <v>0</v>
      </c>
      <c r="I27" s="47">
        <v>5</v>
      </c>
      <c r="J27" s="71">
        <v>0</v>
      </c>
      <c r="K27" s="72">
        <f t="shared" si="0"/>
        <v>0</v>
      </c>
      <c r="L27" s="73">
        <f t="shared" si="1"/>
        <v>0</v>
      </c>
      <c r="M27" s="70"/>
      <c r="N27" s="70"/>
    </row>
    <row r="28" spans="1:14" s="42" customFormat="1" ht="31.2" x14ac:dyDescent="0.3">
      <c r="A28" s="48" t="s">
        <v>60</v>
      </c>
      <c r="B28" s="49" t="s">
        <v>61</v>
      </c>
      <c r="C28" s="49" t="s">
        <v>43</v>
      </c>
      <c r="D28" s="39" t="s">
        <v>62</v>
      </c>
      <c r="E28" s="46" t="s">
        <v>45</v>
      </c>
      <c r="F28" s="46">
        <v>7</v>
      </c>
      <c r="G28" s="46"/>
      <c r="H28" s="38">
        <v>0</v>
      </c>
      <c r="I28" s="47">
        <v>10</v>
      </c>
      <c r="J28" s="71">
        <v>0</v>
      </c>
      <c r="K28" s="72">
        <f t="shared" si="0"/>
        <v>0</v>
      </c>
      <c r="L28" s="73">
        <f t="shared" si="1"/>
        <v>0</v>
      </c>
      <c r="M28" s="70"/>
      <c r="N28" s="70"/>
    </row>
    <row r="29" spans="1:14" s="42" customFormat="1" ht="31.2" x14ac:dyDescent="0.3">
      <c r="A29" s="48" t="s">
        <v>63</v>
      </c>
      <c r="B29" s="49" t="s">
        <v>64</v>
      </c>
      <c r="C29" s="49" t="s">
        <v>43</v>
      </c>
      <c r="D29" s="39" t="s">
        <v>65</v>
      </c>
      <c r="E29" s="46" t="s">
        <v>45</v>
      </c>
      <c r="F29" s="46">
        <v>14</v>
      </c>
      <c r="G29" s="46"/>
      <c r="H29" s="38">
        <v>0</v>
      </c>
      <c r="I29" s="47">
        <v>5</v>
      </c>
      <c r="J29" s="71">
        <v>0</v>
      </c>
      <c r="K29" s="72">
        <f t="shared" si="0"/>
        <v>0</v>
      </c>
      <c r="L29" s="73">
        <f t="shared" si="1"/>
        <v>0</v>
      </c>
      <c r="M29" s="70"/>
      <c r="N29" s="70"/>
    </row>
    <row r="30" spans="1:14" s="42" customFormat="1" ht="31.2" x14ac:dyDescent="0.3">
      <c r="A30" s="48" t="s">
        <v>66</v>
      </c>
      <c r="B30" s="49" t="s">
        <v>67</v>
      </c>
      <c r="C30" s="49" t="s">
        <v>43</v>
      </c>
      <c r="D30" s="39" t="s">
        <v>65</v>
      </c>
      <c r="E30" s="46" t="s">
        <v>45</v>
      </c>
      <c r="F30" s="46">
        <v>14</v>
      </c>
      <c r="G30" s="46"/>
      <c r="H30" s="38">
        <v>0</v>
      </c>
      <c r="I30" s="47">
        <v>5</v>
      </c>
      <c r="J30" s="71">
        <v>0</v>
      </c>
      <c r="K30" s="72">
        <f t="shared" si="0"/>
        <v>0</v>
      </c>
      <c r="L30" s="73">
        <f t="shared" si="1"/>
        <v>0</v>
      </c>
      <c r="M30" s="70"/>
      <c r="N30" s="70"/>
    </row>
    <row r="31" spans="1:14" s="42" customFormat="1" ht="15.6" x14ac:dyDescent="0.3">
      <c r="A31" s="48" t="s">
        <v>68</v>
      </c>
      <c r="B31" s="49" t="s">
        <v>69</v>
      </c>
      <c r="C31" s="49" t="s">
        <v>43</v>
      </c>
      <c r="D31" s="39" t="s">
        <v>70</v>
      </c>
      <c r="E31" s="46" t="s">
        <v>45</v>
      </c>
      <c r="F31" s="46">
        <v>14</v>
      </c>
      <c r="G31" s="46"/>
      <c r="H31" s="38">
        <v>0</v>
      </c>
      <c r="I31" s="47">
        <v>5</v>
      </c>
      <c r="J31" s="71">
        <v>0</v>
      </c>
      <c r="K31" s="72">
        <f t="shared" si="0"/>
        <v>0</v>
      </c>
      <c r="L31" s="73">
        <f t="shared" si="1"/>
        <v>0</v>
      </c>
      <c r="M31" s="70"/>
      <c r="N31" s="70"/>
    </row>
    <row r="32" spans="1:14" s="42" customFormat="1" ht="31.2" x14ac:dyDescent="0.3">
      <c r="A32" s="48" t="s">
        <v>71</v>
      </c>
      <c r="B32" s="49" t="s">
        <v>72</v>
      </c>
      <c r="C32" s="49" t="s">
        <v>43</v>
      </c>
      <c r="D32" s="39" t="s">
        <v>73</v>
      </c>
      <c r="E32" s="46" t="s">
        <v>45</v>
      </c>
      <c r="F32" s="46">
        <v>14</v>
      </c>
      <c r="G32" s="46"/>
      <c r="H32" s="38">
        <v>0</v>
      </c>
      <c r="I32" s="47">
        <v>10</v>
      </c>
      <c r="J32" s="71">
        <v>0</v>
      </c>
      <c r="K32" s="72">
        <f t="shared" si="0"/>
        <v>0</v>
      </c>
      <c r="L32" s="73">
        <f t="shared" si="1"/>
        <v>0</v>
      </c>
      <c r="M32" s="70"/>
      <c r="N32" s="70"/>
    </row>
    <row r="33" spans="1:14" s="42" customFormat="1" ht="15.6" x14ac:dyDescent="0.3">
      <c r="A33" s="48" t="s">
        <v>74</v>
      </c>
      <c r="B33" s="49" t="s">
        <v>75</v>
      </c>
      <c r="C33" s="49" t="s">
        <v>51</v>
      </c>
      <c r="D33" s="39" t="s">
        <v>76</v>
      </c>
      <c r="E33" s="46" t="s">
        <v>45</v>
      </c>
      <c r="F33" s="46">
        <v>14</v>
      </c>
      <c r="G33" s="46"/>
      <c r="H33" s="38">
        <v>0</v>
      </c>
      <c r="I33" s="47">
        <v>5</v>
      </c>
      <c r="J33" s="71">
        <v>0</v>
      </c>
      <c r="K33" s="72">
        <f t="shared" si="0"/>
        <v>0</v>
      </c>
      <c r="L33" s="73">
        <f t="shared" si="1"/>
        <v>0</v>
      </c>
      <c r="M33" s="70"/>
      <c r="N33" s="70"/>
    </row>
    <row r="34" spans="1:14" s="42" customFormat="1" ht="15.6" x14ac:dyDescent="0.3">
      <c r="A34" s="48" t="s">
        <v>77</v>
      </c>
      <c r="B34" s="49" t="s">
        <v>78</v>
      </c>
      <c r="C34" s="49" t="s">
        <v>43</v>
      </c>
      <c r="D34" s="39" t="s">
        <v>79</v>
      </c>
      <c r="E34" s="46" t="s">
        <v>45</v>
      </c>
      <c r="F34" s="46">
        <v>14</v>
      </c>
      <c r="G34" s="46"/>
      <c r="H34" s="38">
        <v>0</v>
      </c>
      <c r="I34" s="47">
        <v>5</v>
      </c>
      <c r="J34" s="71">
        <v>0</v>
      </c>
      <c r="K34" s="72">
        <f t="shared" si="0"/>
        <v>0</v>
      </c>
      <c r="L34" s="73">
        <f t="shared" si="1"/>
        <v>0</v>
      </c>
      <c r="M34" s="70"/>
      <c r="N34" s="70"/>
    </row>
    <row r="35" spans="1:14" s="42" customFormat="1" ht="15.6" x14ac:dyDescent="0.3">
      <c r="A35" s="48" t="s">
        <v>80</v>
      </c>
      <c r="B35" s="49" t="s">
        <v>81</v>
      </c>
      <c r="C35" s="49" t="s">
        <v>43</v>
      </c>
      <c r="D35" s="39" t="s">
        <v>82</v>
      </c>
      <c r="E35" s="46" t="s">
        <v>45</v>
      </c>
      <c r="F35" s="46">
        <v>14</v>
      </c>
      <c r="G35" s="46"/>
      <c r="H35" s="38">
        <v>0</v>
      </c>
      <c r="I35" s="47">
        <v>5</v>
      </c>
      <c r="J35" s="71">
        <v>0</v>
      </c>
      <c r="K35" s="72">
        <f t="shared" si="0"/>
        <v>0</v>
      </c>
      <c r="L35" s="73">
        <f t="shared" si="1"/>
        <v>0</v>
      </c>
      <c r="M35" s="70"/>
      <c r="N35" s="70"/>
    </row>
    <row r="36" spans="1:14" s="42" customFormat="1" ht="31.2" x14ac:dyDescent="0.3">
      <c r="A36" s="48" t="s">
        <v>83</v>
      </c>
      <c r="B36" s="49" t="s">
        <v>84</v>
      </c>
      <c r="C36" s="49" t="s">
        <v>43</v>
      </c>
      <c r="D36" s="39" t="s">
        <v>85</v>
      </c>
      <c r="E36" s="46" t="s">
        <v>45</v>
      </c>
      <c r="F36" s="46">
        <v>14</v>
      </c>
      <c r="G36" s="46"/>
      <c r="H36" s="38">
        <v>0</v>
      </c>
      <c r="I36" s="47">
        <v>5</v>
      </c>
      <c r="J36" s="71">
        <v>0</v>
      </c>
      <c r="K36" s="72">
        <f t="shared" si="0"/>
        <v>0</v>
      </c>
      <c r="L36" s="73">
        <f t="shared" si="1"/>
        <v>0</v>
      </c>
      <c r="M36" s="70"/>
      <c r="N36" s="70"/>
    </row>
    <row r="37" spans="1:14" s="42" customFormat="1" ht="15.6" x14ac:dyDescent="0.3">
      <c r="A37" s="48" t="s">
        <v>87</v>
      </c>
      <c r="B37" s="49" t="s">
        <v>88</v>
      </c>
      <c r="C37" s="49" t="s">
        <v>43</v>
      </c>
      <c r="D37" s="39" t="s">
        <v>89</v>
      </c>
      <c r="E37" s="46" t="s">
        <v>45</v>
      </c>
      <c r="F37" s="46">
        <v>14</v>
      </c>
      <c r="G37" s="37"/>
      <c r="H37" s="38">
        <v>0</v>
      </c>
      <c r="I37" s="47">
        <v>5</v>
      </c>
      <c r="J37" s="71">
        <v>0</v>
      </c>
      <c r="K37" s="72">
        <f t="shared" si="0"/>
        <v>0</v>
      </c>
      <c r="L37" s="73">
        <f t="shared" si="1"/>
        <v>0</v>
      </c>
      <c r="M37" s="70"/>
      <c r="N37" s="70"/>
    </row>
    <row r="38" spans="1:14" s="42" customFormat="1" ht="31.2" x14ac:dyDescent="0.3">
      <c r="A38" s="48" t="s">
        <v>90</v>
      </c>
      <c r="B38" s="49" t="s">
        <v>91</v>
      </c>
      <c r="C38" s="49" t="s">
        <v>51</v>
      </c>
      <c r="D38" s="39" t="s">
        <v>92</v>
      </c>
      <c r="E38" s="46" t="s">
        <v>45</v>
      </c>
      <c r="F38" s="46">
        <v>2</v>
      </c>
      <c r="G38" s="37"/>
      <c r="H38" s="38">
        <v>0</v>
      </c>
      <c r="I38" s="47">
        <v>5</v>
      </c>
      <c r="J38" s="71">
        <v>0</v>
      </c>
      <c r="K38" s="72">
        <f t="shared" si="0"/>
        <v>0</v>
      </c>
      <c r="L38" s="73">
        <f t="shared" si="1"/>
        <v>0</v>
      </c>
      <c r="M38" s="70"/>
      <c r="N38" s="70"/>
    </row>
    <row r="39" spans="1:14" s="42" customFormat="1" ht="15.6" customHeight="1" x14ac:dyDescent="0.3">
      <c r="A39" s="98" t="s">
        <v>94</v>
      </c>
      <c r="B39" s="98"/>
      <c r="C39" s="98"/>
      <c r="D39" s="98"/>
      <c r="E39" s="98"/>
      <c r="F39" s="98"/>
      <c r="G39" s="98"/>
      <c r="H39" s="98"/>
      <c r="I39" s="98"/>
      <c r="J39" s="71"/>
      <c r="K39" s="72"/>
      <c r="L39" s="73"/>
      <c r="M39" s="70"/>
      <c r="N39" s="70"/>
    </row>
    <row r="40" spans="1:14" s="42" customFormat="1" ht="31.2" x14ac:dyDescent="0.3">
      <c r="A40" s="50">
        <v>2</v>
      </c>
      <c r="B40" s="50" t="s">
        <v>95</v>
      </c>
      <c r="C40" s="51" t="s">
        <v>43</v>
      </c>
      <c r="D40" s="51" t="s">
        <v>96</v>
      </c>
      <c r="E40" s="52" t="s">
        <v>45</v>
      </c>
      <c r="F40" s="52">
        <v>28</v>
      </c>
      <c r="G40" s="37"/>
      <c r="H40" s="38">
        <v>0</v>
      </c>
      <c r="I40" s="52">
        <v>55</v>
      </c>
      <c r="J40" s="71">
        <v>0</v>
      </c>
      <c r="K40" s="72">
        <f t="shared" si="0"/>
        <v>0</v>
      </c>
      <c r="L40" s="73">
        <f t="shared" si="1"/>
        <v>0</v>
      </c>
      <c r="M40" s="70"/>
      <c r="N40" s="70"/>
    </row>
    <row r="41" spans="1:14" s="42" customFormat="1" ht="31.2" x14ac:dyDescent="0.3">
      <c r="A41" s="53" t="s">
        <v>97</v>
      </c>
      <c r="B41" s="51" t="s">
        <v>98</v>
      </c>
      <c r="C41" s="51" t="s">
        <v>43</v>
      </c>
      <c r="D41" s="51" t="s">
        <v>99</v>
      </c>
      <c r="E41" s="52">
        <v>60</v>
      </c>
      <c r="F41" s="52" t="s">
        <v>56</v>
      </c>
      <c r="G41" s="37"/>
      <c r="H41" s="38">
        <v>0</v>
      </c>
      <c r="I41" s="52">
        <v>55</v>
      </c>
      <c r="J41" s="71">
        <v>0</v>
      </c>
      <c r="K41" s="72">
        <f t="shared" si="0"/>
        <v>0</v>
      </c>
      <c r="L41" s="73">
        <f t="shared" si="1"/>
        <v>0</v>
      </c>
      <c r="M41" s="70"/>
      <c r="N41" s="70"/>
    </row>
    <row r="42" spans="1:14" s="42" customFormat="1" ht="15.6" x14ac:dyDescent="0.3">
      <c r="A42" s="53">
        <v>2.1</v>
      </c>
      <c r="B42" s="51" t="s">
        <v>100</v>
      </c>
      <c r="C42" s="51" t="s">
        <v>43</v>
      </c>
      <c r="D42" s="51" t="s">
        <v>101</v>
      </c>
      <c r="E42" s="52" t="s">
        <v>45</v>
      </c>
      <c r="F42" s="52">
        <v>28</v>
      </c>
      <c r="G42" s="37"/>
      <c r="H42" s="38">
        <v>0</v>
      </c>
      <c r="I42" s="47">
        <v>55</v>
      </c>
      <c r="J42" s="71">
        <v>0</v>
      </c>
      <c r="K42" s="72">
        <f t="shared" si="0"/>
        <v>0</v>
      </c>
      <c r="L42" s="73">
        <f t="shared" si="1"/>
        <v>0</v>
      </c>
      <c r="M42" s="70"/>
      <c r="N42" s="70"/>
    </row>
    <row r="43" spans="1:14" s="42" customFormat="1" ht="31.2" x14ac:dyDescent="0.3">
      <c r="A43" s="53">
        <v>2.2000000000000002</v>
      </c>
      <c r="B43" s="51" t="s">
        <v>102</v>
      </c>
      <c r="C43" s="51" t="s">
        <v>43</v>
      </c>
      <c r="D43" s="51" t="s">
        <v>103</v>
      </c>
      <c r="E43" s="52" t="s">
        <v>45</v>
      </c>
      <c r="F43" s="52">
        <v>21</v>
      </c>
      <c r="G43" s="37"/>
      <c r="H43" s="38">
        <v>0</v>
      </c>
      <c r="I43" s="47">
        <v>55</v>
      </c>
      <c r="J43" s="71">
        <v>0</v>
      </c>
      <c r="K43" s="72">
        <f t="shared" si="0"/>
        <v>0</v>
      </c>
      <c r="L43" s="73">
        <f t="shared" si="1"/>
        <v>0</v>
      </c>
      <c r="M43" s="70"/>
      <c r="N43" s="70"/>
    </row>
    <row r="44" spans="1:14" s="42" customFormat="1" ht="31.2" x14ac:dyDescent="0.3">
      <c r="A44" s="53">
        <v>2.2999999999999998</v>
      </c>
      <c r="B44" s="51" t="s">
        <v>104</v>
      </c>
      <c r="C44" s="51" t="s">
        <v>43</v>
      </c>
      <c r="D44" s="51" t="s">
        <v>105</v>
      </c>
      <c r="E44" s="52" t="s">
        <v>45</v>
      </c>
      <c r="F44" s="52">
        <v>21</v>
      </c>
      <c r="G44" s="37"/>
      <c r="H44" s="38">
        <v>0</v>
      </c>
      <c r="I44" s="47">
        <v>55</v>
      </c>
      <c r="J44" s="71">
        <v>0</v>
      </c>
      <c r="K44" s="72">
        <f t="shared" si="0"/>
        <v>0</v>
      </c>
      <c r="L44" s="73">
        <f t="shared" si="1"/>
        <v>0</v>
      </c>
      <c r="M44" s="70"/>
      <c r="N44" s="70"/>
    </row>
    <row r="45" spans="1:14" s="42" customFormat="1" ht="31.2" x14ac:dyDescent="0.3">
      <c r="A45" s="53">
        <v>2.4</v>
      </c>
      <c r="B45" s="51" t="s">
        <v>91</v>
      </c>
      <c r="C45" s="51" t="s">
        <v>51</v>
      </c>
      <c r="D45" s="51" t="s">
        <v>92</v>
      </c>
      <c r="E45" s="52" t="s">
        <v>45</v>
      </c>
      <c r="F45" s="52">
        <v>2</v>
      </c>
      <c r="G45" s="37"/>
      <c r="H45" s="38">
        <v>0</v>
      </c>
      <c r="I45" s="47">
        <v>55</v>
      </c>
      <c r="J45" s="71">
        <v>0</v>
      </c>
      <c r="K45" s="72">
        <f t="shared" si="0"/>
        <v>0</v>
      </c>
      <c r="L45" s="73">
        <f t="shared" si="1"/>
        <v>0</v>
      </c>
      <c r="M45" s="70"/>
      <c r="N45" s="70"/>
    </row>
    <row r="46" spans="1:14" s="42" customFormat="1" ht="15.6" x14ac:dyDescent="0.3">
      <c r="A46" s="53">
        <v>2.5</v>
      </c>
      <c r="B46" s="51" t="s">
        <v>106</v>
      </c>
      <c r="C46" s="51" t="s">
        <v>43</v>
      </c>
      <c r="D46" s="51" t="s">
        <v>107</v>
      </c>
      <c r="E46" s="52" t="s">
        <v>45</v>
      </c>
      <c r="F46" s="52">
        <v>21</v>
      </c>
      <c r="G46" s="37"/>
      <c r="H46" s="38">
        <v>0</v>
      </c>
      <c r="I46" s="47">
        <v>55</v>
      </c>
      <c r="J46" s="71">
        <v>0</v>
      </c>
      <c r="K46" s="72">
        <f t="shared" si="0"/>
        <v>0</v>
      </c>
      <c r="L46" s="73">
        <f t="shared" si="1"/>
        <v>0</v>
      </c>
      <c r="M46" s="70"/>
      <c r="N46" s="70"/>
    </row>
    <row r="47" spans="1:14" s="42" customFormat="1" ht="31.2" x14ac:dyDescent="0.3">
      <c r="A47" s="53">
        <v>2.6</v>
      </c>
      <c r="B47" s="51" t="s">
        <v>108</v>
      </c>
      <c r="C47" s="51" t="s">
        <v>43</v>
      </c>
      <c r="D47" s="51" t="s">
        <v>109</v>
      </c>
      <c r="E47" s="52" t="s">
        <v>45</v>
      </c>
      <c r="F47" s="52">
        <v>28</v>
      </c>
      <c r="G47" s="37"/>
      <c r="H47" s="38">
        <v>0</v>
      </c>
      <c r="I47" s="47">
        <v>55</v>
      </c>
      <c r="J47" s="71">
        <v>0</v>
      </c>
      <c r="K47" s="72">
        <f t="shared" si="0"/>
        <v>0</v>
      </c>
      <c r="L47" s="73">
        <f t="shared" si="1"/>
        <v>0</v>
      </c>
      <c r="M47" s="70"/>
      <c r="N47" s="70"/>
    </row>
    <row r="48" spans="1:14" s="42" customFormat="1" ht="31.2" x14ac:dyDescent="0.3">
      <c r="A48" s="53" t="s">
        <v>110</v>
      </c>
      <c r="B48" s="51" t="s">
        <v>111</v>
      </c>
      <c r="C48" s="51" t="s">
        <v>43</v>
      </c>
      <c r="D48" s="51" t="s">
        <v>112</v>
      </c>
      <c r="E48" s="52">
        <v>60</v>
      </c>
      <c r="F48" s="52" t="s">
        <v>56</v>
      </c>
      <c r="G48" s="37"/>
      <c r="H48" s="38">
        <v>0</v>
      </c>
      <c r="I48" s="47">
        <v>55</v>
      </c>
      <c r="J48" s="71">
        <v>0</v>
      </c>
      <c r="K48" s="72">
        <f t="shared" si="0"/>
        <v>0</v>
      </c>
      <c r="L48" s="73">
        <f t="shared" si="1"/>
        <v>0</v>
      </c>
      <c r="M48" s="70"/>
      <c r="N48" s="70"/>
    </row>
    <row r="49" spans="1:14" s="42" customFormat="1" ht="31.2" x14ac:dyDescent="0.3">
      <c r="A49" s="53">
        <v>2.7</v>
      </c>
      <c r="B49" s="51" t="s">
        <v>113</v>
      </c>
      <c r="C49" s="51" t="s">
        <v>43</v>
      </c>
      <c r="D49" s="51" t="s">
        <v>114</v>
      </c>
      <c r="E49" s="52" t="s">
        <v>45</v>
      </c>
      <c r="F49" s="52">
        <v>2</v>
      </c>
      <c r="G49" s="37"/>
      <c r="H49" s="38">
        <v>0</v>
      </c>
      <c r="I49" s="47">
        <v>55</v>
      </c>
      <c r="J49" s="71">
        <v>0</v>
      </c>
      <c r="K49" s="72">
        <f t="shared" si="0"/>
        <v>0</v>
      </c>
      <c r="L49" s="73">
        <f t="shared" si="1"/>
        <v>0</v>
      </c>
      <c r="M49" s="70"/>
      <c r="N49" s="70"/>
    </row>
    <row r="50" spans="1:14" s="42" customFormat="1" ht="31.2" x14ac:dyDescent="0.3">
      <c r="A50" s="53" t="s">
        <v>115</v>
      </c>
      <c r="B50" s="51" t="s">
        <v>116</v>
      </c>
      <c r="C50" s="51" t="s">
        <v>43</v>
      </c>
      <c r="D50" s="51" t="s">
        <v>117</v>
      </c>
      <c r="E50" s="52">
        <v>60</v>
      </c>
      <c r="F50" s="52" t="s">
        <v>56</v>
      </c>
      <c r="G50" s="37"/>
      <c r="H50" s="38">
        <v>0</v>
      </c>
      <c r="I50" s="47">
        <v>55</v>
      </c>
      <c r="J50" s="71">
        <v>0</v>
      </c>
      <c r="K50" s="72">
        <f t="shared" si="0"/>
        <v>0</v>
      </c>
      <c r="L50" s="73">
        <f t="shared" si="1"/>
        <v>0</v>
      </c>
      <c r="M50" s="70"/>
      <c r="N50" s="70"/>
    </row>
    <row r="51" spans="1:14" s="42" customFormat="1" ht="31.2" x14ac:dyDescent="0.3">
      <c r="A51" s="53" t="s">
        <v>118</v>
      </c>
      <c r="B51" s="51" t="s">
        <v>119</v>
      </c>
      <c r="C51" s="51" t="s">
        <v>43</v>
      </c>
      <c r="D51" s="51" t="s">
        <v>120</v>
      </c>
      <c r="E51" s="52">
        <v>60</v>
      </c>
      <c r="F51" s="52" t="s">
        <v>56</v>
      </c>
      <c r="G51" s="37"/>
      <c r="H51" s="38">
        <v>0</v>
      </c>
      <c r="I51" s="47">
        <v>55</v>
      </c>
      <c r="J51" s="71">
        <v>0</v>
      </c>
      <c r="K51" s="72">
        <f t="shared" si="0"/>
        <v>0</v>
      </c>
      <c r="L51" s="73">
        <f t="shared" si="1"/>
        <v>0</v>
      </c>
      <c r="M51" s="70"/>
      <c r="N51" s="70"/>
    </row>
    <row r="52" spans="1:14" s="42" customFormat="1" ht="31.2" x14ac:dyDescent="0.3">
      <c r="A52" s="53">
        <v>2.8</v>
      </c>
      <c r="B52" s="51" t="s">
        <v>121</v>
      </c>
      <c r="C52" s="51" t="s">
        <v>51</v>
      </c>
      <c r="D52" s="51" t="s">
        <v>122</v>
      </c>
      <c r="E52" s="52" t="s">
        <v>45</v>
      </c>
      <c r="F52" s="52">
        <v>6</v>
      </c>
      <c r="G52" s="37"/>
      <c r="H52" s="38">
        <v>0</v>
      </c>
      <c r="I52" s="47">
        <v>55</v>
      </c>
      <c r="J52" s="71">
        <v>0</v>
      </c>
      <c r="K52" s="72">
        <f t="shared" si="0"/>
        <v>0</v>
      </c>
      <c r="L52" s="73">
        <f t="shared" si="1"/>
        <v>0</v>
      </c>
      <c r="M52" s="70"/>
      <c r="N52" s="70"/>
    </row>
    <row r="53" spans="1:14" s="42" customFormat="1" ht="31.2" x14ac:dyDescent="0.3">
      <c r="A53" s="53" t="s">
        <v>123</v>
      </c>
      <c r="B53" s="51" t="s">
        <v>124</v>
      </c>
      <c r="C53" s="51" t="s">
        <v>43</v>
      </c>
      <c r="D53" s="51" t="s">
        <v>125</v>
      </c>
      <c r="E53" s="52">
        <v>60</v>
      </c>
      <c r="F53" s="52" t="s">
        <v>56</v>
      </c>
      <c r="G53" s="37"/>
      <c r="H53" s="38">
        <v>0</v>
      </c>
      <c r="I53" s="47">
        <v>55</v>
      </c>
      <c r="J53" s="71">
        <v>0</v>
      </c>
      <c r="K53" s="72">
        <f t="shared" si="0"/>
        <v>0</v>
      </c>
      <c r="L53" s="73">
        <f t="shared" si="1"/>
        <v>0</v>
      </c>
      <c r="M53" s="70"/>
      <c r="N53" s="70"/>
    </row>
    <row r="54" spans="1:14" s="42" customFormat="1" ht="31.2" x14ac:dyDescent="0.3">
      <c r="A54" s="53">
        <v>2.9</v>
      </c>
      <c r="B54" s="51" t="s">
        <v>126</v>
      </c>
      <c r="C54" s="51" t="s">
        <v>51</v>
      </c>
      <c r="D54" s="51" t="s">
        <v>127</v>
      </c>
      <c r="E54" s="52" t="s">
        <v>45</v>
      </c>
      <c r="F54" s="52">
        <v>2</v>
      </c>
      <c r="G54" s="37"/>
      <c r="H54" s="38">
        <v>0</v>
      </c>
      <c r="I54" s="47">
        <v>55</v>
      </c>
      <c r="J54" s="71">
        <v>0</v>
      </c>
      <c r="K54" s="72">
        <f t="shared" si="0"/>
        <v>0</v>
      </c>
      <c r="L54" s="73">
        <f t="shared" si="1"/>
        <v>0</v>
      </c>
      <c r="M54" s="70"/>
      <c r="N54" s="70"/>
    </row>
    <row r="55" spans="1:14" s="42" customFormat="1" ht="19.2" customHeight="1" x14ac:dyDescent="0.3">
      <c r="A55" s="100" t="s">
        <v>128</v>
      </c>
      <c r="B55" s="100"/>
      <c r="C55" s="100"/>
      <c r="D55" s="100"/>
      <c r="E55" s="100"/>
      <c r="F55" s="100"/>
      <c r="G55" s="100"/>
      <c r="H55" s="100"/>
      <c r="I55" s="100"/>
      <c r="J55" s="71"/>
      <c r="K55" s="72"/>
      <c r="L55" s="73"/>
      <c r="M55" s="70"/>
      <c r="N55" s="70"/>
    </row>
    <row r="56" spans="1:14" s="42" customFormat="1" ht="31.2" x14ac:dyDescent="0.3">
      <c r="A56" s="51">
        <v>3</v>
      </c>
      <c r="B56" s="51" t="s">
        <v>129</v>
      </c>
      <c r="C56" s="51" t="s">
        <v>43</v>
      </c>
      <c r="D56" s="51" t="s">
        <v>130</v>
      </c>
      <c r="E56" s="52" t="s">
        <v>45</v>
      </c>
      <c r="F56" s="52">
        <v>14</v>
      </c>
      <c r="G56" s="37"/>
      <c r="H56" s="38">
        <v>0</v>
      </c>
      <c r="I56" s="52">
        <v>3</v>
      </c>
      <c r="J56" s="71">
        <v>0</v>
      </c>
      <c r="K56" s="72">
        <f t="shared" si="0"/>
        <v>0</v>
      </c>
      <c r="L56" s="73">
        <f t="shared" si="1"/>
        <v>0</v>
      </c>
      <c r="M56" s="70"/>
      <c r="N56" s="70"/>
    </row>
    <row r="57" spans="1:14" s="42" customFormat="1" ht="31.2" x14ac:dyDescent="0.3">
      <c r="A57" s="53" t="s">
        <v>131</v>
      </c>
      <c r="B57" s="51" t="s">
        <v>132</v>
      </c>
      <c r="C57" s="51" t="s">
        <v>43</v>
      </c>
      <c r="D57" s="51" t="s">
        <v>133</v>
      </c>
      <c r="E57" s="52">
        <v>60</v>
      </c>
      <c r="F57" s="52" t="s">
        <v>56</v>
      </c>
      <c r="G57" s="37"/>
      <c r="H57" s="38">
        <v>0</v>
      </c>
      <c r="I57" s="52">
        <v>3</v>
      </c>
      <c r="J57" s="71">
        <v>0</v>
      </c>
      <c r="K57" s="72">
        <f t="shared" si="0"/>
        <v>0</v>
      </c>
      <c r="L57" s="73">
        <f t="shared" si="1"/>
        <v>0</v>
      </c>
      <c r="M57" s="70"/>
      <c r="N57" s="70"/>
    </row>
    <row r="58" spans="1:14" s="42" customFormat="1" ht="31.2" x14ac:dyDescent="0.3">
      <c r="A58" s="53">
        <v>3.1</v>
      </c>
      <c r="B58" s="51" t="s">
        <v>134</v>
      </c>
      <c r="C58" s="51" t="s">
        <v>51</v>
      </c>
      <c r="D58" s="51" t="s">
        <v>135</v>
      </c>
      <c r="E58" s="52" t="s">
        <v>45</v>
      </c>
      <c r="F58" s="52">
        <v>14</v>
      </c>
      <c r="G58" s="37"/>
      <c r="H58" s="38">
        <v>0</v>
      </c>
      <c r="I58" s="52">
        <v>3</v>
      </c>
      <c r="J58" s="71">
        <v>0</v>
      </c>
      <c r="K58" s="72">
        <f t="shared" si="0"/>
        <v>0</v>
      </c>
      <c r="L58" s="73">
        <f t="shared" si="1"/>
        <v>0</v>
      </c>
      <c r="M58" s="70"/>
      <c r="N58" s="70"/>
    </row>
    <row r="59" spans="1:14" s="42" customFormat="1" ht="31.2" x14ac:dyDescent="0.3">
      <c r="A59" s="53" t="s">
        <v>136</v>
      </c>
      <c r="B59" s="51" t="s">
        <v>137</v>
      </c>
      <c r="C59" s="51" t="s">
        <v>43</v>
      </c>
      <c r="D59" s="51" t="s">
        <v>138</v>
      </c>
      <c r="E59" s="52">
        <v>60</v>
      </c>
      <c r="F59" s="52" t="s">
        <v>56</v>
      </c>
      <c r="G59" s="37"/>
      <c r="H59" s="38">
        <v>0</v>
      </c>
      <c r="I59" s="52">
        <v>3</v>
      </c>
      <c r="J59" s="71">
        <v>0</v>
      </c>
      <c r="K59" s="72">
        <f t="shared" si="0"/>
        <v>0</v>
      </c>
      <c r="L59" s="73">
        <f t="shared" si="1"/>
        <v>0</v>
      </c>
      <c r="M59" s="70"/>
      <c r="N59" s="70"/>
    </row>
    <row r="60" spans="1:14" s="42" customFormat="1" ht="31.2" x14ac:dyDescent="0.3">
      <c r="A60" s="51" t="s">
        <v>139</v>
      </c>
      <c r="B60" s="51" t="s">
        <v>140</v>
      </c>
      <c r="C60" s="51" t="s">
        <v>43</v>
      </c>
      <c r="D60" s="51" t="s">
        <v>141</v>
      </c>
      <c r="E60" s="52">
        <v>60</v>
      </c>
      <c r="F60" s="52" t="s">
        <v>56</v>
      </c>
      <c r="G60" s="37"/>
      <c r="H60" s="38">
        <v>0</v>
      </c>
      <c r="I60" s="52">
        <v>3</v>
      </c>
      <c r="J60" s="71">
        <v>0</v>
      </c>
      <c r="K60" s="72">
        <f t="shared" si="0"/>
        <v>0</v>
      </c>
      <c r="L60" s="73">
        <f t="shared" si="1"/>
        <v>0</v>
      </c>
      <c r="M60" s="70"/>
      <c r="N60" s="70"/>
    </row>
    <row r="61" spans="1:14" s="42" customFormat="1" ht="15.6" x14ac:dyDescent="0.3">
      <c r="A61" s="51">
        <v>3.2</v>
      </c>
      <c r="B61" s="51" t="s">
        <v>142</v>
      </c>
      <c r="C61" s="51" t="s">
        <v>43</v>
      </c>
      <c r="D61" s="51" t="s">
        <v>79</v>
      </c>
      <c r="E61" s="52" t="s">
        <v>45</v>
      </c>
      <c r="F61" s="52">
        <v>14</v>
      </c>
      <c r="G61" s="37"/>
      <c r="H61" s="38">
        <v>0</v>
      </c>
      <c r="I61" s="52">
        <v>3</v>
      </c>
      <c r="J61" s="71">
        <v>0</v>
      </c>
      <c r="K61" s="72">
        <f t="shared" si="0"/>
        <v>0</v>
      </c>
      <c r="L61" s="73">
        <f t="shared" si="1"/>
        <v>0</v>
      </c>
      <c r="M61" s="70"/>
      <c r="N61" s="70"/>
    </row>
    <row r="62" spans="1:14" s="42" customFormat="1" ht="31.2" x14ac:dyDescent="0.3">
      <c r="A62" s="51">
        <v>3.3</v>
      </c>
      <c r="B62" s="51" t="s">
        <v>143</v>
      </c>
      <c r="C62" s="51" t="s">
        <v>51</v>
      </c>
      <c r="D62" s="51" t="s">
        <v>144</v>
      </c>
      <c r="E62" s="52" t="s">
        <v>45</v>
      </c>
      <c r="F62" s="52">
        <v>14</v>
      </c>
      <c r="G62" s="37"/>
      <c r="H62" s="38">
        <v>0</v>
      </c>
      <c r="I62" s="52">
        <v>3</v>
      </c>
      <c r="J62" s="71">
        <v>0</v>
      </c>
      <c r="K62" s="72">
        <f t="shared" si="0"/>
        <v>0</v>
      </c>
      <c r="L62" s="73">
        <f t="shared" si="1"/>
        <v>0</v>
      </c>
      <c r="M62" s="70"/>
      <c r="N62" s="70"/>
    </row>
    <row r="63" spans="1:14" s="42" customFormat="1" ht="15.6" x14ac:dyDescent="0.3">
      <c r="A63" s="51">
        <v>3.4</v>
      </c>
      <c r="B63" s="51" t="s">
        <v>145</v>
      </c>
      <c r="C63" s="51" t="s">
        <v>43</v>
      </c>
      <c r="D63" s="51" t="s">
        <v>146</v>
      </c>
      <c r="E63" s="52" t="s">
        <v>45</v>
      </c>
      <c r="F63" s="52">
        <v>14</v>
      </c>
      <c r="G63" s="37"/>
      <c r="H63" s="38">
        <v>0</v>
      </c>
      <c r="I63" s="52">
        <v>3</v>
      </c>
      <c r="J63" s="71">
        <v>0</v>
      </c>
      <c r="K63" s="72">
        <f t="shared" si="0"/>
        <v>0</v>
      </c>
      <c r="L63" s="73">
        <f t="shared" si="1"/>
        <v>0</v>
      </c>
      <c r="M63" s="70"/>
      <c r="N63" s="70"/>
    </row>
    <row r="64" spans="1:14" s="42" customFormat="1" ht="15.6" x14ac:dyDescent="0.3">
      <c r="A64" s="51">
        <v>3.5</v>
      </c>
      <c r="B64" s="51" t="s">
        <v>147</v>
      </c>
      <c r="C64" s="51" t="s">
        <v>43</v>
      </c>
      <c r="D64" s="51" t="s">
        <v>148</v>
      </c>
      <c r="E64" s="52" t="s">
        <v>45</v>
      </c>
      <c r="F64" s="52">
        <v>14</v>
      </c>
      <c r="G64" s="37"/>
      <c r="H64" s="38">
        <v>0</v>
      </c>
      <c r="I64" s="52">
        <v>6</v>
      </c>
      <c r="J64" s="71">
        <v>0</v>
      </c>
      <c r="K64" s="72">
        <f t="shared" si="0"/>
        <v>0</v>
      </c>
      <c r="L64" s="73">
        <f t="shared" si="1"/>
        <v>0</v>
      </c>
      <c r="M64" s="70"/>
      <c r="N64" s="70"/>
    </row>
    <row r="65" spans="1:14" s="42" customFormat="1" ht="15.6" x14ac:dyDescent="0.3">
      <c r="A65" s="51">
        <v>3.6</v>
      </c>
      <c r="B65" s="51" t="s">
        <v>149</v>
      </c>
      <c r="C65" s="51" t="s">
        <v>43</v>
      </c>
      <c r="D65" s="51" t="s">
        <v>150</v>
      </c>
      <c r="E65" s="52" t="s">
        <v>45</v>
      </c>
      <c r="F65" s="52">
        <v>14</v>
      </c>
      <c r="G65" s="37"/>
      <c r="H65" s="38">
        <v>0</v>
      </c>
      <c r="I65" s="52">
        <v>9</v>
      </c>
      <c r="J65" s="71">
        <v>0</v>
      </c>
      <c r="K65" s="72">
        <f t="shared" si="0"/>
        <v>0</v>
      </c>
      <c r="L65" s="73">
        <f t="shared" si="1"/>
        <v>0</v>
      </c>
      <c r="M65" s="70"/>
      <c r="N65" s="70"/>
    </row>
    <row r="66" spans="1:14" s="42" customFormat="1" ht="31.2" x14ac:dyDescent="0.3">
      <c r="A66" s="51">
        <v>3.7</v>
      </c>
      <c r="B66" s="51" t="s">
        <v>151</v>
      </c>
      <c r="C66" s="51" t="s">
        <v>43</v>
      </c>
      <c r="D66" s="51" t="s">
        <v>152</v>
      </c>
      <c r="E66" s="52" t="s">
        <v>45</v>
      </c>
      <c r="F66" s="52">
        <v>14</v>
      </c>
      <c r="G66" s="37"/>
      <c r="H66" s="38">
        <v>0</v>
      </c>
      <c r="I66" s="52">
        <v>3</v>
      </c>
      <c r="J66" s="71">
        <v>0</v>
      </c>
      <c r="K66" s="72">
        <f t="shared" si="0"/>
        <v>0</v>
      </c>
      <c r="L66" s="73">
        <f t="shared" si="1"/>
        <v>0</v>
      </c>
      <c r="M66" s="70"/>
      <c r="N66" s="70"/>
    </row>
    <row r="67" spans="1:14" s="42" customFormat="1" ht="15.6" x14ac:dyDescent="0.3">
      <c r="A67" s="51">
        <v>3.8</v>
      </c>
      <c r="B67" s="51" t="s">
        <v>153</v>
      </c>
      <c r="C67" s="51" t="s">
        <v>43</v>
      </c>
      <c r="D67" s="51" t="s">
        <v>154</v>
      </c>
      <c r="E67" s="52" t="s">
        <v>45</v>
      </c>
      <c r="F67" s="52">
        <v>14</v>
      </c>
      <c r="G67" s="37"/>
      <c r="H67" s="38">
        <v>0</v>
      </c>
      <c r="I67" s="52">
        <v>3</v>
      </c>
      <c r="J67" s="71">
        <v>0</v>
      </c>
      <c r="K67" s="72">
        <f t="shared" si="0"/>
        <v>0</v>
      </c>
      <c r="L67" s="73">
        <f t="shared" si="1"/>
        <v>0</v>
      </c>
      <c r="M67" s="70"/>
      <c r="N67" s="70"/>
    </row>
    <row r="68" spans="1:14" s="42" customFormat="1" ht="31.2" x14ac:dyDescent="0.3">
      <c r="A68" s="51">
        <v>3.9</v>
      </c>
      <c r="B68" s="51" t="s">
        <v>155</v>
      </c>
      <c r="C68" s="51" t="s">
        <v>43</v>
      </c>
      <c r="D68" s="51" t="s">
        <v>156</v>
      </c>
      <c r="E68" s="52" t="s">
        <v>45</v>
      </c>
      <c r="F68" s="52">
        <v>7</v>
      </c>
      <c r="G68" s="37"/>
      <c r="H68" s="38">
        <v>0</v>
      </c>
      <c r="I68" s="52">
        <v>3</v>
      </c>
      <c r="J68" s="71">
        <v>0</v>
      </c>
      <c r="K68" s="72">
        <f t="shared" si="0"/>
        <v>0</v>
      </c>
      <c r="L68" s="73">
        <f t="shared" si="1"/>
        <v>0</v>
      </c>
      <c r="M68" s="70"/>
      <c r="N68" s="70"/>
    </row>
    <row r="69" spans="1:14" s="42" customFormat="1" ht="15.6" x14ac:dyDescent="0.3">
      <c r="A69" s="51">
        <v>3.1</v>
      </c>
      <c r="B69" s="51" t="s">
        <v>157</v>
      </c>
      <c r="C69" s="51" t="s">
        <v>43</v>
      </c>
      <c r="D69" s="51" t="s">
        <v>82</v>
      </c>
      <c r="E69" s="52" t="s">
        <v>45</v>
      </c>
      <c r="F69" s="52">
        <v>14</v>
      </c>
      <c r="G69" s="37"/>
      <c r="H69" s="38">
        <v>0</v>
      </c>
      <c r="I69" s="52">
        <v>3</v>
      </c>
      <c r="J69" s="71">
        <v>0</v>
      </c>
      <c r="K69" s="72">
        <f t="shared" si="0"/>
        <v>0</v>
      </c>
      <c r="L69" s="73">
        <f t="shared" si="1"/>
        <v>0</v>
      </c>
      <c r="M69" s="70"/>
      <c r="N69" s="70"/>
    </row>
    <row r="70" spans="1:14" s="42" customFormat="1" ht="31.2" x14ac:dyDescent="0.3">
      <c r="A70" s="51">
        <v>3.11</v>
      </c>
      <c r="B70" s="51" t="s">
        <v>158</v>
      </c>
      <c r="C70" s="51" t="s">
        <v>43</v>
      </c>
      <c r="D70" s="51" t="s">
        <v>159</v>
      </c>
      <c r="E70" s="52" t="s">
        <v>45</v>
      </c>
      <c r="F70" s="52">
        <v>14</v>
      </c>
      <c r="G70" s="37"/>
      <c r="H70" s="38">
        <v>0</v>
      </c>
      <c r="I70" s="52">
        <v>3</v>
      </c>
      <c r="J70" s="71">
        <v>0</v>
      </c>
      <c r="K70" s="72">
        <f t="shared" si="0"/>
        <v>0</v>
      </c>
      <c r="L70" s="73">
        <f t="shared" si="1"/>
        <v>0</v>
      </c>
      <c r="M70" s="70"/>
      <c r="N70" s="70"/>
    </row>
    <row r="71" spans="1:14" s="42" customFormat="1" ht="31.2" x14ac:dyDescent="0.3">
      <c r="A71" s="51">
        <v>3.12</v>
      </c>
      <c r="B71" s="51" t="s">
        <v>160</v>
      </c>
      <c r="C71" s="51" t="s">
        <v>43</v>
      </c>
      <c r="D71" s="51" t="s">
        <v>161</v>
      </c>
      <c r="E71" s="52" t="s">
        <v>45</v>
      </c>
      <c r="F71" s="52">
        <v>14</v>
      </c>
      <c r="G71" s="37"/>
      <c r="H71" s="38">
        <v>0</v>
      </c>
      <c r="I71" s="52">
        <v>3</v>
      </c>
      <c r="J71" s="71">
        <v>0</v>
      </c>
      <c r="K71" s="72">
        <f t="shared" si="0"/>
        <v>0</v>
      </c>
      <c r="L71" s="73">
        <f t="shared" si="1"/>
        <v>0</v>
      </c>
      <c r="M71" s="70"/>
      <c r="N71" s="70"/>
    </row>
    <row r="72" spans="1:14" s="42" customFormat="1" ht="31.2" x14ac:dyDescent="0.3">
      <c r="A72" s="51">
        <v>3.13</v>
      </c>
      <c r="B72" s="51" t="s">
        <v>162</v>
      </c>
      <c r="C72" s="51" t="s">
        <v>43</v>
      </c>
      <c r="D72" s="51" t="s">
        <v>163</v>
      </c>
      <c r="E72" s="52" t="s">
        <v>45</v>
      </c>
      <c r="F72" s="52">
        <v>14</v>
      </c>
      <c r="G72" s="37"/>
      <c r="H72" s="38">
        <v>0</v>
      </c>
      <c r="I72" s="52">
        <v>3</v>
      </c>
      <c r="J72" s="71">
        <v>0</v>
      </c>
      <c r="K72" s="72">
        <f t="shared" si="0"/>
        <v>0</v>
      </c>
      <c r="L72" s="73">
        <f t="shared" si="1"/>
        <v>0</v>
      </c>
      <c r="M72" s="70"/>
      <c r="N72" s="70"/>
    </row>
    <row r="73" spans="1:14" s="42" customFormat="1" ht="31.2" x14ac:dyDescent="0.3">
      <c r="A73" s="51">
        <v>3.14</v>
      </c>
      <c r="B73" s="51" t="s">
        <v>164</v>
      </c>
      <c r="C73" s="51" t="s">
        <v>43</v>
      </c>
      <c r="D73" s="51" t="s">
        <v>165</v>
      </c>
      <c r="E73" s="52" t="s">
        <v>45</v>
      </c>
      <c r="F73" s="52">
        <v>14</v>
      </c>
      <c r="G73" s="37"/>
      <c r="H73" s="38">
        <v>0</v>
      </c>
      <c r="I73" s="52">
        <v>3</v>
      </c>
      <c r="J73" s="71">
        <v>0</v>
      </c>
      <c r="K73" s="72">
        <f t="shared" si="0"/>
        <v>0</v>
      </c>
      <c r="L73" s="73">
        <f t="shared" si="1"/>
        <v>0</v>
      </c>
      <c r="M73" s="70"/>
      <c r="N73" s="70"/>
    </row>
    <row r="74" spans="1:14" s="42" customFormat="1" ht="31.2" x14ac:dyDescent="0.3">
      <c r="A74" s="51">
        <v>3.15</v>
      </c>
      <c r="B74" s="51" t="s">
        <v>91</v>
      </c>
      <c r="C74" s="51" t="s">
        <v>51</v>
      </c>
      <c r="D74" s="51" t="s">
        <v>92</v>
      </c>
      <c r="E74" s="52" t="s">
        <v>45</v>
      </c>
      <c r="F74" s="52">
        <v>2</v>
      </c>
      <c r="G74" s="37"/>
      <c r="H74" s="38">
        <v>0</v>
      </c>
      <c r="I74" s="52">
        <v>3</v>
      </c>
      <c r="J74" s="71">
        <v>0</v>
      </c>
      <c r="K74" s="72">
        <f t="shared" si="0"/>
        <v>0</v>
      </c>
      <c r="L74" s="73">
        <f t="shared" si="1"/>
        <v>0</v>
      </c>
      <c r="M74" s="70"/>
      <c r="N74" s="70"/>
    </row>
    <row r="75" spans="1:14" s="42" customFormat="1" ht="31.2" x14ac:dyDescent="0.3">
      <c r="A75" s="51">
        <v>4</v>
      </c>
      <c r="B75" s="51" t="s">
        <v>166</v>
      </c>
      <c r="C75" s="51" t="s">
        <v>43</v>
      </c>
      <c r="D75" s="51" t="s">
        <v>167</v>
      </c>
      <c r="E75" s="52" t="s">
        <v>45</v>
      </c>
      <c r="F75" s="52">
        <v>17</v>
      </c>
      <c r="G75" s="37"/>
      <c r="H75" s="38">
        <v>0</v>
      </c>
      <c r="I75" s="52">
        <v>6</v>
      </c>
      <c r="J75" s="71">
        <v>0</v>
      </c>
      <c r="K75" s="72">
        <f t="shared" si="0"/>
        <v>0</v>
      </c>
      <c r="L75" s="73">
        <f t="shared" si="1"/>
        <v>0</v>
      </c>
      <c r="M75" s="70"/>
      <c r="N75" s="70"/>
    </row>
    <row r="76" spans="1:14" s="42" customFormat="1" ht="15.6" x14ac:dyDescent="0.3">
      <c r="A76" s="101" t="s">
        <v>168</v>
      </c>
      <c r="B76" s="101"/>
      <c r="C76" s="101"/>
      <c r="D76" s="101"/>
      <c r="E76" s="101"/>
      <c r="F76" s="101"/>
      <c r="G76" s="101"/>
      <c r="H76" s="101"/>
      <c r="I76" s="101"/>
      <c r="J76" s="71"/>
      <c r="K76" s="72"/>
      <c r="L76" s="73"/>
      <c r="M76" s="70"/>
      <c r="N76" s="70"/>
    </row>
    <row r="77" spans="1:14" s="42" customFormat="1" ht="31.2" x14ac:dyDescent="0.3">
      <c r="A77" s="51">
        <v>5</v>
      </c>
      <c r="B77" s="51" t="s">
        <v>169</v>
      </c>
      <c r="C77" s="51" t="s">
        <v>43</v>
      </c>
      <c r="D77" s="51" t="s">
        <v>170</v>
      </c>
      <c r="E77" s="52" t="s">
        <v>45</v>
      </c>
      <c r="F77" s="52">
        <v>14</v>
      </c>
      <c r="G77" s="37"/>
      <c r="H77" s="38">
        <v>0</v>
      </c>
      <c r="I77" s="52">
        <v>24</v>
      </c>
      <c r="J77" s="71">
        <v>0</v>
      </c>
      <c r="K77" s="72">
        <f t="shared" si="0"/>
        <v>0</v>
      </c>
      <c r="L77" s="73">
        <f t="shared" si="1"/>
        <v>0</v>
      </c>
      <c r="M77" s="70"/>
      <c r="N77" s="70"/>
    </row>
    <row r="78" spans="1:14" s="42" customFormat="1" ht="31.2" x14ac:dyDescent="0.3">
      <c r="A78" s="51" t="s">
        <v>171</v>
      </c>
      <c r="B78" s="51" t="s">
        <v>172</v>
      </c>
      <c r="C78" s="51" t="s">
        <v>43</v>
      </c>
      <c r="D78" s="51" t="s">
        <v>173</v>
      </c>
      <c r="E78" s="52">
        <v>60</v>
      </c>
      <c r="F78" s="52" t="s">
        <v>56</v>
      </c>
      <c r="G78" s="37"/>
      <c r="H78" s="38">
        <v>0</v>
      </c>
      <c r="I78" s="52">
        <v>24</v>
      </c>
      <c r="J78" s="71">
        <v>0</v>
      </c>
      <c r="K78" s="72">
        <f t="shared" si="0"/>
        <v>0</v>
      </c>
      <c r="L78" s="73">
        <f t="shared" si="1"/>
        <v>0</v>
      </c>
      <c r="M78" s="70"/>
      <c r="N78" s="70"/>
    </row>
    <row r="79" spans="1:14" s="42" customFormat="1" ht="31.2" x14ac:dyDescent="0.3">
      <c r="A79" s="51">
        <v>5.0999999999999996</v>
      </c>
      <c r="B79" s="51" t="s">
        <v>174</v>
      </c>
      <c r="C79" s="51" t="s">
        <v>51</v>
      </c>
      <c r="D79" s="51" t="s">
        <v>175</v>
      </c>
      <c r="E79" s="52" t="s">
        <v>45</v>
      </c>
      <c r="F79" s="52">
        <v>14</v>
      </c>
      <c r="G79" s="37"/>
      <c r="H79" s="38">
        <v>0</v>
      </c>
      <c r="I79" s="52">
        <v>24</v>
      </c>
      <c r="J79" s="71">
        <v>0</v>
      </c>
      <c r="K79" s="72">
        <f t="shared" si="0"/>
        <v>0</v>
      </c>
      <c r="L79" s="73">
        <f t="shared" si="1"/>
        <v>0</v>
      </c>
      <c r="M79" s="70"/>
      <c r="N79" s="70"/>
    </row>
    <row r="80" spans="1:14" s="42" customFormat="1" ht="31.2" x14ac:dyDescent="0.3">
      <c r="A80" s="51" t="s">
        <v>176</v>
      </c>
      <c r="B80" s="51" t="s">
        <v>177</v>
      </c>
      <c r="C80" s="51" t="s">
        <v>43</v>
      </c>
      <c r="D80" s="51" t="s">
        <v>178</v>
      </c>
      <c r="E80" s="52">
        <v>60</v>
      </c>
      <c r="F80" s="52" t="s">
        <v>56</v>
      </c>
      <c r="G80" s="37"/>
      <c r="H80" s="38">
        <v>0</v>
      </c>
      <c r="I80" s="52">
        <v>24</v>
      </c>
      <c r="J80" s="71">
        <v>0</v>
      </c>
      <c r="K80" s="72">
        <f t="shared" si="0"/>
        <v>0</v>
      </c>
      <c r="L80" s="73">
        <f t="shared" si="1"/>
        <v>0</v>
      </c>
      <c r="M80" s="70"/>
      <c r="N80" s="70"/>
    </row>
    <row r="81" spans="1:14" s="42" customFormat="1" ht="31.2" x14ac:dyDescent="0.3">
      <c r="A81" s="51" t="s">
        <v>179</v>
      </c>
      <c r="B81" s="54" t="s">
        <v>180</v>
      </c>
      <c r="C81" s="54" t="s">
        <v>43</v>
      </c>
      <c r="D81" s="54" t="s">
        <v>181</v>
      </c>
      <c r="E81" s="52">
        <v>60</v>
      </c>
      <c r="F81" s="52" t="s">
        <v>56</v>
      </c>
      <c r="G81" s="37"/>
      <c r="H81" s="38">
        <v>0</v>
      </c>
      <c r="I81" s="52">
        <v>24</v>
      </c>
      <c r="J81" s="71">
        <v>0</v>
      </c>
      <c r="K81" s="72">
        <f t="shared" si="0"/>
        <v>0</v>
      </c>
      <c r="L81" s="73">
        <f t="shared" si="1"/>
        <v>0</v>
      </c>
      <c r="M81" s="70"/>
      <c r="N81" s="70"/>
    </row>
    <row r="82" spans="1:14" s="42" customFormat="1" ht="31.2" x14ac:dyDescent="0.3">
      <c r="A82" s="51">
        <v>5.2</v>
      </c>
      <c r="B82" s="54" t="s">
        <v>182</v>
      </c>
      <c r="C82" s="54" t="s">
        <v>51</v>
      </c>
      <c r="D82" s="54" t="s">
        <v>183</v>
      </c>
      <c r="E82" s="52" t="s">
        <v>45</v>
      </c>
      <c r="F82" s="52">
        <v>14</v>
      </c>
      <c r="G82" s="37"/>
      <c r="H82" s="38">
        <v>0</v>
      </c>
      <c r="I82" s="52">
        <v>24</v>
      </c>
      <c r="J82" s="71">
        <v>0</v>
      </c>
      <c r="K82" s="72">
        <f t="shared" si="0"/>
        <v>0</v>
      </c>
      <c r="L82" s="73">
        <f t="shared" si="1"/>
        <v>0</v>
      </c>
      <c r="M82" s="70"/>
      <c r="N82" s="70"/>
    </row>
    <row r="83" spans="1:14" s="42" customFormat="1" ht="15.6" x14ac:dyDescent="0.3">
      <c r="A83" s="51">
        <v>5.3</v>
      </c>
      <c r="B83" s="54" t="s">
        <v>184</v>
      </c>
      <c r="C83" s="54" t="s">
        <v>43</v>
      </c>
      <c r="D83" s="54" t="s">
        <v>185</v>
      </c>
      <c r="E83" s="52" t="s">
        <v>45</v>
      </c>
      <c r="F83" s="52">
        <v>14</v>
      </c>
      <c r="G83" s="37"/>
      <c r="H83" s="38">
        <v>0</v>
      </c>
      <c r="I83" s="52">
        <v>24</v>
      </c>
      <c r="J83" s="71">
        <v>0</v>
      </c>
      <c r="K83" s="72">
        <f t="shared" si="0"/>
        <v>0</v>
      </c>
      <c r="L83" s="73">
        <f t="shared" si="1"/>
        <v>0</v>
      </c>
      <c r="M83" s="70"/>
      <c r="N83" s="70"/>
    </row>
    <row r="84" spans="1:14" s="42" customFormat="1" ht="15.6" x14ac:dyDescent="0.3">
      <c r="A84" s="51">
        <v>5.4</v>
      </c>
      <c r="B84" s="54" t="s">
        <v>186</v>
      </c>
      <c r="C84" s="54" t="s">
        <v>43</v>
      </c>
      <c r="D84" s="54" t="s">
        <v>187</v>
      </c>
      <c r="E84" s="52" t="s">
        <v>45</v>
      </c>
      <c r="F84" s="52">
        <v>14</v>
      </c>
      <c r="G84" s="37"/>
      <c r="H84" s="38">
        <v>0</v>
      </c>
      <c r="I84" s="52">
        <v>24</v>
      </c>
      <c r="J84" s="71">
        <v>0</v>
      </c>
      <c r="K84" s="72">
        <f t="shared" si="0"/>
        <v>0</v>
      </c>
      <c r="L84" s="73">
        <f t="shared" si="1"/>
        <v>0</v>
      </c>
      <c r="M84" s="70"/>
      <c r="N84" s="70"/>
    </row>
    <row r="85" spans="1:14" s="42" customFormat="1" ht="31.2" x14ac:dyDescent="0.3">
      <c r="A85" s="51">
        <v>5.5</v>
      </c>
      <c r="B85" s="54" t="s">
        <v>158</v>
      </c>
      <c r="C85" s="54" t="s">
        <v>43</v>
      </c>
      <c r="D85" s="54" t="s">
        <v>159</v>
      </c>
      <c r="E85" s="52" t="s">
        <v>45</v>
      </c>
      <c r="F85" s="52">
        <v>14</v>
      </c>
      <c r="G85" s="37"/>
      <c r="H85" s="38">
        <v>0</v>
      </c>
      <c r="I85" s="52">
        <v>24</v>
      </c>
      <c r="J85" s="71">
        <v>0</v>
      </c>
      <c r="K85" s="72">
        <f t="shared" si="0"/>
        <v>0</v>
      </c>
      <c r="L85" s="73">
        <f t="shared" si="1"/>
        <v>0</v>
      </c>
      <c r="M85" s="70"/>
      <c r="N85" s="70"/>
    </row>
    <row r="86" spans="1:14" s="42" customFormat="1" ht="31.2" x14ac:dyDescent="0.3">
      <c r="A86" s="51">
        <v>5.6</v>
      </c>
      <c r="B86" s="54" t="s">
        <v>160</v>
      </c>
      <c r="C86" s="54" t="s">
        <v>43</v>
      </c>
      <c r="D86" s="54" t="s">
        <v>161</v>
      </c>
      <c r="E86" s="52" t="s">
        <v>45</v>
      </c>
      <c r="F86" s="52">
        <v>14</v>
      </c>
      <c r="G86" s="37"/>
      <c r="H86" s="38">
        <v>0</v>
      </c>
      <c r="I86" s="52">
        <v>24</v>
      </c>
      <c r="J86" s="71">
        <v>0</v>
      </c>
      <c r="K86" s="72">
        <f t="shared" si="0"/>
        <v>0</v>
      </c>
      <c r="L86" s="73">
        <f t="shared" si="1"/>
        <v>0</v>
      </c>
      <c r="M86" s="70"/>
      <c r="N86" s="70"/>
    </row>
    <row r="87" spans="1:14" s="42" customFormat="1" ht="31.2" x14ac:dyDescent="0.3">
      <c r="A87" s="51">
        <v>5.7</v>
      </c>
      <c r="B87" s="54" t="s">
        <v>162</v>
      </c>
      <c r="C87" s="54" t="s">
        <v>43</v>
      </c>
      <c r="D87" s="54" t="s">
        <v>163</v>
      </c>
      <c r="E87" s="52" t="s">
        <v>45</v>
      </c>
      <c r="F87" s="52">
        <v>14</v>
      </c>
      <c r="G87" s="37"/>
      <c r="H87" s="38">
        <v>0</v>
      </c>
      <c r="I87" s="52">
        <v>24</v>
      </c>
      <c r="J87" s="71">
        <v>0</v>
      </c>
      <c r="K87" s="72">
        <f t="shared" si="0"/>
        <v>0</v>
      </c>
      <c r="L87" s="73">
        <f t="shared" si="1"/>
        <v>0</v>
      </c>
      <c r="M87" s="70"/>
      <c r="N87" s="70"/>
    </row>
    <row r="88" spans="1:14" s="42" customFormat="1" ht="31.2" x14ac:dyDescent="0.3">
      <c r="A88" s="51">
        <v>5.8</v>
      </c>
      <c r="B88" s="54" t="s">
        <v>91</v>
      </c>
      <c r="C88" s="54" t="s">
        <v>51</v>
      </c>
      <c r="D88" s="54" t="s">
        <v>92</v>
      </c>
      <c r="E88" s="52" t="s">
        <v>45</v>
      </c>
      <c r="F88" s="52">
        <v>2</v>
      </c>
      <c r="G88" s="37"/>
      <c r="H88" s="38">
        <v>0</v>
      </c>
      <c r="I88" s="52">
        <v>24</v>
      </c>
      <c r="J88" s="71">
        <v>0</v>
      </c>
      <c r="K88" s="72">
        <f t="shared" ref="K88:K90" si="2">(I88*J88)</f>
        <v>0</v>
      </c>
      <c r="L88" s="73">
        <f t="shared" ref="L88:L90" si="3">H88*K88</f>
        <v>0</v>
      </c>
      <c r="M88" s="70"/>
      <c r="N88" s="70"/>
    </row>
    <row r="89" spans="1:14" s="42" customFormat="1" ht="15.6" x14ac:dyDescent="0.3">
      <c r="A89" s="51">
        <v>5.9</v>
      </c>
      <c r="B89" s="54" t="s">
        <v>188</v>
      </c>
      <c r="C89" s="54" t="s">
        <v>43</v>
      </c>
      <c r="D89" s="54" t="s">
        <v>189</v>
      </c>
      <c r="E89" s="52" t="s">
        <v>45</v>
      </c>
      <c r="F89" s="52">
        <v>14</v>
      </c>
      <c r="G89" s="37"/>
      <c r="H89" s="38">
        <v>0</v>
      </c>
      <c r="I89" s="52">
        <v>48</v>
      </c>
      <c r="J89" s="71">
        <v>0</v>
      </c>
      <c r="K89" s="72">
        <f t="shared" si="2"/>
        <v>0</v>
      </c>
      <c r="L89" s="73">
        <f t="shared" si="3"/>
        <v>0</v>
      </c>
      <c r="M89" s="70"/>
      <c r="N89" s="70"/>
    </row>
    <row r="90" spans="1:14" s="42" customFormat="1" ht="31.2" x14ac:dyDescent="0.3">
      <c r="A90" s="50">
        <v>6</v>
      </c>
      <c r="B90" s="43" t="s">
        <v>166</v>
      </c>
      <c r="C90" s="54" t="s">
        <v>43</v>
      </c>
      <c r="D90" s="54" t="s">
        <v>167</v>
      </c>
      <c r="E90" s="52" t="s">
        <v>45</v>
      </c>
      <c r="F90" s="52">
        <v>17</v>
      </c>
      <c r="G90" s="37"/>
      <c r="H90" s="38">
        <v>0</v>
      </c>
      <c r="I90" s="52">
        <v>48</v>
      </c>
      <c r="J90" s="71">
        <v>0</v>
      </c>
      <c r="K90" s="72">
        <f t="shared" si="2"/>
        <v>0</v>
      </c>
      <c r="L90" s="73">
        <f t="shared" si="3"/>
        <v>0</v>
      </c>
      <c r="M90" s="70"/>
      <c r="N90" s="70"/>
    </row>
    <row r="91" spans="1:14" s="42" customFormat="1" ht="31.2" x14ac:dyDescent="0.3">
      <c r="A91" s="74"/>
      <c r="B91" s="75" t="s">
        <v>19</v>
      </c>
      <c r="C91" s="76"/>
      <c r="D91" s="76"/>
      <c r="E91" s="76"/>
      <c r="F91" s="76"/>
      <c r="G91" s="77"/>
      <c r="H91" s="77"/>
      <c r="I91" s="78"/>
      <c r="J91" s="79"/>
      <c r="K91" s="80">
        <f>SUM(K23:K90)</f>
        <v>0</v>
      </c>
      <c r="L91" s="80">
        <f>SUBTOTAL(9,L23:L90)</f>
        <v>0</v>
      </c>
      <c r="M91" s="70"/>
      <c r="N91" s="70"/>
    </row>
    <row r="92" spans="1:14" s="42" customFormat="1" ht="15.6" x14ac:dyDescent="0.3">
      <c r="A92" s="74"/>
      <c r="B92" s="75" t="s">
        <v>2</v>
      </c>
      <c r="C92" s="76"/>
      <c r="D92" s="76"/>
      <c r="E92" s="76"/>
      <c r="F92" s="76"/>
      <c r="G92" s="77"/>
      <c r="H92" s="77"/>
      <c r="I92" s="78"/>
      <c r="J92" s="79"/>
      <c r="K92" s="81">
        <f>K91*0.15</f>
        <v>0</v>
      </c>
      <c r="L92" s="82"/>
      <c r="M92" s="70"/>
      <c r="N92" s="70"/>
    </row>
    <row r="93" spans="1:14" s="42" customFormat="1" ht="31.2" x14ac:dyDescent="0.3">
      <c r="A93" s="74"/>
      <c r="B93" s="75" t="s">
        <v>20</v>
      </c>
      <c r="C93" s="76"/>
      <c r="D93" s="76"/>
      <c r="E93" s="76"/>
      <c r="F93" s="76"/>
      <c r="G93" s="77"/>
      <c r="H93" s="77"/>
      <c r="I93" s="78"/>
      <c r="J93" s="79"/>
      <c r="K93" s="81">
        <f>K91+K92</f>
        <v>0</v>
      </c>
      <c r="L93" s="82"/>
      <c r="M93" s="70"/>
      <c r="N93" s="70"/>
    </row>
    <row r="94" spans="1:14" s="42" customFormat="1" ht="15.6" x14ac:dyDescent="0.3">
      <c r="A94" s="55"/>
      <c r="B94" s="56"/>
      <c r="C94" s="57"/>
      <c r="D94" s="57"/>
      <c r="E94" s="57"/>
      <c r="F94" s="57"/>
      <c r="G94" s="58"/>
      <c r="H94" s="58"/>
      <c r="I94" s="58"/>
      <c r="J94" s="59"/>
      <c r="K94" s="59"/>
      <c r="L94" s="59"/>
      <c r="M94" s="59"/>
      <c r="N94" s="59"/>
    </row>
    <row r="95" spans="1:14" s="42" customFormat="1" ht="15.6" x14ac:dyDescent="0.3">
      <c r="A95" s="55"/>
      <c r="B95" s="59"/>
      <c r="C95" s="57"/>
      <c r="D95" s="57"/>
      <c r="E95" s="57"/>
      <c r="F95" s="57"/>
      <c r="G95" s="58"/>
      <c r="H95" s="58"/>
      <c r="I95" s="58"/>
      <c r="J95" s="59"/>
      <c r="K95" s="59"/>
      <c r="L95" s="59"/>
      <c r="M95" s="59"/>
      <c r="N95" s="59"/>
    </row>
    <row r="96" spans="1:14" s="42" customFormat="1" ht="14.4" customHeight="1" x14ac:dyDescent="0.3">
      <c r="A96" s="55"/>
      <c r="B96" s="97" t="s">
        <v>28</v>
      </c>
      <c r="C96" s="97"/>
      <c r="D96" s="97"/>
      <c r="E96" s="97"/>
      <c r="F96" s="97"/>
      <c r="G96" s="102"/>
      <c r="H96" s="102"/>
      <c r="I96" s="102"/>
      <c r="J96" s="102"/>
      <c r="K96" s="59"/>
      <c r="L96" s="59"/>
      <c r="M96" s="59"/>
      <c r="N96" s="59"/>
    </row>
    <row r="97" spans="1:14" s="42" customFormat="1" ht="14.4" customHeight="1" x14ac:dyDescent="0.3">
      <c r="A97" s="55"/>
      <c r="B97" s="97"/>
      <c r="C97" s="97"/>
      <c r="D97" s="97"/>
      <c r="E97" s="97"/>
      <c r="F97" s="97"/>
      <c r="G97" s="95" t="s">
        <v>21</v>
      </c>
      <c r="H97" s="95"/>
      <c r="I97" s="95" t="s">
        <v>23</v>
      </c>
      <c r="J97" s="95"/>
      <c r="K97" s="59"/>
      <c r="L97" s="59"/>
      <c r="M97" s="59"/>
      <c r="N97" s="59"/>
    </row>
    <row r="98" spans="1:14" s="42" customFormat="1" ht="20.399999999999999" customHeight="1" x14ac:dyDescent="0.3">
      <c r="A98" s="55"/>
      <c r="B98" s="97"/>
      <c r="C98" s="97"/>
      <c r="D98" s="97"/>
      <c r="E98" s="97"/>
      <c r="F98" s="97"/>
      <c r="G98" s="103"/>
      <c r="H98" s="103"/>
      <c r="I98" s="103"/>
      <c r="J98" s="103"/>
      <c r="K98" s="59"/>
      <c r="L98" s="59"/>
      <c r="M98" s="59"/>
      <c r="N98" s="59"/>
    </row>
    <row r="99" spans="1:14" s="42" customFormat="1" ht="21.6" customHeight="1" x14ac:dyDescent="0.3">
      <c r="A99" s="55"/>
      <c r="B99" s="97"/>
      <c r="C99" s="97"/>
      <c r="D99" s="97"/>
      <c r="E99" s="97"/>
      <c r="F99" s="97"/>
      <c r="G99" s="95" t="s">
        <v>31</v>
      </c>
      <c r="H99" s="95"/>
      <c r="I99" s="95" t="s">
        <v>22</v>
      </c>
      <c r="J99" s="95"/>
      <c r="K99" s="59"/>
      <c r="L99" s="59"/>
      <c r="M99" s="59"/>
      <c r="N99" s="59"/>
    </row>
  </sheetData>
  <sheetProtection formatCells="0" formatColumns="0" formatRows="0" insertRows="0"/>
  <protectedRanges>
    <protectedRange sqref="G96:J98" name="Range7"/>
    <protectedRange sqref="M20:N93" name="Range6"/>
    <protectedRange sqref="C14:E16" name="Range2"/>
    <protectedRange sqref="B3:B5" name="Range1"/>
    <protectedRange sqref="J20" name="Range3_2"/>
    <protectedRange sqref="I23:I34 I36:I90" name="Range3_3"/>
  </protectedRanges>
  <mergeCells count="24">
    <mergeCell ref="G99:H99"/>
    <mergeCell ref="I99:J99"/>
    <mergeCell ref="B96:F99"/>
    <mergeCell ref="A39:I39"/>
    <mergeCell ref="A22:I22"/>
    <mergeCell ref="A55:I55"/>
    <mergeCell ref="A76:I76"/>
    <mergeCell ref="G96:H96"/>
    <mergeCell ref="I98:J98"/>
    <mergeCell ref="I96:J96"/>
    <mergeCell ref="G97:H97"/>
    <mergeCell ref="G98:H98"/>
    <mergeCell ref="F14:F16"/>
    <mergeCell ref="C15:D15"/>
    <mergeCell ref="C16:D16"/>
    <mergeCell ref="B5:E5"/>
    <mergeCell ref="I97:J97"/>
    <mergeCell ref="I18:K18"/>
    <mergeCell ref="G14:G16"/>
    <mergeCell ref="B3:E3"/>
    <mergeCell ref="B4:E4"/>
    <mergeCell ref="A20:E20"/>
    <mergeCell ref="C13:D13"/>
    <mergeCell ref="C14:D14"/>
  </mergeCells>
  <phoneticPr fontId="10" type="noConversion"/>
  <dataValidations count="2">
    <dataValidation type="decimal" operator="greaterThanOrEqual" allowBlank="1" showInputMessage="1" showErrorMessage="1" sqref="J21:J90 C14:D16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Themba Leburu</cp:lastModifiedBy>
  <cp:lastPrinted>2020-07-02T18:44:36Z</cp:lastPrinted>
  <dcterms:created xsi:type="dcterms:W3CDTF">2017-06-15T23:28:53Z</dcterms:created>
  <dcterms:modified xsi:type="dcterms:W3CDTF">2026-09-03T06:13:09Z</dcterms:modified>
</cp:coreProperties>
</file>