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banksetaorg-my.sharepoint.com/personal/jackiek_bankseta_org_za/Documents/Documents/SCM - Jackie backup/Tender Documents/Pivotal/DG Tender Pack/"/>
    </mc:Choice>
  </mc:AlternateContent>
  <xr:revisionPtr revIDLastSave="17" documentId="8_{BEF66924-8B0F-4E18-98C7-7FE3282847EB}" xr6:coauthVersionLast="47" xr6:coauthVersionMax="47" xr10:uidLastSave="{F0F880FB-B61C-4E8E-A47A-2C5BC7709286}"/>
  <bookViews>
    <workbookView xWindow="-108" yWindow="-108" windowWidth="23256" windowHeight="12456" firstSheet="3" activeTab="3" xr2:uid="{00000000-000D-0000-FFFF-FFFF00000000}"/>
  </bookViews>
  <sheets>
    <sheet name="Year 1 " sheetId="10" r:id="rId1"/>
    <sheet name="Year 2" sheetId="6" r:id="rId2"/>
    <sheet name="Year 3" sheetId="11" r:id="rId3"/>
    <sheet name="Total Bidding Price" sheetId="8" r:id="rId4"/>
  </sheets>
  <definedNames>
    <definedName name="_xlnm.Print_Area" localSheetId="0">'Year 1 '!$A$1:$O$38</definedName>
    <definedName name="_xlnm.Print_Area" localSheetId="1">'Year 2'!$A$1:$N$37</definedName>
    <definedName name="_xlnm.Print_Area" localSheetId="2">'Year 3'!$A$1:$N$37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 l="1"/>
  <c r="M6" i="11"/>
  <c r="M7" i="11"/>
  <c r="M8" i="11"/>
  <c r="M9" i="11"/>
  <c r="M10" i="11"/>
  <c r="M11" i="11"/>
  <c r="M12" i="11"/>
  <c r="M20" i="11"/>
  <c r="M22" i="11"/>
  <c r="L12" i="11"/>
  <c r="L20" i="11"/>
  <c r="L22" i="11"/>
  <c r="K6" i="11"/>
  <c r="K7" i="11"/>
  <c r="K8" i="11"/>
  <c r="K9" i="11"/>
  <c r="K10" i="11"/>
  <c r="K11" i="11"/>
  <c r="K12" i="11"/>
  <c r="K20" i="11"/>
  <c r="K22" i="11"/>
  <c r="J12" i="11"/>
  <c r="J20" i="11"/>
  <c r="J22" i="11"/>
  <c r="I6" i="11"/>
  <c r="I7" i="11"/>
  <c r="I8" i="11"/>
  <c r="I9" i="11"/>
  <c r="I10" i="11"/>
  <c r="I11" i="11"/>
  <c r="I12" i="11"/>
  <c r="I20" i="11"/>
  <c r="I22" i="11"/>
  <c r="H12" i="11"/>
  <c r="H20" i="11"/>
  <c r="H22" i="11"/>
  <c r="G6" i="11"/>
  <c r="G7" i="11"/>
  <c r="G8" i="11"/>
  <c r="G9" i="11"/>
  <c r="G10" i="11"/>
  <c r="G11" i="11"/>
  <c r="G12" i="11"/>
  <c r="G20" i="11"/>
  <c r="G22" i="11"/>
  <c r="F12" i="11"/>
  <c r="F20" i="11"/>
  <c r="F22" i="11"/>
  <c r="M13" i="11"/>
  <c r="L13" i="11"/>
  <c r="K13" i="11"/>
  <c r="J13" i="11"/>
  <c r="I13" i="11"/>
  <c r="H13" i="11"/>
  <c r="G13" i="11"/>
  <c r="F13" i="11"/>
  <c r="M20" i="6"/>
  <c r="L20" i="6"/>
  <c r="K20" i="6"/>
  <c r="J20" i="6"/>
  <c r="I20" i="6"/>
  <c r="H20" i="6"/>
  <c r="G20" i="6"/>
  <c r="F20" i="6"/>
  <c r="M13" i="6"/>
  <c r="L13" i="6"/>
  <c r="K13" i="6"/>
  <c r="J13" i="6"/>
  <c r="I13" i="6"/>
  <c r="H13" i="6"/>
  <c r="G13" i="6"/>
  <c r="F13" i="6"/>
  <c r="L12" i="6"/>
  <c r="L22" i="6"/>
  <c r="J12" i="6"/>
  <c r="J22" i="6"/>
  <c r="H12" i="6"/>
  <c r="H22" i="6"/>
  <c r="F12" i="6"/>
  <c r="F22" i="6"/>
  <c r="M11" i="6"/>
  <c r="K11" i="6"/>
  <c r="I11" i="6"/>
  <c r="G11" i="6"/>
  <c r="M10" i="6"/>
  <c r="K10" i="6"/>
  <c r="I10" i="6"/>
  <c r="G10" i="6"/>
  <c r="M9" i="6"/>
  <c r="K9" i="6"/>
  <c r="I9" i="6"/>
  <c r="G9" i="6"/>
  <c r="M8" i="6"/>
  <c r="K8" i="6"/>
  <c r="I8" i="6"/>
  <c r="G8" i="6"/>
  <c r="M7" i="6"/>
  <c r="K7" i="6"/>
  <c r="I7" i="6"/>
  <c r="G7" i="6"/>
  <c r="M6" i="6"/>
  <c r="M12" i="6"/>
  <c r="M22" i="6"/>
  <c r="K6" i="6"/>
  <c r="K12" i="6"/>
  <c r="K22" i="6"/>
  <c r="F15" i="8"/>
  <c r="I6" i="6"/>
  <c r="I12" i="6"/>
  <c r="I22" i="6"/>
  <c r="G6" i="6"/>
  <c r="M20" i="10"/>
  <c r="L20" i="10"/>
  <c r="K20" i="10"/>
  <c r="J20" i="10"/>
  <c r="I20" i="10"/>
  <c r="H20" i="10"/>
  <c r="G20" i="10"/>
  <c r="F20" i="10"/>
  <c r="M13" i="10"/>
  <c r="L13" i="10"/>
  <c r="K13" i="10"/>
  <c r="J13" i="10"/>
  <c r="I13" i="10"/>
  <c r="H13" i="10"/>
  <c r="G13" i="10"/>
  <c r="F13" i="10"/>
  <c r="L12" i="10"/>
  <c r="L22" i="10"/>
  <c r="J12" i="10"/>
  <c r="J22" i="10"/>
  <c r="H12" i="10"/>
  <c r="H22" i="10"/>
  <c r="F12" i="10"/>
  <c r="M11" i="10"/>
  <c r="K11" i="10"/>
  <c r="I11" i="10"/>
  <c r="G11" i="10"/>
  <c r="M10" i="10"/>
  <c r="K10" i="10"/>
  <c r="I10" i="10"/>
  <c r="G10" i="10"/>
  <c r="M9" i="10"/>
  <c r="K9" i="10"/>
  <c r="I9" i="10"/>
  <c r="G9" i="10"/>
  <c r="M8" i="10"/>
  <c r="K8" i="10"/>
  <c r="I8" i="10"/>
  <c r="G8" i="10"/>
  <c r="M7" i="10"/>
  <c r="K7" i="10"/>
  <c r="I7" i="10"/>
  <c r="I12" i="10"/>
  <c r="I22" i="10"/>
  <c r="G7" i="10"/>
  <c r="M6" i="10"/>
  <c r="K6" i="10"/>
  <c r="K12" i="10"/>
  <c r="K22" i="10"/>
  <c r="F14" i="8"/>
  <c r="I6" i="10"/>
  <c r="G6" i="10"/>
  <c r="G12" i="6"/>
  <c r="G22" i="6"/>
  <c r="G12" i="10"/>
  <c r="G22" i="10"/>
  <c r="F22" i="10"/>
  <c r="M12" i="10"/>
  <c r="M22" i="10"/>
  <c r="D8" i="8"/>
  <c r="E8" i="8"/>
  <c r="D9" i="8"/>
  <c r="E9" i="8"/>
  <c r="D10" i="8"/>
  <c r="E10" i="8"/>
  <c r="D11" i="8"/>
  <c r="E11" i="8"/>
  <c r="D12" i="8"/>
  <c r="E12" i="8"/>
  <c r="F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tc={E23CB03A-69DC-4956-BF54-22D4BCD5DF02}</author>
    <author>tc={8135FF53-EB9A-41C7-8677-EC0A7834832E}</author>
  </authors>
  <commentList>
    <comment ref="J3" authorId="0" shapeId="0" xr:uid="{E23CB03A-69DC-4956-BF54-22D4BCD5DF02}">
      <text>
        <t>[Threaded comment]
Your version of Excel allows you to read this threaded comment; however, any edits to it will get removed if the file is opened in a newer version of Excel. Learn more: https://go.microsoft.com/fwlink/?linkid=870924
Comment:
    Check the tender bulletin for similar tender pricing terms</t>
      </text>
    </comment>
    <comment ref="L3" authorId="1" shapeId="0" xr:uid="{8135FF53-EB9A-41C7-8677-EC0A7834832E}">
      <text>
        <t>[Threaded comment]
Your version of Excel allows you to read this threaded comment; however, any edits to it will get removed if the file is opened in a newer version of Excel. Learn more: https://go.microsoft.com/fwlink/?linkid=870924
Comment:
    Check the tender bulletin for similar tender pricing terms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tc={3B27233B-F19C-4E91-92F6-E4E2C7696A46}</author>
    <author>tc={1B26F855-0F34-41CC-92A4-42F2E291EE11}</author>
  </authors>
  <commentList>
    <comment ref="J3" authorId="0" shapeId="0" xr:uid="{3B27233B-F19C-4E91-92F6-E4E2C7696A46}">
      <text>
        <t>[Threaded comment]
Your version of Excel allows you to read this threaded comment; however, any edits to it will get removed if the file is opened in a newer version of Excel. Learn more: https://go.microsoft.com/fwlink/?linkid=870924
Comment:
    Check the tender bulletin for similar tender pricing terms</t>
      </text>
    </comment>
    <comment ref="L3" authorId="1" shapeId="0" xr:uid="{1B26F855-0F34-41CC-92A4-42F2E291EE11}">
      <text>
        <t>[Threaded comment]
Your version of Excel allows you to read this threaded comment; however, any edits to it will get removed if the file is opened in a newer version of Excel. Learn more: https://go.microsoft.com/fwlink/?linkid=870924
Comment:
    Check the tender bulletin for similar tender pricing terms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tc={DA8EDB51-31DB-401C-8EFB-D6BAC3491509}</author>
    <author>tc={B1F609C1-17EC-4146-84DF-C2659FA727F0}</author>
  </authors>
  <commentList>
    <comment ref="J3" authorId="0" shapeId="0" xr:uid="{DA8EDB51-31DB-401C-8EFB-D6BAC3491509}">
      <text>
        <t>[Threaded comment]
Your version of Excel allows you to read this threaded comment; however, any edits to it will get removed if the file is opened in a newer version of Excel. Learn more: https://go.microsoft.com/fwlink/?linkid=870924
Comment:
    Check the tender bulletin for similar tender pricing terms</t>
      </text>
    </comment>
    <comment ref="L3" authorId="1" shapeId="0" xr:uid="{B1F609C1-17EC-4146-84DF-C2659FA727F0}">
      <text>
        <t>[Threaded comment]
Your version of Excel allows you to read this threaded comment; however, any edits to it will get removed if the file is opened in a newer version of Excel. Learn more: https://go.microsoft.com/fwlink/?linkid=870924
Comment:
    Check the tender bulletin for similar tender pricing terms</t>
      </text>
    </comment>
  </commentList>
</comments>
</file>

<file path=xl/sharedStrings.xml><?xml version="1.0" encoding="utf-8"?>
<sst xmlns="http://schemas.openxmlformats.org/spreadsheetml/2006/main" count="160" uniqueCount="56">
  <si>
    <t xml:space="preserve">Pricing schedule Year One (1) </t>
  </si>
  <si>
    <t>ANNEXURE A - APPOINTMENT OF TWO (2) SUITABLY QUALIFIED SERVICE PROVIDERS WHO ARE LOCATED IN SOUTH AFRICA TO PROVIDE CONTRACT MANAGEMENT AND ADMINISTRATION SERVICES FOR THE DISCRETIONARY / PIVOTAL GRANT FUNDING WINDOWS FOR ALL 9 PROVINCES FOR ALL 9 PROVINCES.</t>
  </si>
  <si>
    <t>Bid No: BS/2024/RFB520</t>
  </si>
  <si>
    <t xml:space="preserve">Price evaluation will be conducted for 2,000 learners </t>
  </si>
  <si>
    <t xml:space="preserve">Task </t>
  </si>
  <si>
    <t>Additional Information</t>
  </si>
  <si>
    <t>Quantity</t>
  </si>
  <si>
    <t>Per Unit Price (for scale 500 - 999 number of learners)</t>
  </si>
  <si>
    <t>Price calculated for 999 learners</t>
  </si>
  <si>
    <t>Per Unit Price (for scale 1,000 - 1,499 number of learners)</t>
  </si>
  <si>
    <t>Price calculated for 1,499 learners</t>
  </si>
  <si>
    <t>Unit Price ( for scale 1,500 - 2,000 number of learners)</t>
  </si>
  <si>
    <t>Price calculated for 2,000 learners</t>
  </si>
  <si>
    <t>Per Unit Price( for scale 2,001 and above - number of learners)</t>
  </si>
  <si>
    <t>Price calculated for 2,001 learners</t>
  </si>
  <si>
    <t>Project Team</t>
  </si>
  <si>
    <t>Project Executive/Project Manager, Administrator</t>
  </si>
  <si>
    <t>Planning</t>
  </si>
  <si>
    <t>This includes project plan/monitoring plan with dates per Employer per contract as per the Scope of Work in the Terms of Reference</t>
  </si>
  <si>
    <t>Implementation</t>
  </si>
  <si>
    <t>This includes the roll-out of the projects for Employed and Unemployed Beneficiaries as per the Scope of Work in the Terms of Reference</t>
  </si>
  <si>
    <t>Costed per learner on a sliding scale</t>
  </si>
  <si>
    <t>Data Management Tracking &amp; Reporting</t>
  </si>
  <si>
    <t>This includes MoA tracking (inclusive of beneficiary tracking) and reporting to DHET at the appropriate time.</t>
  </si>
  <si>
    <t>Monitoring and Evaluation</t>
  </si>
  <si>
    <t>This includes an employer verification and site visit 6-7 month into the project. M&amp;E Plan to be submitted.</t>
  </si>
  <si>
    <t>Close Out</t>
  </si>
  <si>
    <t>Closing out of projects as per BANKSETA requirements.</t>
  </si>
  <si>
    <t>SUB-TOTAL (VAT Inclusive)</t>
  </si>
  <si>
    <t>Other Items not included in above - BIDDER TO SPECIFY</t>
  </si>
  <si>
    <t>Sub Total (VAT Inclusive)</t>
  </si>
  <si>
    <t>TOTAL BIDDING PRICE INCL VAT</t>
  </si>
  <si>
    <t>Notes:</t>
  </si>
  <si>
    <t xml:space="preserve">Price Evaluation will be conducted using 2,000 learners </t>
  </si>
  <si>
    <t>Pricing must cover all items detailed in the Terms of Reference (Scope).</t>
  </si>
  <si>
    <t>Pricing must be firm for the particular year for duration of the Project. Performance of the Panel Service Provider will be reviewed annually before the commencement of the next year's contract.</t>
  </si>
  <si>
    <t>Pricing must include Value Added Tax (VAT) . Indicate this on all yellow cells containing price</t>
  </si>
  <si>
    <t>Total values in the spreadsheet per each level are automatically filled in.</t>
  </si>
  <si>
    <t>BANKSETA reserves the right to negotiate market related prices.</t>
  </si>
  <si>
    <t>BIDDER - Only complete cells marked in yellow</t>
  </si>
  <si>
    <t>Company Name:</t>
  </si>
  <si>
    <t>Representative Name:</t>
  </si>
  <si>
    <t>Date</t>
  </si>
  <si>
    <t>Signature</t>
  </si>
  <si>
    <t xml:space="preserve">Pricing schedule Year Two (2) </t>
  </si>
  <si>
    <t xml:space="preserve">Pricing schedule Year Three (3) </t>
  </si>
  <si>
    <t>Total - Pricing Schedule for 3 Years</t>
  </si>
  <si>
    <t>APPOINTMENT OF TWO (2) SUITABLY QUALIFIED SERVICE PROVIDERS WHO ARE LOCATED IN SOUTH AFRICA TO PROVIDE CONTRACT MANAGEMENT AND ADMINISTRATION SERVICES FOR THE DISCRETIONARY / PIVOTAL GRANT FUNDING WINDOWS FOR ALL 9 PROVINCES</t>
  </si>
  <si>
    <t>Description</t>
  </si>
  <si>
    <t>Total Price Including VAT</t>
  </si>
  <si>
    <t>For 2,000 learners a Year</t>
  </si>
  <si>
    <t>TOTAL YEAR 1</t>
  </si>
  <si>
    <t>TOTAL YEAR 2</t>
  </si>
  <si>
    <t>TOTAL YEAR 3</t>
  </si>
  <si>
    <t xml:space="preserv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</si>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</sst>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quot;R&quot;#,##0.00"/>
  </numFmts>
  <fonts count="21" x14ac:knownFonts="1">
    <font>
      <sz val="11"/>
      <color theme="1"/>
      <name val="Calibri"/>
      <family val="2"/>
      <scheme val="minor"/>
    </font>
    <font>
      <b/>
      <sz val="12"/>
      <color indexed="8"/>
      <name val="Arial"/>
      <family val="2"/>
    </font>
    <font>
      <sz val="10"/>
      <name val="Arial"/>
      <family val="2"/>
    </font>
    <font>
      <sz val="12"/>
      <color indexed="8"/>
      <name val="Arial"/>
      <family val="2"/>
    </font>
    <font>
      <sz val="12"/>
      <color theme="1"/>
      <name val="Calibri"/>
      <family val="2"/>
      <scheme val="minor"/>
    </font>
    <font>
      <b/>
      <sz val="12"/>
      <name val="Arial"/>
      <family val="2"/>
    </font>
    <font>
      <b/>
      <sz val="12"/>
      <color theme="1"/>
      <name val="Arial"/>
      <family val="2"/>
    </font>
    <font>
      <b/>
      <u/>
      <sz val="12"/>
      <name val="Arial"/>
      <family val="2"/>
    </font>
    <font>
      <sz val="12"/>
      <name val="Arial"/>
      <family val="2"/>
    </font>
    <font>
      <sz val="10"/>
      <color indexed="8"/>
      <name val="Arial"/>
      <family val="2"/>
    </font>
    <font>
      <sz val="10"/>
      <color indexed="8"/>
      <name val="Tahoma"/>
      <family val="2"/>
    </font>
    <font>
      <b/>
      <sz val="10"/>
      <color indexed="9"/>
      <name val="Arial"/>
      <family val="2"/>
    </font>
    <font>
      <b/>
      <sz val="10"/>
      <color indexed="8"/>
      <name val="Arial"/>
      <family val="2"/>
    </font>
    <font>
      <b/>
      <u/>
      <sz val="10"/>
      <name val="Arial"/>
      <family val="2"/>
    </font>
    <font>
      <sz val="11"/>
      <name val="Arial"/>
      <family val="2"/>
    </font>
    <font>
      <b/>
      <u/>
      <sz val="11"/>
      <name val="Arial"/>
      <family val="2"/>
    </font>
    <font>
      <sz val="11"/>
      <color indexed="8"/>
      <name val="Arial"/>
      <family val="2"/>
    </font>
    <font>
      <b/>
      <sz val="14"/>
      <color theme="1"/>
      <name val="Arial"/>
      <family val="2"/>
    </font>
    <font>
      <b/>
      <u/>
      <sz val="14"/>
      <color indexed="8"/>
      <name val="Arial"/>
      <family val="2"/>
    </font>
    <font>
      <sz val="8"/>
      <name val="Calibri"/>
      <family val="2"/>
      <scheme val="minor"/>
    </font>
    <font>
      <b/>
      <sz val="16"/>
      <color theme="1"/>
      <name val="Arial"/>
      <family val="2"/>
    </font>
  </fonts>
  <fills count="11">
    <fill>
      <patternFill patternType="none"/>
    </fill>
    <fill>
      <patternFill patternType="gray125"/>
    </fill>
    <fill>
      <patternFill patternType="solid">
        <fgColor indexed="56"/>
        <bgColor indexed="64"/>
      </patternFill>
    </fill>
    <fill>
      <patternFill patternType="solid">
        <fgColor indexed="44"/>
        <bgColor indexed="64"/>
      </patternFill>
    </fill>
    <fill>
      <patternFill patternType="solid">
        <fgColor theme="0"/>
        <bgColor indexed="64"/>
      </patternFill>
    </fill>
    <fill>
      <patternFill patternType="solid">
        <fgColor indexed="13"/>
        <bgColor indexed="64"/>
      </patternFill>
    </fill>
    <fill>
      <patternFill patternType="solid">
        <fgColor indexed="46"/>
        <bgColor indexed="64"/>
      </patternFill>
    </fill>
    <fill>
      <patternFill patternType="solid">
        <fgColor rgb="FFFFFF00"/>
        <bgColor indexed="64"/>
      </patternFill>
    </fill>
    <fill>
      <patternFill patternType="solid">
        <fgColor theme="4" tint="-0.499984740745262"/>
        <bgColor indexed="64"/>
      </patternFill>
    </fill>
    <fill>
      <patternFill patternType="solid">
        <fgColor rgb="FFFFFF99"/>
        <bgColor indexed="64"/>
      </patternFill>
    </fill>
    <fill>
      <patternFill patternType="solid">
        <fgColor theme="4" tint="0.59999389629810485"/>
        <bgColor indexed="64"/>
      </patternFill>
    </fill>
  </fills>
  <borders count="85">
    <border>
      <left/>
      <right/>
      <top/>
      <bottom/>
      <diagonal/>
    </border>
    <border>
      <left/>
      <right/>
      <top/>
      <bottom style="thick">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ck">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ck">
        <color indexed="64"/>
      </left>
      <right/>
      <top style="double">
        <color indexed="64"/>
      </top>
      <bottom style="medium">
        <color indexed="64"/>
      </bottom>
      <diagonal/>
    </border>
    <border>
      <left style="thick">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style="thick">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right/>
      <top style="thick">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thick">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ck">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n">
        <color indexed="64"/>
      </top>
      <bottom/>
      <diagonal/>
    </border>
    <border>
      <left style="thick">
        <color indexed="64"/>
      </left>
      <right/>
      <top/>
      <bottom style="thick">
        <color indexed="64"/>
      </bottom>
      <diagonal/>
    </border>
    <border>
      <left/>
      <right/>
      <top style="double">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top style="thick">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top/>
      <bottom style="hair">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top style="thin">
        <color indexed="64"/>
      </top>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cellStyleXfs>
  <cellXfs count="181">
    <xf numFmtId="0" fontId="0" fillId="0" borderId="0" xfId="0"/>
    <xf numFmtId="0" fontId="3" fillId="0" borderId="0" xfId="0" applyFont="1" applyAlignment="1">
      <alignment horizontal="left"/>
    </xf>
    <xf numFmtId="0" fontId="4" fillId="0" borderId="0" xfId="0" applyFont="1"/>
    <xf numFmtId="164" fontId="1" fillId="4" borderId="33" xfId="0" applyNumberFormat="1" applyFont="1" applyFill="1" applyBorder="1" applyAlignment="1">
      <alignment horizontal="left"/>
    </xf>
    <xf numFmtId="164" fontId="1" fillId="4" borderId="16" xfId="0" applyNumberFormat="1" applyFont="1" applyFill="1" applyBorder="1" applyAlignment="1">
      <alignment horizontal="left"/>
    </xf>
    <xf numFmtId="0" fontId="7" fillId="0" borderId="0" xfId="1" applyFont="1" applyAlignment="1">
      <alignment horizontal="left"/>
    </xf>
    <xf numFmtId="0" fontId="9" fillId="0" borderId="0" xfId="0" applyFont="1"/>
    <xf numFmtId="0" fontId="10" fillId="0" borderId="0" xfId="0" applyFont="1" applyAlignment="1">
      <alignment vertical="center"/>
    </xf>
    <xf numFmtId="0" fontId="11" fillId="2" borderId="2" xfId="0" applyFont="1" applyFill="1" applyBorder="1" applyAlignment="1">
      <alignment horizontal="center" wrapText="1"/>
    </xf>
    <xf numFmtId="0" fontId="0" fillId="0" borderId="0" xfId="0" applyAlignment="1">
      <alignment wrapText="1"/>
    </xf>
    <xf numFmtId="164" fontId="12" fillId="5" borderId="3" xfId="0" applyNumberFormat="1" applyFont="1" applyFill="1" applyBorder="1" applyProtection="1">
      <protection locked="0"/>
    </xf>
    <xf numFmtId="0" fontId="9" fillId="6" borderId="20" xfId="0" applyFont="1" applyFill="1" applyBorder="1"/>
    <xf numFmtId="0" fontId="1" fillId="6" borderId="5" xfId="0" applyFont="1" applyFill="1" applyBorder="1"/>
    <xf numFmtId="0" fontId="1" fillId="6" borderId="50" xfId="0" applyFont="1" applyFill="1" applyBorder="1"/>
    <xf numFmtId="0" fontId="13" fillId="0" borderId="0" xfId="1" applyFont="1"/>
    <xf numFmtId="0" fontId="2" fillId="0" borderId="0" xfId="1"/>
    <xf numFmtId="0" fontId="14" fillId="0" borderId="43" xfId="1" applyFont="1" applyBorder="1"/>
    <xf numFmtId="0" fontId="14" fillId="0" borderId="24" xfId="1" applyFont="1" applyBorder="1"/>
    <xf numFmtId="0" fontId="9" fillId="0" borderId="24" xfId="0" applyFont="1" applyBorder="1"/>
    <xf numFmtId="0" fontId="14" fillId="0" borderId="25" xfId="0" applyFont="1" applyBorder="1"/>
    <xf numFmtId="0" fontId="15" fillId="0" borderId="25" xfId="0" applyFont="1" applyBorder="1" applyAlignment="1">
      <alignment wrapText="1"/>
    </xf>
    <xf numFmtId="0" fontId="14" fillId="5" borderId="23" xfId="0" applyFont="1" applyFill="1" applyBorder="1" applyProtection="1">
      <protection locked="0"/>
    </xf>
    <xf numFmtId="0" fontId="14" fillId="5" borderId="27" xfId="0" applyFont="1" applyFill="1" applyBorder="1" applyProtection="1">
      <protection locked="0"/>
    </xf>
    <xf numFmtId="0" fontId="14" fillId="5" borderId="0" xfId="0" applyFont="1" applyFill="1" applyProtection="1">
      <protection locked="0"/>
    </xf>
    <xf numFmtId="0" fontId="14" fillId="5" borderId="26" xfId="0" applyFont="1" applyFill="1" applyBorder="1" applyProtection="1">
      <protection locked="0"/>
    </xf>
    <xf numFmtId="0" fontId="16" fillId="0" borderId="25" xfId="0" applyFont="1" applyBorder="1"/>
    <xf numFmtId="0" fontId="16" fillId="0" borderId="39" xfId="0" applyFont="1" applyBorder="1"/>
    <xf numFmtId="0" fontId="14" fillId="0" borderId="31" xfId="0" applyFont="1" applyBorder="1"/>
    <xf numFmtId="0" fontId="14" fillId="0" borderId="40" xfId="0" applyFont="1" applyBorder="1"/>
    <xf numFmtId="0" fontId="5" fillId="3" borderId="28" xfId="0" applyFont="1" applyFill="1" applyBorder="1" applyAlignment="1">
      <alignment horizontal="left" vertical="center" wrapText="1"/>
    </xf>
    <xf numFmtId="0" fontId="18" fillId="0" borderId="0" xfId="0" applyFont="1"/>
    <xf numFmtId="0" fontId="16" fillId="0" borderId="31" xfId="0" applyFont="1" applyBorder="1"/>
    <xf numFmtId="0" fontId="15" fillId="7" borderId="0" xfId="0" applyFont="1" applyFill="1" applyAlignment="1">
      <alignment wrapText="1"/>
    </xf>
    <xf numFmtId="0" fontId="14" fillId="7" borderId="23" xfId="0" applyFont="1" applyFill="1" applyBorder="1" applyProtection="1">
      <protection locked="0"/>
    </xf>
    <xf numFmtId="0" fontId="15" fillId="7" borderId="23" xfId="0" applyFont="1" applyFill="1" applyBorder="1" applyAlignment="1">
      <alignment wrapText="1"/>
    </xf>
    <xf numFmtId="0" fontId="14" fillId="0" borderId="22" xfId="1" applyFont="1" applyBorder="1"/>
    <xf numFmtId="0" fontId="9" fillId="0" borderId="22" xfId="0" applyFont="1" applyBorder="1"/>
    <xf numFmtId="0" fontId="14" fillId="7" borderId="56" xfId="0" applyFont="1" applyFill="1" applyBorder="1"/>
    <xf numFmtId="0" fontId="14" fillId="7" borderId="57" xfId="0" applyFont="1" applyFill="1" applyBorder="1"/>
    <xf numFmtId="0" fontId="14" fillId="7" borderId="58" xfId="0" applyFont="1" applyFill="1" applyBorder="1"/>
    <xf numFmtId="0" fontId="15" fillId="7" borderId="38" xfId="0" applyFont="1" applyFill="1" applyBorder="1" applyAlignment="1">
      <alignment wrapText="1"/>
    </xf>
    <xf numFmtId="0" fontId="15" fillId="7" borderId="25" xfId="0" applyFont="1" applyFill="1" applyBorder="1" applyAlignment="1">
      <alignment wrapText="1"/>
    </xf>
    <xf numFmtId="0" fontId="16" fillId="7" borderId="39" xfId="0" applyFont="1" applyFill="1" applyBorder="1"/>
    <xf numFmtId="0" fontId="16" fillId="7" borderId="31" xfId="0" applyFont="1" applyFill="1" applyBorder="1"/>
    <xf numFmtId="0" fontId="16" fillId="5" borderId="31" xfId="0" applyFont="1" applyFill="1" applyBorder="1" applyProtection="1">
      <protection locked="0"/>
    </xf>
    <xf numFmtId="0" fontId="16" fillId="5" borderId="40" xfId="0" applyFont="1" applyFill="1" applyBorder="1" applyProtection="1">
      <protection locked="0"/>
    </xf>
    <xf numFmtId="164" fontId="1" fillId="7" borderId="5" xfId="0" applyNumberFormat="1" applyFont="1" applyFill="1" applyBorder="1"/>
    <xf numFmtId="164" fontId="1" fillId="7" borderId="51" xfId="0" applyNumberFormat="1" applyFont="1" applyFill="1" applyBorder="1"/>
    <xf numFmtId="0" fontId="5" fillId="3" borderId="59" xfId="0" applyFont="1" applyFill="1" applyBorder="1" applyAlignment="1">
      <alignment horizontal="left" vertical="center" wrapText="1"/>
    </xf>
    <xf numFmtId="0" fontId="4" fillId="7" borderId="0" xfId="0" applyFont="1" applyFill="1"/>
    <xf numFmtId="0" fontId="6" fillId="4" borderId="1" xfId="0" applyFont="1" applyFill="1" applyBorder="1" applyAlignment="1">
      <alignment horizontal="center" vertical="center" wrapText="1"/>
    </xf>
    <xf numFmtId="0" fontId="18" fillId="0" borderId="0" xfId="0" applyFont="1" applyAlignment="1">
      <alignment horizontal="center" vertical="center" wrapText="1"/>
    </xf>
    <xf numFmtId="164" fontId="1" fillId="4" borderId="54" xfId="0" applyNumberFormat="1" applyFont="1" applyFill="1" applyBorder="1" applyAlignment="1">
      <alignment horizontal="left"/>
    </xf>
    <xf numFmtId="0" fontId="1" fillId="3" borderId="24" xfId="0" applyFont="1" applyFill="1" applyBorder="1" applyAlignment="1">
      <alignment horizontal="left" vertical="center"/>
    </xf>
    <xf numFmtId="0" fontId="1" fillId="3" borderId="24" xfId="0" applyFont="1" applyFill="1" applyBorder="1" applyAlignment="1">
      <alignment horizontal="left" vertical="center" wrapText="1"/>
    </xf>
    <xf numFmtId="0" fontId="1" fillId="4" borderId="64" xfId="0" applyFont="1" applyFill="1" applyBorder="1" applyAlignment="1">
      <alignment horizontal="left" vertical="center"/>
    </xf>
    <xf numFmtId="0" fontId="1" fillId="4" borderId="34" xfId="0" applyFont="1" applyFill="1" applyBorder="1" applyAlignment="1">
      <alignment horizontal="left" vertical="center"/>
    </xf>
    <xf numFmtId="0" fontId="3" fillId="0" borderId="68" xfId="0" applyFont="1" applyBorder="1" applyAlignment="1">
      <alignment horizontal="left"/>
    </xf>
    <xf numFmtId="0" fontId="7" fillId="0" borderId="70" xfId="1" applyFont="1" applyBorder="1" applyAlignment="1">
      <alignment horizontal="left"/>
    </xf>
    <xf numFmtId="0" fontId="1" fillId="0" borderId="69" xfId="0" applyFont="1" applyBorder="1" applyAlignment="1">
      <alignment horizontal="left"/>
    </xf>
    <xf numFmtId="0" fontId="8" fillId="0" borderId="24" xfId="1" applyFont="1" applyBorder="1" applyAlignment="1">
      <alignment horizontal="left"/>
    </xf>
    <xf numFmtId="164" fontId="1" fillId="4" borderId="61" xfId="0" applyNumberFormat="1" applyFont="1" applyFill="1" applyBorder="1" applyAlignment="1">
      <alignment horizontal="left"/>
    </xf>
    <xf numFmtId="164" fontId="1" fillId="4" borderId="65" xfId="0" applyNumberFormat="1" applyFont="1" applyFill="1" applyBorder="1" applyAlignment="1">
      <alignment horizontal="left"/>
    </xf>
    <xf numFmtId="164" fontId="1" fillId="4" borderId="66" xfId="0" applyNumberFormat="1" applyFont="1" applyFill="1" applyBorder="1" applyAlignment="1">
      <alignment horizontal="left"/>
    </xf>
    <xf numFmtId="0" fontId="7" fillId="0" borderId="25" xfId="0" applyFont="1" applyBorder="1" applyAlignment="1">
      <alignment wrapText="1"/>
    </xf>
    <xf numFmtId="0" fontId="11" fillId="8" borderId="2" xfId="0" applyFont="1" applyFill="1" applyBorder="1" applyAlignment="1">
      <alignment horizontal="center" wrapText="1"/>
    </xf>
    <xf numFmtId="0" fontId="12" fillId="8" borderId="47" xfId="0" applyFont="1" applyFill="1" applyBorder="1" applyAlignment="1" applyProtection="1">
      <alignment horizontal="left" wrapText="1"/>
      <protection locked="0"/>
    </xf>
    <xf numFmtId="164" fontId="9" fillId="8" borderId="3" xfId="0" applyNumberFormat="1" applyFont="1" applyFill="1" applyBorder="1"/>
    <xf numFmtId="0" fontId="12" fillId="8" borderId="0" xfId="0" applyFont="1" applyFill="1" applyAlignment="1" applyProtection="1">
      <alignment horizontal="left" wrapText="1"/>
      <protection locked="0"/>
    </xf>
    <xf numFmtId="0" fontId="4" fillId="9" borderId="0" xfId="0" applyFont="1" applyFill="1"/>
    <xf numFmtId="0" fontId="1" fillId="9" borderId="6" xfId="0" applyFont="1" applyFill="1" applyBorder="1" applyAlignment="1" applyProtection="1">
      <alignment horizontal="left"/>
      <protection locked="0"/>
    </xf>
    <xf numFmtId="0" fontId="1" fillId="9" borderId="12" xfId="0" applyFont="1" applyFill="1" applyBorder="1" applyAlignment="1" applyProtection="1">
      <alignment horizontal="left"/>
      <protection locked="0"/>
    </xf>
    <xf numFmtId="0" fontId="1" fillId="9" borderId="7" xfId="0" applyFont="1" applyFill="1" applyBorder="1" applyAlignment="1" applyProtection="1">
      <alignment horizontal="left"/>
      <protection locked="0"/>
    </xf>
    <xf numFmtId="0" fontId="1" fillId="9" borderId="63" xfId="0" applyFont="1" applyFill="1" applyBorder="1" applyAlignment="1">
      <alignment horizontal="left" vertical="center"/>
    </xf>
    <xf numFmtId="0" fontId="1" fillId="9" borderId="63" xfId="0" applyFont="1" applyFill="1" applyBorder="1" applyAlignment="1">
      <alignment horizontal="left" vertical="center" wrapText="1"/>
    </xf>
    <xf numFmtId="0" fontId="5" fillId="10" borderId="60" xfId="0" applyFont="1" applyFill="1" applyBorder="1" applyAlignment="1">
      <alignment horizontal="left" wrapText="1"/>
    </xf>
    <xf numFmtId="0" fontId="5" fillId="10" borderId="62" xfId="0" applyFont="1" applyFill="1" applyBorder="1" applyAlignment="1">
      <alignment horizontal="left" wrapText="1"/>
    </xf>
    <xf numFmtId="0" fontId="5" fillId="10" borderId="58" xfId="0" applyFont="1" applyFill="1" applyBorder="1" applyAlignment="1">
      <alignment horizontal="left" wrapText="1"/>
    </xf>
    <xf numFmtId="0" fontId="5" fillId="10" borderId="29" xfId="0" applyFont="1" applyFill="1" applyBorder="1" applyAlignment="1">
      <alignment horizontal="left" wrapText="1"/>
    </xf>
    <xf numFmtId="0" fontId="1" fillId="9" borderId="72" xfId="0" applyFont="1" applyFill="1" applyBorder="1" applyAlignment="1" applyProtection="1">
      <alignment horizontal="left"/>
      <protection locked="0"/>
    </xf>
    <xf numFmtId="0" fontId="1" fillId="9" borderId="0" xfId="0" applyFont="1" applyFill="1" applyAlignment="1" applyProtection="1">
      <alignment horizontal="left"/>
      <protection locked="0"/>
    </xf>
    <xf numFmtId="0" fontId="3" fillId="0" borderId="75" xfId="0" applyFont="1" applyBorder="1" applyAlignment="1">
      <alignment horizontal="center"/>
    </xf>
    <xf numFmtId="0" fontId="6" fillId="4" borderId="34" xfId="0" applyFont="1" applyFill="1" applyBorder="1" applyAlignment="1">
      <alignment horizontal="left" vertical="center" wrapText="1"/>
    </xf>
    <xf numFmtId="0" fontId="1" fillId="9" borderId="76" xfId="0" applyFont="1" applyFill="1" applyBorder="1" applyAlignment="1" applyProtection="1">
      <alignment horizontal="left"/>
      <protection locked="0"/>
    </xf>
    <xf numFmtId="0" fontId="1" fillId="9" borderId="77" xfId="0" applyFont="1" applyFill="1" applyBorder="1" applyAlignment="1" applyProtection="1">
      <alignment horizontal="left"/>
      <protection locked="0"/>
    </xf>
    <xf numFmtId="0" fontId="1" fillId="9" borderId="71" xfId="0" applyFont="1" applyFill="1" applyBorder="1" applyAlignment="1" applyProtection="1">
      <alignment horizontal="left"/>
      <protection locked="0"/>
    </xf>
    <xf numFmtId="0" fontId="1" fillId="9" borderId="26" xfId="0" applyFont="1" applyFill="1" applyBorder="1" applyAlignment="1" applyProtection="1">
      <alignment horizontal="left"/>
      <protection locked="0"/>
    </xf>
    <xf numFmtId="164" fontId="1" fillId="4" borderId="78" xfId="0" applyNumberFormat="1" applyFont="1" applyFill="1" applyBorder="1" applyAlignment="1">
      <alignment horizontal="left"/>
    </xf>
    <xf numFmtId="164" fontId="1" fillId="4" borderId="79" xfId="0" applyNumberFormat="1" applyFont="1" applyFill="1" applyBorder="1" applyAlignment="1">
      <alignment horizontal="left"/>
    </xf>
    <xf numFmtId="0" fontId="3" fillId="0" borderId="80" xfId="0" applyFont="1" applyBorder="1" applyAlignment="1">
      <alignment horizontal="center"/>
    </xf>
    <xf numFmtId="0" fontId="3" fillId="0" borderId="81" xfId="0" applyFont="1" applyBorder="1" applyAlignment="1">
      <alignment horizontal="center"/>
    </xf>
    <xf numFmtId="165" fontId="6" fillId="4" borderId="82" xfId="0" applyNumberFormat="1" applyFont="1" applyFill="1" applyBorder="1" applyAlignment="1">
      <alignment horizontal="left" vertical="center" wrapText="1"/>
    </xf>
    <xf numFmtId="165" fontId="6" fillId="4" borderId="83" xfId="0" applyNumberFormat="1" applyFont="1" applyFill="1" applyBorder="1" applyAlignment="1">
      <alignment horizontal="left" vertical="center" wrapText="1"/>
    </xf>
    <xf numFmtId="0" fontId="5" fillId="10" borderId="68" xfId="0" applyFont="1" applyFill="1" applyBorder="1" applyAlignment="1">
      <alignment horizontal="left" wrapText="1"/>
    </xf>
    <xf numFmtId="164" fontId="1" fillId="4" borderId="39" xfId="0" applyNumberFormat="1" applyFont="1" applyFill="1" applyBorder="1" applyAlignment="1">
      <alignment horizontal="left"/>
    </xf>
    <xf numFmtId="0" fontId="5" fillId="10" borderId="57" xfId="0" applyFont="1" applyFill="1" applyBorder="1" applyAlignment="1">
      <alignment horizontal="left" wrapText="1"/>
    </xf>
    <xf numFmtId="165" fontId="6" fillId="4" borderId="84" xfId="0" applyNumberFormat="1" applyFont="1" applyFill="1" applyBorder="1" applyAlignment="1">
      <alignment horizontal="left" vertical="center" wrapText="1"/>
    </xf>
    <xf numFmtId="15" fontId="8" fillId="9" borderId="0" xfId="0" applyNumberFormat="1" applyFont="1" applyFill="1" applyAlignment="1" applyProtection="1">
      <alignment horizontal="left"/>
      <protection locked="0"/>
    </xf>
    <xf numFmtId="0" fontId="8" fillId="9" borderId="25" xfId="0" applyFont="1" applyFill="1" applyBorder="1" applyAlignment="1" applyProtection="1">
      <alignment horizontal="left"/>
      <protection locked="0"/>
    </xf>
    <xf numFmtId="0" fontId="8" fillId="9" borderId="0" xfId="0" applyFont="1" applyFill="1" applyAlignment="1" applyProtection="1">
      <alignment horizontal="left"/>
      <protection locked="0"/>
    </xf>
    <xf numFmtId="0" fontId="8" fillId="9" borderId="26" xfId="0" applyFont="1" applyFill="1" applyBorder="1" applyAlignment="1" applyProtection="1">
      <alignment horizontal="left"/>
      <protection locked="0"/>
    </xf>
    <xf numFmtId="0" fontId="8" fillId="9" borderId="38" xfId="0" applyFont="1" applyFill="1" applyBorder="1" applyAlignment="1" applyProtection="1">
      <alignment horizontal="left"/>
      <protection locked="0"/>
    </xf>
    <xf numFmtId="0" fontId="8" fillId="9" borderId="23" xfId="0" applyFont="1" applyFill="1" applyBorder="1" applyAlignment="1" applyProtection="1">
      <alignment horizontal="left"/>
      <protection locked="0"/>
    </xf>
    <xf numFmtId="0" fontId="8" fillId="9" borderId="27" xfId="0" applyFont="1" applyFill="1" applyBorder="1" applyAlignment="1" applyProtection="1">
      <alignment horizontal="left"/>
      <protection locked="0"/>
    </xf>
    <xf numFmtId="0" fontId="3" fillId="9" borderId="39" xfId="0" applyFont="1" applyFill="1" applyBorder="1" applyAlignment="1" applyProtection="1">
      <alignment horizontal="left"/>
      <protection locked="0"/>
    </xf>
    <xf numFmtId="0" fontId="3" fillId="9" borderId="31" xfId="0" applyFont="1" applyFill="1" applyBorder="1" applyAlignment="1" applyProtection="1">
      <alignment horizontal="left"/>
      <protection locked="0"/>
    </xf>
    <xf numFmtId="0" fontId="3" fillId="9" borderId="40" xfId="0" applyFont="1" applyFill="1" applyBorder="1" applyAlignment="1" applyProtection="1">
      <alignment horizontal="left"/>
      <protection locked="0"/>
    </xf>
    <xf numFmtId="0" fontId="3" fillId="9" borderId="0" xfId="0" applyFont="1" applyFill="1" applyAlignment="1" applyProtection="1">
      <alignment horizontal="left"/>
      <protection locked="0"/>
    </xf>
    <xf numFmtId="0" fontId="1" fillId="9" borderId="6" xfId="0" applyFont="1" applyFill="1" applyBorder="1" applyAlignment="1" applyProtection="1">
      <alignment horizontal="left"/>
      <protection locked="0"/>
    </xf>
    <xf numFmtId="0" fontId="1" fillId="9" borderId="12" xfId="0" applyFont="1" applyFill="1" applyBorder="1" applyAlignment="1" applyProtection="1">
      <alignment horizontal="left"/>
      <protection locked="0"/>
    </xf>
    <xf numFmtId="0" fontId="1" fillId="9" borderId="7" xfId="0" applyFont="1" applyFill="1" applyBorder="1" applyAlignment="1" applyProtection="1">
      <alignment horizontal="left"/>
      <protection locked="0"/>
    </xf>
    <xf numFmtId="0" fontId="20" fillId="0" borderId="34" xfId="0" applyFont="1" applyBorder="1" applyAlignment="1">
      <alignment horizontal="center"/>
    </xf>
    <xf numFmtId="0" fontId="20" fillId="0" borderId="24" xfId="0" applyFont="1" applyBorder="1" applyAlignment="1">
      <alignment horizontal="center"/>
    </xf>
    <xf numFmtId="0" fontId="1" fillId="0" borderId="1" xfId="0" applyFont="1" applyBorder="1" applyAlignment="1">
      <alignment horizontal="right"/>
    </xf>
    <xf numFmtId="0" fontId="1" fillId="0" borderId="0" xfId="0" applyFont="1" applyAlignment="1">
      <alignment horizontal="right"/>
    </xf>
    <xf numFmtId="0" fontId="5" fillId="10" borderId="36" xfId="0" applyFont="1" applyFill="1" applyBorder="1" applyAlignment="1">
      <alignment horizontal="left" wrapText="1"/>
    </xf>
    <xf numFmtId="0" fontId="5" fillId="10" borderId="21" xfId="0" applyFont="1" applyFill="1" applyBorder="1" applyAlignment="1">
      <alignment horizontal="left" wrapText="1"/>
    </xf>
    <xf numFmtId="0" fontId="5" fillId="10" borderId="37" xfId="0" applyFont="1" applyFill="1" applyBorder="1" applyAlignment="1">
      <alignment horizontal="left" wrapText="1"/>
    </xf>
    <xf numFmtId="0" fontId="1" fillId="3" borderId="34"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8" fillId="0" borderId="22" xfId="0" applyFont="1" applyBorder="1" applyAlignment="1">
      <alignment horizontal="left" vertical="center" wrapText="1"/>
    </xf>
    <xf numFmtId="0" fontId="1" fillId="3" borderId="34" xfId="0" applyFont="1" applyFill="1" applyBorder="1" applyAlignment="1">
      <alignment horizontal="left" vertical="center"/>
    </xf>
    <xf numFmtId="0" fontId="1" fillId="3" borderId="24" xfId="0" applyFont="1" applyFill="1" applyBorder="1" applyAlignment="1">
      <alignment horizontal="left" vertical="center"/>
    </xf>
    <xf numFmtId="0" fontId="1" fillId="3" borderId="35" xfId="0" applyFont="1" applyFill="1" applyBorder="1" applyAlignment="1">
      <alignment horizontal="left" vertical="center"/>
    </xf>
    <xf numFmtId="0" fontId="1" fillId="4" borderId="30" xfId="0" applyFont="1" applyFill="1" applyBorder="1" applyAlignment="1">
      <alignment horizontal="left" wrapText="1"/>
    </xf>
    <xf numFmtId="0" fontId="1" fillId="4" borderId="31" xfId="0" applyFont="1" applyFill="1" applyBorder="1" applyAlignment="1">
      <alignment horizontal="left" wrapText="1"/>
    </xf>
    <xf numFmtId="0" fontId="1" fillId="4" borderId="32" xfId="0" applyFont="1" applyFill="1" applyBorder="1" applyAlignment="1">
      <alignment horizontal="left" wrapText="1"/>
    </xf>
    <xf numFmtId="0" fontId="8" fillId="0" borderId="43" xfId="1" applyFont="1" applyBorder="1" applyAlignment="1">
      <alignment horizontal="left"/>
    </xf>
    <xf numFmtId="0" fontId="8" fillId="0" borderId="24" xfId="1" applyFont="1" applyBorder="1" applyAlignment="1">
      <alignment horizontal="left"/>
    </xf>
    <xf numFmtId="0" fontId="5" fillId="9" borderId="34" xfId="1" applyFont="1" applyFill="1" applyBorder="1" applyAlignment="1">
      <alignment horizontal="left"/>
    </xf>
    <xf numFmtId="0" fontId="5" fillId="9" borderId="24" xfId="1" applyFont="1" applyFill="1" applyBorder="1" applyAlignment="1">
      <alignment horizontal="left"/>
    </xf>
    <xf numFmtId="15" fontId="8" fillId="9" borderId="38" xfId="0" applyNumberFormat="1" applyFont="1" applyFill="1" applyBorder="1" applyAlignment="1" applyProtection="1">
      <alignment horizontal="left"/>
      <protection locked="0"/>
    </xf>
    <xf numFmtId="15" fontId="8" fillId="9" borderId="23" xfId="0" applyNumberFormat="1" applyFont="1" applyFill="1" applyBorder="1" applyAlignment="1" applyProtection="1">
      <alignment horizontal="left"/>
      <protection locked="0"/>
    </xf>
    <xf numFmtId="15" fontId="8" fillId="9" borderId="27" xfId="0" applyNumberFormat="1" applyFont="1" applyFill="1" applyBorder="1" applyAlignment="1" applyProtection="1">
      <alignment horizontal="left"/>
      <protection locked="0"/>
    </xf>
    <xf numFmtId="0" fontId="5" fillId="0" borderId="43" xfId="1" applyFont="1" applyBorder="1" applyAlignment="1">
      <alignment horizontal="left"/>
    </xf>
    <xf numFmtId="0" fontId="5" fillId="0" borderId="24" xfId="1" applyFont="1" applyBorder="1" applyAlignment="1">
      <alignment horizontal="left"/>
    </xf>
    <xf numFmtId="0" fontId="5" fillId="10" borderId="10" xfId="0" applyFont="1" applyFill="1" applyBorder="1" applyAlignment="1">
      <alignment horizontal="left" wrapText="1"/>
    </xf>
    <xf numFmtId="0" fontId="5" fillId="10" borderId="11" xfId="0" applyFont="1" applyFill="1" applyBorder="1" applyAlignment="1">
      <alignment horizontal="left" wrapText="1"/>
    </xf>
    <xf numFmtId="0" fontId="5" fillId="10" borderId="4" xfId="0" applyFont="1" applyFill="1" applyBorder="1" applyAlignment="1">
      <alignment horizontal="left" wrapText="1"/>
    </xf>
    <xf numFmtId="0" fontId="1" fillId="9" borderId="13" xfId="0" applyFont="1" applyFill="1" applyBorder="1" applyAlignment="1" applyProtection="1">
      <alignment horizontal="left"/>
      <protection locked="0"/>
    </xf>
    <xf numFmtId="0" fontId="1" fillId="9" borderId="14" xfId="0" applyFont="1" applyFill="1" applyBorder="1" applyAlignment="1" applyProtection="1">
      <alignment horizontal="left"/>
      <protection locked="0"/>
    </xf>
    <xf numFmtId="0" fontId="1" fillId="9" borderId="8" xfId="0" applyFont="1" applyFill="1" applyBorder="1" applyAlignment="1" applyProtection="1">
      <alignment horizontal="left"/>
      <protection locked="0"/>
    </xf>
    <xf numFmtId="0" fontId="1" fillId="4" borderId="9" xfId="0" applyFont="1" applyFill="1" applyBorder="1" applyAlignment="1">
      <alignment horizontal="left" wrapText="1"/>
    </xf>
    <xf numFmtId="0" fontId="1" fillId="4" borderId="54" xfId="0" applyFont="1" applyFill="1" applyBorder="1" applyAlignment="1">
      <alignment horizontal="left" wrapText="1"/>
    </xf>
    <xf numFmtId="0" fontId="1" fillId="4" borderId="15" xfId="0" applyFont="1" applyFill="1" applyBorder="1" applyAlignment="1">
      <alignment horizontal="left" wrapText="1"/>
    </xf>
    <xf numFmtId="0" fontId="3" fillId="0" borderId="67" xfId="0" applyFont="1" applyBorder="1" applyAlignment="1">
      <alignment horizontal="center"/>
    </xf>
    <xf numFmtId="0" fontId="3" fillId="0" borderId="55" xfId="0" applyFont="1" applyBorder="1" applyAlignment="1">
      <alignment horizontal="center"/>
    </xf>
    <xf numFmtId="0" fontId="6" fillId="4" borderId="5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35" xfId="0" applyFont="1" applyFill="1" applyBorder="1" applyAlignment="1">
      <alignment horizontal="left" vertical="center" wrapText="1"/>
    </xf>
    <xf numFmtId="0" fontId="6" fillId="4" borderId="28" xfId="0" applyFont="1" applyFill="1" applyBorder="1" applyAlignment="1">
      <alignment horizontal="left" vertical="center" wrapText="1"/>
    </xf>
    <xf numFmtId="0" fontId="8" fillId="0" borderId="42" xfId="1" applyFont="1" applyBorder="1" applyAlignment="1">
      <alignment horizontal="left"/>
    </xf>
    <xf numFmtId="0" fontId="8" fillId="0" borderId="21" xfId="1" applyFont="1" applyBorder="1" applyAlignment="1">
      <alignment horizontal="left"/>
    </xf>
    <xf numFmtId="0" fontId="8" fillId="0" borderId="42" xfId="1" applyFont="1" applyBorder="1" applyAlignment="1">
      <alignment horizontal="left" wrapText="1"/>
    </xf>
    <xf numFmtId="0" fontId="8" fillId="0" borderId="23" xfId="1" applyFont="1" applyBorder="1" applyAlignment="1">
      <alignment horizontal="left" wrapText="1"/>
    </xf>
    <xf numFmtId="0" fontId="5" fillId="4" borderId="34" xfId="1" applyFont="1" applyFill="1" applyBorder="1" applyAlignment="1">
      <alignment horizontal="left"/>
    </xf>
    <xf numFmtId="0" fontId="5" fillId="4" borderId="24" xfId="1" applyFont="1" applyFill="1" applyBorder="1" applyAlignment="1">
      <alignment horizontal="left"/>
    </xf>
    <xf numFmtId="0" fontId="12" fillId="8" borderId="48" xfId="0" applyFont="1" applyFill="1" applyBorder="1" applyAlignment="1" applyProtection="1">
      <alignment horizontal="left" vertical="center" wrapText="1"/>
      <protection locked="0"/>
    </xf>
    <xf numFmtId="0" fontId="12" fillId="8" borderId="7" xfId="0" applyFont="1" applyFill="1" applyBorder="1" applyAlignment="1" applyProtection="1">
      <alignment horizontal="left" vertical="center" wrapText="1"/>
      <protection locked="0"/>
    </xf>
    <xf numFmtId="0" fontId="17" fillId="0" borderId="34" xfId="0" applyFont="1" applyBorder="1" applyAlignment="1">
      <alignment horizontal="center"/>
    </xf>
    <xf numFmtId="0" fontId="17" fillId="0" borderId="24" xfId="0" applyFont="1" applyBorder="1" applyAlignment="1">
      <alignment horizontal="center"/>
    </xf>
    <xf numFmtId="0" fontId="17" fillId="0" borderId="35" xfId="0" applyFont="1" applyBorder="1" applyAlignment="1">
      <alignment horizontal="center"/>
    </xf>
    <xf numFmtId="0" fontId="18" fillId="0" borderId="0" xfId="0" applyFont="1" applyAlignment="1">
      <alignment horizontal="center" vertical="top" wrapText="1"/>
    </xf>
    <xf numFmtId="0" fontId="18" fillId="0" borderId="1" xfId="0" applyFont="1" applyBorder="1" applyAlignment="1">
      <alignment horizontal="center" vertical="top" wrapText="1"/>
    </xf>
    <xf numFmtId="0" fontId="11" fillId="8" borderId="44" xfId="0" applyFont="1" applyFill="1" applyBorder="1" applyAlignment="1">
      <alignment horizontal="center" wrapText="1"/>
    </xf>
    <xf numFmtId="0" fontId="11" fillId="8" borderId="45" xfId="0" applyFont="1" applyFill="1" applyBorder="1" applyAlignment="1">
      <alignment horizontal="center" wrapText="1"/>
    </xf>
    <xf numFmtId="0" fontId="11" fillId="8" borderId="46" xfId="0" applyFont="1" applyFill="1" applyBorder="1" applyAlignment="1">
      <alignment horizontal="center" wrapText="1"/>
    </xf>
    <xf numFmtId="0" fontId="14" fillId="0" borderId="42" xfId="1" applyFont="1" applyBorder="1" applyAlignment="1">
      <alignment horizontal="left"/>
    </xf>
    <xf numFmtId="0" fontId="14" fillId="0" borderId="23" xfId="1" applyFont="1" applyBorder="1" applyAlignment="1">
      <alignment horizontal="left"/>
    </xf>
    <xf numFmtId="0" fontId="12" fillId="6" borderId="17" xfId="0" applyFont="1" applyFill="1" applyBorder="1" applyAlignment="1">
      <alignment horizontal="left" wrapText="1"/>
    </xf>
    <xf numFmtId="0" fontId="12" fillId="6" borderId="18" xfId="0" applyFont="1" applyFill="1" applyBorder="1" applyAlignment="1">
      <alignment horizontal="left" wrapText="1"/>
    </xf>
    <xf numFmtId="0" fontId="12" fillId="6" borderId="19" xfId="0" applyFont="1" applyFill="1" applyBorder="1" applyAlignment="1">
      <alignment horizontal="left" wrapText="1"/>
    </xf>
    <xf numFmtId="0" fontId="1" fillId="6" borderId="49" xfId="0" applyFont="1" applyFill="1" applyBorder="1" applyAlignment="1">
      <alignment horizontal="center" wrapText="1"/>
    </xf>
    <xf numFmtId="0" fontId="1" fillId="6" borderId="50" xfId="0" applyFont="1" applyFill="1" applyBorder="1" applyAlignment="1">
      <alignment horizontal="center" wrapText="1"/>
    </xf>
    <xf numFmtId="0" fontId="14" fillId="0" borderId="41" xfId="1" applyFont="1" applyBorder="1" applyAlignment="1">
      <alignment horizontal="left"/>
    </xf>
    <xf numFmtId="0" fontId="14" fillId="0" borderId="21" xfId="1" applyFont="1" applyBorder="1" applyAlignment="1">
      <alignment horizontal="left"/>
    </xf>
    <xf numFmtId="0" fontId="14" fillId="0" borderId="52" xfId="1" applyFont="1" applyBorder="1" applyAlignment="1">
      <alignment horizontal="left" wrapText="1"/>
    </xf>
    <xf numFmtId="0" fontId="14" fillId="0" borderId="22" xfId="1" applyFont="1" applyBorder="1" applyAlignment="1">
      <alignment horizontal="left" wrapText="1"/>
    </xf>
    <xf numFmtId="0" fontId="12" fillId="8" borderId="73" xfId="0" applyFont="1" applyFill="1" applyBorder="1" applyAlignment="1" applyProtection="1">
      <alignment horizontal="center" vertical="center" wrapText="1"/>
      <protection locked="0"/>
    </xf>
    <xf numFmtId="0" fontId="12" fillId="8" borderId="74" xfId="0" applyFont="1" applyFill="1" applyBorder="1" applyAlignment="1" applyProtection="1">
      <alignment horizontal="center" vertical="center" wrapText="1"/>
      <protection locked="0"/>
    </xf>
  </cellXfs>
  <cellStyles count="2">
    <cellStyle name="Normal" xfId="0" builtinId="0"/>
    <cellStyle name="Normal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1835239</xdr:colOff>
      <xdr:row>2</xdr:row>
      <xdr:rowOff>590281</xdr:rowOff>
    </xdr:to>
    <xdr:pic>
      <xdr:nvPicPr>
        <xdr:cNvPr id="2" name="Picture 1" descr="BANKSETA-logo">
          <a:extLst>
            <a:ext uri="{FF2B5EF4-FFF2-40B4-BE49-F238E27FC236}">
              <a16:creationId xmlns:a16="http://schemas.microsoft.com/office/drawing/2014/main" id="{BFB14E83-8585-44CF-BEBD-1A25144BF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3" name="Picture 2" descr="BANKSETA-logo">
          <a:extLst>
            <a:ext uri="{FF2B5EF4-FFF2-40B4-BE49-F238E27FC236}">
              <a16:creationId xmlns:a16="http://schemas.microsoft.com/office/drawing/2014/main" id="{718CB71E-D8BB-49AC-9479-8651E2C5C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4" name="Picture 3" descr="BANKSETA-logo">
          <a:extLst>
            <a:ext uri="{FF2B5EF4-FFF2-40B4-BE49-F238E27FC236}">
              <a16:creationId xmlns:a16="http://schemas.microsoft.com/office/drawing/2014/main" id="{9FAC7B7D-2A7D-48FF-888C-1AD51016F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5" name="Picture 4" descr="BANKSETA-logo">
          <a:extLst>
            <a:ext uri="{FF2B5EF4-FFF2-40B4-BE49-F238E27FC236}">
              <a16:creationId xmlns:a16="http://schemas.microsoft.com/office/drawing/2014/main" id="{431D9643-08E6-486B-890C-9DF2E8E57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6" name="Picture 5" descr="BANKSETA-logo">
          <a:extLst>
            <a:ext uri="{FF2B5EF4-FFF2-40B4-BE49-F238E27FC236}">
              <a16:creationId xmlns:a16="http://schemas.microsoft.com/office/drawing/2014/main" id="{17417D59-1089-4FEF-8F82-B5519E3F2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7" name="Picture 6" descr="BANKSETA-logo">
          <a:extLst>
            <a:ext uri="{FF2B5EF4-FFF2-40B4-BE49-F238E27FC236}">
              <a16:creationId xmlns:a16="http://schemas.microsoft.com/office/drawing/2014/main" id="{283824C1-B310-4671-9D1B-B540F65E3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8" name="Picture 7" descr="BANKSETA-logo">
          <a:extLst>
            <a:ext uri="{FF2B5EF4-FFF2-40B4-BE49-F238E27FC236}">
              <a16:creationId xmlns:a16="http://schemas.microsoft.com/office/drawing/2014/main" id="{C6ADF42E-70C9-4A5F-8A58-708EA1673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1835239</xdr:colOff>
      <xdr:row>2</xdr:row>
      <xdr:rowOff>590281</xdr:rowOff>
    </xdr:to>
    <xdr:pic>
      <xdr:nvPicPr>
        <xdr:cNvPr id="2" name="Picture 1" descr="BANKSETA-logo">
          <a:extLst>
            <a:ext uri="{FF2B5EF4-FFF2-40B4-BE49-F238E27FC236}">
              <a16:creationId xmlns:a16="http://schemas.microsoft.com/office/drawing/2014/main" id="{CE8F7294-6606-4114-8ECD-067275245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47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3" name="Picture 2" descr="BANKSETA-logo">
          <a:extLst>
            <a:ext uri="{FF2B5EF4-FFF2-40B4-BE49-F238E27FC236}">
              <a16:creationId xmlns:a16="http://schemas.microsoft.com/office/drawing/2014/main" id="{014767A6-6AC6-4D98-841C-35A570BEF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4" name="Picture 3" descr="BANKSETA-logo">
          <a:extLst>
            <a:ext uri="{FF2B5EF4-FFF2-40B4-BE49-F238E27FC236}">
              <a16:creationId xmlns:a16="http://schemas.microsoft.com/office/drawing/2014/main" id="{E7637E42-2D5D-4F13-B09E-F94F02991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5" name="Picture 4" descr="BANKSETA-logo">
          <a:extLst>
            <a:ext uri="{FF2B5EF4-FFF2-40B4-BE49-F238E27FC236}">
              <a16:creationId xmlns:a16="http://schemas.microsoft.com/office/drawing/2014/main" id="{55192995-F6B4-4DDC-A8D0-C71580D0B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6" name="Picture 5" descr="BANKSETA-logo">
          <a:extLst>
            <a:ext uri="{FF2B5EF4-FFF2-40B4-BE49-F238E27FC236}">
              <a16:creationId xmlns:a16="http://schemas.microsoft.com/office/drawing/2014/main" id="{5A51C7BE-CF14-4905-905E-EC3FD38E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7" name="Picture 6" descr="BANKSETA-logo">
          <a:extLst>
            <a:ext uri="{FF2B5EF4-FFF2-40B4-BE49-F238E27FC236}">
              <a16:creationId xmlns:a16="http://schemas.microsoft.com/office/drawing/2014/main" id="{A37EA89C-2E35-4C6C-A06C-DDB2A393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8" name="Picture 7" descr="BANKSETA-logo">
          <a:extLst>
            <a:ext uri="{FF2B5EF4-FFF2-40B4-BE49-F238E27FC236}">
              <a16:creationId xmlns:a16="http://schemas.microsoft.com/office/drawing/2014/main" id="{B698C955-43F9-44C2-B76A-232F06260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9" name="Picture 8" descr="BANKSETA-logo">
          <a:extLst>
            <a:ext uri="{FF2B5EF4-FFF2-40B4-BE49-F238E27FC236}">
              <a16:creationId xmlns:a16="http://schemas.microsoft.com/office/drawing/2014/main" id="{5B0FA90B-7F0E-41A2-B073-A55F57BEE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0" name="Picture 9" descr="BANKSETA-logo">
          <a:extLst>
            <a:ext uri="{FF2B5EF4-FFF2-40B4-BE49-F238E27FC236}">
              <a16:creationId xmlns:a16="http://schemas.microsoft.com/office/drawing/2014/main" id="{9E7C8225-C9C1-4873-A9CF-BBFD92DA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1" name="Picture 10" descr="BANKSETA-logo">
          <a:extLst>
            <a:ext uri="{FF2B5EF4-FFF2-40B4-BE49-F238E27FC236}">
              <a16:creationId xmlns:a16="http://schemas.microsoft.com/office/drawing/2014/main" id="{D8DE55A9-9114-4DC8-BB9A-2A817FCD9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2" name="Picture 11" descr="BANKSETA-logo">
          <a:extLst>
            <a:ext uri="{FF2B5EF4-FFF2-40B4-BE49-F238E27FC236}">
              <a16:creationId xmlns:a16="http://schemas.microsoft.com/office/drawing/2014/main" id="{9D65BB65-36AE-40D1-948C-FA710FE6F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3" name="Picture 12" descr="BANKSETA-logo">
          <a:extLst>
            <a:ext uri="{FF2B5EF4-FFF2-40B4-BE49-F238E27FC236}">
              <a16:creationId xmlns:a16="http://schemas.microsoft.com/office/drawing/2014/main" id="{BC022127-E4AF-4E24-8EFA-7F6270D12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1835239</xdr:colOff>
      <xdr:row>2</xdr:row>
      <xdr:rowOff>590281</xdr:rowOff>
    </xdr:to>
    <xdr:pic>
      <xdr:nvPicPr>
        <xdr:cNvPr id="2" name="Picture 1" descr="BANKSETA-logo">
          <a:extLst>
            <a:ext uri="{FF2B5EF4-FFF2-40B4-BE49-F238E27FC236}">
              <a16:creationId xmlns:a16="http://schemas.microsoft.com/office/drawing/2014/main" id="{778DA0E3-8CF2-4C11-81C7-C30CA5C99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3" name="Picture 2" descr="BANKSETA-logo">
          <a:extLst>
            <a:ext uri="{FF2B5EF4-FFF2-40B4-BE49-F238E27FC236}">
              <a16:creationId xmlns:a16="http://schemas.microsoft.com/office/drawing/2014/main" id="{6DDC6348-95F5-483A-9762-63DE23D86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4" name="Picture 3" descr="BANKSETA-logo">
          <a:extLst>
            <a:ext uri="{FF2B5EF4-FFF2-40B4-BE49-F238E27FC236}">
              <a16:creationId xmlns:a16="http://schemas.microsoft.com/office/drawing/2014/main" id="{94D23EBE-EA08-46AF-ABDE-C6D209B15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5" name="Picture 4" descr="BANKSETA-logo">
          <a:extLst>
            <a:ext uri="{FF2B5EF4-FFF2-40B4-BE49-F238E27FC236}">
              <a16:creationId xmlns:a16="http://schemas.microsoft.com/office/drawing/2014/main" id="{E0519AED-EC0B-442D-A2C4-68BE1DD8D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6" name="Picture 5" descr="BANKSETA-logo">
          <a:extLst>
            <a:ext uri="{FF2B5EF4-FFF2-40B4-BE49-F238E27FC236}">
              <a16:creationId xmlns:a16="http://schemas.microsoft.com/office/drawing/2014/main" id="{917B2291-477D-4D3A-815F-D6084F6A1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7" name="Picture 6" descr="BANKSETA-logo">
          <a:extLst>
            <a:ext uri="{FF2B5EF4-FFF2-40B4-BE49-F238E27FC236}">
              <a16:creationId xmlns:a16="http://schemas.microsoft.com/office/drawing/2014/main" id="{2E8E00E8-23C9-4AE3-B1B7-98A333473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8" name="Picture 7" descr="BANKSETA-logo">
          <a:extLst>
            <a:ext uri="{FF2B5EF4-FFF2-40B4-BE49-F238E27FC236}">
              <a16:creationId xmlns:a16="http://schemas.microsoft.com/office/drawing/2014/main" id="{EA989615-4209-4477-8DBA-E5ECF32C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9" name="Picture 8" descr="BANKSETA-logo">
          <a:extLst>
            <a:ext uri="{FF2B5EF4-FFF2-40B4-BE49-F238E27FC236}">
              <a16:creationId xmlns:a16="http://schemas.microsoft.com/office/drawing/2014/main" id="{BBBF8F58-2DFC-41EB-98D3-E7A0A6D91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0" name="Picture 9" descr="BANKSETA-logo">
          <a:extLst>
            <a:ext uri="{FF2B5EF4-FFF2-40B4-BE49-F238E27FC236}">
              <a16:creationId xmlns:a16="http://schemas.microsoft.com/office/drawing/2014/main" id="{3DEB7001-155B-4A4B-B39C-85EB47C3B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1" name="Picture 10" descr="BANKSETA-logo">
          <a:extLst>
            <a:ext uri="{FF2B5EF4-FFF2-40B4-BE49-F238E27FC236}">
              <a16:creationId xmlns:a16="http://schemas.microsoft.com/office/drawing/2014/main" id="{AAD7F320-BA4A-4DD6-A3AE-FF75F6E57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2" name="Picture 11" descr="BANKSETA-logo">
          <a:extLst>
            <a:ext uri="{FF2B5EF4-FFF2-40B4-BE49-F238E27FC236}">
              <a16:creationId xmlns:a16="http://schemas.microsoft.com/office/drawing/2014/main" id="{B2058763-D87D-4AE7-B22E-07B0EBDAE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1835239</xdr:colOff>
      <xdr:row>2</xdr:row>
      <xdr:rowOff>590281</xdr:rowOff>
    </xdr:to>
    <xdr:pic>
      <xdr:nvPicPr>
        <xdr:cNvPr id="13" name="Picture 12" descr="BANKSETA-logo">
          <a:extLst>
            <a:ext uri="{FF2B5EF4-FFF2-40B4-BE49-F238E27FC236}">
              <a16:creationId xmlns:a16="http://schemas.microsoft.com/office/drawing/2014/main" id="{178038DA-00C7-44FD-8F99-0C88957F3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5239" cy="1855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xdr:colOff>
      <xdr:row>0</xdr:row>
      <xdr:rowOff>0</xdr:rowOff>
    </xdr:from>
    <xdr:ext cx="1276350" cy="975359"/>
    <xdr:pic>
      <xdr:nvPicPr>
        <xdr:cNvPr id="3" name="Picture 2" descr="BANKSETA-logo">
          <a:extLst>
            <a:ext uri="{FF2B5EF4-FFF2-40B4-BE49-F238E27FC236}">
              <a16:creationId xmlns:a16="http://schemas.microsoft.com/office/drawing/2014/main" id="{B8F70300-8D44-42C3-9C9F-53A6D899D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276350" cy="975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Jackie Kwinika" id="{129FCC64-EA3F-4251-ADED-35B0537CE125}" userId="S::JackieK@bankseta.org.za::8bee3a9f-d7cc-4de4-94b1-1173d46ad09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3" dT="2023-08-16T20:28:38.97" personId="{129FCC64-EA3F-4251-ADED-35B0537CE125}" id="{E23CB03A-69DC-4956-BF54-22D4BCD5DF02}">
    <text>Check the tender bulletin for similar tender pricing terms</text>
  </threadedComment>
  <threadedComment ref="L3" dT="2023-08-16T20:28:38.97" personId="{129FCC64-EA3F-4251-ADED-35B0537CE125}" id="{8135FF53-EB9A-41C7-8677-EC0A7834832E}">
    <text>Check the tender bulletin for similar tender pricing terms</text>
  </threadedComment>
</ThreadedComments>
</file>

<file path=xl/threadedComments/threadedComment2.xml><?xml version="1.0" encoding="utf-8"?>
<ThreadedComments xmlns="http://schemas.microsoft.com/office/spreadsheetml/2018/threadedcomments" xmlns:x="http://schemas.openxmlformats.org/spreadsheetml/2006/main">
  <threadedComment ref="J3" dT="2023-08-16T20:28:38.97" personId="{129FCC64-EA3F-4251-ADED-35B0537CE125}" id="{3B27233B-F19C-4E91-92F6-E4E2C7696A46}">
    <text>Check the tender bulletin for similar tender pricing terms</text>
  </threadedComment>
  <threadedComment ref="L3" dT="2023-08-16T20:28:38.97" personId="{129FCC64-EA3F-4251-ADED-35B0537CE125}" id="{1B26F855-0F34-41CC-92A4-42F2E291EE11}">
    <text>Check the tender bulletin for similar tender pricing terms</text>
  </threadedComment>
</ThreadedComments>
</file>

<file path=xl/threadedComments/threadedComment3.xml><?xml version="1.0" encoding="utf-8"?>
<ThreadedComments xmlns="http://schemas.microsoft.com/office/spreadsheetml/2018/threadedcomments" xmlns:x="http://schemas.openxmlformats.org/spreadsheetml/2006/main">
  <threadedComment ref="J3" dT="2023-08-16T20:28:38.97" personId="{129FCC64-EA3F-4251-ADED-35B0537CE125}" id="{DA8EDB51-31DB-401C-8EFB-D6BAC3491509}">
    <text>Check the tender bulletin for similar tender pricing terms</text>
  </threadedComment>
  <threadedComment ref="L3" dT="2023-08-16T20:28:38.97" personId="{129FCC64-EA3F-4251-ADED-35B0537CE125}" id="{B1F609C1-17EC-4146-84DF-C2659FA727F0}">
    <text>Check the tender bulletin for similar tender pricing terms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A14C-9E5E-46F4-8153-31C99158D8D2}">
  <sheetPr>
    <pageSetUpPr fitToPage="1"/>
  </sheetPr>
  <dimension ref="A1:O37"/>
  <sheetViews>
    <sheetView view="pageBreakPreview" zoomScale="60" zoomScaleNormal="100" zoomScaleSheetLayoutView="40" workbookViewId="0">
      <selection activeCell="B3" sqref="B2:H3"/>
    </sheetView>
  </sheetViews>
  <sheetFormatPr defaultColWidth="9.109375" defaultRowHeight="50.1" customHeight="1" x14ac:dyDescent="0.3"/>
  <cols>
    <col min="1" max="1" width="51.88671875" style="2" customWidth="1"/>
    <col min="2" max="2" width="32.109375" style="2" bestFit="1" customWidth="1"/>
    <col min="3" max="3" width="9.109375" style="2"/>
    <col min="4" max="10" width="16.88671875" style="2" customWidth="1"/>
    <col min="11" max="11" width="20.5546875" style="2" customWidth="1"/>
    <col min="12" max="13" width="16.88671875" style="2" customWidth="1"/>
    <col min="14" max="16384" width="9.109375" style="2"/>
  </cols>
  <sheetData>
    <row r="1" spans="1:13" ht="50.1" customHeight="1" x14ac:dyDescent="0.4">
      <c r="B1" s="111" t="s">
        <v>0</v>
      </c>
      <c r="C1" s="112"/>
      <c r="D1" s="112"/>
      <c r="E1" s="112"/>
      <c r="F1" s="112"/>
      <c r="G1" s="112"/>
      <c r="H1" s="112"/>
      <c r="I1" s="112"/>
      <c r="J1" s="112"/>
      <c r="K1" s="112"/>
    </row>
    <row r="2" spans="1:13" ht="50.1" customHeight="1" x14ac:dyDescent="0.3">
      <c r="A2" s="1"/>
      <c r="B2" s="121" t="s">
        <v>1</v>
      </c>
      <c r="C2" s="121"/>
      <c r="D2" s="121"/>
      <c r="E2" s="121"/>
      <c r="F2" s="121"/>
      <c r="G2" s="121"/>
      <c r="H2" s="121"/>
      <c r="I2" s="51"/>
      <c r="J2" s="51"/>
      <c r="K2" s="51"/>
      <c r="L2" s="51"/>
      <c r="M2" s="51"/>
    </row>
    <row r="3" spans="1:13" ht="50.1" customHeight="1" x14ac:dyDescent="0.3">
      <c r="A3" s="1"/>
      <c r="B3" s="30" t="s">
        <v>2</v>
      </c>
      <c r="C3" s="30"/>
      <c r="D3" s="30"/>
      <c r="E3" s="30"/>
      <c r="F3" s="30"/>
      <c r="G3" s="30"/>
      <c r="H3" s="30"/>
      <c r="I3" s="30"/>
      <c r="J3" s="30"/>
      <c r="K3" s="30"/>
      <c r="L3" s="30"/>
      <c r="M3" s="30"/>
    </row>
    <row r="4" spans="1:13" ht="34.950000000000003" customHeight="1" thickBot="1" x14ac:dyDescent="0.35">
      <c r="A4" s="1"/>
      <c r="B4" s="113" t="s">
        <v>3</v>
      </c>
      <c r="C4" s="113"/>
      <c r="D4" s="113"/>
      <c r="E4" s="113"/>
      <c r="F4" s="114"/>
      <c r="G4" s="114"/>
      <c r="H4" s="114"/>
      <c r="I4" s="114"/>
      <c r="J4" s="114"/>
      <c r="K4" s="114"/>
    </row>
    <row r="5" spans="1:13" ht="80.400000000000006" customHeight="1" thickTop="1" x14ac:dyDescent="0.3">
      <c r="A5" s="78" t="s">
        <v>4</v>
      </c>
      <c r="B5" s="115" t="s">
        <v>5</v>
      </c>
      <c r="C5" s="116"/>
      <c r="D5" s="117"/>
      <c r="E5" s="75" t="s">
        <v>6</v>
      </c>
      <c r="F5" s="76" t="s">
        <v>7</v>
      </c>
      <c r="G5" s="77" t="s">
        <v>8</v>
      </c>
      <c r="H5" s="76" t="s">
        <v>9</v>
      </c>
      <c r="I5" s="77" t="s">
        <v>10</v>
      </c>
      <c r="J5" s="93" t="s">
        <v>11</v>
      </c>
      <c r="K5" s="95" t="s">
        <v>12</v>
      </c>
      <c r="L5" s="76" t="s">
        <v>13</v>
      </c>
      <c r="M5" s="77" t="s">
        <v>14</v>
      </c>
    </row>
    <row r="6" spans="1:13" ht="50.1" customHeight="1" x14ac:dyDescent="0.3">
      <c r="A6" s="29" t="s">
        <v>15</v>
      </c>
      <c r="B6" s="122" t="s">
        <v>16</v>
      </c>
      <c r="C6" s="123"/>
      <c r="D6" s="124"/>
      <c r="E6" s="53">
        <v>1</v>
      </c>
      <c r="F6" s="73"/>
      <c r="G6" s="55">
        <f>F6*1</f>
        <v>0</v>
      </c>
      <c r="H6" s="73"/>
      <c r="I6" s="55">
        <f>H6*1</f>
        <v>0</v>
      </c>
      <c r="J6" s="73"/>
      <c r="K6" s="56">
        <f>J6*1</f>
        <v>0</v>
      </c>
      <c r="L6" s="73"/>
      <c r="M6" s="55">
        <f>L6*1</f>
        <v>0</v>
      </c>
    </row>
    <row r="7" spans="1:13" ht="50.1" customHeight="1" x14ac:dyDescent="0.3">
      <c r="A7" s="29" t="s">
        <v>17</v>
      </c>
      <c r="B7" s="118" t="s">
        <v>18</v>
      </c>
      <c r="C7" s="119"/>
      <c r="D7" s="120"/>
      <c r="E7" s="54">
        <v>1</v>
      </c>
      <c r="F7" s="74"/>
      <c r="G7" s="55">
        <f>F7*1</f>
        <v>0</v>
      </c>
      <c r="H7" s="74"/>
      <c r="I7" s="55">
        <f>H7*1</f>
        <v>0</v>
      </c>
      <c r="J7" s="74"/>
      <c r="K7" s="56">
        <f>J7*1</f>
        <v>0</v>
      </c>
      <c r="L7" s="74"/>
      <c r="M7" s="55">
        <f>L7*1</f>
        <v>0</v>
      </c>
    </row>
    <row r="8" spans="1:13" ht="50.1" customHeight="1" x14ac:dyDescent="0.3">
      <c r="A8" s="29" t="s">
        <v>19</v>
      </c>
      <c r="B8" s="118" t="s">
        <v>20</v>
      </c>
      <c r="C8" s="119"/>
      <c r="D8" s="120"/>
      <c r="E8" s="54" t="s">
        <v>21</v>
      </c>
      <c r="F8" s="74"/>
      <c r="G8" s="55">
        <f>F8*999</f>
        <v>0</v>
      </c>
      <c r="H8" s="74"/>
      <c r="I8" s="55">
        <f t="shared" ref="I8:I10" si="0">H8*1499</f>
        <v>0</v>
      </c>
      <c r="J8" s="74"/>
      <c r="K8" s="56">
        <f t="shared" ref="K8:K10" si="1">J8*2000</f>
        <v>0</v>
      </c>
      <c r="L8" s="74"/>
      <c r="M8" s="55">
        <f>L8*2001</f>
        <v>0</v>
      </c>
    </row>
    <row r="9" spans="1:13" ht="50.1" customHeight="1" x14ac:dyDescent="0.3">
      <c r="A9" s="29" t="s">
        <v>22</v>
      </c>
      <c r="B9" s="118" t="s">
        <v>23</v>
      </c>
      <c r="C9" s="119"/>
      <c r="D9" s="120"/>
      <c r="E9" s="54">
        <v>1</v>
      </c>
      <c r="F9" s="74"/>
      <c r="G9" s="55">
        <f>F9*1</f>
        <v>0</v>
      </c>
      <c r="H9" s="74"/>
      <c r="I9" s="55">
        <f>H9*1</f>
        <v>0</v>
      </c>
      <c r="J9" s="74"/>
      <c r="K9" s="56">
        <f>J9*1</f>
        <v>0</v>
      </c>
      <c r="L9" s="74"/>
      <c r="M9" s="55">
        <f>L9*1</f>
        <v>0</v>
      </c>
    </row>
    <row r="10" spans="1:13" ht="50.1" customHeight="1" x14ac:dyDescent="0.3">
      <c r="A10" s="48" t="s">
        <v>24</v>
      </c>
      <c r="B10" s="118" t="s">
        <v>25</v>
      </c>
      <c r="C10" s="119"/>
      <c r="D10" s="120"/>
      <c r="E10" s="54" t="s">
        <v>21</v>
      </c>
      <c r="F10" s="74"/>
      <c r="G10" s="55">
        <f t="shared" ref="G10" si="2">F10*999</f>
        <v>0</v>
      </c>
      <c r="H10" s="74"/>
      <c r="I10" s="55">
        <f t="shared" si="0"/>
        <v>0</v>
      </c>
      <c r="J10" s="74"/>
      <c r="K10" s="56">
        <f t="shared" si="1"/>
        <v>0</v>
      </c>
      <c r="L10" s="74"/>
      <c r="M10" s="55">
        <f>L10*2001</f>
        <v>0</v>
      </c>
    </row>
    <row r="11" spans="1:13" ht="50.1" customHeight="1" x14ac:dyDescent="0.3">
      <c r="A11" s="29" t="s">
        <v>26</v>
      </c>
      <c r="B11" s="118" t="s">
        <v>27</v>
      </c>
      <c r="C11" s="119"/>
      <c r="D11" s="120"/>
      <c r="E11" s="54">
        <v>1</v>
      </c>
      <c r="F11" s="74"/>
      <c r="G11" s="55">
        <f>F11*1</f>
        <v>0</v>
      </c>
      <c r="H11" s="74"/>
      <c r="I11" s="55">
        <f>H11*1</f>
        <v>0</v>
      </c>
      <c r="J11" s="74"/>
      <c r="K11" s="56">
        <f>J11*1</f>
        <v>0</v>
      </c>
      <c r="L11" s="74"/>
      <c r="M11" s="55">
        <f>L11*1</f>
        <v>0</v>
      </c>
    </row>
    <row r="12" spans="1:13" ht="50.1" customHeight="1" thickBot="1" x14ac:dyDescent="0.35">
      <c r="A12" s="125" t="s">
        <v>28</v>
      </c>
      <c r="B12" s="126"/>
      <c r="C12" s="127"/>
      <c r="D12" s="3"/>
      <c r="E12" s="61"/>
      <c r="F12" s="62">
        <f>SUM(F6:F11)</f>
        <v>0</v>
      </c>
      <c r="G12" s="63">
        <f>SUM(G6:G11)</f>
        <v>0</v>
      </c>
      <c r="H12" s="62">
        <f>SUM(H6:H11)</f>
        <v>0</v>
      </c>
      <c r="I12" s="63">
        <f>SUM(I6:I11)</f>
        <v>0</v>
      </c>
      <c r="J12" s="94">
        <f t="shared" ref="J12:M12" si="3">SUM(J6:J11)</f>
        <v>0</v>
      </c>
      <c r="K12" s="61">
        <f t="shared" si="3"/>
        <v>0</v>
      </c>
      <c r="L12" s="94">
        <f t="shared" si="3"/>
        <v>0</v>
      </c>
      <c r="M12" s="63">
        <f t="shared" si="3"/>
        <v>0</v>
      </c>
    </row>
    <row r="13" spans="1:13" ht="97.2" customHeight="1" thickTop="1" x14ac:dyDescent="0.3">
      <c r="A13" s="137" t="s">
        <v>29</v>
      </c>
      <c r="B13" s="138"/>
      <c r="C13" s="138"/>
      <c r="D13" s="139"/>
      <c r="E13" s="75" t="s">
        <v>6</v>
      </c>
      <c r="F13" s="76" t="str">
        <f t="shared" ref="F13:M13" si="4">+F5</f>
        <v>Per Unit Price (for scale 500 - 999 number of learners)</v>
      </c>
      <c r="G13" s="76" t="str">
        <f t="shared" si="4"/>
        <v>Price calculated for 999 learners</v>
      </c>
      <c r="H13" s="76" t="str">
        <f t="shared" si="4"/>
        <v>Per Unit Price (for scale 1,000 - 1,499 number of learners)</v>
      </c>
      <c r="I13" s="76" t="str">
        <f t="shared" si="4"/>
        <v>Price calculated for 1,499 learners</v>
      </c>
      <c r="J13" s="76" t="str">
        <f t="shared" si="4"/>
        <v>Unit Price ( for scale 1,500 - 2,000 number of learners)</v>
      </c>
      <c r="K13" s="76" t="str">
        <f t="shared" si="4"/>
        <v>Price calculated for 2,000 learners</v>
      </c>
      <c r="L13" s="76" t="str">
        <f t="shared" si="4"/>
        <v>Per Unit Price( for scale 2,001 and above - number of learners)</v>
      </c>
      <c r="M13" s="76" t="str">
        <f t="shared" si="4"/>
        <v>Price calculated for 2,001 learners</v>
      </c>
    </row>
    <row r="14" spans="1:13" ht="19.2" customHeight="1" x14ac:dyDescent="0.3">
      <c r="A14" s="108">
        <v>1</v>
      </c>
      <c r="B14" s="109"/>
      <c r="C14" s="109"/>
      <c r="D14" s="110"/>
      <c r="E14" s="79"/>
      <c r="F14" s="83"/>
      <c r="G14" s="84"/>
      <c r="H14" s="83"/>
      <c r="I14" s="84"/>
      <c r="J14" s="83"/>
      <c r="K14" s="79"/>
      <c r="L14" s="83"/>
      <c r="M14" s="84"/>
    </row>
    <row r="15" spans="1:13" ht="19.2" customHeight="1" x14ac:dyDescent="0.3">
      <c r="A15" s="108">
        <v>2</v>
      </c>
      <c r="B15" s="109"/>
      <c r="C15" s="109"/>
      <c r="D15" s="110"/>
      <c r="E15" s="79"/>
      <c r="F15" s="83"/>
      <c r="G15" s="84"/>
      <c r="H15" s="83"/>
      <c r="I15" s="84"/>
      <c r="J15" s="83"/>
      <c r="K15" s="79"/>
      <c r="L15" s="83"/>
      <c r="M15" s="84"/>
    </row>
    <row r="16" spans="1:13" ht="19.2" customHeight="1" x14ac:dyDescent="0.3">
      <c r="A16" s="108">
        <v>3</v>
      </c>
      <c r="B16" s="109"/>
      <c r="C16" s="109"/>
      <c r="D16" s="110"/>
      <c r="E16" s="79"/>
      <c r="F16" s="83"/>
      <c r="G16" s="84"/>
      <c r="H16" s="83"/>
      <c r="I16" s="84"/>
      <c r="J16" s="83"/>
      <c r="K16" s="79"/>
      <c r="L16" s="83"/>
      <c r="M16" s="84"/>
    </row>
    <row r="17" spans="1:15" ht="19.2" customHeight="1" x14ac:dyDescent="0.3">
      <c r="A17" s="108">
        <v>4</v>
      </c>
      <c r="B17" s="109"/>
      <c r="C17" s="109"/>
      <c r="D17" s="110"/>
      <c r="E17" s="79"/>
      <c r="F17" s="83"/>
      <c r="G17" s="84"/>
      <c r="H17" s="83"/>
      <c r="I17" s="84"/>
      <c r="J17" s="83"/>
      <c r="K17" s="79"/>
      <c r="L17" s="83"/>
      <c r="M17" s="84"/>
    </row>
    <row r="18" spans="1:15" ht="19.2" customHeight="1" x14ac:dyDescent="0.3">
      <c r="A18" s="70">
        <v>5</v>
      </c>
      <c r="B18" s="71"/>
      <c r="C18" s="71"/>
      <c r="D18" s="72"/>
      <c r="E18" s="79"/>
      <c r="F18" s="83"/>
      <c r="G18" s="84"/>
      <c r="H18" s="83"/>
      <c r="I18" s="84"/>
      <c r="J18" s="83"/>
      <c r="K18" s="79"/>
      <c r="L18" s="83"/>
      <c r="M18" s="84"/>
    </row>
    <row r="19" spans="1:15" ht="19.2" customHeight="1" thickBot="1" x14ac:dyDescent="0.35">
      <c r="A19" s="140">
        <v>6</v>
      </c>
      <c r="B19" s="141"/>
      <c r="C19" s="141"/>
      <c r="D19" s="142"/>
      <c r="E19" s="80"/>
      <c r="F19" s="85"/>
      <c r="G19" s="86"/>
      <c r="H19" s="85"/>
      <c r="I19" s="86"/>
      <c r="J19" s="85"/>
      <c r="K19" s="80"/>
      <c r="L19" s="85"/>
      <c r="M19" s="86"/>
    </row>
    <row r="20" spans="1:15" ht="19.2" customHeight="1" thickTop="1" thickBot="1" x14ac:dyDescent="0.35">
      <c r="A20" s="143" t="s">
        <v>30</v>
      </c>
      <c r="B20" s="144"/>
      <c r="C20" s="145"/>
      <c r="D20" s="4"/>
      <c r="E20" s="52"/>
      <c r="F20" s="87">
        <f>F14+F15+F16+F17+F18+F19</f>
        <v>0</v>
      </c>
      <c r="G20" s="88">
        <f t="shared" ref="G20:M20" si="5">SUM(G14:G19)</f>
        <v>0</v>
      </c>
      <c r="H20" s="87">
        <f t="shared" si="5"/>
        <v>0</v>
      </c>
      <c r="I20" s="88">
        <f t="shared" si="5"/>
        <v>0</v>
      </c>
      <c r="J20" s="87">
        <f t="shared" si="5"/>
        <v>0</v>
      </c>
      <c r="K20" s="52">
        <f t="shared" si="5"/>
        <v>0</v>
      </c>
      <c r="L20" s="87">
        <f t="shared" si="5"/>
        <v>0</v>
      </c>
      <c r="M20" s="88">
        <f t="shared" si="5"/>
        <v>0</v>
      </c>
    </row>
    <row r="21" spans="1:15" ht="19.2" customHeight="1" x14ac:dyDescent="0.3">
      <c r="A21" s="57"/>
      <c r="B21" s="146"/>
      <c r="C21" s="147"/>
      <c r="D21" s="147"/>
      <c r="E21" s="81"/>
      <c r="F21" s="89"/>
      <c r="G21" s="90"/>
      <c r="H21" s="89"/>
      <c r="I21" s="90"/>
      <c r="J21" s="89"/>
      <c r="K21" s="81"/>
      <c r="L21" s="89"/>
      <c r="M21" s="90"/>
    </row>
    <row r="22" spans="1:15" ht="19.2" customHeight="1" thickBot="1" x14ac:dyDescent="0.35">
      <c r="A22" s="59" t="s">
        <v>31</v>
      </c>
      <c r="B22" s="150"/>
      <c r="C22" s="151"/>
      <c r="D22" s="151"/>
      <c r="E22" s="82"/>
      <c r="F22" s="91">
        <f>F12+F20</f>
        <v>0</v>
      </c>
      <c r="G22" s="92">
        <f t="shared" ref="G22:M22" si="6">G12+G20</f>
        <v>0</v>
      </c>
      <c r="H22" s="91">
        <f t="shared" si="6"/>
        <v>0</v>
      </c>
      <c r="I22" s="92">
        <f t="shared" si="6"/>
        <v>0</v>
      </c>
      <c r="J22" s="91">
        <f t="shared" si="6"/>
        <v>0</v>
      </c>
      <c r="K22" s="96">
        <f t="shared" si="6"/>
        <v>0</v>
      </c>
      <c r="L22" s="91">
        <f t="shared" si="6"/>
        <v>0</v>
      </c>
      <c r="M22" s="92">
        <f t="shared" si="6"/>
        <v>0</v>
      </c>
    </row>
    <row r="23" spans="1:15" ht="22.2" customHeight="1" thickBot="1" x14ac:dyDescent="0.35">
      <c r="A23" s="58" t="s">
        <v>32</v>
      </c>
      <c r="B23" s="5"/>
      <c r="C23" s="148"/>
      <c r="D23" s="149"/>
      <c r="E23" s="50"/>
      <c r="F23" s="50"/>
      <c r="G23" s="50"/>
      <c r="H23" s="50"/>
      <c r="I23" s="50"/>
      <c r="J23" s="50"/>
      <c r="K23" s="50"/>
      <c r="L23" s="50"/>
      <c r="M23" s="50"/>
    </row>
    <row r="24" spans="1:15" ht="18" customHeight="1" thickBot="1" x14ac:dyDescent="0.35">
      <c r="A24" s="156" t="s">
        <v>33</v>
      </c>
      <c r="B24" s="157"/>
      <c r="C24" s="157"/>
      <c r="D24" s="157"/>
      <c r="E24" s="157"/>
      <c r="F24" s="157"/>
      <c r="G24" s="157"/>
      <c r="H24" s="157"/>
      <c r="I24" s="157"/>
      <c r="J24" s="157"/>
      <c r="K24" s="157"/>
    </row>
    <row r="25" spans="1:15" ht="20.399999999999999" customHeight="1" thickTop="1" x14ac:dyDescent="0.3">
      <c r="A25" s="152" t="s">
        <v>34</v>
      </c>
      <c r="B25" s="153"/>
      <c r="C25" s="153"/>
      <c r="D25" s="153"/>
      <c r="E25" s="153"/>
      <c r="F25" s="153"/>
      <c r="G25" s="153"/>
      <c r="H25" s="153"/>
      <c r="I25" s="153"/>
      <c r="J25" s="153"/>
      <c r="K25" s="153"/>
    </row>
    <row r="26" spans="1:15" ht="34.950000000000003" customHeight="1" x14ac:dyDescent="0.3">
      <c r="A26" s="154" t="s">
        <v>35</v>
      </c>
      <c r="B26" s="155"/>
      <c r="C26" s="155"/>
      <c r="D26" s="155"/>
      <c r="E26" s="155"/>
      <c r="F26" s="155"/>
      <c r="G26" s="155"/>
      <c r="H26" s="155"/>
      <c r="I26" s="155"/>
      <c r="J26" s="155"/>
      <c r="K26" s="155"/>
    </row>
    <row r="27" spans="1:15" ht="20.399999999999999" customHeight="1" x14ac:dyDescent="0.3">
      <c r="A27" s="135" t="s">
        <v>36</v>
      </c>
      <c r="B27" s="136"/>
      <c r="C27" s="136"/>
      <c r="D27" s="136"/>
      <c r="E27" s="136"/>
      <c r="F27" s="136"/>
      <c r="G27" s="136"/>
      <c r="H27" s="136"/>
      <c r="I27" s="136"/>
      <c r="J27" s="136"/>
      <c r="K27" s="136"/>
    </row>
    <row r="28" spans="1:15" ht="18" customHeight="1" x14ac:dyDescent="0.3">
      <c r="A28" s="128" t="s">
        <v>37</v>
      </c>
      <c r="B28" s="129"/>
      <c r="C28" s="129"/>
      <c r="D28" s="129"/>
      <c r="E28" s="129"/>
      <c r="F28" s="129"/>
      <c r="G28" s="129"/>
      <c r="H28" s="129"/>
      <c r="I28" s="129"/>
      <c r="J28" s="129"/>
      <c r="K28" s="129"/>
    </row>
    <row r="29" spans="1:15" ht="18" customHeight="1" x14ac:dyDescent="0.3">
      <c r="A29" s="60" t="s">
        <v>38</v>
      </c>
      <c r="B29" s="60"/>
      <c r="C29" s="60"/>
      <c r="D29" s="60"/>
      <c r="E29" s="60"/>
      <c r="F29" s="60"/>
      <c r="G29" s="60"/>
      <c r="H29" s="60"/>
      <c r="I29" s="60"/>
      <c r="J29" s="60"/>
      <c r="K29" s="60"/>
      <c r="L29" s="60"/>
    </row>
    <row r="30" spans="1:15" s="49" customFormat="1" ht="18" customHeight="1" x14ac:dyDescent="0.3">
      <c r="A30" s="130" t="s">
        <v>39</v>
      </c>
      <c r="B30" s="131"/>
      <c r="C30" s="131"/>
      <c r="D30" s="131"/>
      <c r="E30" s="131"/>
      <c r="F30" s="131"/>
      <c r="G30" s="131"/>
      <c r="H30" s="131"/>
      <c r="I30" s="131"/>
      <c r="J30" s="131"/>
      <c r="K30" s="131"/>
      <c r="L30" s="69"/>
      <c r="M30" s="69"/>
      <c r="N30" s="69"/>
      <c r="O30" s="69"/>
    </row>
    <row r="31" spans="1:15" ht="18.600000000000001" customHeight="1" x14ac:dyDescent="0.3">
      <c r="A31" s="64" t="s">
        <v>40</v>
      </c>
      <c r="B31" s="132"/>
      <c r="C31" s="133"/>
      <c r="D31" s="134"/>
      <c r="E31" s="97"/>
      <c r="F31" s="97"/>
      <c r="G31" s="97"/>
      <c r="H31" s="97"/>
      <c r="I31" s="97"/>
      <c r="J31" s="97"/>
      <c r="K31" s="97"/>
      <c r="L31" s="97"/>
      <c r="M31" s="97"/>
    </row>
    <row r="32" spans="1:15" ht="18.600000000000001" customHeight="1" x14ac:dyDescent="0.3">
      <c r="A32" s="64"/>
      <c r="B32" s="98"/>
      <c r="C32" s="99"/>
      <c r="D32" s="100"/>
      <c r="E32" s="99"/>
      <c r="F32" s="99"/>
      <c r="G32" s="99"/>
      <c r="H32" s="99"/>
      <c r="I32" s="99"/>
      <c r="J32" s="99"/>
      <c r="K32" s="99"/>
      <c r="L32" s="99"/>
      <c r="M32" s="99"/>
    </row>
    <row r="33" spans="1:13" ht="18.600000000000001" customHeight="1" x14ac:dyDescent="0.3">
      <c r="A33" s="20" t="s">
        <v>41</v>
      </c>
      <c r="B33" s="101"/>
      <c r="C33" s="102"/>
      <c r="D33" s="103"/>
      <c r="E33" s="99"/>
      <c r="F33" s="99"/>
      <c r="G33" s="99"/>
      <c r="H33" s="99"/>
      <c r="I33" s="99"/>
      <c r="J33" s="99"/>
      <c r="K33" s="99"/>
      <c r="L33" s="99"/>
      <c r="M33" s="99"/>
    </row>
    <row r="34" spans="1:13" ht="18.600000000000001" customHeight="1" x14ac:dyDescent="0.3">
      <c r="A34" s="20"/>
      <c r="B34" s="98"/>
      <c r="C34" s="99"/>
      <c r="D34" s="100"/>
      <c r="E34" s="99"/>
      <c r="F34" s="99"/>
      <c r="G34" s="99"/>
      <c r="H34" s="99"/>
      <c r="I34" s="99"/>
      <c r="J34" s="99"/>
      <c r="K34" s="99"/>
      <c r="L34" s="99"/>
      <c r="M34" s="99"/>
    </row>
    <row r="35" spans="1:13" ht="18.600000000000001" customHeight="1" x14ac:dyDescent="0.3">
      <c r="A35" s="20" t="s">
        <v>42</v>
      </c>
      <c r="B35" s="101"/>
      <c r="C35" s="102"/>
      <c r="D35" s="103"/>
      <c r="E35" s="99"/>
      <c r="F35" s="99"/>
      <c r="G35" s="99"/>
      <c r="H35" s="99"/>
      <c r="I35" s="99"/>
      <c r="J35" s="99"/>
      <c r="K35" s="99"/>
      <c r="L35" s="99"/>
      <c r="M35" s="99"/>
    </row>
    <row r="36" spans="1:13" ht="18.600000000000001" customHeight="1" x14ac:dyDescent="0.3">
      <c r="A36" s="20"/>
      <c r="B36" s="98"/>
      <c r="C36" s="99"/>
      <c r="D36" s="100"/>
      <c r="E36" s="99"/>
      <c r="F36" s="99"/>
      <c r="G36" s="99"/>
      <c r="H36" s="99"/>
      <c r="I36" s="99"/>
      <c r="J36" s="99"/>
      <c r="K36" s="99"/>
      <c r="L36" s="99"/>
      <c r="M36" s="99"/>
    </row>
    <row r="37" spans="1:13" ht="18.600000000000001" customHeight="1" thickBot="1" x14ac:dyDescent="0.35">
      <c r="A37" s="20" t="s">
        <v>43</v>
      </c>
      <c r="B37" s="104"/>
      <c r="C37" s="105"/>
      <c r="D37" s="106"/>
      <c r="E37" s="107"/>
      <c r="F37" s="107"/>
      <c r="G37" s="107"/>
      <c r="H37" s="107"/>
      <c r="I37" s="107"/>
      <c r="J37" s="107"/>
      <c r="K37" s="107"/>
      <c r="L37" s="107"/>
      <c r="M37" s="107"/>
    </row>
  </sheetData>
  <mergeCells count="28">
    <mergeCell ref="A28:K28"/>
    <mergeCell ref="A30:K30"/>
    <mergeCell ref="B31:D31"/>
    <mergeCell ref="A27:K27"/>
    <mergeCell ref="A13:D13"/>
    <mergeCell ref="A19:D19"/>
    <mergeCell ref="A20:C20"/>
    <mergeCell ref="B21:D21"/>
    <mergeCell ref="C23:D23"/>
    <mergeCell ref="A15:D15"/>
    <mergeCell ref="A16:D16"/>
    <mergeCell ref="A17:D17"/>
    <mergeCell ref="B22:D22"/>
    <mergeCell ref="A25:K25"/>
    <mergeCell ref="A26:K26"/>
    <mergeCell ref="A24:K24"/>
    <mergeCell ref="A14:D14"/>
    <mergeCell ref="B1:K1"/>
    <mergeCell ref="B4:K4"/>
    <mergeCell ref="B5:D5"/>
    <mergeCell ref="B7:D7"/>
    <mergeCell ref="B8:D8"/>
    <mergeCell ref="B9:D9"/>
    <mergeCell ref="B10:D10"/>
    <mergeCell ref="B11:D11"/>
    <mergeCell ref="B2:H2"/>
    <mergeCell ref="B6:D6"/>
    <mergeCell ref="A12:C12"/>
  </mergeCells>
  <pageMargins left="0.7" right="0.7" top="0.75" bottom="0.75" header="0.3" footer="0.3"/>
  <pageSetup paperSize="9" scale="3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5AE5-2D5E-49BA-8783-F38CF06D1238}">
  <sheetPr>
    <pageSetUpPr fitToPage="1"/>
  </sheetPr>
  <dimension ref="A1:O37"/>
  <sheetViews>
    <sheetView view="pageBreakPreview" zoomScale="72" zoomScaleNormal="100" zoomScaleSheetLayoutView="72" workbookViewId="0">
      <selection activeCell="B2" sqref="B2:H3"/>
    </sheetView>
  </sheetViews>
  <sheetFormatPr defaultColWidth="9.109375" defaultRowHeight="50.1" customHeight="1" x14ac:dyDescent="0.3"/>
  <cols>
    <col min="1" max="1" width="51.88671875" style="2" customWidth="1"/>
    <col min="2" max="2" width="32.109375" style="2" bestFit="1" customWidth="1"/>
    <col min="3" max="3" width="9.109375" style="2"/>
    <col min="4" max="10" width="16.88671875" style="2" customWidth="1"/>
    <col min="11" max="11" width="20.5546875" style="2" customWidth="1"/>
    <col min="12" max="13" width="16.88671875" style="2" customWidth="1"/>
    <col min="14" max="16384" width="9.109375" style="2"/>
  </cols>
  <sheetData>
    <row r="1" spans="1:13" ht="50.1" customHeight="1" x14ac:dyDescent="0.4">
      <c r="B1" s="111" t="s">
        <v>44</v>
      </c>
      <c r="C1" s="112"/>
      <c r="D1" s="112"/>
      <c r="E1" s="112"/>
      <c r="F1" s="112"/>
      <c r="G1" s="112"/>
      <c r="H1" s="112"/>
      <c r="I1" s="112"/>
      <c r="J1" s="112"/>
      <c r="K1" s="112"/>
    </row>
    <row r="2" spans="1:13" ht="50.1" customHeight="1" x14ac:dyDescent="0.3">
      <c r="A2" s="1"/>
      <c r="B2" s="121" t="s">
        <v>1</v>
      </c>
      <c r="C2" s="121"/>
      <c r="D2" s="121"/>
      <c r="E2" s="121"/>
      <c r="F2" s="121"/>
      <c r="G2" s="121"/>
      <c r="H2" s="121"/>
      <c r="I2" s="51"/>
      <c r="J2" s="51"/>
      <c r="K2" s="51"/>
      <c r="L2" s="51"/>
      <c r="M2" s="51"/>
    </row>
    <row r="3" spans="1:13" ht="50.1" customHeight="1" x14ac:dyDescent="0.3">
      <c r="A3" s="1"/>
      <c r="B3" s="30" t="s">
        <v>2</v>
      </c>
      <c r="C3" s="30"/>
      <c r="D3" s="30"/>
      <c r="E3" s="30"/>
      <c r="F3" s="30"/>
      <c r="G3" s="30"/>
      <c r="H3" s="30"/>
      <c r="I3" s="30"/>
      <c r="J3" s="30"/>
      <c r="K3" s="30"/>
      <c r="L3" s="30"/>
      <c r="M3" s="30"/>
    </row>
    <row r="4" spans="1:13" ht="34.950000000000003" customHeight="1" thickBot="1" x14ac:dyDescent="0.35">
      <c r="A4" s="1"/>
      <c r="B4" s="113" t="s">
        <v>3</v>
      </c>
      <c r="C4" s="113"/>
      <c r="D4" s="113"/>
      <c r="E4" s="113"/>
      <c r="F4" s="114"/>
      <c r="G4" s="114"/>
      <c r="H4" s="114"/>
      <c r="I4" s="114"/>
      <c r="J4" s="114"/>
      <c r="K4" s="114"/>
    </row>
    <row r="5" spans="1:13" ht="80.400000000000006" customHeight="1" thickTop="1" x14ac:dyDescent="0.3">
      <c r="A5" s="78" t="s">
        <v>4</v>
      </c>
      <c r="B5" s="115" t="s">
        <v>5</v>
      </c>
      <c r="C5" s="116"/>
      <c r="D5" s="117"/>
      <c r="E5" s="75" t="s">
        <v>6</v>
      </c>
      <c r="F5" s="76" t="s">
        <v>7</v>
      </c>
      <c r="G5" s="77" t="s">
        <v>8</v>
      </c>
      <c r="H5" s="76" t="s">
        <v>9</v>
      </c>
      <c r="I5" s="77" t="s">
        <v>10</v>
      </c>
      <c r="J5" s="93" t="s">
        <v>11</v>
      </c>
      <c r="K5" s="95" t="s">
        <v>12</v>
      </c>
      <c r="L5" s="76" t="s">
        <v>13</v>
      </c>
      <c r="M5" s="77" t="s">
        <v>14</v>
      </c>
    </row>
    <row r="6" spans="1:13" ht="50.1" customHeight="1" x14ac:dyDescent="0.3">
      <c r="A6" s="29" t="s">
        <v>15</v>
      </c>
      <c r="B6" s="122" t="s">
        <v>16</v>
      </c>
      <c r="C6" s="123"/>
      <c r="D6" s="124"/>
      <c r="E6" s="53">
        <v>1</v>
      </c>
      <c r="F6" s="73"/>
      <c r="G6" s="55">
        <f>F6*1</f>
        <v>0</v>
      </c>
      <c r="H6" s="73"/>
      <c r="I6" s="55">
        <f>H6*1</f>
        <v>0</v>
      </c>
      <c r="J6" s="73"/>
      <c r="K6" s="56">
        <f>J6*1</f>
        <v>0</v>
      </c>
      <c r="L6" s="73"/>
      <c r="M6" s="55">
        <f>L6*1</f>
        <v>0</v>
      </c>
    </row>
    <row r="7" spans="1:13" ht="50.1" customHeight="1" x14ac:dyDescent="0.3">
      <c r="A7" s="29" t="s">
        <v>17</v>
      </c>
      <c r="B7" s="118" t="s">
        <v>18</v>
      </c>
      <c r="C7" s="119"/>
      <c r="D7" s="120"/>
      <c r="E7" s="54">
        <v>1</v>
      </c>
      <c r="F7" s="74"/>
      <c r="G7" s="55">
        <f>F7*1</f>
        <v>0</v>
      </c>
      <c r="H7" s="74"/>
      <c r="I7" s="55">
        <f>H7*1</f>
        <v>0</v>
      </c>
      <c r="J7" s="74"/>
      <c r="K7" s="56">
        <f>J7*1</f>
        <v>0</v>
      </c>
      <c r="L7" s="74"/>
      <c r="M7" s="55">
        <f>L7*1</f>
        <v>0</v>
      </c>
    </row>
    <row r="8" spans="1:13" ht="50.1" customHeight="1" x14ac:dyDescent="0.3">
      <c r="A8" s="29" t="s">
        <v>19</v>
      </c>
      <c r="B8" s="118" t="s">
        <v>20</v>
      </c>
      <c r="C8" s="119"/>
      <c r="D8" s="120"/>
      <c r="E8" s="54" t="s">
        <v>21</v>
      </c>
      <c r="F8" s="74"/>
      <c r="G8" s="55">
        <f>F8*999</f>
        <v>0</v>
      </c>
      <c r="H8" s="74"/>
      <c r="I8" s="55">
        <f t="shared" ref="I8:I10" si="0">H8*1499</f>
        <v>0</v>
      </c>
      <c r="J8" s="74"/>
      <c r="K8" s="56">
        <f t="shared" ref="K8:K10" si="1">J8*2000</f>
        <v>0</v>
      </c>
      <c r="L8" s="74"/>
      <c r="M8" s="55">
        <f>L8*2001</f>
        <v>0</v>
      </c>
    </row>
    <row r="9" spans="1:13" ht="50.1" customHeight="1" x14ac:dyDescent="0.3">
      <c r="A9" s="29" t="s">
        <v>22</v>
      </c>
      <c r="B9" s="118" t="s">
        <v>23</v>
      </c>
      <c r="C9" s="119"/>
      <c r="D9" s="120"/>
      <c r="E9" s="54">
        <v>1</v>
      </c>
      <c r="F9" s="74"/>
      <c r="G9" s="55">
        <f>F9*1</f>
        <v>0</v>
      </c>
      <c r="H9" s="74"/>
      <c r="I9" s="55">
        <f>H9*1</f>
        <v>0</v>
      </c>
      <c r="J9" s="74"/>
      <c r="K9" s="56">
        <f>J9*1</f>
        <v>0</v>
      </c>
      <c r="L9" s="74"/>
      <c r="M9" s="55">
        <f>L9*1</f>
        <v>0</v>
      </c>
    </row>
    <row r="10" spans="1:13" ht="50.1" customHeight="1" x14ac:dyDescent="0.3">
      <c r="A10" s="48" t="s">
        <v>24</v>
      </c>
      <c r="B10" s="118" t="s">
        <v>25</v>
      </c>
      <c r="C10" s="119"/>
      <c r="D10" s="120"/>
      <c r="E10" s="54" t="s">
        <v>21</v>
      </c>
      <c r="F10" s="74"/>
      <c r="G10" s="55">
        <f t="shared" ref="G10" si="2">F10*999</f>
        <v>0</v>
      </c>
      <c r="H10" s="74"/>
      <c r="I10" s="55">
        <f t="shared" si="0"/>
        <v>0</v>
      </c>
      <c r="J10" s="74"/>
      <c r="K10" s="56">
        <f t="shared" si="1"/>
        <v>0</v>
      </c>
      <c r="L10" s="74"/>
      <c r="M10" s="55">
        <f>L10*2001</f>
        <v>0</v>
      </c>
    </row>
    <row r="11" spans="1:13" ht="50.1" customHeight="1" x14ac:dyDescent="0.3">
      <c r="A11" s="29" t="s">
        <v>26</v>
      </c>
      <c r="B11" s="118" t="s">
        <v>27</v>
      </c>
      <c r="C11" s="119"/>
      <c r="D11" s="120"/>
      <c r="E11" s="54">
        <v>1</v>
      </c>
      <c r="F11" s="74"/>
      <c r="G11" s="55">
        <f>F11*1</f>
        <v>0</v>
      </c>
      <c r="H11" s="74"/>
      <c r="I11" s="55">
        <f>H11*1</f>
        <v>0</v>
      </c>
      <c r="J11" s="74"/>
      <c r="K11" s="56">
        <f>J11*1</f>
        <v>0</v>
      </c>
      <c r="L11" s="74"/>
      <c r="M11" s="55">
        <f>L11*1</f>
        <v>0</v>
      </c>
    </row>
    <row r="12" spans="1:13" ht="50.1" customHeight="1" thickBot="1" x14ac:dyDescent="0.35">
      <c r="A12" s="125" t="s">
        <v>28</v>
      </c>
      <c r="B12" s="126"/>
      <c r="C12" s="127"/>
      <c r="D12" s="3"/>
      <c r="E12" s="61"/>
      <c r="F12" s="62">
        <f>SUM(F6:F11)</f>
        <v>0</v>
      </c>
      <c r="G12" s="63">
        <f>SUM(G6:G11)</f>
        <v>0</v>
      </c>
      <c r="H12" s="62">
        <f>SUM(H6:H11)</f>
        <v>0</v>
      </c>
      <c r="I12" s="63">
        <f>SUM(I6:I11)</f>
        <v>0</v>
      </c>
      <c r="J12" s="94">
        <f t="shared" ref="J12:M12" si="3">SUM(J6:J11)</f>
        <v>0</v>
      </c>
      <c r="K12" s="61">
        <f t="shared" si="3"/>
        <v>0</v>
      </c>
      <c r="L12" s="94">
        <f t="shared" si="3"/>
        <v>0</v>
      </c>
      <c r="M12" s="63">
        <f t="shared" si="3"/>
        <v>0</v>
      </c>
    </row>
    <row r="13" spans="1:13" ht="97.2" customHeight="1" thickTop="1" x14ac:dyDescent="0.3">
      <c r="A13" s="137" t="s">
        <v>29</v>
      </c>
      <c r="B13" s="138"/>
      <c r="C13" s="138"/>
      <c r="D13" s="139"/>
      <c r="E13" s="75" t="s">
        <v>6</v>
      </c>
      <c r="F13" s="76" t="str">
        <f t="shared" ref="F13:M13" si="4">+F5</f>
        <v>Per Unit Price (for scale 500 - 999 number of learners)</v>
      </c>
      <c r="G13" s="76" t="str">
        <f t="shared" si="4"/>
        <v>Price calculated for 999 learners</v>
      </c>
      <c r="H13" s="76" t="str">
        <f t="shared" si="4"/>
        <v>Per Unit Price (for scale 1,000 - 1,499 number of learners)</v>
      </c>
      <c r="I13" s="76" t="str">
        <f t="shared" si="4"/>
        <v>Price calculated for 1,499 learners</v>
      </c>
      <c r="J13" s="76" t="str">
        <f t="shared" si="4"/>
        <v>Unit Price ( for scale 1,500 - 2,000 number of learners)</v>
      </c>
      <c r="K13" s="76" t="str">
        <f t="shared" si="4"/>
        <v>Price calculated for 2,000 learners</v>
      </c>
      <c r="L13" s="76" t="str">
        <f t="shared" si="4"/>
        <v>Per Unit Price( for scale 2,001 and above - number of learners)</v>
      </c>
      <c r="M13" s="76" t="str">
        <f t="shared" si="4"/>
        <v>Price calculated for 2,001 learners</v>
      </c>
    </row>
    <row r="14" spans="1:13" ht="19.2" customHeight="1" x14ac:dyDescent="0.3">
      <c r="A14" s="108">
        <v>1</v>
      </c>
      <c r="B14" s="109"/>
      <c r="C14" s="109"/>
      <c r="D14" s="110"/>
      <c r="E14" s="79"/>
      <c r="F14" s="83"/>
      <c r="G14" s="84"/>
      <c r="H14" s="83"/>
      <c r="I14" s="84"/>
      <c r="J14" s="83"/>
      <c r="K14" s="79"/>
      <c r="L14" s="83"/>
      <c r="M14" s="84"/>
    </row>
    <row r="15" spans="1:13" ht="19.2" customHeight="1" x14ac:dyDescent="0.3">
      <c r="A15" s="108">
        <v>2</v>
      </c>
      <c r="B15" s="109"/>
      <c r="C15" s="109"/>
      <c r="D15" s="110"/>
      <c r="E15" s="79"/>
      <c r="F15" s="83"/>
      <c r="G15" s="84"/>
      <c r="H15" s="83"/>
      <c r="I15" s="84"/>
      <c r="J15" s="83"/>
      <c r="K15" s="79"/>
      <c r="L15" s="83"/>
      <c r="M15" s="84"/>
    </row>
    <row r="16" spans="1:13" ht="19.2" customHeight="1" x14ac:dyDescent="0.3">
      <c r="A16" s="108">
        <v>3</v>
      </c>
      <c r="B16" s="109"/>
      <c r="C16" s="109"/>
      <c r="D16" s="110"/>
      <c r="E16" s="79"/>
      <c r="F16" s="83"/>
      <c r="G16" s="84"/>
      <c r="H16" s="83"/>
      <c r="I16" s="84"/>
      <c r="J16" s="83"/>
      <c r="K16" s="79"/>
      <c r="L16" s="83"/>
      <c r="M16" s="84"/>
    </row>
    <row r="17" spans="1:15" ht="19.2" customHeight="1" x14ac:dyDescent="0.3">
      <c r="A17" s="108">
        <v>4</v>
      </c>
      <c r="B17" s="109"/>
      <c r="C17" s="109"/>
      <c r="D17" s="110"/>
      <c r="E17" s="79"/>
      <c r="F17" s="83"/>
      <c r="G17" s="84"/>
      <c r="H17" s="83"/>
      <c r="I17" s="84"/>
      <c r="J17" s="83"/>
      <c r="K17" s="79"/>
      <c r="L17" s="83"/>
      <c r="M17" s="84"/>
    </row>
    <row r="18" spans="1:15" ht="19.2" customHeight="1" x14ac:dyDescent="0.3">
      <c r="A18" s="70">
        <v>5</v>
      </c>
      <c r="B18" s="71"/>
      <c r="C18" s="71"/>
      <c r="D18" s="72"/>
      <c r="E18" s="79"/>
      <c r="F18" s="83"/>
      <c r="G18" s="84"/>
      <c r="H18" s="83"/>
      <c r="I18" s="84"/>
      <c r="J18" s="83"/>
      <c r="K18" s="79"/>
      <c r="L18" s="83"/>
      <c r="M18" s="84"/>
    </row>
    <row r="19" spans="1:15" ht="19.2" customHeight="1" thickBot="1" x14ac:dyDescent="0.35">
      <c r="A19" s="140">
        <v>6</v>
      </c>
      <c r="B19" s="141"/>
      <c r="C19" s="141"/>
      <c r="D19" s="142"/>
      <c r="E19" s="80"/>
      <c r="F19" s="85"/>
      <c r="G19" s="86"/>
      <c r="H19" s="85"/>
      <c r="I19" s="86"/>
      <c r="J19" s="85"/>
      <c r="K19" s="80"/>
      <c r="L19" s="85"/>
      <c r="M19" s="86"/>
    </row>
    <row r="20" spans="1:15" ht="19.2" customHeight="1" thickTop="1" thickBot="1" x14ac:dyDescent="0.35">
      <c r="A20" s="143" t="s">
        <v>30</v>
      </c>
      <c r="B20" s="144"/>
      <c r="C20" s="145"/>
      <c r="D20" s="4"/>
      <c r="E20" s="52"/>
      <c r="F20" s="87">
        <f>F14+F15+F16+F17+F18+F19</f>
        <v>0</v>
      </c>
      <c r="G20" s="88">
        <f t="shared" ref="G20:M20" si="5">SUM(G14:G19)</f>
        <v>0</v>
      </c>
      <c r="H20" s="87">
        <f t="shared" si="5"/>
        <v>0</v>
      </c>
      <c r="I20" s="88">
        <f t="shared" si="5"/>
        <v>0</v>
      </c>
      <c r="J20" s="87">
        <f t="shared" si="5"/>
        <v>0</v>
      </c>
      <c r="K20" s="52">
        <f t="shared" si="5"/>
        <v>0</v>
      </c>
      <c r="L20" s="87">
        <f t="shared" si="5"/>
        <v>0</v>
      </c>
      <c r="M20" s="88">
        <f t="shared" si="5"/>
        <v>0</v>
      </c>
    </row>
    <row r="21" spans="1:15" ht="19.2" customHeight="1" x14ac:dyDescent="0.3">
      <c r="A21" s="57"/>
      <c r="B21" s="146"/>
      <c r="C21" s="147"/>
      <c r="D21" s="147"/>
      <c r="E21" s="81"/>
      <c r="F21" s="89"/>
      <c r="G21" s="90"/>
      <c r="H21" s="89"/>
      <c r="I21" s="90"/>
      <c r="J21" s="89"/>
      <c r="K21" s="81"/>
      <c r="L21" s="89"/>
      <c r="M21" s="90"/>
    </row>
    <row r="22" spans="1:15" ht="19.2" customHeight="1" thickBot="1" x14ac:dyDescent="0.35">
      <c r="A22" s="59" t="s">
        <v>31</v>
      </c>
      <c r="B22" s="150"/>
      <c r="C22" s="151"/>
      <c r="D22" s="151"/>
      <c r="E22" s="82"/>
      <c r="F22" s="91">
        <f>F12+F20</f>
        <v>0</v>
      </c>
      <c r="G22" s="92">
        <f t="shared" ref="G22:M22" si="6">G12+G20</f>
        <v>0</v>
      </c>
      <c r="H22" s="91">
        <f t="shared" si="6"/>
        <v>0</v>
      </c>
      <c r="I22" s="92">
        <f t="shared" si="6"/>
        <v>0</v>
      </c>
      <c r="J22" s="91">
        <f t="shared" si="6"/>
        <v>0</v>
      </c>
      <c r="K22" s="96">
        <f t="shared" si="6"/>
        <v>0</v>
      </c>
      <c r="L22" s="91">
        <f t="shared" si="6"/>
        <v>0</v>
      </c>
      <c r="M22" s="92">
        <f t="shared" si="6"/>
        <v>0</v>
      </c>
    </row>
    <row r="23" spans="1:15" ht="22.2" customHeight="1" thickBot="1" x14ac:dyDescent="0.35">
      <c r="A23" s="58" t="s">
        <v>32</v>
      </c>
      <c r="B23" s="5"/>
      <c r="C23" s="148"/>
      <c r="D23" s="149"/>
      <c r="E23" s="50"/>
      <c r="F23" s="50"/>
      <c r="G23" s="50"/>
      <c r="H23" s="50"/>
      <c r="I23" s="50"/>
      <c r="J23" s="50"/>
      <c r="K23" s="50"/>
      <c r="L23" s="50"/>
      <c r="M23" s="50"/>
    </row>
    <row r="24" spans="1:15" ht="18" customHeight="1" thickBot="1" x14ac:dyDescent="0.35">
      <c r="A24" s="156" t="s">
        <v>33</v>
      </c>
      <c r="B24" s="157"/>
      <c r="C24" s="157"/>
      <c r="D24" s="157"/>
      <c r="E24" s="157"/>
      <c r="F24" s="157"/>
      <c r="G24" s="157"/>
      <c r="H24" s="157"/>
      <c r="I24" s="157"/>
      <c r="J24" s="157"/>
      <c r="K24" s="157"/>
    </row>
    <row r="25" spans="1:15" ht="20.399999999999999" customHeight="1" thickTop="1" x14ac:dyDescent="0.3">
      <c r="A25" s="152" t="s">
        <v>34</v>
      </c>
      <c r="B25" s="153"/>
      <c r="C25" s="153"/>
      <c r="D25" s="153"/>
      <c r="E25" s="153"/>
      <c r="F25" s="153"/>
      <c r="G25" s="153"/>
      <c r="H25" s="153"/>
      <c r="I25" s="153"/>
      <c r="J25" s="153"/>
      <c r="K25" s="153"/>
    </row>
    <row r="26" spans="1:15" ht="34.950000000000003" customHeight="1" x14ac:dyDescent="0.3">
      <c r="A26" s="154" t="s">
        <v>35</v>
      </c>
      <c r="B26" s="155"/>
      <c r="C26" s="155"/>
      <c r="D26" s="155"/>
      <c r="E26" s="155"/>
      <c r="F26" s="155"/>
      <c r="G26" s="155"/>
      <c r="H26" s="155"/>
      <c r="I26" s="155"/>
      <c r="J26" s="155"/>
      <c r="K26" s="155"/>
    </row>
    <row r="27" spans="1:15" ht="20.399999999999999" customHeight="1" x14ac:dyDescent="0.3">
      <c r="A27" s="135" t="s">
        <v>36</v>
      </c>
      <c r="B27" s="136"/>
      <c r="C27" s="136"/>
      <c r="D27" s="136"/>
      <c r="E27" s="136"/>
      <c r="F27" s="136"/>
      <c r="G27" s="136"/>
      <c r="H27" s="136"/>
      <c r="I27" s="136"/>
      <c r="J27" s="136"/>
      <c r="K27" s="136"/>
    </row>
    <row r="28" spans="1:15" ht="18" customHeight="1" x14ac:dyDescent="0.3">
      <c r="A28" s="128" t="s">
        <v>37</v>
      </c>
      <c r="B28" s="129"/>
      <c r="C28" s="129"/>
      <c r="D28" s="129"/>
      <c r="E28" s="129"/>
      <c r="F28" s="129"/>
      <c r="G28" s="129"/>
      <c r="H28" s="129"/>
      <c r="I28" s="129"/>
      <c r="J28" s="129"/>
      <c r="K28" s="129"/>
    </row>
    <row r="29" spans="1:15" ht="18" customHeight="1" x14ac:dyDescent="0.3">
      <c r="A29" s="60" t="s">
        <v>38</v>
      </c>
      <c r="B29" s="60"/>
      <c r="C29" s="60"/>
      <c r="D29" s="60"/>
      <c r="E29" s="60"/>
      <c r="F29" s="60"/>
      <c r="G29" s="60"/>
      <c r="H29" s="60"/>
      <c r="I29" s="60"/>
      <c r="J29" s="60"/>
      <c r="K29" s="60"/>
      <c r="L29" s="60"/>
    </row>
    <row r="30" spans="1:15" s="49" customFormat="1" ht="18" customHeight="1" x14ac:dyDescent="0.3">
      <c r="A30" s="130" t="s">
        <v>39</v>
      </c>
      <c r="B30" s="131"/>
      <c r="C30" s="131"/>
      <c r="D30" s="131"/>
      <c r="E30" s="131"/>
      <c r="F30" s="131"/>
      <c r="G30" s="131"/>
      <c r="H30" s="131"/>
      <c r="I30" s="131"/>
      <c r="J30" s="131"/>
      <c r="K30" s="131"/>
      <c r="L30" s="69"/>
      <c r="M30" s="69"/>
      <c r="N30" s="69"/>
      <c r="O30" s="69"/>
    </row>
    <row r="31" spans="1:15" ht="18.600000000000001" customHeight="1" x14ac:dyDescent="0.3">
      <c r="A31" s="64" t="s">
        <v>40</v>
      </c>
      <c r="B31" s="132"/>
      <c r="C31" s="133"/>
      <c r="D31" s="134"/>
      <c r="E31" s="97"/>
      <c r="F31" s="97"/>
      <c r="G31" s="97"/>
      <c r="H31" s="97"/>
      <c r="I31" s="97"/>
      <c r="J31" s="97"/>
      <c r="K31" s="97"/>
      <c r="L31" s="97"/>
      <c r="M31" s="97"/>
    </row>
    <row r="32" spans="1:15" ht="18.600000000000001" customHeight="1" x14ac:dyDescent="0.3">
      <c r="A32" s="64"/>
      <c r="B32" s="98"/>
      <c r="C32" s="99"/>
      <c r="D32" s="100"/>
      <c r="E32" s="99"/>
      <c r="F32" s="99"/>
      <c r="G32" s="99"/>
      <c r="H32" s="99"/>
      <c r="I32" s="99"/>
      <c r="J32" s="99"/>
      <c r="K32" s="99"/>
      <c r="L32" s="99"/>
      <c r="M32" s="99"/>
    </row>
    <row r="33" spans="1:13" ht="18.600000000000001" customHeight="1" x14ac:dyDescent="0.3">
      <c r="A33" s="20" t="s">
        <v>41</v>
      </c>
      <c r="B33" s="101"/>
      <c r="C33" s="102"/>
      <c r="D33" s="103"/>
      <c r="E33" s="99"/>
      <c r="F33" s="99"/>
      <c r="G33" s="99"/>
      <c r="H33" s="99"/>
      <c r="I33" s="99"/>
      <c r="J33" s="99"/>
      <c r="K33" s="99"/>
      <c r="L33" s="99"/>
      <c r="M33" s="99"/>
    </row>
    <row r="34" spans="1:13" ht="18.600000000000001" customHeight="1" x14ac:dyDescent="0.3">
      <c r="A34" s="20"/>
      <c r="B34" s="98"/>
      <c r="C34" s="99"/>
      <c r="D34" s="100"/>
      <c r="E34" s="99"/>
      <c r="F34" s="99"/>
      <c r="G34" s="99"/>
      <c r="H34" s="99"/>
      <c r="I34" s="99"/>
      <c r="J34" s="99"/>
      <c r="K34" s="99"/>
      <c r="L34" s="99"/>
      <c r="M34" s="99"/>
    </row>
    <row r="35" spans="1:13" ht="18.600000000000001" customHeight="1" x14ac:dyDescent="0.3">
      <c r="A35" s="20" t="s">
        <v>42</v>
      </c>
      <c r="B35" s="101"/>
      <c r="C35" s="102"/>
      <c r="D35" s="103"/>
      <c r="E35" s="99"/>
      <c r="F35" s="99"/>
      <c r="G35" s="99"/>
      <c r="H35" s="99"/>
      <c r="I35" s="99"/>
      <c r="J35" s="99"/>
      <c r="K35" s="99"/>
      <c r="L35" s="99"/>
      <c r="M35" s="99"/>
    </row>
    <row r="36" spans="1:13" ht="18.600000000000001" customHeight="1" x14ac:dyDescent="0.3">
      <c r="A36" s="20"/>
      <c r="B36" s="98"/>
      <c r="C36" s="99"/>
      <c r="D36" s="100"/>
      <c r="E36" s="99"/>
      <c r="F36" s="99"/>
      <c r="G36" s="99"/>
      <c r="H36" s="99"/>
      <c r="I36" s="99"/>
      <c r="J36" s="99"/>
      <c r="K36" s="99"/>
      <c r="L36" s="99"/>
      <c r="M36" s="99"/>
    </row>
    <row r="37" spans="1:13" ht="18.600000000000001" customHeight="1" thickBot="1" x14ac:dyDescent="0.35">
      <c r="A37" s="20" t="s">
        <v>43</v>
      </c>
      <c r="B37" s="104"/>
      <c r="C37" s="105"/>
      <c r="D37" s="106"/>
      <c r="E37" s="107"/>
      <c r="F37" s="107"/>
      <c r="G37" s="107"/>
      <c r="H37" s="107"/>
      <c r="I37" s="107"/>
      <c r="J37" s="107"/>
      <c r="K37" s="107"/>
      <c r="L37" s="107"/>
      <c r="M37" s="107"/>
    </row>
  </sheetData>
  <mergeCells count="28">
    <mergeCell ref="A28:K28"/>
    <mergeCell ref="B31:D31"/>
    <mergeCell ref="B22:D22"/>
    <mergeCell ref="C23:D23"/>
    <mergeCell ref="A25:K25"/>
    <mergeCell ref="A26:K26"/>
    <mergeCell ref="A27:K27"/>
    <mergeCell ref="A30:K30"/>
    <mergeCell ref="A24:K24"/>
    <mergeCell ref="B10:D10"/>
    <mergeCell ref="B21:D21"/>
    <mergeCell ref="B7:D7"/>
    <mergeCell ref="B9:D9"/>
    <mergeCell ref="A12:C12"/>
    <mergeCell ref="A13:D13"/>
    <mergeCell ref="A14:D14"/>
    <mergeCell ref="A15:D15"/>
    <mergeCell ref="A16:D16"/>
    <mergeCell ref="A17:D17"/>
    <mergeCell ref="A19:D19"/>
    <mergeCell ref="A20:C20"/>
    <mergeCell ref="B8:D8"/>
    <mergeCell ref="B11:D11"/>
    <mergeCell ref="B1:K1"/>
    <mergeCell ref="B4:K4"/>
    <mergeCell ref="B5:D5"/>
    <mergeCell ref="B6:D6"/>
    <mergeCell ref="B2:H2"/>
  </mergeCells>
  <pageMargins left="0.7" right="0.7" top="0.75" bottom="0.75" header="0.3" footer="0.3"/>
  <pageSetup paperSize="9" scale="31"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623A3-246D-46BE-8B46-70771CCC1A2E}">
  <sheetPr>
    <pageSetUpPr fitToPage="1"/>
  </sheetPr>
  <dimension ref="A1:O37"/>
  <sheetViews>
    <sheetView view="pageBreakPreview" topLeftCell="A9" zoomScale="72" zoomScaleNormal="100" zoomScaleSheetLayoutView="72" workbookViewId="0">
      <selection activeCell="B2" sqref="B2:H2"/>
    </sheetView>
  </sheetViews>
  <sheetFormatPr defaultColWidth="9.109375" defaultRowHeight="50.1" customHeight="1" x14ac:dyDescent="0.3"/>
  <cols>
    <col min="1" max="1" width="51.88671875" style="2" customWidth="1"/>
    <col min="2" max="2" width="32.109375" style="2" bestFit="1" customWidth="1"/>
    <col min="3" max="3" width="9.109375" style="2"/>
    <col min="4" max="10" width="16.88671875" style="2" customWidth="1"/>
    <col min="11" max="11" width="20.5546875" style="2" customWidth="1"/>
    <col min="12" max="13" width="16.88671875" style="2" customWidth="1"/>
    <col min="14" max="16384" width="9.109375" style="2"/>
  </cols>
  <sheetData>
    <row r="1" spans="1:13" ht="50.1" customHeight="1" x14ac:dyDescent="0.4">
      <c r="B1" s="111" t="s">
        <v>45</v>
      </c>
      <c r="C1" s="112"/>
      <c r="D1" s="112"/>
      <c r="E1" s="112"/>
      <c r="F1" s="112"/>
      <c r="G1" s="112"/>
      <c r="H1" s="112"/>
      <c r="I1" s="112"/>
      <c r="J1" s="112"/>
      <c r="K1" s="112"/>
    </row>
    <row r="2" spans="1:13" ht="50.1" customHeight="1" x14ac:dyDescent="0.3">
      <c r="A2" s="1"/>
      <c r="B2" s="121" t="s">
        <v>1</v>
      </c>
      <c r="C2" s="121"/>
      <c r="D2" s="121"/>
      <c r="E2" s="121"/>
      <c r="F2" s="121"/>
      <c r="G2" s="121"/>
      <c r="H2" s="121"/>
      <c r="I2" s="51"/>
      <c r="J2" s="51"/>
      <c r="K2" s="51"/>
      <c r="L2" s="51"/>
      <c r="M2" s="51"/>
    </row>
    <row r="3" spans="1:13" ht="50.1" customHeight="1" x14ac:dyDescent="0.3">
      <c r="A3" s="1"/>
      <c r="B3" s="30" t="s">
        <v>2</v>
      </c>
      <c r="C3" s="30"/>
      <c r="D3" s="30"/>
      <c r="E3" s="30"/>
      <c r="F3" s="30"/>
      <c r="G3" s="30"/>
      <c r="H3" s="30"/>
      <c r="I3" s="30"/>
      <c r="J3" s="30"/>
      <c r="K3" s="30"/>
      <c r="L3" s="30"/>
      <c r="M3" s="30"/>
    </row>
    <row r="4" spans="1:13" ht="34.950000000000003" customHeight="1" thickBot="1" x14ac:dyDescent="0.35">
      <c r="A4" s="1"/>
      <c r="B4" s="113" t="s">
        <v>3</v>
      </c>
      <c r="C4" s="113"/>
      <c r="D4" s="113"/>
      <c r="E4" s="113"/>
      <c r="F4" s="114"/>
      <c r="G4" s="114"/>
      <c r="H4" s="114"/>
      <c r="I4" s="114"/>
      <c r="J4" s="114"/>
      <c r="K4" s="114"/>
    </row>
    <row r="5" spans="1:13" ht="80.400000000000006" customHeight="1" thickTop="1" x14ac:dyDescent="0.3">
      <c r="A5" s="78" t="s">
        <v>4</v>
      </c>
      <c r="B5" s="115" t="s">
        <v>5</v>
      </c>
      <c r="C5" s="116"/>
      <c r="D5" s="117"/>
      <c r="E5" s="75" t="s">
        <v>6</v>
      </c>
      <c r="F5" s="76" t="s">
        <v>7</v>
      </c>
      <c r="G5" s="77" t="s">
        <v>8</v>
      </c>
      <c r="H5" s="76" t="s">
        <v>9</v>
      </c>
      <c r="I5" s="77" t="s">
        <v>10</v>
      </c>
      <c r="J5" s="93" t="s">
        <v>11</v>
      </c>
      <c r="K5" s="95" t="s">
        <v>12</v>
      </c>
      <c r="L5" s="76" t="s">
        <v>13</v>
      </c>
      <c r="M5" s="77" t="s">
        <v>14</v>
      </c>
    </row>
    <row r="6" spans="1:13" ht="50.1" customHeight="1" x14ac:dyDescent="0.3">
      <c r="A6" s="29" t="s">
        <v>15</v>
      </c>
      <c r="B6" s="122" t="s">
        <v>16</v>
      </c>
      <c r="C6" s="123"/>
      <c r="D6" s="124"/>
      <c r="E6" s="53">
        <v>1</v>
      </c>
      <c r="F6" s="73"/>
      <c r="G6" s="55">
        <f>F6*1</f>
        <v>0</v>
      </c>
      <c r="H6" s="73"/>
      <c r="I6" s="55">
        <f>H6*1</f>
        <v>0</v>
      </c>
      <c r="J6" s="73"/>
      <c r="K6" s="56">
        <f>J6*1</f>
        <v>0</v>
      </c>
      <c r="L6" s="73"/>
      <c r="M6" s="55">
        <f>L6*1</f>
        <v>0</v>
      </c>
    </row>
    <row r="7" spans="1:13" ht="50.1" customHeight="1" x14ac:dyDescent="0.3">
      <c r="A7" s="29" t="s">
        <v>17</v>
      </c>
      <c r="B7" s="118" t="s">
        <v>18</v>
      </c>
      <c r="C7" s="119"/>
      <c r="D7" s="120"/>
      <c r="E7" s="54">
        <v>1</v>
      </c>
      <c r="F7" s="74"/>
      <c r="G7" s="55">
        <f>F7*1</f>
        <v>0</v>
      </c>
      <c r="H7" s="74"/>
      <c r="I7" s="55">
        <f>H7*1</f>
        <v>0</v>
      </c>
      <c r="J7" s="74"/>
      <c r="K7" s="56">
        <f>J7*1</f>
        <v>0</v>
      </c>
      <c r="L7" s="74"/>
      <c r="M7" s="55">
        <f>L7*1</f>
        <v>0</v>
      </c>
    </row>
    <row r="8" spans="1:13" ht="50.1" customHeight="1" x14ac:dyDescent="0.3">
      <c r="A8" s="29" t="s">
        <v>19</v>
      </c>
      <c r="B8" s="118" t="s">
        <v>20</v>
      </c>
      <c r="C8" s="119"/>
      <c r="D8" s="120"/>
      <c r="E8" s="54" t="s">
        <v>21</v>
      </c>
      <c r="F8" s="74"/>
      <c r="G8" s="55">
        <f>F8*999</f>
        <v>0</v>
      </c>
      <c r="H8" s="74"/>
      <c r="I8" s="55">
        <f t="shared" ref="I8:I10" si="0">H8*1499</f>
        <v>0</v>
      </c>
      <c r="J8" s="74"/>
      <c r="K8" s="56">
        <f t="shared" ref="K8:K10" si="1">J8*2000</f>
        <v>0</v>
      </c>
      <c r="L8" s="74"/>
      <c r="M8" s="55">
        <f>L8*2001</f>
        <v>0</v>
      </c>
    </row>
    <row r="9" spans="1:13" ht="50.1" customHeight="1" x14ac:dyDescent="0.3">
      <c r="A9" s="29" t="s">
        <v>22</v>
      </c>
      <c r="B9" s="118" t="s">
        <v>23</v>
      </c>
      <c r="C9" s="119"/>
      <c r="D9" s="120"/>
      <c r="E9" s="54">
        <v>1</v>
      </c>
      <c r="F9" s="74"/>
      <c r="G9" s="55">
        <f>F9*1</f>
        <v>0</v>
      </c>
      <c r="H9" s="74"/>
      <c r="I9" s="55">
        <f>H9*1</f>
        <v>0</v>
      </c>
      <c r="J9" s="74"/>
      <c r="K9" s="56">
        <f>J9*1</f>
        <v>0</v>
      </c>
      <c r="L9" s="74"/>
      <c r="M9" s="55">
        <f>L9*1</f>
        <v>0</v>
      </c>
    </row>
    <row r="10" spans="1:13" ht="50.1" customHeight="1" x14ac:dyDescent="0.3">
      <c r="A10" s="48" t="s">
        <v>24</v>
      </c>
      <c r="B10" s="118" t="s">
        <v>25</v>
      </c>
      <c r="C10" s="119"/>
      <c r="D10" s="120"/>
      <c r="E10" s="54" t="s">
        <v>21</v>
      </c>
      <c r="F10" s="74"/>
      <c r="G10" s="55">
        <f t="shared" ref="G10" si="2">F10*999</f>
        <v>0</v>
      </c>
      <c r="H10" s="74"/>
      <c r="I10" s="55">
        <f t="shared" si="0"/>
        <v>0</v>
      </c>
      <c r="J10" s="74"/>
      <c r="K10" s="56">
        <f t="shared" si="1"/>
        <v>0</v>
      </c>
      <c r="L10" s="74"/>
      <c r="M10" s="55">
        <f>L10*2001</f>
        <v>0</v>
      </c>
    </row>
    <row r="11" spans="1:13" ht="50.1" customHeight="1" x14ac:dyDescent="0.3">
      <c r="A11" s="29" t="s">
        <v>26</v>
      </c>
      <c r="B11" s="118" t="s">
        <v>27</v>
      </c>
      <c r="C11" s="119"/>
      <c r="D11" s="120"/>
      <c r="E11" s="54">
        <v>1</v>
      </c>
      <c r="F11" s="74"/>
      <c r="G11" s="55">
        <f>F11*1</f>
        <v>0</v>
      </c>
      <c r="H11" s="74"/>
      <c r="I11" s="55">
        <f>H11*1</f>
        <v>0</v>
      </c>
      <c r="J11" s="74"/>
      <c r="K11" s="56">
        <f>J11*1</f>
        <v>0</v>
      </c>
      <c r="L11" s="74"/>
      <c r="M11" s="55">
        <f>L11*1</f>
        <v>0</v>
      </c>
    </row>
    <row r="12" spans="1:13" ht="50.1" customHeight="1" thickBot="1" x14ac:dyDescent="0.35">
      <c r="A12" s="125" t="s">
        <v>28</v>
      </c>
      <c r="B12" s="126"/>
      <c r="C12" s="127"/>
      <c r="D12" s="3"/>
      <c r="E12" s="61"/>
      <c r="F12" s="62">
        <f>SUM(F6:F11)</f>
        <v>0</v>
      </c>
      <c r="G12" s="63">
        <f>SUM(G6:G11)</f>
        <v>0</v>
      </c>
      <c r="H12" s="62">
        <f>SUM(H6:H11)</f>
        <v>0</v>
      </c>
      <c r="I12" s="63">
        <f>SUM(I6:I11)</f>
        <v>0</v>
      </c>
      <c r="J12" s="94">
        <f t="shared" ref="J12:M12" si="3">SUM(J6:J11)</f>
        <v>0</v>
      </c>
      <c r="K12" s="61">
        <f t="shared" si="3"/>
        <v>0</v>
      </c>
      <c r="L12" s="94">
        <f t="shared" si="3"/>
        <v>0</v>
      </c>
      <c r="M12" s="63">
        <f t="shared" si="3"/>
        <v>0</v>
      </c>
    </row>
    <row r="13" spans="1:13" ht="97.2" customHeight="1" thickTop="1" x14ac:dyDescent="0.3">
      <c r="A13" s="137" t="s">
        <v>29</v>
      </c>
      <c r="B13" s="138"/>
      <c r="C13" s="138"/>
      <c r="D13" s="139"/>
      <c r="E13" s="75" t="s">
        <v>6</v>
      </c>
      <c r="F13" s="76" t="str">
        <f t="shared" ref="F13:M13" si="4">+F5</f>
        <v>Per Unit Price (for scale 500 - 999 number of learners)</v>
      </c>
      <c r="G13" s="76" t="str">
        <f t="shared" si="4"/>
        <v>Price calculated for 999 learners</v>
      </c>
      <c r="H13" s="76" t="str">
        <f t="shared" si="4"/>
        <v>Per Unit Price (for scale 1,000 - 1,499 number of learners)</v>
      </c>
      <c r="I13" s="76" t="str">
        <f t="shared" si="4"/>
        <v>Price calculated for 1,499 learners</v>
      </c>
      <c r="J13" s="76" t="str">
        <f t="shared" si="4"/>
        <v>Unit Price ( for scale 1,500 - 2,000 number of learners)</v>
      </c>
      <c r="K13" s="76" t="str">
        <f t="shared" si="4"/>
        <v>Price calculated for 2,000 learners</v>
      </c>
      <c r="L13" s="76" t="str">
        <f t="shared" si="4"/>
        <v>Per Unit Price( for scale 2,001 and above - number of learners)</v>
      </c>
      <c r="M13" s="76" t="str">
        <f t="shared" si="4"/>
        <v>Price calculated for 2,001 learners</v>
      </c>
    </row>
    <row r="14" spans="1:13" ht="19.2" customHeight="1" x14ac:dyDescent="0.3">
      <c r="A14" s="108">
        <v>1</v>
      </c>
      <c r="B14" s="109"/>
      <c r="C14" s="109"/>
      <c r="D14" s="110"/>
      <c r="E14" s="79"/>
      <c r="F14" s="83"/>
      <c r="G14" s="84"/>
      <c r="H14" s="83"/>
      <c r="I14" s="84"/>
      <c r="J14" s="83"/>
      <c r="K14" s="79"/>
      <c r="L14" s="83"/>
      <c r="M14" s="84"/>
    </row>
    <row r="15" spans="1:13" ht="19.2" customHeight="1" x14ac:dyDescent="0.3">
      <c r="A15" s="108">
        <v>2</v>
      </c>
      <c r="B15" s="109"/>
      <c r="C15" s="109"/>
      <c r="D15" s="110"/>
      <c r="E15" s="79"/>
      <c r="F15" s="83"/>
      <c r="G15" s="84"/>
      <c r="H15" s="83"/>
      <c r="I15" s="84"/>
      <c r="J15" s="83"/>
      <c r="K15" s="79"/>
      <c r="L15" s="83"/>
      <c r="M15" s="84"/>
    </row>
    <row r="16" spans="1:13" ht="19.2" customHeight="1" x14ac:dyDescent="0.3">
      <c r="A16" s="108">
        <v>3</v>
      </c>
      <c r="B16" s="109"/>
      <c r="C16" s="109"/>
      <c r="D16" s="110"/>
      <c r="E16" s="79"/>
      <c r="F16" s="83"/>
      <c r="G16" s="84"/>
      <c r="H16" s="83"/>
      <c r="I16" s="84"/>
      <c r="J16" s="83"/>
      <c r="K16" s="79"/>
      <c r="L16" s="83"/>
      <c r="M16" s="84"/>
    </row>
    <row r="17" spans="1:15" ht="19.2" customHeight="1" x14ac:dyDescent="0.3">
      <c r="A17" s="108">
        <v>4</v>
      </c>
      <c r="B17" s="109"/>
      <c r="C17" s="109"/>
      <c r="D17" s="110"/>
      <c r="E17" s="79"/>
      <c r="F17" s="83"/>
      <c r="G17" s="84"/>
      <c r="H17" s="83"/>
      <c r="I17" s="84"/>
      <c r="J17" s="83"/>
      <c r="K17" s="79"/>
      <c r="L17" s="83"/>
      <c r="M17" s="84"/>
    </row>
    <row r="18" spans="1:15" ht="19.2" customHeight="1" x14ac:dyDescent="0.3">
      <c r="A18" s="70">
        <v>5</v>
      </c>
      <c r="B18" s="71"/>
      <c r="C18" s="71"/>
      <c r="D18" s="72"/>
      <c r="E18" s="79"/>
      <c r="F18" s="83"/>
      <c r="G18" s="84"/>
      <c r="H18" s="83"/>
      <c r="I18" s="84"/>
      <c r="J18" s="83"/>
      <c r="K18" s="79"/>
      <c r="L18" s="83"/>
      <c r="M18" s="84"/>
    </row>
    <row r="19" spans="1:15" ht="19.2" customHeight="1" thickBot="1" x14ac:dyDescent="0.35">
      <c r="A19" s="140">
        <v>6</v>
      </c>
      <c r="B19" s="141"/>
      <c r="C19" s="141"/>
      <c r="D19" s="142"/>
      <c r="E19" s="80"/>
      <c r="F19" s="85"/>
      <c r="G19" s="86"/>
      <c r="H19" s="85"/>
      <c r="I19" s="86"/>
      <c r="J19" s="85"/>
      <c r="K19" s="80"/>
      <c r="L19" s="85"/>
      <c r="M19" s="86"/>
    </row>
    <row r="20" spans="1:15" ht="19.2" customHeight="1" thickTop="1" thickBot="1" x14ac:dyDescent="0.35">
      <c r="A20" s="143" t="s">
        <v>30</v>
      </c>
      <c r="B20" s="144"/>
      <c r="C20" s="145"/>
      <c r="D20" s="4"/>
      <c r="E20" s="52"/>
      <c r="F20" s="87">
        <f>F14+F15+F16+F17+F18+F19</f>
        <v>0</v>
      </c>
      <c r="G20" s="88">
        <f t="shared" ref="G20:M20" si="5">SUM(G14:G19)</f>
        <v>0</v>
      </c>
      <c r="H20" s="87">
        <f t="shared" si="5"/>
        <v>0</v>
      </c>
      <c r="I20" s="88">
        <f t="shared" si="5"/>
        <v>0</v>
      </c>
      <c r="J20" s="87">
        <f t="shared" si="5"/>
        <v>0</v>
      </c>
      <c r="K20" s="52">
        <f t="shared" si="5"/>
        <v>0</v>
      </c>
      <c r="L20" s="87">
        <f t="shared" si="5"/>
        <v>0</v>
      </c>
      <c r="M20" s="88">
        <f t="shared" si="5"/>
        <v>0</v>
      </c>
    </row>
    <row r="21" spans="1:15" ht="19.2" customHeight="1" x14ac:dyDescent="0.3">
      <c r="A21" s="57"/>
      <c r="B21" s="146"/>
      <c r="C21" s="147"/>
      <c r="D21" s="147"/>
      <c r="E21" s="81"/>
      <c r="F21" s="89"/>
      <c r="G21" s="90"/>
      <c r="H21" s="89"/>
      <c r="I21" s="90"/>
      <c r="J21" s="89"/>
      <c r="K21" s="81"/>
      <c r="L21" s="89"/>
      <c r="M21" s="90"/>
    </row>
    <row r="22" spans="1:15" ht="19.2" customHeight="1" thickBot="1" x14ac:dyDescent="0.35">
      <c r="A22" s="59" t="s">
        <v>31</v>
      </c>
      <c r="B22" s="150"/>
      <c r="C22" s="151"/>
      <c r="D22" s="151"/>
      <c r="E22" s="82"/>
      <c r="F22" s="91">
        <f>F12+F20</f>
        <v>0</v>
      </c>
      <c r="G22" s="92">
        <f t="shared" ref="G22:M22" si="6">G12+G20</f>
        <v>0</v>
      </c>
      <c r="H22" s="91">
        <f t="shared" si="6"/>
        <v>0</v>
      </c>
      <c r="I22" s="92">
        <f t="shared" si="6"/>
        <v>0</v>
      </c>
      <c r="J22" s="91">
        <f t="shared" si="6"/>
        <v>0</v>
      </c>
      <c r="K22" s="96">
        <f t="shared" si="6"/>
        <v>0</v>
      </c>
      <c r="L22" s="91">
        <f t="shared" si="6"/>
        <v>0</v>
      </c>
      <c r="M22" s="92">
        <f t="shared" si="6"/>
        <v>0</v>
      </c>
    </row>
    <row r="23" spans="1:15" ht="22.2" customHeight="1" thickBot="1" x14ac:dyDescent="0.35">
      <c r="A23" s="58" t="s">
        <v>32</v>
      </c>
      <c r="B23" s="5"/>
      <c r="C23" s="148"/>
      <c r="D23" s="149"/>
      <c r="E23" s="50"/>
      <c r="F23" s="50"/>
      <c r="G23" s="50"/>
      <c r="H23" s="50"/>
      <c r="I23" s="50"/>
      <c r="J23" s="50"/>
      <c r="K23" s="50"/>
      <c r="L23" s="50"/>
      <c r="M23" s="50"/>
    </row>
    <row r="24" spans="1:15" ht="18" customHeight="1" thickBot="1" x14ac:dyDescent="0.35">
      <c r="A24" s="156" t="s">
        <v>33</v>
      </c>
      <c r="B24" s="157"/>
      <c r="C24" s="157"/>
      <c r="D24" s="157"/>
      <c r="E24" s="157"/>
      <c r="F24" s="157"/>
      <c r="G24" s="157"/>
      <c r="H24" s="157"/>
      <c r="I24" s="157"/>
      <c r="J24" s="157"/>
      <c r="K24" s="157"/>
    </row>
    <row r="25" spans="1:15" ht="20.399999999999999" customHeight="1" thickTop="1" x14ac:dyDescent="0.3">
      <c r="A25" s="152" t="s">
        <v>34</v>
      </c>
      <c r="B25" s="153"/>
      <c r="C25" s="153"/>
      <c r="D25" s="153"/>
      <c r="E25" s="153"/>
      <c r="F25" s="153"/>
      <c r="G25" s="153"/>
      <c r="H25" s="153"/>
      <c r="I25" s="153"/>
      <c r="J25" s="153"/>
      <c r="K25" s="153"/>
    </row>
    <row r="26" spans="1:15" ht="34.950000000000003" customHeight="1" x14ac:dyDescent="0.3">
      <c r="A26" s="154" t="s">
        <v>35</v>
      </c>
      <c r="B26" s="155"/>
      <c r="C26" s="155"/>
      <c r="D26" s="155"/>
      <c r="E26" s="155"/>
      <c r="F26" s="155"/>
      <c r="G26" s="155"/>
      <c r="H26" s="155"/>
      <c r="I26" s="155"/>
      <c r="J26" s="155"/>
      <c r="K26" s="155"/>
    </row>
    <row r="27" spans="1:15" ht="20.399999999999999" customHeight="1" x14ac:dyDescent="0.3">
      <c r="A27" s="135" t="s">
        <v>36</v>
      </c>
      <c r="B27" s="136"/>
      <c r="C27" s="136"/>
      <c r="D27" s="136"/>
      <c r="E27" s="136"/>
      <c r="F27" s="136"/>
      <c r="G27" s="136"/>
      <c r="H27" s="136"/>
      <c r="I27" s="136"/>
      <c r="J27" s="136"/>
      <c r="K27" s="136"/>
    </row>
    <row r="28" spans="1:15" ht="18" customHeight="1" x14ac:dyDescent="0.3">
      <c r="A28" s="128" t="s">
        <v>37</v>
      </c>
      <c r="B28" s="129"/>
      <c r="C28" s="129"/>
      <c r="D28" s="129"/>
      <c r="E28" s="129"/>
      <c r="F28" s="129"/>
      <c r="G28" s="129"/>
      <c r="H28" s="129"/>
      <c r="I28" s="129"/>
      <c r="J28" s="129"/>
      <c r="K28" s="129"/>
    </row>
    <row r="29" spans="1:15" ht="18" customHeight="1" x14ac:dyDescent="0.3">
      <c r="A29" s="60" t="s">
        <v>38</v>
      </c>
      <c r="B29" s="60"/>
      <c r="C29" s="60"/>
      <c r="D29" s="60"/>
      <c r="E29" s="60"/>
      <c r="F29" s="60"/>
      <c r="G29" s="60"/>
      <c r="H29" s="60"/>
      <c r="I29" s="60"/>
      <c r="J29" s="60"/>
      <c r="K29" s="60"/>
      <c r="L29" s="60"/>
    </row>
    <row r="30" spans="1:15" s="49" customFormat="1" ht="18" customHeight="1" x14ac:dyDescent="0.3">
      <c r="A30" s="130" t="s">
        <v>39</v>
      </c>
      <c r="B30" s="131"/>
      <c r="C30" s="131"/>
      <c r="D30" s="131"/>
      <c r="E30" s="131"/>
      <c r="F30" s="131"/>
      <c r="G30" s="131"/>
      <c r="H30" s="131"/>
      <c r="I30" s="131"/>
      <c r="J30" s="131"/>
      <c r="K30" s="131"/>
      <c r="L30" s="69"/>
      <c r="M30" s="69"/>
      <c r="N30" s="69"/>
      <c r="O30" s="69"/>
    </row>
    <row r="31" spans="1:15" ht="18.600000000000001" customHeight="1" x14ac:dyDescent="0.3">
      <c r="A31" s="64" t="s">
        <v>40</v>
      </c>
      <c r="B31" s="132"/>
      <c r="C31" s="133"/>
      <c r="D31" s="134"/>
      <c r="E31" s="97"/>
      <c r="F31" s="97"/>
      <c r="G31" s="97"/>
      <c r="H31" s="97"/>
      <c r="I31" s="97"/>
      <c r="J31" s="97"/>
      <c r="K31" s="97"/>
      <c r="L31" s="97"/>
      <c r="M31" s="97"/>
    </row>
    <row r="32" spans="1:15" ht="18.600000000000001" customHeight="1" x14ac:dyDescent="0.3">
      <c r="A32" s="64"/>
      <c r="B32" s="98"/>
      <c r="C32" s="99"/>
      <c r="D32" s="100"/>
      <c r="E32" s="99"/>
      <c r="F32" s="99"/>
      <c r="G32" s="99"/>
      <c r="H32" s="99"/>
      <c r="I32" s="99"/>
      <c r="J32" s="99"/>
      <c r="K32" s="99"/>
      <c r="L32" s="99"/>
      <c r="M32" s="99"/>
    </row>
    <row r="33" spans="1:13" ht="18.600000000000001" customHeight="1" x14ac:dyDescent="0.3">
      <c r="A33" s="20" t="s">
        <v>41</v>
      </c>
      <c r="B33" s="101"/>
      <c r="C33" s="102"/>
      <c r="D33" s="103"/>
      <c r="E33" s="99"/>
      <c r="F33" s="99"/>
      <c r="G33" s="99"/>
      <c r="H33" s="99"/>
      <c r="I33" s="99"/>
      <c r="J33" s="99"/>
      <c r="K33" s="99"/>
      <c r="L33" s="99"/>
      <c r="M33" s="99"/>
    </row>
    <row r="34" spans="1:13" ht="18.600000000000001" customHeight="1" x14ac:dyDescent="0.3">
      <c r="A34" s="20"/>
      <c r="B34" s="98"/>
      <c r="C34" s="99"/>
      <c r="D34" s="100"/>
      <c r="E34" s="99"/>
      <c r="F34" s="99"/>
      <c r="G34" s="99"/>
      <c r="H34" s="99"/>
      <c r="I34" s="99"/>
      <c r="J34" s="99"/>
      <c r="K34" s="99"/>
      <c r="L34" s="99"/>
      <c r="M34" s="99"/>
    </row>
    <row r="35" spans="1:13" ht="18.600000000000001" customHeight="1" x14ac:dyDescent="0.3">
      <c r="A35" s="20" t="s">
        <v>42</v>
      </c>
      <c r="B35" s="101"/>
      <c r="C35" s="102"/>
      <c r="D35" s="103"/>
      <c r="E35" s="99"/>
      <c r="F35" s="99"/>
      <c r="G35" s="99"/>
      <c r="H35" s="99"/>
      <c r="I35" s="99"/>
      <c r="J35" s="99"/>
      <c r="K35" s="99"/>
      <c r="L35" s="99"/>
      <c r="M35" s="99"/>
    </row>
    <row r="36" spans="1:13" ht="18.600000000000001" customHeight="1" x14ac:dyDescent="0.3">
      <c r="A36" s="20"/>
      <c r="B36" s="98"/>
      <c r="C36" s="99"/>
      <c r="D36" s="100"/>
      <c r="E36" s="99"/>
      <c r="F36" s="99"/>
      <c r="G36" s="99"/>
      <c r="H36" s="99"/>
      <c r="I36" s="99"/>
      <c r="J36" s="99"/>
      <c r="K36" s="99"/>
      <c r="L36" s="99"/>
      <c r="M36" s="99"/>
    </row>
    <row r="37" spans="1:13" ht="18.600000000000001" customHeight="1" thickBot="1" x14ac:dyDescent="0.35">
      <c r="A37" s="20" t="s">
        <v>43</v>
      </c>
      <c r="B37" s="104"/>
      <c r="C37" s="105"/>
      <c r="D37" s="106"/>
      <c r="E37" s="107"/>
      <c r="F37" s="107"/>
      <c r="G37" s="107"/>
      <c r="H37" s="107"/>
      <c r="I37" s="107"/>
      <c r="J37" s="107"/>
      <c r="K37" s="107"/>
      <c r="L37" s="107"/>
      <c r="M37" s="107"/>
    </row>
  </sheetData>
  <mergeCells count="28">
    <mergeCell ref="A27:K27"/>
    <mergeCell ref="A28:K28"/>
    <mergeCell ref="A30:K30"/>
    <mergeCell ref="B31:D31"/>
    <mergeCell ref="B21:D21"/>
    <mergeCell ref="B22:D22"/>
    <mergeCell ref="C23:D23"/>
    <mergeCell ref="A24:K24"/>
    <mergeCell ref="A25:K25"/>
    <mergeCell ref="A26:K26"/>
    <mergeCell ref="A20:C20"/>
    <mergeCell ref="B8:D8"/>
    <mergeCell ref="B9:D9"/>
    <mergeCell ref="B10:D10"/>
    <mergeCell ref="B11:D11"/>
    <mergeCell ref="A12:C12"/>
    <mergeCell ref="A13:D13"/>
    <mergeCell ref="A14:D14"/>
    <mergeCell ref="A15:D15"/>
    <mergeCell ref="A16:D16"/>
    <mergeCell ref="A17:D17"/>
    <mergeCell ref="A19:D19"/>
    <mergeCell ref="B7:D7"/>
    <mergeCell ref="B1:K1"/>
    <mergeCell ref="B2:H2"/>
    <mergeCell ref="B4:K4"/>
    <mergeCell ref="B5:D5"/>
    <mergeCell ref="B6:D6"/>
  </mergeCells>
  <pageMargins left="0.7" right="0.7" top="0.75" bottom="0.75" header="0.3" footer="0.3"/>
  <pageSetup paperSize="9" scale="3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106CC-4A1F-4A29-BF3C-52D5FECD56B4}">
  <dimension ref="A2:H33"/>
  <sheetViews>
    <sheetView tabSelected="1" topLeftCell="A2" workbookViewId="0">
      <selection activeCell="G14" sqref="G14"/>
    </sheetView>
  </sheetViews>
  <sheetFormatPr defaultColWidth="28.5546875" defaultRowHeight="14.4" x14ac:dyDescent="0.3"/>
  <cols>
    <col min="2" max="2" width="12" customWidth="1"/>
    <col min="3" max="3" width="10.88671875" customWidth="1"/>
    <col min="4" max="4" width="34.44140625" customWidth="1"/>
    <col min="5" max="5" width="15.109375" customWidth="1"/>
    <col min="6" max="6" width="23.6640625" customWidth="1"/>
  </cols>
  <sheetData>
    <row r="2" spans="1:6" ht="17.399999999999999" x14ac:dyDescent="0.3">
      <c r="B2" s="160" t="s">
        <v>46</v>
      </c>
      <c r="C2" s="161"/>
      <c r="D2" s="161"/>
      <c r="E2" s="161"/>
      <c r="F2" s="162"/>
    </row>
    <row r="3" spans="1:6" ht="15" customHeight="1" x14ac:dyDescent="0.3">
      <c r="B3" s="163" t="s">
        <v>47</v>
      </c>
      <c r="C3" s="163"/>
      <c r="D3" s="163"/>
      <c r="E3" s="163"/>
      <c r="F3" s="163"/>
    </row>
    <row r="4" spans="1:6" ht="15" customHeight="1" x14ac:dyDescent="0.3">
      <c r="A4" s="6"/>
      <c r="B4" s="163"/>
      <c r="C4" s="163"/>
      <c r="D4" s="163"/>
      <c r="E4" s="163"/>
      <c r="F4" s="163"/>
    </row>
    <row r="5" spans="1:6" ht="51" customHeight="1" thickBot="1" x14ac:dyDescent="0.35">
      <c r="A5" s="6"/>
      <c r="B5" s="164"/>
      <c r="C5" s="164"/>
      <c r="D5" s="164"/>
      <c r="E5" s="164"/>
      <c r="F5" s="164"/>
    </row>
    <row r="6" spans="1:6" ht="51" customHeight="1" thickTop="1" thickBot="1" x14ac:dyDescent="0.35">
      <c r="A6" s="6"/>
      <c r="B6" s="7"/>
      <c r="C6" s="6"/>
      <c r="D6" s="30" t="s">
        <v>2</v>
      </c>
      <c r="E6" s="6"/>
      <c r="F6" s="6"/>
    </row>
    <row r="7" spans="1:6" s="9" customFormat="1" ht="73.5" customHeight="1" thickTop="1" thickBot="1" x14ac:dyDescent="0.35">
      <c r="A7" s="165" t="s">
        <v>48</v>
      </c>
      <c r="B7" s="166"/>
      <c r="C7" s="167"/>
      <c r="D7" s="65"/>
      <c r="E7" s="65"/>
      <c r="F7" s="8" t="s">
        <v>49</v>
      </c>
    </row>
    <row r="8" spans="1:6" ht="15.75" hidden="1" customHeight="1" thickBot="1" x14ac:dyDescent="0.35">
      <c r="A8" s="66"/>
      <c r="B8" s="158"/>
      <c r="C8" s="159"/>
      <c r="D8" s="67" t="e">
        <f>#REF!/500</f>
        <v>#REF!</v>
      </c>
      <c r="E8" s="67">
        <f>F8/1000</f>
        <v>0</v>
      </c>
      <c r="F8" s="10">
        <v>0</v>
      </c>
    </row>
    <row r="9" spans="1:6" ht="33" hidden="1" customHeight="1" x14ac:dyDescent="0.3">
      <c r="A9" s="66"/>
      <c r="B9" s="158"/>
      <c r="C9" s="159"/>
      <c r="D9" s="67" t="e">
        <f>#REF!/500</f>
        <v>#REF!</v>
      </c>
      <c r="E9" s="67">
        <f>F9/1000</f>
        <v>0</v>
      </c>
      <c r="F9" s="10">
        <v>0</v>
      </c>
    </row>
    <row r="10" spans="1:6" ht="30.75" hidden="1" customHeight="1" x14ac:dyDescent="0.3">
      <c r="A10" s="66"/>
      <c r="B10" s="158"/>
      <c r="C10" s="159"/>
      <c r="D10" s="67" t="e">
        <f>#REF!/500</f>
        <v>#REF!</v>
      </c>
      <c r="E10" s="67">
        <f>F10/1000</f>
        <v>0</v>
      </c>
      <c r="F10" s="10">
        <v>0</v>
      </c>
    </row>
    <row r="11" spans="1:6" ht="46.5" hidden="1" customHeight="1" x14ac:dyDescent="0.3">
      <c r="A11" s="66"/>
      <c r="B11" s="158"/>
      <c r="C11" s="159"/>
      <c r="D11" s="67" t="e">
        <f>#REF!/500</f>
        <v>#REF!</v>
      </c>
      <c r="E11" s="67">
        <f>F11/1000</f>
        <v>0</v>
      </c>
      <c r="F11" s="10">
        <v>0</v>
      </c>
    </row>
    <row r="12" spans="1:6" ht="48.75" hidden="1" customHeight="1" x14ac:dyDescent="0.3">
      <c r="A12" s="66"/>
      <c r="B12" s="158"/>
      <c r="C12" s="159"/>
      <c r="D12" s="67" t="e">
        <f>#REF!/500</f>
        <v>#REF!</v>
      </c>
      <c r="E12" s="67">
        <f>F12/1000</f>
        <v>0</v>
      </c>
      <c r="F12" s="10">
        <v>0</v>
      </c>
    </row>
    <row r="13" spans="1:6" ht="48.75" customHeight="1" thickTop="1" thickBot="1" x14ac:dyDescent="0.35">
      <c r="A13" s="68"/>
      <c r="B13" s="179"/>
      <c r="C13" s="179"/>
      <c r="D13" s="179"/>
      <c r="E13" s="180"/>
      <c r="F13" s="8" t="s">
        <v>50</v>
      </c>
    </row>
    <row r="14" spans="1:6" ht="29.4" customHeight="1" thickTop="1" thickBot="1" x14ac:dyDescent="0.35">
      <c r="A14" s="6"/>
      <c r="B14" s="170" t="s">
        <v>51</v>
      </c>
      <c r="C14" s="171"/>
      <c r="D14" s="172"/>
      <c r="E14" s="11"/>
      <c r="F14" s="46">
        <f>'Year 1 '!K22</f>
        <v>0</v>
      </c>
    </row>
    <row r="15" spans="1:6" ht="29.4" customHeight="1" thickTop="1" thickBot="1" x14ac:dyDescent="0.35">
      <c r="A15" s="6"/>
      <c r="B15" s="170" t="s">
        <v>52</v>
      </c>
      <c r="C15" s="171"/>
      <c r="D15" s="172"/>
      <c r="E15" s="12"/>
      <c r="F15" s="46">
        <f>'Year 2'!K22</f>
        <v>0</v>
      </c>
    </row>
    <row r="16" spans="1:6" ht="29.4" customHeight="1" thickTop="1" thickBot="1" x14ac:dyDescent="0.35">
      <c r="A16" s="6"/>
      <c r="B16" s="170" t="s">
        <v>53</v>
      </c>
      <c r="C16" s="171"/>
      <c r="D16" s="172"/>
      <c r="E16" s="12"/>
      <c r="F16" s="46">
        <f>'Year 3'!K22</f>
        <v>0</v>
      </c>
    </row>
    <row r="17" spans="1:8" ht="24" customHeight="1" thickBot="1" x14ac:dyDescent="0.35">
      <c r="A17" s="6"/>
      <c r="B17" s="173" t="s">
        <v>31</v>
      </c>
      <c r="C17" s="174"/>
      <c r="D17" s="174"/>
      <c r="E17" s="13"/>
      <c r="F17" s="47">
        <f>SUM(F15:F15)</f>
        <v>0</v>
      </c>
    </row>
    <row r="18" spans="1:8" ht="15" thickBot="1" x14ac:dyDescent="0.35">
      <c r="A18" s="14" t="s">
        <v>32</v>
      </c>
      <c r="B18" s="14"/>
      <c r="C18" s="15"/>
      <c r="D18" s="6"/>
      <c r="E18" s="6"/>
      <c r="F18" s="6"/>
    </row>
    <row r="19" spans="1:8" ht="15" thickTop="1" x14ac:dyDescent="0.3">
      <c r="A19" s="175"/>
      <c r="B19" s="176"/>
      <c r="C19" s="176"/>
      <c r="D19" s="176"/>
      <c r="E19" s="6"/>
      <c r="F19" s="6"/>
    </row>
    <row r="20" spans="1:8" ht="35.25" customHeight="1" x14ac:dyDescent="0.3">
      <c r="A20" s="177"/>
      <c r="B20" s="178"/>
      <c r="C20" s="178"/>
      <c r="D20" s="178"/>
      <c r="E20" s="6"/>
      <c r="F20" s="6"/>
    </row>
    <row r="21" spans="1:8" x14ac:dyDescent="0.3">
      <c r="A21" s="168"/>
      <c r="B21" s="169"/>
      <c r="C21" s="169"/>
      <c r="D21" s="169"/>
      <c r="E21" s="6"/>
      <c r="F21" s="6"/>
    </row>
    <row r="22" spans="1:8" ht="34.5" customHeight="1" x14ac:dyDescent="0.3">
      <c r="A22" s="16"/>
      <c r="B22" s="17"/>
      <c r="C22" s="17"/>
      <c r="D22" s="18"/>
      <c r="E22" s="6"/>
      <c r="F22" s="6"/>
    </row>
    <row r="23" spans="1:8" ht="15" thickBot="1" x14ac:dyDescent="0.35">
      <c r="A23" s="16"/>
      <c r="B23" s="35"/>
      <c r="C23" s="35"/>
      <c r="D23" s="35"/>
      <c r="E23" s="36"/>
      <c r="F23" s="6"/>
      <c r="G23" s="6"/>
    </row>
    <row r="24" spans="1:8" x14ac:dyDescent="0.3">
      <c r="A24" s="19"/>
      <c r="B24" s="37"/>
      <c r="C24" s="38"/>
      <c r="D24" s="38"/>
      <c r="E24" s="39"/>
      <c r="F24" s="6"/>
      <c r="G24" s="6"/>
      <c r="H24" s="6"/>
    </row>
    <row r="25" spans="1:8" x14ac:dyDescent="0.3">
      <c r="A25" s="20" t="s">
        <v>40</v>
      </c>
      <c r="B25" s="40"/>
      <c r="C25" s="34"/>
      <c r="D25" s="33"/>
      <c r="E25" s="22" t="s">
        <v>54</v>
      </c>
      <c r="F25" s="6"/>
      <c r="G25" s="6"/>
      <c r="H25" s="6"/>
    </row>
    <row r="26" spans="1:8" x14ac:dyDescent="0.3">
      <c r="A26" s="20"/>
      <c r="B26" s="41"/>
      <c r="C26" s="32"/>
      <c r="D26" s="23"/>
      <c r="E26" s="24" t="s">
        <v>54</v>
      </c>
      <c r="F26" s="6"/>
      <c r="G26" s="6"/>
      <c r="H26" s="6"/>
    </row>
    <row r="27" spans="1:8" x14ac:dyDescent="0.3">
      <c r="A27" s="20" t="s">
        <v>41</v>
      </c>
      <c r="B27" s="40"/>
      <c r="C27" s="34"/>
      <c r="D27" s="21"/>
      <c r="E27" s="22" t="s">
        <v>54</v>
      </c>
      <c r="F27" s="6"/>
      <c r="G27" s="6"/>
      <c r="H27" s="6"/>
    </row>
    <row r="28" spans="1:8" x14ac:dyDescent="0.3">
      <c r="A28" s="20"/>
      <c r="B28" s="41"/>
      <c r="C28" s="32"/>
      <c r="D28" s="23"/>
      <c r="E28" s="24" t="s">
        <v>54</v>
      </c>
      <c r="F28" s="6"/>
      <c r="G28" s="6"/>
      <c r="H28" s="6"/>
    </row>
    <row r="29" spans="1:8" x14ac:dyDescent="0.3">
      <c r="A29" s="20" t="s">
        <v>55</v>
      </c>
      <c r="B29" s="40"/>
      <c r="C29" s="34"/>
      <c r="D29" s="21"/>
      <c r="E29" s="22" t="s">
        <v>54</v>
      </c>
      <c r="F29" s="6"/>
      <c r="G29" s="6"/>
      <c r="H29" s="6"/>
    </row>
    <row r="30" spans="1:8" x14ac:dyDescent="0.3">
      <c r="A30" s="20"/>
      <c r="B30" s="41"/>
      <c r="C30" s="32"/>
      <c r="D30" s="23"/>
      <c r="E30" s="24" t="s">
        <v>54</v>
      </c>
      <c r="F30" s="6"/>
      <c r="G30" s="6"/>
      <c r="H30" s="6"/>
    </row>
    <row r="31" spans="1:8" x14ac:dyDescent="0.3">
      <c r="A31" s="20" t="s">
        <v>43</v>
      </c>
      <c r="B31" s="41"/>
      <c r="C31" s="32"/>
      <c r="D31" s="23"/>
      <c r="E31" s="24" t="s">
        <v>54</v>
      </c>
      <c r="F31" s="6"/>
      <c r="G31" s="6"/>
      <c r="H31" s="6"/>
    </row>
    <row r="32" spans="1:8" ht="15" thickBot="1" x14ac:dyDescent="0.35">
      <c r="A32" s="25"/>
      <c r="B32" s="42"/>
      <c r="C32" s="43"/>
      <c r="D32" s="44"/>
      <c r="E32" s="45"/>
      <c r="F32" s="6"/>
      <c r="G32" s="6"/>
      <c r="H32" s="6"/>
    </row>
    <row r="33" spans="1:8" ht="15" thickBot="1" x14ac:dyDescent="0.35">
      <c r="A33" s="26"/>
      <c r="B33" s="31"/>
      <c r="C33" s="31"/>
      <c r="D33" s="27"/>
      <c r="E33" s="28"/>
      <c r="F33" s="6"/>
      <c r="G33" s="6"/>
      <c r="H33" s="6"/>
    </row>
  </sheetData>
  <mergeCells count="16">
    <mergeCell ref="B8:C8"/>
    <mergeCell ref="B2:F2"/>
    <mergeCell ref="B3:F5"/>
    <mergeCell ref="A7:C7"/>
    <mergeCell ref="A21:D21"/>
    <mergeCell ref="B15:D15"/>
    <mergeCell ref="B17:D17"/>
    <mergeCell ref="B9:C9"/>
    <mergeCell ref="B10:C10"/>
    <mergeCell ref="A19:D19"/>
    <mergeCell ref="A20:D20"/>
    <mergeCell ref="B12:C12"/>
    <mergeCell ref="B14:D14"/>
    <mergeCell ref="B11:C11"/>
    <mergeCell ref="B13:E13"/>
    <mergeCell ref="B16:D16"/>
  </mergeCells>
  <phoneticPr fontId="19"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100F8799-B049-4892-A140-C13E2F5E8927}">
  <ds:schemaRefs/>
</ds:datastoreItem>
</file>

<file path=docMetadata/LabelInfo.xml><?xml version="1.0" encoding="utf-8"?>
<clbl:labelList xmlns:clbl="http://schemas.microsoft.com/office/2020/mipLabelMetadata">
  <clbl:label id="{d574e40e-00be-474f-9a07-38ce77bc3011}" enabled="1" method="Standard" siteId="{b23e616c-123f-4dbd-b946-f59a6d2734a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Year 1 </vt:lpstr>
      <vt:lpstr>Year 2</vt:lpstr>
      <vt:lpstr>Year 3</vt:lpstr>
      <vt:lpstr>Total Bidding Price</vt:lpstr>
      <vt:lpstr>'Year 1 '!Print_Area</vt:lpstr>
      <vt:lpstr>'Year 2'!Print_Area</vt:lpstr>
      <vt:lpstr>'Year 3'!Print_Area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Marcus Dimba</dc:creator>
  <cp:keywords/>
  <dc:description/>
  <cp:lastModifiedBy>Jackie Kwinika</cp:lastModifiedBy>
  <cp:revision/>
  <dcterms:created xsi:type="dcterms:W3CDTF">2018-09-17T11:00:08Z</dcterms:created>
  <dcterms:modified xsi:type="dcterms:W3CDTF">2024-10-18T12:38:55Z</dcterms:modified>
  <cp:category/>
  <cp:contentStatus/>
</cp:coreProperties>
</file>