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kom-my.sharepoint.com/personal/nenese_eskom_co_za/Documents/Documents/Eskom Rotek Industries/Procurement/Sanele/2024/Transactions/10. Traffic Safety Management/33 Traffic Safety/"/>
    </mc:Choice>
  </mc:AlternateContent>
  <xr:revisionPtr revIDLastSave="174" documentId="8_{1630449C-1822-4078-84D7-432C7FEB57A7}" xr6:coauthVersionLast="47" xr6:coauthVersionMax="47" xr10:uidLastSave="{F839FFA1-CC29-4860-AD94-078DE2FFFD0F}"/>
  <bookViews>
    <workbookView xWindow="-110" yWindow="-110" windowWidth="19420" windowHeight="10560" firstSheet="5" activeTab="12" xr2:uid="{00000000-000D-0000-FFFF-FFFF00000000}"/>
  </bookViews>
  <sheets>
    <sheet name="SUMMARY" sheetId="22" r:id="rId1"/>
    <sheet name="Arnot" sheetId="34" r:id="rId2"/>
    <sheet name="Camden" sheetId="35" r:id="rId3"/>
    <sheet name="Duvha" sheetId="36" r:id="rId4"/>
    <sheet name="Grootvlei" sheetId="37" r:id="rId5"/>
    <sheet name="Hendrina" sheetId="38" r:id="rId6"/>
    <sheet name="Kendal" sheetId="39" r:id="rId7"/>
    <sheet name="Kusile" sheetId="40" r:id="rId8"/>
    <sheet name="Kriel" sheetId="41" r:id="rId9"/>
    <sheet name="Majuba" sheetId="43" r:id="rId10"/>
    <sheet name="Medupi" sheetId="44" r:id="rId11"/>
    <sheet name="Tutuka" sheetId="45" r:id="rId12"/>
    <sheet name="Matla" sheetId="4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46" l="1"/>
  <c r="K5" i="46" s="1"/>
  <c r="K8" i="46" s="1"/>
  <c r="G14" i="34" l="1"/>
  <c r="G16" i="37" l="1"/>
  <c r="G15" i="37"/>
  <c r="I7" i="46"/>
  <c r="K7" i="46" s="1"/>
  <c r="G14" i="45"/>
  <c r="I11" i="34" l="1"/>
  <c r="K11" i="34" s="1"/>
  <c r="G16" i="44" l="1"/>
  <c r="I16" i="44" s="1"/>
  <c r="K16" i="44" s="1"/>
  <c r="I11" i="44"/>
  <c r="K11" i="44" s="1"/>
  <c r="I12" i="44"/>
  <c r="K12" i="44" s="1"/>
  <c r="G15" i="44"/>
  <c r="I15" i="44" s="1"/>
  <c r="K15" i="44" s="1"/>
  <c r="G14" i="44"/>
  <c r="I14" i="44" s="1"/>
  <c r="K14" i="44" s="1"/>
  <c r="I13" i="44"/>
  <c r="K13" i="44" s="1"/>
  <c r="I7" i="44"/>
  <c r="K7" i="44" s="1"/>
  <c r="I6" i="44"/>
  <c r="K6" i="44" s="1"/>
  <c r="I5" i="44"/>
  <c r="K5" i="44" s="1"/>
  <c r="K8" i="44" l="1"/>
  <c r="K17" i="44"/>
  <c r="K18" i="44" s="1"/>
  <c r="G14" i="46"/>
  <c r="I11" i="46"/>
  <c r="K11" i="46" s="1"/>
  <c r="I11" i="45"/>
  <c r="K11" i="45" s="1"/>
  <c r="I11" i="43"/>
  <c r="K11" i="43" s="1"/>
  <c r="I11" i="41"/>
  <c r="K11" i="41" s="1"/>
  <c r="I11" i="40"/>
  <c r="K11" i="40" s="1"/>
  <c r="I10" i="39"/>
  <c r="K10" i="39" s="1"/>
  <c r="I11" i="38"/>
  <c r="K11" i="38" s="1"/>
  <c r="I11" i="37"/>
  <c r="K11" i="37" s="1"/>
  <c r="I11" i="36"/>
  <c r="K11" i="36" s="1"/>
  <c r="C13" i="22" l="1"/>
  <c r="I12" i="35"/>
  <c r="K12" i="35" s="1"/>
  <c r="I11" i="35"/>
  <c r="K11" i="35" s="1"/>
  <c r="G16" i="34" l="1"/>
  <c r="I16" i="34" s="1"/>
  <c r="K16" i="34" s="1"/>
  <c r="G15" i="34"/>
  <c r="I15" i="34" s="1"/>
  <c r="K15" i="34" s="1"/>
  <c r="I14" i="34"/>
  <c r="K14" i="34" s="1"/>
  <c r="I13" i="34"/>
  <c r="K13" i="34" s="1"/>
  <c r="I12" i="34"/>
  <c r="K12" i="34" s="1"/>
  <c r="I7" i="34"/>
  <c r="K7" i="34" s="1"/>
  <c r="I6" i="34"/>
  <c r="K6" i="34" s="1"/>
  <c r="I5" i="34"/>
  <c r="K5" i="34" s="1"/>
  <c r="I16" i="37"/>
  <c r="K16" i="37" s="1"/>
  <c r="I15" i="37"/>
  <c r="K15" i="37" s="1"/>
  <c r="G14" i="37"/>
  <c r="I14" i="37" s="1"/>
  <c r="K14" i="37" s="1"/>
  <c r="I13" i="37"/>
  <c r="K13" i="37" s="1"/>
  <c r="I12" i="37"/>
  <c r="K12" i="37" s="1"/>
  <c r="I7" i="37"/>
  <c r="K7" i="37" s="1"/>
  <c r="I6" i="37"/>
  <c r="K6" i="37" s="1"/>
  <c r="I5" i="37"/>
  <c r="K5" i="37" s="1"/>
  <c r="G16" i="35"/>
  <c r="I16" i="35" s="1"/>
  <c r="K16" i="35" s="1"/>
  <c r="G15" i="35"/>
  <c r="I15" i="35" s="1"/>
  <c r="K15" i="35" s="1"/>
  <c r="G14" i="35"/>
  <c r="I14" i="35" s="1"/>
  <c r="K14" i="35" s="1"/>
  <c r="I13" i="35"/>
  <c r="K13" i="35" s="1"/>
  <c r="I7" i="35"/>
  <c r="K7" i="35" s="1"/>
  <c r="I6" i="35"/>
  <c r="K6" i="35" s="1"/>
  <c r="I5" i="35"/>
  <c r="K5" i="35" s="1"/>
  <c r="K17" i="34" l="1"/>
  <c r="K17" i="37"/>
  <c r="K8" i="37"/>
  <c r="K18" i="37" s="1"/>
  <c r="K17" i="35"/>
  <c r="K8" i="35"/>
  <c r="K8" i="34"/>
  <c r="G16" i="36"/>
  <c r="I16" i="36" s="1"/>
  <c r="K16" i="36" s="1"/>
  <c r="G15" i="36"/>
  <c r="I15" i="36" s="1"/>
  <c r="K15" i="36" s="1"/>
  <c r="G14" i="36"/>
  <c r="I14" i="36" s="1"/>
  <c r="K14" i="36" s="1"/>
  <c r="I13" i="36"/>
  <c r="K13" i="36" s="1"/>
  <c r="I12" i="36"/>
  <c r="K12" i="36" s="1"/>
  <c r="I7" i="36"/>
  <c r="K7" i="36" s="1"/>
  <c r="I6" i="36"/>
  <c r="K6" i="36" s="1"/>
  <c r="I5" i="36"/>
  <c r="K5" i="36" s="1"/>
  <c r="K17" i="36" l="1"/>
  <c r="K18" i="34"/>
  <c r="C4" i="22" s="1"/>
  <c r="C7" i="22"/>
  <c r="K8" i="36"/>
  <c r="K18" i="35"/>
  <c r="C5" i="22" s="1"/>
  <c r="K18" i="36" l="1"/>
  <c r="C6" i="22" s="1"/>
  <c r="G16" i="40"/>
  <c r="I16" i="40" s="1"/>
  <c r="K16" i="40" s="1"/>
  <c r="G15" i="40"/>
  <c r="I15" i="40" s="1"/>
  <c r="K15" i="40" s="1"/>
  <c r="G14" i="40"/>
  <c r="I14" i="40" s="1"/>
  <c r="K14" i="40" s="1"/>
  <c r="I13" i="40"/>
  <c r="K13" i="40" s="1"/>
  <c r="I12" i="40"/>
  <c r="K12" i="40" s="1"/>
  <c r="I7" i="40"/>
  <c r="K7" i="40" s="1"/>
  <c r="I6" i="40"/>
  <c r="K6" i="40" s="1"/>
  <c r="I5" i="40"/>
  <c r="K5" i="40" s="1"/>
  <c r="I14" i="46"/>
  <c r="K14" i="46" s="1"/>
  <c r="G16" i="45"/>
  <c r="I16" i="45" s="1"/>
  <c r="K16" i="45" s="1"/>
  <c r="G15" i="45"/>
  <c r="I15" i="45" s="1"/>
  <c r="K15" i="45" s="1"/>
  <c r="I14" i="45"/>
  <c r="K14" i="45" s="1"/>
  <c r="I13" i="45"/>
  <c r="K13" i="45" s="1"/>
  <c r="I12" i="45"/>
  <c r="K12" i="45" s="1"/>
  <c r="I7" i="45"/>
  <c r="K7" i="45" s="1"/>
  <c r="I6" i="45"/>
  <c r="K6" i="45" s="1"/>
  <c r="I5" i="45"/>
  <c r="K5" i="45" s="1"/>
  <c r="G16" i="46"/>
  <c r="I16" i="46" s="1"/>
  <c r="K16" i="46" s="1"/>
  <c r="G15" i="46"/>
  <c r="I15" i="46" s="1"/>
  <c r="K15" i="46" s="1"/>
  <c r="I13" i="46"/>
  <c r="K13" i="46" s="1"/>
  <c r="I12" i="46"/>
  <c r="K12" i="46" s="1"/>
  <c r="I6" i="46"/>
  <c r="K6" i="46" s="1"/>
  <c r="G16" i="38"/>
  <c r="I16" i="38" s="1"/>
  <c r="K16" i="38" s="1"/>
  <c r="G15" i="38"/>
  <c r="I15" i="38" s="1"/>
  <c r="K15" i="38" s="1"/>
  <c r="G14" i="38"/>
  <c r="I14" i="38" s="1"/>
  <c r="K14" i="38" s="1"/>
  <c r="I13" i="38"/>
  <c r="K13" i="38" s="1"/>
  <c r="I12" i="38"/>
  <c r="K12" i="38" s="1"/>
  <c r="I7" i="38"/>
  <c r="K7" i="38" s="1"/>
  <c r="I6" i="38"/>
  <c r="K6" i="38" s="1"/>
  <c r="I5" i="38"/>
  <c r="K5" i="38" s="1"/>
  <c r="G15" i="39"/>
  <c r="I15" i="39" s="1"/>
  <c r="K15" i="39" s="1"/>
  <c r="G14" i="39"/>
  <c r="I14" i="39" s="1"/>
  <c r="K14" i="39" s="1"/>
  <c r="G13" i="39"/>
  <c r="I13" i="39" s="1"/>
  <c r="K13" i="39" s="1"/>
  <c r="I12" i="39"/>
  <c r="K12" i="39" s="1"/>
  <c r="I11" i="39"/>
  <c r="K11" i="39" s="1"/>
  <c r="I6" i="39"/>
  <c r="K6" i="39" s="1"/>
  <c r="I5" i="39"/>
  <c r="K5" i="39" s="1"/>
  <c r="I4" i="39"/>
  <c r="K4" i="39" s="1"/>
  <c r="G16" i="41"/>
  <c r="I16" i="41" s="1"/>
  <c r="K16" i="41" s="1"/>
  <c r="G15" i="41"/>
  <c r="I15" i="41" s="1"/>
  <c r="K15" i="41" s="1"/>
  <c r="G14" i="41"/>
  <c r="I14" i="41" s="1"/>
  <c r="K14" i="41" s="1"/>
  <c r="I13" i="41"/>
  <c r="K13" i="41" s="1"/>
  <c r="I12" i="41"/>
  <c r="K12" i="41" s="1"/>
  <c r="I7" i="41"/>
  <c r="K7" i="41" s="1"/>
  <c r="I6" i="41"/>
  <c r="K6" i="41" s="1"/>
  <c r="I5" i="41"/>
  <c r="K5" i="41" s="1"/>
  <c r="K17" i="40" l="1"/>
  <c r="K17" i="38"/>
  <c r="K17" i="46"/>
  <c r="K8" i="45"/>
  <c r="K17" i="45"/>
  <c r="K8" i="41"/>
  <c r="K8" i="40"/>
  <c r="K7" i="39"/>
  <c r="K16" i="39"/>
  <c r="K8" i="38"/>
  <c r="K17" i="41"/>
  <c r="K18" i="46" l="1"/>
  <c r="K18" i="45"/>
  <c r="C14" i="22" s="1"/>
  <c r="K18" i="41"/>
  <c r="K18" i="40"/>
  <c r="C10" i="22" s="1"/>
  <c r="K17" i="39"/>
  <c r="K18" i="38"/>
  <c r="G15" i="43"/>
  <c r="I15" i="43" s="1"/>
  <c r="K15" i="43" s="1"/>
  <c r="C15" i="22" l="1"/>
  <c r="C11" i="22"/>
  <c r="C9" i="22"/>
  <c r="C8" i="22"/>
  <c r="I13" i="43"/>
  <c r="K13" i="43" s="1"/>
  <c r="I12" i="43"/>
  <c r="K12" i="43" s="1"/>
  <c r="I7" i="43"/>
  <c r="K7" i="43" s="1"/>
  <c r="I6" i="43"/>
  <c r="K6" i="43" s="1"/>
  <c r="I5" i="43"/>
  <c r="K5" i="43" s="1"/>
  <c r="K8" i="43" l="1"/>
  <c r="G14" i="43"/>
  <c r="I14" i="43" s="1"/>
  <c r="K14" i="43" s="1"/>
  <c r="G16" i="43"/>
  <c r="I16" i="43" s="1"/>
  <c r="K16" i="43" s="1"/>
  <c r="K17" i="43" l="1"/>
  <c r="K18" i="43" s="1"/>
  <c r="C12" i="22" s="1"/>
  <c r="C16" i="22" l="1"/>
</calcChain>
</file>

<file path=xl/sharedStrings.xml><?xml version="1.0" encoding="utf-8"?>
<sst xmlns="http://schemas.openxmlformats.org/spreadsheetml/2006/main" count="796" uniqueCount="86">
  <si>
    <t>SKILL TYPE</t>
  </si>
  <si>
    <t>GRADE</t>
  </si>
  <si>
    <t>Rate</t>
  </si>
  <si>
    <t>Period</t>
  </si>
  <si>
    <t>Number</t>
  </si>
  <si>
    <t>T10</t>
  </si>
  <si>
    <t>A1</t>
  </si>
  <si>
    <t>B1</t>
  </si>
  <si>
    <t>P&amp;Gs</t>
  </si>
  <si>
    <t>Transport</t>
  </si>
  <si>
    <t>PPE</t>
  </si>
  <si>
    <t>SITE</t>
  </si>
  <si>
    <t>ARNOT</t>
  </si>
  <si>
    <t>CAMDEN</t>
  </si>
  <si>
    <t>GROOTVLEI</t>
  </si>
  <si>
    <t>HENDRINA</t>
  </si>
  <si>
    <t>KENDAL</t>
  </si>
  <si>
    <t>KUSILE</t>
  </si>
  <si>
    <t>KRIEL</t>
  </si>
  <si>
    <t>MAJUBA</t>
  </si>
  <si>
    <t>MEDUPI</t>
  </si>
  <si>
    <t>TUTUKA</t>
  </si>
  <si>
    <t>TOTAL</t>
  </si>
  <si>
    <t>T04</t>
  </si>
  <si>
    <t>T05</t>
  </si>
  <si>
    <t>T12</t>
  </si>
  <si>
    <t>Unit of measure</t>
  </si>
  <si>
    <t>Quantity</t>
  </si>
  <si>
    <t xml:space="preserve">Month </t>
  </si>
  <si>
    <t>Annual</t>
  </si>
  <si>
    <t xml:space="preserve">Hours </t>
  </si>
  <si>
    <t xml:space="preserve">ARNOT POWER STATION </t>
  </si>
  <si>
    <t xml:space="preserve">MAJUBA POWER STATION </t>
  </si>
  <si>
    <t>A1.1</t>
  </si>
  <si>
    <t>A1.3</t>
  </si>
  <si>
    <t>A1.5</t>
  </si>
  <si>
    <t>A1.6</t>
  </si>
  <si>
    <t>B1.2</t>
  </si>
  <si>
    <t>B1.3</t>
  </si>
  <si>
    <t>B1.4</t>
  </si>
  <si>
    <t>B1.5</t>
  </si>
  <si>
    <t>DUVHA</t>
  </si>
  <si>
    <t>Number of people</t>
  </si>
  <si>
    <t>Note 1</t>
  </si>
  <si>
    <t>No establishment required, site will be shared with the employer</t>
  </si>
  <si>
    <t xml:space="preserve">Note 2 </t>
  </si>
  <si>
    <t>SHE Officer</t>
  </si>
  <si>
    <t>Annual Medical + Exit Medical</t>
  </si>
  <si>
    <t>Note 3  All tools required to be supplied by the employer (Will be part of SOW)</t>
  </si>
  <si>
    <t>Note 4 Training will be listed as part of SOW</t>
  </si>
  <si>
    <t>As and when required</t>
  </si>
  <si>
    <t>Training will be provided by the employer</t>
  </si>
  <si>
    <t xml:space="preserve">KENDAL POWER STATION </t>
  </si>
  <si>
    <t xml:space="preserve">KRIEL POWER STATION </t>
  </si>
  <si>
    <t xml:space="preserve">HENDRINA POWER STATION </t>
  </si>
  <si>
    <t xml:space="preserve">MATLA POWER STATION </t>
  </si>
  <si>
    <t xml:space="preserve">TUTUKA POWER STATION </t>
  </si>
  <si>
    <t xml:space="preserve">KUSILE POWER STATION </t>
  </si>
  <si>
    <t xml:space="preserve">DUVHA POWER STATION </t>
  </si>
  <si>
    <t xml:space="preserve">CAMDEN POWER STATION </t>
  </si>
  <si>
    <t xml:space="preserve">GROOTVLEI POWER STATION </t>
  </si>
  <si>
    <t>B1.1</t>
  </si>
  <si>
    <t>Shift supervisor</t>
  </si>
  <si>
    <r>
      <t>Traffic safety management team (incl. DCP &amp;Moisture analysis)/Utilityman</t>
    </r>
    <r>
      <rPr>
        <b/>
        <sz val="11"/>
        <color theme="1"/>
        <rFont val="Calibri"/>
        <family val="2"/>
        <scheme val="minor"/>
      </rPr>
      <t xml:space="preserve"> Shift Allowance @ 15%</t>
    </r>
  </si>
  <si>
    <r>
      <t xml:space="preserve">Traffic safety management team (incl. DCP &amp;Moisture analysis)/Utilityman   </t>
    </r>
    <r>
      <rPr>
        <b/>
        <sz val="11"/>
        <color theme="1"/>
        <rFont val="Calibri"/>
        <family val="2"/>
        <scheme val="minor"/>
      </rPr>
      <t>Overtime @ 1.5</t>
    </r>
  </si>
  <si>
    <r>
      <t xml:space="preserve">Traffic safety management team (incl. DCP &amp;Moisture analysis)/Utilityman   </t>
    </r>
    <r>
      <rPr>
        <b/>
        <sz val="11"/>
        <color theme="1"/>
        <rFont val="Calibri"/>
        <family val="2"/>
        <scheme val="minor"/>
      </rPr>
      <t>Overtime @ 2.0</t>
    </r>
  </si>
  <si>
    <r>
      <t xml:space="preserve">Traffic safety management team (incl. DCP &amp;Moisture analysis)/Utilityman </t>
    </r>
    <r>
      <rPr>
        <b/>
        <sz val="11"/>
        <color theme="1"/>
        <rFont val="Calibri"/>
        <family val="2"/>
        <scheme val="minor"/>
      </rPr>
      <t>Normal time</t>
    </r>
  </si>
  <si>
    <t>MATLA</t>
  </si>
  <si>
    <t xml:space="preserve">MEDUPI POWER STATION </t>
  </si>
  <si>
    <t xml:space="preserve">Yellow Plant Spotter Operators </t>
  </si>
  <si>
    <t>Yellow Plant Spotter Overtime @ 1,5</t>
  </si>
  <si>
    <t>Yellow Plant Spotter Overtime @ 2.0</t>
  </si>
  <si>
    <t>Yellow Plant Spotter Shift Allowance @ 15%</t>
  </si>
  <si>
    <t>x2 sets per employee per year</t>
  </si>
  <si>
    <t>A1.2</t>
  </si>
  <si>
    <t>SHE Officer (as and when required)</t>
  </si>
  <si>
    <t xml:space="preserve">TOTAL EXCLUDING VAT FOR 48 MONTHS </t>
  </si>
  <si>
    <t>P&amp;Gs TOTAL EXCLUDING VAT</t>
  </si>
  <si>
    <t xml:space="preserve">Total 12 months </t>
  </si>
  <si>
    <t>Years</t>
  </si>
  <si>
    <t>Total 48 months</t>
  </si>
  <si>
    <t>B1.6</t>
  </si>
  <si>
    <t xml:space="preserve">TOTAL LABOUR EXCLUDING VAT FOR 48 MONTHS </t>
  </si>
  <si>
    <t>All facilities will be supplied by the Employer 
1. Water and Electricity
2. Lighting and Ventilation
3. Ablution facilities
4. Sitting facilities 
5. Safety training</t>
  </si>
  <si>
    <t xml:space="preserve">Note 4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</si>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</sst>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164" formatCode="_ &quot;R&quot;\ * #,##0.00_ ;_ &quot;R&quot;\ * \-#,##0.00_ ;_ &quot;R&quot;\ * &quot;-&quot;??_ ;_ @_ "/>
    <numFmt numFmtId="165" formatCode="&quot;R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0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164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4" fillId="0" borderId="5" xfId="0" applyFont="1" applyBorder="1" applyAlignment="1">
      <alignment wrapText="1"/>
    </xf>
    <xf numFmtId="0" fontId="4" fillId="0" borderId="5" xfId="0" applyFont="1" applyBorder="1"/>
    <xf numFmtId="0" fontId="0" fillId="0" borderId="5" xfId="0" applyBorder="1"/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vertical="top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vertical="top"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44" fontId="0" fillId="0" borderId="1" xfId="0" applyNumberFormat="1" applyBorder="1"/>
    <xf numFmtId="0" fontId="0" fillId="0" borderId="1" xfId="0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5" fontId="0" fillId="0" borderId="0" xfId="0" applyNumberFormat="1"/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vertical="top"/>
    </xf>
    <xf numFmtId="0" fontId="5" fillId="0" borderId="0" xfId="0" applyFont="1"/>
    <xf numFmtId="0" fontId="0" fillId="0" borderId="1" xfId="0" applyBorder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/>
    <xf numFmtId="0" fontId="3" fillId="3" borderId="0" xfId="0" applyFont="1" applyFill="1" applyAlignment="1">
      <alignment wrapText="1"/>
    </xf>
    <xf numFmtId="0" fontId="0" fillId="3" borderId="0" xfId="0" applyFill="1"/>
    <xf numFmtId="0" fontId="0" fillId="3" borderId="0" xfId="0" applyFill="1" applyAlignment="1">
      <alignment horizontal="right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164" fontId="0" fillId="3" borderId="1" xfId="0" applyNumberFormat="1" applyFill="1" applyBorder="1" applyAlignment="1">
      <alignment horizontal="right"/>
    </xf>
    <xf numFmtId="0" fontId="1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44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164" fontId="0" fillId="3" borderId="5" xfId="0" applyNumberFormat="1" applyFill="1" applyBorder="1" applyAlignment="1">
      <alignment horizontal="right"/>
    </xf>
    <xf numFmtId="0" fontId="0" fillId="3" borderId="0" xfId="0" applyFill="1" applyAlignment="1">
      <alignment wrapText="1"/>
    </xf>
    <xf numFmtId="0" fontId="0" fillId="3" borderId="0" xfId="0" applyFill="1" applyAlignment="1">
      <alignment vertical="top" wrapText="1"/>
    </xf>
    <xf numFmtId="0" fontId="0" fillId="3" borderId="0" xfId="0" applyFill="1" applyAlignment="1">
      <alignment horizontal="center"/>
    </xf>
    <xf numFmtId="164" fontId="0" fillId="3" borderId="1" xfId="0" applyNumberFormat="1" applyFill="1" applyBorder="1"/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44" fontId="0" fillId="3" borderId="1" xfId="0" applyNumberFormat="1" applyFill="1" applyBorder="1"/>
    <xf numFmtId="164" fontId="0" fillId="3" borderId="1" xfId="0" applyNumberForma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wrapText="1"/>
    </xf>
    <xf numFmtId="0" fontId="4" fillId="3" borderId="5" xfId="0" applyFont="1" applyFill="1" applyBorder="1"/>
    <xf numFmtId="0" fontId="4" fillId="3" borderId="1" xfId="0" applyFont="1" applyFill="1" applyBorder="1" applyAlignment="1">
      <alignment horizontal="center"/>
    </xf>
    <xf numFmtId="0" fontId="0" fillId="3" borderId="0" xfId="0" applyFill="1" applyAlignment="1">
      <alignment vertical="top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/>
    <xf numFmtId="0" fontId="1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/>
    <xf numFmtId="0" fontId="0" fillId="0" borderId="0" xfId="0" applyAlignment="1">
      <alignment horizontal="center" wrapText="1"/>
    </xf>
    <xf numFmtId="164" fontId="1" fillId="3" borderId="0" xfId="0" applyNumberFormat="1" applyFont="1" applyFill="1" applyAlignment="1">
      <alignment vertical="top" wrapText="1"/>
    </xf>
    <xf numFmtId="0" fontId="7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" fillId="3" borderId="0" xfId="0" applyFont="1" applyFill="1" applyAlignment="1">
      <alignment vertical="top" wrapText="1"/>
    </xf>
    <xf numFmtId="0" fontId="1" fillId="3" borderId="0" xfId="0" applyFont="1" applyFill="1" applyAlignment="1">
      <alignment horizontal="center" vertical="top" wrapText="1"/>
    </xf>
    <xf numFmtId="44" fontId="9" fillId="0" borderId="0" xfId="1" applyFont="1"/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1" fillId="0" borderId="2" xfId="0" applyFont="1" applyBorder="1" applyAlignment="1">
      <alignment horizontal="right" indent="1"/>
    </xf>
    <xf numFmtId="0" fontId="1" fillId="0" borderId="3" xfId="0" applyFont="1" applyBorder="1" applyAlignment="1">
      <alignment horizontal="right" indent="1"/>
    </xf>
    <xf numFmtId="0" fontId="1" fillId="0" borderId="4" xfId="0" applyFont="1" applyBorder="1" applyAlignment="1">
      <alignment horizontal="right" indent="1"/>
    </xf>
    <xf numFmtId="164" fontId="1" fillId="0" borderId="2" xfId="0" applyNumberFormat="1" applyFont="1" applyBorder="1" applyAlignment="1">
      <alignment horizontal="right" indent="1"/>
    </xf>
    <xf numFmtId="164" fontId="1" fillId="0" borderId="3" xfId="0" applyNumberFormat="1" applyFont="1" applyBorder="1" applyAlignment="1">
      <alignment horizontal="right" indent="1"/>
    </xf>
    <xf numFmtId="164" fontId="1" fillId="0" borderId="4" xfId="0" applyNumberFormat="1" applyFont="1" applyBorder="1" applyAlignment="1">
      <alignment horizontal="right" indent="1"/>
    </xf>
    <xf numFmtId="0" fontId="0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6"/>
  <sheetViews>
    <sheetView workbookViewId="0">
      <selection activeCell="N12" sqref="N12"/>
    </sheetView>
  </sheetViews>
  <sheetFormatPr defaultColWidth="9.1796875" defaultRowHeight="14.5" x14ac:dyDescent="0.35"/>
  <cols>
    <col min="2" max="2" width="15.26953125" customWidth="1"/>
    <col min="3" max="3" width="18.54296875" customWidth="1"/>
  </cols>
  <sheetData>
    <row r="2" spans="2:3" x14ac:dyDescent="0.35">
      <c r="B2" s="81"/>
      <c r="C2" s="86"/>
    </row>
    <row r="3" spans="2:3" s="81" customFormat="1" x14ac:dyDescent="0.35">
      <c r="B3" s="2" t="s">
        <v>11</v>
      </c>
      <c r="C3" s="24" t="s">
        <v>85</v>
      </c>
    </row>
    <row r="4" spans="2:3" x14ac:dyDescent="0.35">
      <c r="B4" s="1" t="s">
        <v>12</v>
      </c>
      <c r="C4" s="4">
        <f>Arnot!K18</f>
        <v>0</v>
      </c>
    </row>
    <row r="5" spans="2:3" x14ac:dyDescent="0.35">
      <c r="B5" s="1" t="s">
        <v>13</v>
      </c>
      <c r="C5" s="4">
        <f>Camden!K18</f>
        <v>0</v>
      </c>
    </row>
    <row r="6" spans="2:3" x14ac:dyDescent="0.35">
      <c r="B6" s="1" t="s">
        <v>41</v>
      </c>
      <c r="C6" s="4">
        <f>Duvha!K18</f>
        <v>0</v>
      </c>
    </row>
    <row r="7" spans="2:3" x14ac:dyDescent="0.35">
      <c r="B7" s="1" t="s">
        <v>14</v>
      </c>
      <c r="C7" s="4">
        <f>Grootvlei!K18</f>
        <v>0</v>
      </c>
    </row>
    <row r="8" spans="2:3" x14ac:dyDescent="0.35">
      <c r="B8" s="1" t="s">
        <v>15</v>
      </c>
      <c r="C8" s="4">
        <f>Hendrina!K18</f>
        <v>0</v>
      </c>
    </row>
    <row r="9" spans="2:3" x14ac:dyDescent="0.35">
      <c r="B9" s="1" t="s">
        <v>16</v>
      </c>
      <c r="C9" s="4">
        <f>Kendal!K17</f>
        <v>0</v>
      </c>
    </row>
    <row r="10" spans="2:3" x14ac:dyDescent="0.35">
      <c r="B10" s="1" t="s">
        <v>17</v>
      </c>
      <c r="C10" s="4">
        <f>Kusile!K18</f>
        <v>0</v>
      </c>
    </row>
    <row r="11" spans="2:3" x14ac:dyDescent="0.35">
      <c r="B11" s="1" t="s">
        <v>18</v>
      </c>
      <c r="C11" s="4">
        <f>Kriel!K18</f>
        <v>0</v>
      </c>
    </row>
    <row r="12" spans="2:3" x14ac:dyDescent="0.35">
      <c r="B12" s="1" t="s">
        <v>19</v>
      </c>
      <c r="C12" s="4">
        <f>Majuba!K18</f>
        <v>0</v>
      </c>
    </row>
    <row r="13" spans="2:3" x14ac:dyDescent="0.35">
      <c r="B13" s="1" t="s">
        <v>20</v>
      </c>
      <c r="C13" s="4">
        <f>Medupi!K18</f>
        <v>0</v>
      </c>
    </row>
    <row r="14" spans="2:3" x14ac:dyDescent="0.35">
      <c r="B14" s="1" t="s">
        <v>21</v>
      </c>
      <c r="C14" s="4">
        <f>Tutuka!K18</f>
        <v>0</v>
      </c>
    </row>
    <row r="15" spans="2:3" x14ac:dyDescent="0.35">
      <c r="B15" s="1" t="s">
        <v>67</v>
      </c>
      <c r="C15" s="4">
        <f>Matla!K18</f>
        <v>0</v>
      </c>
    </row>
    <row r="16" spans="2:3" s="81" customFormat="1" x14ac:dyDescent="0.35">
      <c r="B16" s="2" t="s">
        <v>22</v>
      </c>
      <c r="C16" s="80">
        <f>C4+C5+C6+C7+C8+C9+C10+C11+C12+C13+C14+C15</f>
        <v>0</v>
      </c>
    </row>
  </sheetData>
  <phoneticPr fontId="6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2:M23"/>
  <sheetViews>
    <sheetView workbookViewId="0">
      <selection activeCell="G5" sqref="G5"/>
    </sheetView>
  </sheetViews>
  <sheetFormatPr defaultRowHeight="14.5" x14ac:dyDescent="0.35"/>
  <cols>
    <col min="1" max="1" width="7.1796875" customWidth="1"/>
    <col min="2" max="2" width="42" style="13" customWidth="1"/>
    <col min="3" max="3" width="7.1796875" hidden="1" customWidth="1"/>
    <col min="4" max="4" width="15.26953125" style="9" customWidth="1"/>
    <col min="5" max="5" width="20.08984375" style="9" bestFit="1" customWidth="1"/>
    <col min="6" max="6" width="14.453125" style="9" bestFit="1" customWidth="1"/>
    <col min="7" max="7" width="12.54296875" style="9" customWidth="1"/>
    <col min="8" max="8" width="9.1796875" style="9"/>
    <col min="9" max="9" width="20.81640625" customWidth="1"/>
    <col min="10" max="10" width="7.90625" style="9" customWidth="1"/>
    <col min="11" max="11" width="20.81640625" customWidth="1"/>
    <col min="12" max="12" width="39" style="20" customWidth="1"/>
    <col min="13" max="13" width="36.1796875" style="19" bestFit="1" customWidth="1"/>
    <col min="14" max="14" width="15.1796875" bestFit="1" customWidth="1"/>
  </cols>
  <sheetData>
    <row r="2" spans="1:13" ht="21" x14ac:dyDescent="0.5">
      <c r="B2" s="23" t="s">
        <v>32</v>
      </c>
      <c r="D2"/>
      <c r="E2"/>
      <c r="F2"/>
      <c r="G2"/>
      <c r="H2"/>
      <c r="M2" s="20"/>
    </row>
    <row r="4" spans="1:13" x14ac:dyDescent="0.35">
      <c r="A4" s="2" t="s">
        <v>6</v>
      </c>
      <c r="B4" s="24" t="s">
        <v>8</v>
      </c>
      <c r="C4" s="2"/>
      <c r="D4" s="7" t="s">
        <v>26</v>
      </c>
      <c r="E4" s="7" t="s">
        <v>27</v>
      </c>
      <c r="F4" s="7" t="s">
        <v>4</v>
      </c>
      <c r="G4" s="7" t="s">
        <v>2</v>
      </c>
      <c r="H4" s="7" t="s">
        <v>3</v>
      </c>
      <c r="I4" s="2" t="s">
        <v>78</v>
      </c>
      <c r="J4" s="7" t="s">
        <v>79</v>
      </c>
      <c r="K4" s="2" t="s">
        <v>80</v>
      </c>
    </row>
    <row r="5" spans="1:13" x14ac:dyDescent="0.35">
      <c r="A5" s="1" t="s">
        <v>33</v>
      </c>
      <c r="B5" s="6" t="s">
        <v>9</v>
      </c>
      <c r="C5" s="1"/>
      <c r="D5" s="5" t="s">
        <v>28</v>
      </c>
      <c r="E5" s="5">
        <v>1</v>
      </c>
      <c r="F5" s="5">
        <v>2</v>
      </c>
      <c r="G5" s="8"/>
      <c r="H5" s="5">
        <v>12</v>
      </c>
      <c r="I5" s="4">
        <f>E5*F5*G5*H5</f>
        <v>0</v>
      </c>
      <c r="J5" s="5">
        <v>4</v>
      </c>
      <c r="K5" s="4">
        <f>I5*J5</f>
        <v>0</v>
      </c>
    </row>
    <row r="6" spans="1:13" x14ac:dyDescent="0.35">
      <c r="A6" s="1" t="s">
        <v>74</v>
      </c>
      <c r="B6" s="6" t="s">
        <v>47</v>
      </c>
      <c r="C6" s="1"/>
      <c r="D6" s="5" t="s">
        <v>29</v>
      </c>
      <c r="E6" s="5">
        <v>1</v>
      </c>
      <c r="F6" s="26">
        <v>48</v>
      </c>
      <c r="G6" s="8"/>
      <c r="H6" s="5">
        <v>1</v>
      </c>
      <c r="I6" s="4">
        <f>E6*F6*G6*H6</f>
        <v>0</v>
      </c>
      <c r="J6" s="5">
        <v>5</v>
      </c>
      <c r="K6" s="4">
        <f t="shared" ref="K6:K7" si="0">I6*J6</f>
        <v>0</v>
      </c>
    </row>
    <row r="7" spans="1:13" x14ac:dyDescent="0.35">
      <c r="A7" s="1" t="s">
        <v>34</v>
      </c>
      <c r="B7" s="6" t="s">
        <v>10</v>
      </c>
      <c r="C7" s="1"/>
      <c r="D7" s="5" t="s">
        <v>29</v>
      </c>
      <c r="E7" s="5">
        <v>1</v>
      </c>
      <c r="F7" s="26">
        <v>48</v>
      </c>
      <c r="G7" s="8"/>
      <c r="H7" s="5">
        <v>1</v>
      </c>
      <c r="I7" s="4">
        <f>E7*F7*G7*H7</f>
        <v>0</v>
      </c>
      <c r="J7" s="5">
        <v>4</v>
      </c>
      <c r="K7" s="4">
        <f t="shared" si="0"/>
        <v>0</v>
      </c>
      <c r="L7" s="20" t="s">
        <v>73</v>
      </c>
    </row>
    <row r="8" spans="1:13" x14ac:dyDescent="0.35">
      <c r="A8" s="10"/>
      <c r="B8" s="10"/>
      <c r="C8" s="11"/>
      <c r="D8" s="96" t="s">
        <v>77</v>
      </c>
      <c r="E8" s="97"/>
      <c r="F8" s="97"/>
      <c r="G8" s="97"/>
      <c r="H8" s="97"/>
      <c r="I8" s="97"/>
      <c r="J8" s="98"/>
      <c r="K8" s="12">
        <f>SUM(K5:K7)</f>
        <v>0</v>
      </c>
      <c r="M8" s="20"/>
    </row>
    <row r="10" spans="1:13" ht="29" x14ac:dyDescent="0.35">
      <c r="A10" s="2" t="s">
        <v>7</v>
      </c>
      <c r="B10" s="24" t="s">
        <v>0</v>
      </c>
      <c r="C10" s="2" t="s">
        <v>1</v>
      </c>
      <c r="D10" s="7" t="s">
        <v>26</v>
      </c>
      <c r="E10" s="7" t="s">
        <v>27</v>
      </c>
      <c r="F10" s="21" t="s">
        <v>42</v>
      </c>
      <c r="G10" s="7" t="s">
        <v>2</v>
      </c>
      <c r="H10" s="7" t="s">
        <v>3</v>
      </c>
      <c r="I10" s="2" t="s">
        <v>78</v>
      </c>
      <c r="J10" s="7" t="s">
        <v>79</v>
      </c>
      <c r="K10" s="2" t="s">
        <v>80</v>
      </c>
    </row>
    <row r="11" spans="1:13" x14ac:dyDescent="0.35">
      <c r="A11" s="1" t="s">
        <v>61</v>
      </c>
      <c r="B11" s="6" t="s">
        <v>62</v>
      </c>
      <c r="C11" s="1" t="s">
        <v>5</v>
      </c>
      <c r="D11" s="5" t="s">
        <v>30</v>
      </c>
      <c r="E11" s="5">
        <v>183</v>
      </c>
      <c r="F11" s="40">
        <v>1</v>
      </c>
      <c r="G11" s="41"/>
      <c r="H11" s="5">
        <v>12</v>
      </c>
      <c r="I11" s="28">
        <f t="shared" ref="I11:I16" si="1">E11*F11*G11*H11</f>
        <v>0</v>
      </c>
      <c r="J11" s="5">
        <v>4</v>
      </c>
      <c r="K11" s="4">
        <f>I11*J11</f>
        <v>0</v>
      </c>
      <c r="L11" s="20" t="s">
        <v>50</v>
      </c>
    </row>
    <row r="12" spans="1:13" x14ac:dyDescent="0.35">
      <c r="A12" s="1" t="s">
        <v>37</v>
      </c>
      <c r="B12" s="6" t="s">
        <v>46</v>
      </c>
      <c r="C12" s="1" t="s">
        <v>25</v>
      </c>
      <c r="D12" s="5" t="s">
        <v>30</v>
      </c>
      <c r="E12" s="5">
        <v>10</v>
      </c>
      <c r="F12" s="5">
        <v>1</v>
      </c>
      <c r="G12" s="8"/>
      <c r="H12" s="5">
        <v>12</v>
      </c>
      <c r="I12" s="4">
        <f t="shared" si="1"/>
        <v>0</v>
      </c>
      <c r="J12" s="5">
        <v>4</v>
      </c>
      <c r="K12" s="4">
        <f t="shared" ref="K12:K16" si="2">I12*J12</f>
        <v>0</v>
      </c>
      <c r="L12" s="20" t="s">
        <v>50</v>
      </c>
    </row>
    <row r="13" spans="1:13" s="9" customFormat="1" ht="30.75" customHeight="1" x14ac:dyDescent="0.35">
      <c r="A13" s="1" t="s">
        <v>38</v>
      </c>
      <c r="B13" s="29" t="s">
        <v>66</v>
      </c>
      <c r="C13" s="27" t="s">
        <v>23</v>
      </c>
      <c r="D13" s="5" t="s">
        <v>30</v>
      </c>
      <c r="E13" s="5">
        <v>183</v>
      </c>
      <c r="F13" s="5">
        <v>48</v>
      </c>
      <c r="G13" s="8"/>
      <c r="H13" s="5">
        <v>12</v>
      </c>
      <c r="I13" s="8">
        <f t="shared" si="1"/>
        <v>0</v>
      </c>
      <c r="J13" s="5">
        <v>4</v>
      </c>
      <c r="K13" s="4">
        <f t="shared" si="2"/>
        <v>0</v>
      </c>
      <c r="L13" s="30"/>
      <c r="M13" s="31"/>
    </row>
    <row r="14" spans="1:13" ht="43.5" x14ac:dyDescent="0.35">
      <c r="A14" s="1" t="s">
        <v>39</v>
      </c>
      <c r="B14" s="6" t="s">
        <v>63</v>
      </c>
      <c r="C14" s="1" t="s">
        <v>23</v>
      </c>
      <c r="D14" s="5" t="s">
        <v>30</v>
      </c>
      <c r="E14" s="5">
        <v>183</v>
      </c>
      <c r="F14" s="5">
        <v>48</v>
      </c>
      <c r="G14" s="8">
        <f>G13*0.15</f>
        <v>0</v>
      </c>
      <c r="H14" s="5">
        <v>12</v>
      </c>
      <c r="I14" s="4">
        <f t="shared" si="1"/>
        <v>0</v>
      </c>
      <c r="J14" s="5">
        <v>4</v>
      </c>
      <c r="K14" s="4">
        <f t="shared" si="2"/>
        <v>0</v>
      </c>
      <c r="M14" s="20"/>
    </row>
    <row r="15" spans="1:13" ht="29" x14ac:dyDescent="0.35">
      <c r="A15" s="1" t="s">
        <v>40</v>
      </c>
      <c r="B15" s="6" t="s">
        <v>64</v>
      </c>
      <c r="C15" s="16" t="s">
        <v>23</v>
      </c>
      <c r="D15" s="5" t="s">
        <v>30</v>
      </c>
      <c r="E15" s="17">
        <v>24</v>
      </c>
      <c r="F15" s="17">
        <v>48</v>
      </c>
      <c r="G15" s="18">
        <f>G13*1.5</f>
        <v>0</v>
      </c>
      <c r="H15" s="5">
        <v>12</v>
      </c>
      <c r="I15" s="4">
        <f t="shared" si="1"/>
        <v>0</v>
      </c>
      <c r="J15" s="5">
        <v>4</v>
      </c>
      <c r="K15" s="4">
        <f t="shared" si="2"/>
        <v>0</v>
      </c>
      <c r="M15" s="20"/>
    </row>
    <row r="16" spans="1:13" ht="29" x14ac:dyDescent="0.35">
      <c r="A16" s="1" t="s">
        <v>81</v>
      </c>
      <c r="B16" s="6" t="s">
        <v>65</v>
      </c>
      <c r="C16" s="16" t="s">
        <v>23</v>
      </c>
      <c r="D16" s="5" t="s">
        <v>30</v>
      </c>
      <c r="E16" s="36">
        <v>24</v>
      </c>
      <c r="F16" s="17">
        <v>48</v>
      </c>
      <c r="G16" s="18">
        <f>G13*2</f>
        <v>0</v>
      </c>
      <c r="H16" s="5">
        <v>12</v>
      </c>
      <c r="I16" s="4">
        <f t="shared" si="1"/>
        <v>0</v>
      </c>
      <c r="J16" s="5">
        <v>4</v>
      </c>
      <c r="K16" s="4">
        <f t="shared" si="2"/>
        <v>0</v>
      </c>
    </row>
    <row r="17" spans="1:13" x14ac:dyDescent="0.35">
      <c r="A17" s="14"/>
      <c r="B17" s="14"/>
      <c r="C17" s="15"/>
      <c r="D17" s="96" t="s">
        <v>82</v>
      </c>
      <c r="E17" s="97"/>
      <c r="F17" s="97"/>
      <c r="G17" s="97"/>
      <c r="H17" s="97"/>
      <c r="I17" s="97"/>
      <c r="J17" s="98"/>
      <c r="K17" s="12">
        <f>SUM(K11:K16)</f>
        <v>0</v>
      </c>
      <c r="M17" s="20"/>
    </row>
    <row r="18" spans="1:13" x14ac:dyDescent="0.35">
      <c r="A18" s="1"/>
      <c r="B18" s="6"/>
      <c r="C18" s="1"/>
      <c r="D18" s="37"/>
      <c r="E18" s="96" t="s">
        <v>76</v>
      </c>
      <c r="F18" s="97"/>
      <c r="G18" s="97"/>
      <c r="H18" s="97"/>
      <c r="I18" s="97"/>
      <c r="J18" s="98"/>
      <c r="K18" s="12">
        <f>SUM(K17,K8)</f>
        <v>0</v>
      </c>
      <c r="M18" s="20"/>
    </row>
    <row r="19" spans="1:13" x14ac:dyDescent="0.35">
      <c r="D19"/>
      <c r="E19"/>
      <c r="F19"/>
      <c r="G19"/>
      <c r="H19"/>
      <c r="I19" s="32"/>
      <c r="K19" s="32"/>
      <c r="M19"/>
    </row>
    <row r="20" spans="1:13" ht="36.75" customHeight="1" x14ac:dyDescent="0.35">
      <c r="A20" s="22" t="s">
        <v>43</v>
      </c>
      <c r="B20" s="25" t="s">
        <v>44</v>
      </c>
      <c r="M20"/>
    </row>
    <row r="21" spans="1:13" ht="87" x14ac:dyDescent="0.35">
      <c r="A21" s="22" t="s">
        <v>45</v>
      </c>
      <c r="B21" s="66" t="s">
        <v>83</v>
      </c>
    </row>
    <row r="22" spans="1:13" ht="16.5" customHeight="1" x14ac:dyDescent="0.35">
      <c r="A22" t="s">
        <v>48</v>
      </c>
      <c r="B22" s="25"/>
    </row>
    <row r="23" spans="1:13" x14ac:dyDescent="0.35">
      <c r="A23" t="s">
        <v>49</v>
      </c>
      <c r="B23" s="13" t="s">
        <v>51</v>
      </c>
    </row>
  </sheetData>
  <mergeCells count="3">
    <mergeCell ref="D8:J8"/>
    <mergeCell ref="D17:J17"/>
    <mergeCell ref="E18:J18"/>
  </mergeCells>
  <phoneticPr fontId="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L23"/>
  <sheetViews>
    <sheetView workbookViewId="0">
      <selection activeCell="B5" sqref="B5:F5"/>
    </sheetView>
  </sheetViews>
  <sheetFormatPr defaultRowHeight="14.5" x14ac:dyDescent="0.35"/>
  <cols>
    <col min="1" max="1" width="7.1796875" customWidth="1"/>
    <col min="2" max="2" width="42" style="13" customWidth="1"/>
    <col min="3" max="3" width="25.6328125" bestFit="1" customWidth="1"/>
    <col min="4" max="4" width="15.26953125" style="9" customWidth="1"/>
    <col min="5" max="5" width="8.7265625" style="9" bestFit="1" customWidth="1"/>
    <col min="6" max="6" width="10" style="9" customWidth="1"/>
    <col min="7" max="7" width="12.54296875" style="9" customWidth="1"/>
    <col min="8" max="8" width="9.1796875" style="9"/>
    <col min="9" max="9" width="20.81640625" customWidth="1"/>
    <col min="10" max="10" width="10.54296875" style="9" customWidth="1"/>
    <col min="11" max="11" width="20.81640625" customWidth="1"/>
    <col min="12" max="12" width="36.1796875" style="19" bestFit="1" customWidth="1"/>
    <col min="13" max="13" width="15.7265625" customWidth="1"/>
  </cols>
  <sheetData>
    <row r="2" spans="1:12" ht="21" x14ac:dyDescent="0.5">
      <c r="B2" s="23" t="s">
        <v>68</v>
      </c>
      <c r="D2"/>
      <c r="E2"/>
      <c r="F2"/>
      <c r="G2"/>
      <c r="H2"/>
      <c r="L2" s="20"/>
    </row>
    <row r="4" spans="1:12" x14ac:dyDescent="0.35">
      <c r="A4" s="2" t="s">
        <v>6</v>
      </c>
      <c r="B4" s="24" t="s">
        <v>8</v>
      </c>
      <c r="C4" s="2"/>
      <c r="D4" s="7" t="s">
        <v>26</v>
      </c>
      <c r="E4" s="7" t="s">
        <v>27</v>
      </c>
      <c r="F4" s="7" t="s">
        <v>4</v>
      </c>
      <c r="G4" s="7" t="s">
        <v>2</v>
      </c>
      <c r="H4" s="7" t="s">
        <v>3</v>
      </c>
      <c r="I4" s="2" t="s">
        <v>78</v>
      </c>
      <c r="J4" s="7" t="s">
        <v>79</v>
      </c>
      <c r="K4" s="2" t="s">
        <v>80</v>
      </c>
    </row>
    <row r="5" spans="1:12" x14ac:dyDescent="0.35">
      <c r="A5" s="27" t="s">
        <v>33</v>
      </c>
      <c r="B5" s="6" t="s">
        <v>9</v>
      </c>
      <c r="C5" s="1"/>
      <c r="D5" s="5" t="s">
        <v>28</v>
      </c>
      <c r="E5" s="5">
        <v>1</v>
      </c>
      <c r="F5" s="5">
        <v>2</v>
      </c>
      <c r="G5" s="8"/>
      <c r="H5" s="5">
        <v>12</v>
      </c>
      <c r="I5" s="4">
        <f>E5*F5*G5*H5</f>
        <v>0</v>
      </c>
      <c r="J5" s="5">
        <v>4</v>
      </c>
      <c r="K5" s="4">
        <f>I5*J5</f>
        <v>0</v>
      </c>
    </row>
    <row r="6" spans="1:12" x14ac:dyDescent="0.35">
      <c r="A6" s="27" t="s">
        <v>74</v>
      </c>
      <c r="B6" s="6" t="s">
        <v>47</v>
      </c>
      <c r="C6" s="1"/>
      <c r="D6" s="5" t="s">
        <v>29</v>
      </c>
      <c r="E6" s="5">
        <v>1</v>
      </c>
      <c r="F6" s="26">
        <v>24</v>
      </c>
      <c r="G6" s="8"/>
      <c r="H6" s="5">
        <v>1</v>
      </c>
      <c r="I6" s="4">
        <f>E6*F6*G6*H6</f>
        <v>0</v>
      </c>
      <c r="J6" s="5">
        <v>5</v>
      </c>
      <c r="K6" s="4">
        <f t="shared" ref="K6:K7" si="0">I6*J6</f>
        <v>0</v>
      </c>
    </row>
    <row r="7" spans="1:12" x14ac:dyDescent="0.35">
      <c r="A7" s="27" t="s">
        <v>34</v>
      </c>
      <c r="B7" s="6" t="s">
        <v>10</v>
      </c>
      <c r="C7" s="1"/>
      <c r="D7" s="5" t="s">
        <v>29</v>
      </c>
      <c r="E7" s="5">
        <v>1</v>
      </c>
      <c r="F7" s="26">
        <v>24</v>
      </c>
      <c r="G7" s="8"/>
      <c r="H7" s="5">
        <v>1</v>
      </c>
      <c r="I7" s="4">
        <f>E7*F7*G7*H7</f>
        <v>0</v>
      </c>
      <c r="J7" s="5">
        <v>4</v>
      </c>
      <c r="K7" s="4">
        <f t="shared" si="0"/>
        <v>0</v>
      </c>
    </row>
    <row r="8" spans="1:12" x14ac:dyDescent="0.35">
      <c r="A8" s="10"/>
      <c r="B8" s="10"/>
      <c r="C8" s="11"/>
      <c r="D8" s="96" t="s">
        <v>77</v>
      </c>
      <c r="E8" s="97"/>
      <c r="F8" s="97"/>
      <c r="G8" s="97"/>
      <c r="H8" s="97"/>
      <c r="I8" s="97"/>
      <c r="J8" s="98"/>
      <c r="K8" s="12">
        <f>SUM(K5:K7)</f>
        <v>0</v>
      </c>
      <c r="L8" s="20"/>
    </row>
    <row r="10" spans="1:12" ht="29" x14ac:dyDescent="0.35">
      <c r="A10" s="2" t="s">
        <v>7</v>
      </c>
      <c r="B10" s="24" t="s">
        <v>0</v>
      </c>
      <c r="C10" s="2" t="s">
        <v>1</v>
      </c>
      <c r="D10" s="7" t="s">
        <v>26</v>
      </c>
      <c r="E10" s="7" t="s">
        <v>27</v>
      </c>
      <c r="F10" s="21" t="s">
        <v>42</v>
      </c>
      <c r="G10" s="7" t="s">
        <v>2</v>
      </c>
      <c r="H10" s="7" t="s">
        <v>3</v>
      </c>
      <c r="I10" s="2" t="s">
        <v>78</v>
      </c>
      <c r="J10" s="7" t="s">
        <v>79</v>
      </c>
      <c r="K10" s="2" t="s">
        <v>80</v>
      </c>
    </row>
    <row r="11" spans="1:12" x14ac:dyDescent="0.35">
      <c r="A11" s="1" t="s">
        <v>61</v>
      </c>
      <c r="B11" s="6" t="s">
        <v>62</v>
      </c>
      <c r="C11" s="1" t="s">
        <v>5</v>
      </c>
      <c r="D11" s="5" t="s">
        <v>30</v>
      </c>
      <c r="E11" s="5">
        <v>183</v>
      </c>
      <c r="F11" s="40">
        <v>1</v>
      </c>
      <c r="G11" s="41"/>
      <c r="H11" s="5">
        <v>12</v>
      </c>
      <c r="I11" s="28">
        <f t="shared" ref="I11:I16" si="1">E11*F11*G11*H11</f>
        <v>0</v>
      </c>
      <c r="J11" s="5">
        <v>4</v>
      </c>
      <c r="K11" s="4">
        <f t="shared" ref="K11:K16" si="2">I11*J11</f>
        <v>0</v>
      </c>
    </row>
    <row r="12" spans="1:12" x14ac:dyDescent="0.35">
      <c r="A12" s="1" t="s">
        <v>37</v>
      </c>
      <c r="B12" s="6" t="s">
        <v>46</v>
      </c>
      <c r="C12" s="1" t="s">
        <v>25</v>
      </c>
      <c r="D12" s="5" t="s">
        <v>30</v>
      </c>
      <c r="E12" s="5">
        <v>10</v>
      </c>
      <c r="F12" s="5">
        <v>1</v>
      </c>
      <c r="G12" s="8"/>
      <c r="H12" s="5">
        <v>12</v>
      </c>
      <c r="I12" s="4">
        <f t="shared" si="1"/>
        <v>0</v>
      </c>
      <c r="J12" s="5">
        <v>4</v>
      </c>
      <c r="K12" s="4">
        <f t="shared" si="2"/>
        <v>0</v>
      </c>
    </row>
    <row r="13" spans="1:12" x14ac:dyDescent="0.35">
      <c r="A13" s="1" t="s">
        <v>38</v>
      </c>
      <c r="B13" s="3" t="s">
        <v>69</v>
      </c>
      <c r="C13" s="1" t="s">
        <v>24</v>
      </c>
      <c r="D13" s="5" t="s">
        <v>30</v>
      </c>
      <c r="E13" s="17">
        <v>183</v>
      </c>
      <c r="F13" s="5">
        <v>24</v>
      </c>
      <c r="G13" s="8"/>
      <c r="H13" s="5">
        <v>12</v>
      </c>
      <c r="I13" s="4">
        <f t="shared" si="1"/>
        <v>0</v>
      </c>
      <c r="J13" s="5">
        <v>4</v>
      </c>
      <c r="K13" s="4">
        <f t="shared" si="2"/>
        <v>0</v>
      </c>
    </row>
    <row r="14" spans="1:12" x14ac:dyDescent="0.35">
      <c r="A14" s="1" t="s">
        <v>39</v>
      </c>
      <c r="B14" s="6" t="s">
        <v>70</v>
      </c>
      <c r="C14" s="1" t="s">
        <v>24</v>
      </c>
      <c r="D14" s="5" t="s">
        <v>30</v>
      </c>
      <c r="E14" s="17">
        <v>24</v>
      </c>
      <c r="F14" s="17">
        <v>24</v>
      </c>
      <c r="G14" s="18">
        <f>G13*1.5</f>
        <v>0</v>
      </c>
      <c r="H14" s="5">
        <v>12</v>
      </c>
      <c r="I14" s="4">
        <f t="shared" si="1"/>
        <v>0</v>
      </c>
      <c r="J14" s="5">
        <v>4</v>
      </c>
      <c r="K14" s="4">
        <f t="shared" si="2"/>
        <v>0</v>
      </c>
    </row>
    <row r="15" spans="1:12" x14ac:dyDescent="0.35">
      <c r="A15" s="1" t="s">
        <v>40</v>
      </c>
      <c r="B15" s="6" t="s">
        <v>71</v>
      </c>
      <c r="C15" s="16" t="s">
        <v>24</v>
      </c>
      <c r="D15" s="5" t="s">
        <v>30</v>
      </c>
      <c r="E15" s="17">
        <v>24</v>
      </c>
      <c r="F15" s="17">
        <v>24</v>
      </c>
      <c r="G15" s="8">
        <f>G13*2</f>
        <v>0</v>
      </c>
      <c r="H15" s="5">
        <v>12</v>
      </c>
      <c r="I15" s="4">
        <f t="shared" si="1"/>
        <v>0</v>
      </c>
      <c r="J15" s="5">
        <v>4</v>
      </c>
      <c r="K15" s="4">
        <f t="shared" si="2"/>
        <v>0</v>
      </c>
    </row>
    <row r="16" spans="1:12" ht="18" customHeight="1" x14ac:dyDescent="0.35">
      <c r="A16" s="1" t="s">
        <v>81</v>
      </c>
      <c r="B16" s="6" t="s">
        <v>72</v>
      </c>
      <c r="C16" s="1" t="s">
        <v>24</v>
      </c>
      <c r="D16" s="5" t="s">
        <v>30</v>
      </c>
      <c r="E16" s="17">
        <v>183</v>
      </c>
      <c r="F16" s="5">
        <v>24</v>
      </c>
      <c r="G16" s="8">
        <f>G13*0.15</f>
        <v>0</v>
      </c>
      <c r="H16" s="5">
        <v>12</v>
      </c>
      <c r="I16" s="4">
        <f t="shared" si="1"/>
        <v>0</v>
      </c>
      <c r="J16" s="5">
        <v>4</v>
      </c>
      <c r="K16" s="4">
        <f t="shared" si="2"/>
        <v>0</v>
      </c>
      <c r="L16" s="20"/>
    </row>
    <row r="17" spans="1:12" x14ac:dyDescent="0.35">
      <c r="A17" s="14"/>
      <c r="B17" s="14"/>
      <c r="C17" s="15"/>
      <c r="D17" s="96" t="s">
        <v>82</v>
      </c>
      <c r="E17" s="97"/>
      <c r="F17" s="97"/>
      <c r="G17" s="97"/>
      <c r="H17" s="97"/>
      <c r="I17" s="97"/>
      <c r="J17" s="98"/>
      <c r="K17" s="12">
        <f>SUM(K11:K16)</f>
        <v>0</v>
      </c>
      <c r="L17" s="20"/>
    </row>
    <row r="18" spans="1:12" x14ac:dyDescent="0.35">
      <c r="A18" s="1"/>
      <c r="B18" s="6"/>
      <c r="C18" s="1"/>
      <c r="D18" s="37"/>
      <c r="E18" s="96" t="s">
        <v>76</v>
      </c>
      <c r="F18" s="97"/>
      <c r="G18" s="97"/>
      <c r="H18" s="97"/>
      <c r="I18" s="97"/>
      <c r="J18" s="98"/>
      <c r="K18" s="12">
        <f>SUM(K17,K8)</f>
        <v>0</v>
      </c>
      <c r="L18"/>
    </row>
    <row r="19" spans="1:12" x14ac:dyDescent="0.35">
      <c r="D19"/>
      <c r="E19"/>
      <c r="F19"/>
      <c r="G19"/>
      <c r="H19"/>
      <c r="I19" s="32"/>
      <c r="K19" s="32"/>
      <c r="L19"/>
    </row>
    <row r="20" spans="1:12" ht="29" x14ac:dyDescent="0.35">
      <c r="A20" s="22" t="s">
        <v>43</v>
      </c>
      <c r="B20" s="25" t="s">
        <v>44</v>
      </c>
    </row>
    <row r="21" spans="1:12" ht="87" x14ac:dyDescent="0.35">
      <c r="A21" s="22" t="s">
        <v>45</v>
      </c>
      <c r="B21" s="66" t="s">
        <v>83</v>
      </c>
    </row>
    <row r="22" spans="1:12" x14ac:dyDescent="0.35">
      <c r="A22" t="s">
        <v>48</v>
      </c>
      <c r="B22" s="25"/>
    </row>
    <row r="23" spans="1:12" x14ac:dyDescent="0.35">
      <c r="A23" t="s">
        <v>49</v>
      </c>
      <c r="B23" s="13" t="s">
        <v>51</v>
      </c>
    </row>
  </sheetData>
  <mergeCells count="3">
    <mergeCell ref="D8:J8"/>
    <mergeCell ref="D17:J17"/>
    <mergeCell ref="E18:J18"/>
  </mergeCells>
  <phoneticPr fontId="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2:L23"/>
  <sheetViews>
    <sheetView workbookViewId="0">
      <selection activeCell="A5" sqref="A5:F5"/>
    </sheetView>
  </sheetViews>
  <sheetFormatPr defaultRowHeight="14.5" x14ac:dyDescent="0.35"/>
  <cols>
    <col min="1" max="1" width="7.1796875" customWidth="1"/>
    <col min="2" max="2" width="42" style="13" customWidth="1"/>
    <col min="3" max="3" width="7.1796875" hidden="1" customWidth="1"/>
    <col min="4" max="4" width="15.26953125" style="9" customWidth="1"/>
    <col min="5" max="5" width="8.7265625" style="9" bestFit="1" customWidth="1"/>
    <col min="6" max="6" width="10" style="9" customWidth="1"/>
    <col min="7" max="7" width="12.54296875" style="9" customWidth="1"/>
    <col min="8" max="8" width="9.1796875" style="9"/>
    <col min="9" max="9" width="20.81640625" customWidth="1"/>
    <col min="10" max="10" width="7.90625" style="9" customWidth="1"/>
    <col min="11" max="11" width="20.81640625" customWidth="1"/>
    <col min="12" max="12" width="36.1796875" style="19" bestFit="1" customWidth="1"/>
    <col min="13" max="13" width="15.1796875" customWidth="1"/>
  </cols>
  <sheetData>
    <row r="2" spans="1:12" ht="21" x14ac:dyDescent="0.5">
      <c r="B2" s="23" t="s">
        <v>56</v>
      </c>
      <c r="D2"/>
      <c r="E2"/>
      <c r="F2"/>
      <c r="G2"/>
      <c r="H2"/>
      <c r="L2" s="20"/>
    </row>
    <row r="4" spans="1:12" x14ac:dyDescent="0.35">
      <c r="A4" s="2" t="s">
        <v>6</v>
      </c>
      <c r="B4" s="24" t="s">
        <v>8</v>
      </c>
      <c r="C4" s="2"/>
      <c r="D4" s="7" t="s">
        <v>26</v>
      </c>
      <c r="E4" s="7" t="s">
        <v>27</v>
      </c>
      <c r="F4" s="7" t="s">
        <v>4</v>
      </c>
      <c r="G4" s="7" t="s">
        <v>2</v>
      </c>
      <c r="H4" s="7" t="s">
        <v>3</v>
      </c>
      <c r="I4" s="2" t="s">
        <v>78</v>
      </c>
      <c r="J4" s="7" t="s">
        <v>79</v>
      </c>
      <c r="K4" s="2" t="s">
        <v>80</v>
      </c>
    </row>
    <row r="5" spans="1:12" x14ac:dyDescent="0.35">
      <c r="A5" s="1" t="s">
        <v>33</v>
      </c>
      <c r="B5" s="6" t="s">
        <v>9</v>
      </c>
      <c r="C5" s="1"/>
      <c r="D5" s="5" t="s">
        <v>28</v>
      </c>
      <c r="E5" s="5">
        <v>1</v>
      </c>
      <c r="F5" s="5">
        <v>2</v>
      </c>
      <c r="G5" s="8"/>
      <c r="H5" s="5">
        <v>12</v>
      </c>
      <c r="I5" s="4">
        <f>E5*F5*G5*H5</f>
        <v>0</v>
      </c>
      <c r="J5" s="5">
        <v>4</v>
      </c>
      <c r="K5" s="4">
        <f>I5*J5</f>
        <v>0</v>
      </c>
    </row>
    <row r="6" spans="1:12" x14ac:dyDescent="0.35">
      <c r="A6" s="1" t="s">
        <v>74</v>
      </c>
      <c r="B6" s="6" t="s">
        <v>47</v>
      </c>
      <c r="C6" s="1"/>
      <c r="D6" s="5" t="s">
        <v>29</v>
      </c>
      <c r="E6" s="5">
        <v>1</v>
      </c>
      <c r="F6" s="26">
        <v>22</v>
      </c>
      <c r="G6" s="8"/>
      <c r="H6" s="5">
        <v>1</v>
      </c>
      <c r="I6" s="4">
        <f>E6*F6*G6*H6</f>
        <v>0</v>
      </c>
      <c r="J6" s="5">
        <v>5</v>
      </c>
      <c r="K6" s="4">
        <f t="shared" ref="K6:K7" si="0">I6*J6</f>
        <v>0</v>
      </c>
    </row>
    <row r="7" spans="1:12" x14ac:dyDescent="0.35">
      <c r="A7" s="1" t="s">
        <v>34</v>
      </c>
      <c r="B7" s="6" t="s">
        <v>10</v>
      </c>
      <c r="C7" s="1"/>
      <c r="D7" s="5" t="s">
        <v>29</v>
      </c>
      <c r="E7" s="5">
        <v>1</v>
      </c>
      <c r="F7" s="26">
        <v>22</v>
      </c>
      <c r="G7" s="8"/>
      <c r="H7" s="5">
        <v>1</v>
      </c>
      <c r="I7" s="4">
        <f>E7*F7*G7*H7</f>
        <v>0</v>
      </c>
      <c r="J7" s="5">
        <v>4</v>
      </c>
      <c r="K7" s="4">
        <f t="shared" si="0"/>
        <v>0</v>
      </c>
    </row>
    <row r="8" spans="1:12" x14ac:dyDescent="0.35">
      <c r="A8" s="10"/>
      <c r="B8" s="10"/>
      <c r="C8" s="11"/>
      <c r="D8" s="96" t="s">
        <v>77</v>
      </c>
      <c r="E8" s="97"/>
      <c r="F8" s="97"/>
      <c r="G8" s="97"/>
      <c r="H8" s="97"/>
      <c r="I8" s="97"/>
      <c r="J8" s="98"/>
      <c r="K8" s="12">
        <f>SUM(K5:K7)</f>
        <v>0</v>
      </c>
      <c r="L8" s="20"/>
    </row>
    <row r="10" spans="1:12" ht="29" x14ac:dyDescent="0.35">
      <c r="A10" s="2" t="s">
        <v>7</v>
      </c>
      <c r="B10" s="24" t="s">
        <v>0</v>
      </c>
      <c r="C10" s="2" t="s">
        <v>1</v>
      </c>
      <c r="D10" s="7" t="s">
        <v>26</v>
      </c>
      <c r="E10" s="7" t="s">
        <v>27</v>
      </c>
      <c r="F10" s="21" t="s">
        <v>42</v>
      </c>
      <c r="G10" s="7" t="s">
        <v>2</v>
      </c>
      <c r="H10" s="7" t="s">
        <v>3</v>
      </c>
      <c r="I10" s="2" t="s">
        <v>78</v>
      </c>
      <c r="J10" s="7" t="s">
        <v>79</v>
      </c>
      <c r="K10" s="2" t="s">
        <v>80</v>
      </c>
    </row>
    <row r="11" spans="1:12" x14ac:dyDescent="0.35">
      <c r="A11" s="1" t="s">
        <v>61</v>
      </c>
      <c r="B11" s="6" t="s">
        <v>62</v>
      </c>
      <c r="C11" s="1" t="s">
        <v>5</v>
      </c>
      <c r="D11" s="5" t="s">
        <v>30</v>
      </c>
      <c r="E11" s="5">
        <v>183</v>
      </c>
      <c r="F11" s="40">
        <v>1</v>
      </c>
      <c r="G11" s="41"/>
      <c r="H11" s="5">
        <v>12</v>
      </c>
      <c r="I11" s="28">
        <f t="shared" ref="I11:I16" si="1">E11*F11*G11*H11</f>
        <v>0</v>
      </c>
      <c r="J11" s="5">
        <v>4</v>
      </c>
      <c r="K11" s="4">
        <f t="shared" ref="K11:K16" si="2">I11*J11</f>
        <v>0</v>
      </c>
    </row>
    <row r="12" spans="1:12" x14ac:dyDescent="0.35">
      <c r="A12" s="1" t="s">
        <v>37</v>
      </c>
      <c r="B12" s="6" t="s">
        <v>46</v>
      </c>
      <c r="C12" s="1" t="s">
        <v>25</v>
      </c>
      <c r="D12" s="5" t="s">
        <v>30</v>
      </c>
      <c r="E12" s="5">
        <v>10</v>
      </c>
      <c r="F12" s="5">
        <v>1</v>
      </c>
      <c r="G12" s="8"/>
      <c r="H12" s="5">
        <v>12</v>
      </c>
      <c r="I12" s="4">
        <f t="shared" si="1"/>
        <v>0</v>
      </c>
      <c r="J12" s="5">
        <v>4</v>
      </c>
      <c r="K12" s="4">
        <f t="shared" si="2"/>
        <v>0</v>
      </c>
    </row>
    <row r="13" spans="1:12" s="9" customFormat="1" ht="29" x14ac:dyDescent="0.35">
      <c r="A13" s="1" t="s">
        <v>38</v>
      </c>
      <c r="B13" s="29" t="s">
        <v>66</v>
      </c>
      <c r="C13" s="27" t="s">
        <v>23</v>
      </c>
      <c r="D13" s="5" t="s">
        <v>30</v>
      </c>
      <c r="E13" s="5">
        <v>183</v>
      </c>
      <c r="F13" s="5">
        <v>22</v>
      </c>
      <c r="G13" s="8"/>
      <c r="H13" s="5">
        <v>12</v>
      </c>
      <c r="I13" s="8">
        <f t="shared" si="1"/>
        <v>0</v>
      </c>
      <c r="J13" s="5">
        <v>4</v>
      </c>
      <c r="K13" s="4">
        <f t="shared" si="2"/>
        <v>0</v>
      </c>
      <c r="L13" s="31"/>
    </row>
    <row r="14" spans="1:12" ht="43.5" x14ac:dyDescent="0.35">
      <c r="A14" s="1" t="s">
        <v>39</v>
      </c>
      <c r="B14" s="6" t="s">
        <v>63</v>
      </c>
      <c r="C14" s="1" t="s">
        <v>23</v>
      </c>
      <c r="D14" s="5" t="s">
        <v>30</v>
      </c>
      <c r="E14" s="5">
        <v>183</v>
      </c>
      <c r="F14" s="5">
        <v>22</v>
      </c>
      <c r="G14" s="8">
        <f>G13*0.15</f>
        <v>0</v>
      </c>
      <c r="H14" s="5">
        <v>12</v>
      </c>
      <c r="I14" s="4">
        <f t="shared" si="1"/>
        <v>0</v>
      </c>
      <c r="J14" s="5">
        <v>4</v>
      </c>
      <c r="K14" s="4">
        <f t="shared" si="2"/>
        <v>0</v>
      </c>
      <c r="L14" s="20"/>
    </row>
    <row r="15" spans="1:12" ht="29" x14ac:dyDescent="0.35">
      <c r="A15" s="1" t="s">
        <v>40</v>
      </c>
      <c r="B15" s="6" t="s">
        <v>64</v>
      </c>
      <c r="C15" s="16" t="s">
        <v>23</v>
      </c>
      <c r="D15" s="5" t="s">
        <v>30</v>
      </c>
      <c r="E15" s="17">
        <v>24</v>
      </c>
      <c r="F15" s="17">
        <v>22</v>
      </c>
      <c r="G15" s="18">
        <f>G13*1.5</f>
        <v>0</v>
      </c>
      <c r="H15" s="5">
        <v>12</v>
      </c>
      <c r="I15" s="4">
        <f t="shared" si="1"/>
        <v>0</v>
      </c>
      <c r="J15" s="5">
        <v>4</v>
      </c>
      <c r="K15" s="4">
        <f t="shared" si="2"/>
        <v>0</v>
      </c>
      <c r="L15" s="20"/>
    </row>
    <row r="16" spans="1:12" ht="29" x14ac:dyDescent="0.35">
      <c r="A16" s="1" t="s">
        <v>81</v>
      </c>
      <c r="B16" s="6" t="s">
        <v>65</v>
      </c>
      <c r="C16" s="16" t="s">
        <v>23</v>
      </c>
      <c r="D16" s="5" t="s">
        <v>30</v>
      </c>
      <c r="E16" s="36">
        <v>24</v>
      </c>
      <c r="F16" s="17">
        <v>22</v>
      </c>
      <c r="G16" s="18">
        <f>G13*2</f>
        <v>0</v>
      </c>
      <c r="H16" s="5">
        <v>12</v>
      </c>
      <c r="I16" s="4">
        <f t="shared" si="1"/>
        <v>0</v>
      </c>
      <c r="J16" s="5">
        <v>4</v>
      </c>
      <c r="K16" s="4">
        <f t="shared" si="2"/>
        <v>0</v>
      </c>
    </row>
    <row r="17" spans="1:12" x14ac:dyDescent="0.35">
      <c r="A17" s="14"/>
      <c r="B17" s="14"/>
      <c r="C17" s="15"/>
      <c r="D17" s="96" t="s">
        <v>82</v>
      </c>
      <c r="E17" s="97"/>
      <c r="F17" s="97"/>
      <c r="G17" s="97"/>
      <c r="H17" s="97"/>
      <c r="I17" s="97"/>
      <c r="J17" s="98"/>
      <c r="K17" s="12">
        <f>SUM(K11:K16)</f>
        <v>0</v>
      </c>
      <c r="L17" s="20"/>
    </row>
    <row r="18" spans="1:12" x14ac:dyDescent="0.35">
      <c r="A18" s="1"/>
      <c r="B18" s="6"/>
      <c r="C18" s="1"/>
      <c r="D18" s="37"/>
      <c r="E18" s="96" t="s">
        <v>76</v>
      </c>
      <c r="F18" s="97"/>
      <c r="G18" s="97"/>
      <c r="H18" s="97"/>
      <c r="I18" s="97"/>
      <c r="J18" s="98"/>
      <c r="K18" s="12">
        <f>SUM(K8,K17)</f>
        <v>0</v>
      </c>
      <c r="L18" s="20"/>
    </row>
    <row r="19" spans="1:12" x14ac:dyDescent="0.35">
      <c r="D19"/>
      <c r="E19"/>
      <c r="F19"/>
      <c r="G19"/>
      <c r="H19"/>
      <c r="I19" s="32"/>
      <c r="K19" s="32"/>
      <c r="L19"/>
    </row>
    <row r="20" spans="1:12" ht="36.75" customHeight="1" x14ac:dyDescent="0.35">
      <c r="A20" s="22" t="s">
        <v>43</v>
      </c>
      <c r="B20" s="25" t="s">
        <v>44</v>
      </c>
      <c r="L20"/>
    </row>
    <row r="21" spans="1:12" ht="87" x14ac:dyDescent="0.35">
      <c r="A21" s="22" t="s">
        <v>45</v>
      </c>
      <c r="B21" s="66" t="s">
        <v>83</v>
      </c>
    </row>
    <row r="22" spans="1:12" ht="16.5" customHeight="1" x14ac:dyDescent="0.35">
      <c r="A22" t="s">
        <v>48</v>
      </c>
      <c r="B22" s="25"/>
    </row>
    <row r="23" spans="1:12" x14ac:dyDescent="0.35">
      <c r="A23" t="s">
        <v>49</v>
      </c>
      <c r="B23" s="13" t="s">
        <v>51</v>
      </c>
    </row>
  </sheetData>
  <mergeCells count="3">
    <mergeCell ref="D8:J8"/>
    <mergeCell ref="D17:J17"/>
    <mergeCell ref="E18:J18"/>
  </mergeCells>
  <phoneticPr fontId="6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27198-5C91-4985-A78F-D069FBD96A70}">
  <sheetPr>
    <tabColor rgb="FF92D050"/>
  </sheetPr>
  <dimension ref="A2:L22"/>
  <sheetViews>
    <sheetView tabSelected="1" workbookViewId="0">
      <selection activeCell="L20" sqref="L20"/>
    </sheetView>
  </sheetViews>
  <sheetFormatPr defaultRowHeight="14.5" x14ac:dyDescent="0.35"/>
  <cols>
    <col min="1" max="1" width="7.1796875" customWidth="1"/>
    <col min="2" max="2" width="42" style="13" customWidth="1"/>
    <col min="3" max="3" width="7.1796875" hidden="1" customWidth="1"/>
    <col min="4" max="4" width="15.26953125" style="9" customWidth="1"/>
    <col min="5" max="5" width="8.7265625" style="9" bestFit="1" customWidth="1"/>
    <col min="6" max="6" width="10" style="9" customWidth="1"/>
    <col min="7" max="7" width="12.54296875" style="9" customWidth="1"/>
    <col min="8" max="8" width="8.90625" style="9" customWidth="1"/>
    <col min="9" max="9" width="20.81640625" customWidth="1"/>
    <col min="10" max="10" width="7.90625" style="9" customWidth="1"/>
    <col min="11" max="11" width="14.54296875" bestFit="1" customWidth="1"/>
    <col min="12" max="12" width="36.1796875" style="19" bestFit="1" customWidth="1"/>
    <col min="13" max="13" width="14" customWidth="1"/>
  </cols>
  <sheetData>
    <row r="2" spans="1:12" ht="21" x14ac:dyDescent="0.5">
      <c r="B2" s="23" t="s">
        <v>55</v>
      </c>
      <c r="D2"/>
      <c r="E2"/>
      <c r="F2"/>
      <c r="G2"/>
      <c r="H2"/>
      <c r="L2" s="20"/>
    </row>
    <row r="4" spans="1:12" x14ac:dyDescent="0.35">
      <c r="A4" s="2" t="s">
        <v>6</v>
      </c>
      <c r="B4" s="24" t="s">
        <v>8</v>
      </c>
      <c r="C4" s="2"/>
      <c r="D4" s="7" t="s">
        <v>26</v>
      </c>
      <c r="E4" s="7" t="s">
        <v>27</v>
      </c>
      <c r="F4" s="7" t="s">
        <v>4</v>
      </c>
      <c r="G4" s="7" t="s">
        <v>2</v>
      </c>
      <c r="H4" s="7" t="s">
        <v>3</v>
      </c>
      <c r="I4" s="2" t="s">
        <v>78</v>
      </c>
      <c r="J4" s="7" t="s">
        <v>79</v>
      </c>
      <c r="K4" s="2" t="s">
        <v>80</v>
      </c>
    </row>
    <row r="5" spans="1:12" x14ac:dyDescent="0.35">
      <c r="A5" s="1" t="s">
        <v>33</v>
      </c>
      <c r="B5" s="6" t="s">
        <v>9</v>
      </c>
      <c r="C5" s="1"/>
      <c r="D5" s="5" t="s">
        <v>28</v>
      </c>
      <c r="E5" s="5">
        <v>1</v>
      </c>
      <c r="F5" s="5">
        <v>2</v>
      </c>
      <c r="G5" s="106"/>
      <c r="H5" s="5">
        <v>12</v>
      </c>
      <c r="I5" s="4">
        <f>E5*F5*G5*H5</f>
        <v>0</v>
      </c>
      <c r="J5" s="5">
        <v>4</v>
      </c>
      <c r="K5" s="4">
        <f>I5*J5</f>
        <v>0</v>
      </c>
    </row>
    <row r="6" spans="1:12" x14ac:dyDescent="0.35">
      <c r="A6" s="1" t="s">
        <v>74</v>
      </c>
      <c r="B6" s="6" t="s">
        <v>47</v>
      </c>
      <c r="C6" s="1"/>
      <c r="D6" s="5" t="s">
        <v>29</v>
      </c>
      <c r="E6" s="5">
        <v>1</v>
      </c>
      <c r="F6" s="26">
        <v>2</v>
      </c>
      <c r="G6" s="8"/>
      <c r="H6" s="5">
        <v>1</v>
      </c>
      <c r="I6" s="4">
        <f>E6*F6*G6*H6</f>
        <v>0</v>
      </c>
      <c r="J6" s="5">
        <v>5</v>
      </c>
      <c r="K6" s="4">
        <f>I6*J6</f>
        <v>0</v>
      </c>
    </row>
    <row r="7" spans="1:12" x14ac:dyDescent="0.35">
      <c r="A7" s="1" t="s">
        <v>34</v>
      </c>
      <c r="B7" s="6" t="s">
        <v>10</v>
      </c>
      <c r="C7" s="1"/>
      <c r="D7" s="5" t="s">
        <v>29</v>
      </c>
      <c r="E7" s="5">
        <v>1</v>
      </c>
      <c r="F7" s="26">
        <v>2</v>
      </c>
      <c r="G7" s="8"/>
      <c r="H7" s="5">
        <v>1</v>
      </c>
      <c r="I7" s="4">
        <f>E7*F7*G7*H7</f>
        <v>0</v>
      </c>
      <c r="J7" s="5">
        <v>4</v>
      </c>
      <c r="K7" s="4">
        <f>I7*J7</f>
        <v>0</v>
      </c>
    </row>
    <row r="8" spans="1:12" x14ac:dyDescent="0.35">
      <c r="A8" s="10"/>
      <c r="B8" s="10"/>
      <c r="C8" s="11"/>
      <c r="D8" s="96" t="s">
        <v>77</v>
      </c>
      <c r="E8" s="97"/>
      <c r="F8" s="97"/>
      <c r="G8" s="97"/>
      <c r="H8" s="97"/>
      <c r="I8" s="97"/>
      <c r="J8" s="98"/>
      <c r="K8" s="12">
        <f>SUM(K5:K7)</f>
        <v>0</v>
      </c>
      <c r="L8" s="20"/>
    </row>
    <row r="9" spans="1:12" x14ac:dyDescent="0.35">
      <c r="J9"/>
    </row>
    <row r="10" spans="1:12" ht="29" x14ac:dyDescent="0.35">
      <c r="A10" s="2" t="s">
        <v>7</v>
      </c>
      <c r="B10" s="24" t="s">
        <v>0</v>
      </c>
      <c r="C10" s="2" t="s">
        <v>1</v>
      </c>
      <c r="D10" s="7" t="s">
        <v>26</v>
      </c>
      <c r="E10" s="7" t="s">
        <v>27</v>
      </c>
      <c r="F10" s="21" t="s">
        <v>42</v>
      </c>
      <c r="G10" s="7" t="s">
        <v>2</v>
      </c>
      <c r="H10" s="7" t="s">
        <v>3</v>
      </c>
      <c r="I10" s="2" t="s">
        <v>78</v>
      </c>
      <c r="J10" s="7" t="s">
        <v>79</v>
      </c>
      <c r="K10" s="2" t="s">
        <v>80</v>
      </c>
    </row>
    <row r="11" spans="1:12" x14ac:dyDescent="0.35">
      <c r="A11" s="1" t="s">
        <v>61</v>
      </c>
      <c r="B11" s="6" t="s">
        <v>62</v>
      </c>
      <c r="C11" s="1" t="s">
        <v>5</v>
      </c>
      <c r="D11" s="5" t="s">
        <v>30</v>
      </c>
      <c r="E11" s="5">
        <v>183</v>
      </c>
      <c r="F11" s="40">
        <v>1</v>
      </c>
      <c r="G11" s="41"/>
      <c r="H11" s="5">
        <v>12</v>
      </c>
      <c r="I11" s="28">
        <f t="shared" ref="I11:I16" si="0">E11*F11*G11*H11</f>
        <v>0</v>
      </c>
      <c r="J11" s="5">
        <v>4</v>
      </c>
      <c r="K11" s="28">
        <f>I11*J11</f>
        <v>0</v>
      </c>
    </row>
    <row r="12" spans="1:12" x14ac:dyDescent="0.35">
      <c r="A12" s="1" t="s">
        <v>37</v>
      </c>
      <c r="B12" s="6" t="s">
        <v>46</v>
      </c>
      <c r="C12" s="1" t="s">
        <v>25</v>
      </c>
      <c r="D12" s="5" t="s">
        <v>30</v>
      </c>
      <c r="E12" s="5">
        <v>10</v>
      </c>
      <c r="F12" s="5">
        <v>1</v>
      </c>
      <c r="G12" s="8"/>
      <c r="H12" s="5">
        <v>12</v>
      </c>
      <c r="I12" s="4">
        <f t="shared" si="0"/>
        <v>0</v>
      </c>
      <c r="J12" s="5">
        <v>4</v>
      </c>
      <c r="K12" s="28">
        <f t="shared" ref="K12:K16" si="1">I12*J12</f>
        <v>0</v>
      </c>
    </row>
    <row r="13" spans="1:12" s="9" customFormat="1" ht="29" x14ac:dyDescent="0.35">
      <c r="A13" s="1" t="s">
        <v>38</v>
      </c>
      <c r="B13" s="29" t="s">
        <v>66</v>
      </c>
      <c r="C13" s="27" t="s">
        <v>23</v>
      </c>
      <c r="D13" s="5" t="s">
        <v>30</v>
      </c>
      <c r="E13" s="5">
        <v>183</v>
      </c>
      <c r="F13" s="5">
        <v>2</v>
      </c>
      <c r="G13" s="8"/>
      <c r="H13" s="5">
        <v>12</v>
      </c>
      <c r="I13" s="8">
        <f t="shared" si="0"/>
        <v>0</v>
      </c>
      <c r="J13" s="5">
        <v>4</v>
      </c>
      <c r="K13" s="28">
        <f t="shared" si="1"/>
        <v>0</v>
      </c>
      <c r="L13" s="31"/>
    </row>
    <row r="14" spans="1:12" ht="43.5" x14ac:dyDescent="0.35">
      <c r="A14" s="1" t="s">
        <v>39</v>
      </c>
      <c r="B14" s="6" t="s">
        <v>63</v>
      </c>
      <c r="C14" s="1" t="s">
        <v>25</v>
      </c>
      <c r="D14" s="5" t="s">
        <v>30</v>
      </c>
      <c r="E14" s="5">
        <v>183</v>
      </c>
      <c r="F14" s="5">
        <v>1</v>
      </c>
      <c r="G14" s="8">
        <f>G13*0.15</f>
        <v>0</v>
      </c>
      <c r="H14" s="5">
        <v>12</v>
      </c>
      <c r="I14" s="4">
        <f t="shared" si="0"/>
        <v>0</v>
      </c>
      <c r="J14" s="5">
        <v>4</v>
      </c>
      <c r="K14" s="28">
        <f t="shared" si="1"/>
        <v>0</v>
      </c>
      <c r="L14" s="20"/>
    </row>
    <row r="15" spans="1:12" ht="29" x14ac:dyDescent="0.35">
      <c r="A15" s="1" t="s">
        <v>40</v>
      </c>
      <c r="B15" s="6" t="s">
        <v>64</v>
      </c>
      <c r="C15" s="16" t="s">
        <v>23</v>
      </c>
      <c r="D15" s="5" t="s">
        <v>30</v>
      </c>
      <c r="E15" s="17">
        <v>24</v>
      </c>
      <c r="F15" s="17">
        <v>2</v>
      </c>
      <c r="G15" s="18">
        <f>G13*1.5</f>
        <v>0</v>
      </c>
      <c r="H15" s="5">
        <v>12</v>
      </c>
      <c r="I15" s="4">
        <f t="shared" si="0"/>
        <v>0</v>
      </c>
      <c r="J15" s="5">
        <v>4</v>
      </c>
      <c r="K15" s="28">
        <f t="shared" si="1"/>
        <v>0</v>
      </c>
      <c r="L15" s="20"/>
    </row>
    <row r="16" spans="1:12" ht="29" x14ac:dyDescent="0.35">
      <c r="A16" s="1" t="s">
        <v>81</v>
      </c>
      <c r="B16" s="6" t="s">
        <v>65</v>
      </c>
      <c r="C16" s="16" t="s">
        <v>23</v>
      </c>
      <c r="D16" s="5" t="s">
        <v>30</v>
      </c>
      <c r="E16" s="36">
        <v>24</v>
      </c>
      <c r="F16" s="17">
        <v>2</v>
      </c>
      <c r="G16" s="18">
        <f>G13*2</f>
        <v>0</v>
      </c>
      <c r="H16" s="5">
        <v>12</v>
      </c>
      <c r="I16" s="4">
        <f t="shared" si="0"/>
        <v>0</v>
      </c>
      <c r="J16" s="5">
        <v>4</v>
      </c>
      <c r="K16" s="28">
        <f t="shared" si="1"/>
        <v>0</v>
      </c>
    </row>
    <row r="17" spans="1:12" x14ac:dyDescent="0.35">
      <c r="A17" s="14"/>
      <c r="B17" s="14"/>
      <c r="C17" s="15"/>
      <c r="D17" s="96" t="s">
        <v>82</v>
      </c>
      <c r="E17" s="97"/>
      <c r="F17" s="97"/>
      <c r="G17" s="97"/>
      <c r="H17" s="97"/>
      <c r="I17" s="97"/>
      <c r="J17" s="98"/>
      <c r="K17" s="12">
        <f>SUM(K11:K16)</f>
        <v>0</v>
      </c>
      <c r="L17" s="20"/>
    </row>
    <row r="18" spans="1:12" x14ac:dyDescent="0.35">
      <c r="A18" s="1"/>
      <c r="B18" s="6"/>
      <c r="C18" s="1"/>
      <c r="D18" s="37"/>
      <c r="E18" s="96" t="s">
        <v>76</v>
      </c>
      <c r="F18" s="97"/>
      <c r="G18" s="97"/>
      <c r="H18" s="97"/>
      <c r="I18" s="97"/>
      <c r="J18" s="98"/>
      <c r="K18" s="12">
        <f>SUM(K17,K8)</f>
        <v>0</v>
      </c>
      <c r="L18" s="20"/>
    </row>
    <row r="19" spans="1:12" x14ac:dyDescent="0.35">
      <c r="D19"/>
      <c r="E19"/>
      <c r="F19"/>
      <c r="G19"/>
      <c r="H19"/>
      <c r="I19" s="32"/>
      <c r="J19" s="32"/>
      <c r="K19" s="32"/>
      <c r="L19"/>
    </row>
    <row r="20" spans="1:12" ht="87" x14ac:dyDescent="0.35">
      <c r="A20" s="22" t="s">
        <v>45</v>
      </c>
      <c r="B20" s="66" t="s">
        <v>83</v>
      </c>
      <c r="J20"/>
    </row>
    <row r="21" spans="1:12" x14ac:dyDescent="0.35">
      <c r="A21" t="s">
        <v>48</v>
      </c>
      <c r="B21" s="25"/>
    </row>
    <row r="22" spans="1:12" x14ac:dyDescent="0.35">
      <c r="A22" t="s">
        <v>49</v>
      </c>
      <c r="B22" s="13" t="s">
        <v>51</v>
      </c>
    </row>
  </sheetData>
  <mergeCells count="3">
    <mergeCell ref="D17:J17"/>
    <mergeCell ref="D8:J8"/>
    <mergeCell ref="E18:J18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K23"/>
  <sheetViews>
    <sheetView workbookViewId="0">
      <selection activeCell="G5" sqref="G5"/>
    </sheetView>
  </sheetViews>
  <sheetFormatPr defaultColWidth="9.1796875" defaultRowHeight="14.5" x14ac:dyDescent="0.35"/>
  <cols>
    <col min="1" max="1" width="7.1796875" style="48" customWidth="1"/>
    <col min="2" max="2" width="42.26953125" style="65" customWidth="1"/>
    <col min="3" max="3" width="25.6328125" style="48" bestFit="1" customWidth="1"/>
    <col min="4" max="4" width="15.26953125" style="67" customWidth="1"/>
    <col min="5" max="5" width="20.08984375" style="67" bestFit="1" customWidth="1"/>
    <col min="6" max="6" width="14.453125" style="67" bestFit="1" customWidth="1"/>
    <col min="7" max="7" width="12.54296875" style="49" customWidth="1"/>
    <col min="8" max="8" width="9.1796875" style="67"/>
    <col min="9" max="9" width="20.81640625" style="48" customWidth="1"/>
    <col min="10" max="10" width="10.1796875" style="67" customWidth="1"/>
    <col min="11" max="11" width="20.81640625" style="48" customWidth="1"/>
    <col min="12" max="16384" width="9.1796875" style="48"/>
  </cols>
  <sheetData>
    <row r="2" spans="1:11" ht="21" x14ac:dyDescent="0.5">
      <c r="B2" s="47" t="s">
        <v>31</v>
      </c>
      <c r="D2" s="48"/>
      <c r="E2" s="48"/>
      <c r="F2" s="48"/>
      <c r="H2" s="48"/>
    </row>
    <row r="4" spans="1:11" x14ac:dyDescent="0.35">
      <c r="A4" s="51" t="s">
        <v>6</v>
      </c>
      <c r="B4" s="50" t="s">
        <v>8</v>
      </c>
      <c r="C4" s="51"/>
      <c r="D4" s="52" t="s">
        <v>26</v>
      </c>
      <c r="E4" s="52" t="s">
        <v>27</v>
      </c>
      <c r="F4" s="52" t="s">
        <v>4</v>
      </c>
      <c r="G4" s="53" t="s">
        <v>2</v>
      </c>
      <c r="H4" s="52" t="s">
        <v>3</v>
      </c>
      <c r="I4" s="2" t="s">
        <v>78</v>
      </c>
      <c r="J4" s="2" t="s">
        <v>79</v>
      </c>
      <c r="K4" s="2" t="s">
        <v>80</v>
      </c>
    </row>
    <row r="5" spans="1:11" x14ac:dyDescent="0.35">
      <c r="A5" s="55" t="s">
        <v>33</v>
      </c>
      <c r="B5" s="54" t="s">
        <v>9</v>
      </c>
      <c r="C5" s="55"/>
      <c r="D5" s="26" t="s">
        <v>28</v>
      </c>
      <c r="E5" s="26">
        <v>1</v>
      </c>
      <c r="F5" s="26">
        <v>2</v>
      </c>
      <c r="G5" s="56"/>
      <c r="H5" s="26">
        <v>12</v>
      </c>
      <c r="I5" s="68">
        <f>E5*F5*G5*H5</f>
        <v>0</v>
      </c>
      <c r="J5" s="26">
        <v>4</v>
      </c>
      <c r="K5" s="68">
        <f>I5*J5</f>
        <v>0</v>
      </c>
    </row>
    <row r="6" spans="1:11" x14ac:dyDescent="0.35">
      <c r="A6" s="55" t="s">
        <v>74</v>
      </c>
      <c r="B6" s="54" t="s">
        <v>47</v>
      </c>
      <c r="C6" s="55"/>
      <c r="D6" s="26" t="s">
        <v>29</v>
      </c>
      <c r="E6" s="26">
        <v>1</v>
      </c>
      <c r="F6" s="26">
        <v>12</v>
      </c>
      <c r="G6" s="56"/>
      <c r="H6" s="26">
        <v>1</v>
      </c>
      <c r="I6" s="68">
        <f>E6*F6*G6*H6</f>
        <v>0</v>
      </c>
      <c r="J6" s="26">
        <v>5</v>
      </c>
      <c r="K6" s="68">
        <f t="shared" ref="K6:K7" si="0">I6*J6</f>
        <v>0</v>
      </c>
    </row>
    <row r="7" spans="1:11" x14ac:dyDescent="0.35">
      <c r="A7" s="55" t="s">
        <v>34</v>
      </c>
      <c r="B7" s="54" t="s">
        <v>10</v>
      </c>
      <c r="C7" s="55"/>
      <c r="D7" s="26" t="s">
        <v>29</v>
      </c>
      <c r="E7" s="26">
        <v>1</v>
      </c>
      <c r="F7" s="26">
        <v>12</v>
      </c>
      <c r="G7" s="56"/>
      <c r="H7" s="26">
        <v>1</v>
      </c>
      <c r="I7" s="68">
        <f>E7*F7*G7*H7</f>
        <v>0</v>
      </c>
      <c r="J7" s="26">
        <v>4</v>
      </c>
      <c r="K7" s="68">
        <f t="shared" si="0"/>
        <v>0</v>
      </c>
    </row>
    <row r="8" spans="1:11" x14ac:dyDescent="0.35">
      <c r="A8" s="69"/>
      <c r="B8" s="69"/>
      <c r="C8" s="70"/>
      <c r="D8" s="93" t="s">
        <v>77</v>
      </c>
      <c r="E8" s="94"/>
      <c r="F8" s="94"/>
      <c r="G8" s="94"/>
      <c r="H8" s="94"/>
      <c r="I8" s="94"/>
      <c r="J8" s="95"/>
      <c r="K8" s="71">
        <f>SUM(K5:K7)</f>
        <v>0</v>
      </c>
    </row>
    <row r="10" spans="1:11" ht="29" x14ac:dyDescent="0.35">
      <c r="A10" s="51" t="s">
        <v>7</v>
      </c>
      <c r="B10" s="50" t="s">
        <v>0</v>
      </c>
      <c r="C10" s="51" t="s">
        <v>1</v>
      </c>
      <c r="D10" s="52" t="s">
        <v>26</v>
      </c>
      <c r="E10" s="52" t="s">
        <v>27</v>
      </c>
      <c r="F10" s="57" t="s">
        <v>42</v>
      </c>
      <c r="G10" s="53" t="s">
        <v>2</v>
      </c>
      <c r="H10" s="52" t="s">
        <v>3</v>
      </c>
      <c r="I10" s="2" t="s">
        <v>78</v>
      </c>
      <c r="J10" s="2" t="s">
        <v>79</v>
      </c>
      <c r="K10" s="2" t="s">
        <v>80</v>
      </c>
    </row>
    <row r="11" spans="1:11" x14ac:dyDescent="0.35">
      <c r="A11" s="55" t="s">
        <v>61</v>
      </c>
      <c r="B11" s="54" t="s">
        <v>62</v>
      </c>
      <c r="C11" s="55" t="s">
        <v>5</v>
      </c>
      <c r="D11" s="26" t="s">
        <v>30</v>
      </c>
      <c r="E11" s="26">
        <v>183</v>
      </c>
      <c r="F11" s="58">
        <v>1</v>
      </c>
      <c r="G11" s="59"/>
      <c r="H11" s="26">
        <v>12</v>
      </c>
      <c r="I11" s="72">
        <f>E11*F11*G11*H11</f>
        <v>0</v>
      </c>
      <c r="J11" s="26">
        <v>4</v>
      </c>
      <c r="K11" s="72">
        <f>I11*J11</f>
        <v>0</v>
      </c>
    </row>
    <row r="12" spans="1:11" x14ac:dyDescent="0.35">
      <c r="A12" s="55" t="s">
        <v>37</v>
      </c>
      <c r="B12" s="54" t="s">
        <v>75</v>
      </c>
      <c r="C12" s="55" t="s">
        <v>25</v>
      </c>
      <c r="D12" s="26" t="s">
        <v>30</v>
      </c>
      <c r="E12" s="26">
        <v>10</v>
      </c>
      <c r="F12" s="26">
        <v>1</v>
      </c>
      <c r="G12" s="56"/>
      <c r="H12" s="26">
        <v>12</v>
      </c>
      <c r="I12" s="68">
        <f t="shared" ref="I12:I16" si="1">E12*F12*G12*H12</f>
        <v>0</v>
      </c>
      <c r="J12" s="26">
        <v>4</v>
      </c>
      <c r="K12" s="72">
        <f t="shared" ref="K12:K16" si="2">I12*J12</f>
        <v>0</v>
      </c>
    </row>
    <row r="13" spans="1:11" s="67" customFormat="1" ht="30.75" customHeight="1" x14ac:dyDescent="0.35">
      <c r="A13" s="55" t="s">
        <v>38</v>
      </c>
      <c r="B13" s="60" t="s">
        <v>66</v>
      </c>
      <c r="C13" s="61" t="s">
        <v>23</v>
      </c>
      <c r="D13" s="26" t="s">
        <v>30</v>
      </c>
      <c r="E13" s="26">
        <v>183</v>
      </c>
      <c r="F13" s="26">
        <v>12</v>
      </c>
      <c r="G13" s="56"/>
      <c r="H13" s="26">
        <v>12</v>
      </c>
      <c r="I13" s="73">
        <f t="shared" si="1"/>
        <v>0</v>
      </c>
      <c r="J13" s="26">
        <v>4</v>
      </c>
      <c r="K13" s="72">
        <f t="shared" si="2"/>
        <v>0</v>
      </c>
    </row>
    <row r="14" spans="1:11" ht="43.5" x14ac:dyDescent="0.35">
      <c r="A14" s="55" t="s">
        <v>39</v>
      </c>
      <c r="B14" s="54" t="s">
        <v>63</v>
      </c>
      <c r="C14" s="55" t="s">
        <v>23</v>
      </c>
      <c r="D14" s="26" t="s">
        <v>30</v>
      </c>
      <c r="E14" s="26">
        <v>183</v>
      </c>
      <c r="F14" s="26">
        <v>12</v>
      </c>
      <c r="G14" s="56">
        <f>G13*0.15</f>
        <v>0</v>
      </c>
      <c r="H14" s="26">
        <v>12</v>
      </c>
      <c r="I14" s="68">
        <f t="shared" si="1"/>
        <v>0</v>
      </c>
      <c r="J14" s="26">
        <v>4</v>
      </c>
      <c r="K14" s="72">
        <f t="shared" si="2"/>
        <v>0</v>
      </c>
    </row>
    <row r="15" spans="1:11" ht="29" x14ac:dyDescent="0.35">
      <c r="A15" s="55" t="s">
        <v>40</v>
      </c>
      <c r="B15" s="54" t="s">
        <v>64</v>
      </c>
      <c r="C15" s="62" t="s">
        <v>23</v>
      </c>
      <c r="D15" s="26" t="s">
        <v>30</v>
      </c>
      <c r="E15" s="63">
        <v>24</v>
      </c>
      <c r="F15" s="63">
        <v>12</v>
      </c>
      <c r="G15" s="64">
        <f>G13*1.5</f>
        <v>0</v>
      </c>
      <c r="H15" s="26">
        <v>12</v>
      </c>
      <c r="I15" s="68">
        <f t="shared" si="1"/>
        <v>0</v>
      </c>
      <c r="J15" s="26">
        <v>4</v>
      </c>
      <c r="K15" s="72">
        <f t="shared" si="2"/>
        <v>0</v>
      </c>
    </row>
    <row r="16" spans="1:11" ht="29" x14ac:dyDescent="0.35">
      <c r="A16" s="55" t="s">
        <v>81</v>
      </c>
      <c r="B16" s="54" t="s">
        <v>65</v>
      </c>
      <c r="C16" s="62" t="s">
        <v>23</v>
      </c>
      <c r="D16" s="26" t="s">
        <v>30</v>
      </c>
      <c r="E16" s="74">
        <v>24</v>
      </c>
      <c r="F16" s="63">
        <v>12</v>
      </c>
      <c r="G16" s="64">
        <f>G13*2</f>
        <v>0</v>
      </c>
      <c r="H16" s="26">
        <v>12</v>
      </c>
      <c r="I16" s="68">
        <f t="shared" si="1"/>
        <v>0</v>
      </c>
      <c r="J16" s="26">
        <v>4</v>
      </c>
      <c r="K16" s="72">
        <f t="shared" si="2"/>
        <v>0</v>
      </c>
    </row>
    <row r="17" spans="1:11" x14ac:dyDescent="0.35">
      <c r="A17" s="75"/>
      <c r="B17" s="75"/>
      <c r="C17" s="76"/>
      <c r="D17" s="93" t="s">
        <v>82</v>
      </c>
      <c r="E17" s="94"/>
      <c r="F17" s="94"/>
      <c r="G17" s="94"/>
      <c r="H17" s="94"/>
      <c r="I17" s="94"/>
      <c r="J17" s="95"/>
      <c r="K17" s="71">
        <f>SUM(K11:K16)</f>
        <v>0</v>
      </c>
    </row>
    <row r="18" spans="1:11" x14ac:dyDescent="0.35">
      <c r="A18" s="55"/>
      <c r="B18" s="54"/>
      <c r="C18" s="55"/>
      <c r="D18" s="77"/>
      <c r="E18" s="93" t="s">
        <v>76</v>
      </c>
      <c r="F18" s="94"/>
      <c r="G18" s="94"/>
      <c r="H18" s="94"/>
      <c r="I18" s="94"/>
      <c r="J18" s="95"/>
      <c r="K18" s="71">
        <f>SUM(K17,K8)</f>
        <v>0</v>
      </c>
    </row>
    <row r="20" spans="1:11" ht="36.75" customHeight="1" x14ac:dyDescent="0.35">
      <c r="A20" s="78" t="s">
        <v>43</v>
      </c>
      <c r="B20" s="66" t="s">
        <v>44</v>
      </c>
    </row>
    <row r="21" spans="1:11" ht="87" x14ac:dyDescent="0.35">
      <c r="A21" s="78" t="s">
        <v>45</v>
      </c>
      <c r="B21" s="66" t="s">
        <v>83</v>
      </c>
    </row>
    <row r="22" spans="1:11" ht="16.5" customHeight="1" x14ac:dyDescent="0.35">
      <c r="A22" s="48" t="s">
        <v>48</v>
      </c>
      <c r="B22" s="66"/>
    </row>
    <row r="23" spans="1:11" x14ac:dyDescent="0.35">
      <c r="A23" s="48" t="s">
        <v>84</v>
      </c>
      <c r="B23" s="65" t="s">
        <v>51</v>
      </c>
    </row>
  </sheetData>
  <mergeCells count="3">
    <mergeCell ref="E18:J18"/>
    <mergeCell ref="D17:J17"/>
    <mergeCell ref="D8:J8"/>
  </mergeCells>
  <phoneticPr fontId="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K24"/>
  <sheetViews>
    <sheetView zoomScale="90" zoomScaleNormal="90" workbookViewId="0">
      <selection activeCell="G5" sqref="G5"/>
    </sheetView>
  </sheetViews>
  <sheetFormatPr defaultRowHeight="14.5" x14ac:dyDescent="0.35"/>
  <cols>
    <col min="2" max="2" width="32.26953125" style="13" customWidth="1"/>
    <col min="3" max="3" width="26.08984375" bestFit="1" customWidth="1"/>
    <col min="4" max="4" width="15.453125" style="9" bestFit="1" customWidth="1"/>
    <col min="5" max="5" width="20.08984375" style="9" bestFit="1" customWidth="1"/>
    <col min="6" max="6" width="14.90625" style="9" bestFit="1" customWidth="1"/>
    <col min="7" max="7" width="19.54296875" style="9" customWidth="1"/>
    <col min="8" max="8" width="9.1796875" style="9"/>
    <col min="9" max="9" width="21.1796875" customWidth="1"/>
    <col min="10" max="10" width="12.08984375" style="9" customWidth="1"/>
    <col min="11" max="11" width="21.1796875" customWidth="1"/>
  </cols>
  <sheetData>
    <row r="2" spans="1:11" ht="42" x14ac:dyDescent="0.5">
      <c r="B2" s="23" t="s">
        <v>59</v>
      </c>
      <c r="D2"/>
      <c r="E2"/>
      <c r="F2"/>
      <c r="G2"/>
      <c r="H2"/>
    </row>
    <row r="4" spans="1:11" x14ac:dyDescent="0.35">
      <c r="A4" s="2" t="s">
        <v>6</v>
      </c>
      <c r="B4" s="24" t="s">
        <v>8</v>
      </c>
      <c r="C4" s="2"/>
      <c r="D4" s="7" t="s">
        <v>26</v>
      </c>
      <c r="E4" s="7" t="s">
        <v>27</v>
      </c>
      <c r="F4" s="7" t="s">
        <v>4</v>
      </c>
      <c r="G4" s="7" t="s">
        <v>2</v>
      </c>
      <c r="H4" s="7" t="s">
        <v>3</v>
      </c>
      <c r="I4" s="2" t="s">
        <v>78</v>
      </c>
      <c r="J4" s="7" t="s">
        <v>79</v>
      </c>
      <c r="K4" s="2" t="s">
        <v>80</v>
      </c>
    </row>
    <row r="5" spans="1:11" x14ac:dyDescent="0.35">
      <c r="A5" s="1" t="s">
        <v>33</v>
      </c>
      <c r="B5" s="6" t="s">
        <v>9</v>
      </c>
      <c r="C5" s="1"/>
      <c r="D5" s="5" t="s">
        <v>28</v>
      </c>
      <c r="E5" s="5">
        <v>1</v>
      </c>
      <c r="F5" s="5">
        <v>1</v>
      </c>
      <c r="G5" s="8"/>
      <c r="H5" s="5">
        <v>12</v>
      </c>
      <c r="I5" s="4">
        <f>E5*F5*G5*H5</f>
        <v>0</v>
      </c>
      <c r="J5" s="5">
        <v>4</v>
      </c>
      <c r="K5" s="4">
        <f>I5*J5</f>
        <v>0</v>
      </c>
    </row>
    <row r="6" spans="1:11" x14ac:dyDescent="0.35">
      <c r="A6" s="1" t="s">
        <v>74</v>
      </c>
      <c r="B6" s="6" t="s">
        <v>47</v>
      </c>
      <c r="C6" s="1"/>
      <c r="D6" s="5" t="s">
        <v>29</v>
      </c>
      <c r="E6" s="5">
        <v>1</v>
      </c>
      <c r="F6" s="26">
        <v>25</v>
      </c>
      <c r="G6" s="8"/>
      <c r="H6" s="5">
        <v>1</v>
      </c>
      <c r="I6" s="4">
        <f>E6*F6*G6*H6</f>
        <v>0</v>
      </c>
      <c r="J6" s="5">
        <v>5</v>
      </c>
      <c r="K6" s="4">
        <f t="shared" ref="K6:K7" si="0">I6*J6</f>
        <v>0</v>
      </c>
    </row>
    <row r="7" spans="1:11" x14ac:dyDescent="0.35">
      <c r="A7" s="1" t="s">
        <v>34</v>
      </c>
      <c r="B7" s="6" t="s">
        <v>10</v>
      </c>
      <c r="C7" s="1"/>
      <c r="D7" s="5" t="s">
        <v>29</v>
      </c>
      <c r="E7" s="5">
        <v>1</v>
      </c>
      <c r="F7" s="26">
        <v>25</v>
      </c>
      <c r="G7" s="8"/>
      <c r="H7" s="5">
        <v>1</v>
      </c>
      <c r="I7" s="4">
        <f>E7*F7*G7*H7</f>
        <v>0</v>
      </c>
      <c r="J7" s="5">
        <v>4</v>
      </c>
      <c r="K7" s="4">
        <f t="shared" si="0"/>
        <v>0</v>
      </c>
    </row>
    <row r="8" spans="1:11" x14ac:dyDescent="0.35">
      <c r="A8" s="10"/>
      <c r="B8" s="10"/>
      <c r="C8" s="11"/>
      <c r="D8" s="96" t="s">
        <v>77</v>
      </c>
      <c r="E8" s="97"/>
      <c r="F8" s="97"/>
      <c r="G8" s="97"/>
      <c r="H8" s="97"/>
      <c r="I8" s="97"/>
      <c r="J8" s="98"/>
      <c r="K8" s="12">
        <f>SUM(K5:K7)</f>
        <v>0</v>
      </c>
    </row>
    <row r="10" spans="1:11" ht="29" x14ac:dyDescent="0.35">
      <c r="A10" s="2" t="s">
        <v>7</v>
      </c>
      <c r="B10" s="24" t="s">
        <v>0</v>
      </c>
      <c r="C10" s="2" t="s">
        <v>1</v>
      </c>
      <c r="D10" s="7" t="s">
        <v>26</v>
      </c>
      <c r="E10" s="7" t="s">
        <v>27</v>
      </c>
      <c r="F10" s="21" t="s">
        <v>42</v>
      </c>
      <c r="G10" s="7" t="s">
        <v>2</v>
      </c>
      <c r="H10" s="7" t="s">
        <v>3</v>
      </c>
      <c r="I10" s="2" t="s">
        <v>78</v>
      </c>
      <c r="J10" s="7" t="s">
        <v>79</v>
      </c>
      <c r="K10" s="2" t="s">
        <v>80</v>
      </c>
    </row>
    <row r="11" spans="1:11" x14ac:dyDescent="0.35">
      <c r="A11" s="1" t="s">
        <v>61</v>
      </c>
      <c r="B11" s="6" t="s">
        <v>62</v>
      </c>
      <c r="C11" s="1" t="s">
        <v>5</v>
      </c>
      <c r="D11" s="5" t="s">
        <v>30</v>
      </c>
      <c r="E11" s="5">
        <v>183</v>
      </c>
      <c r="F11" s="40">
        <v>1</v>
      </c>
      <c r="G11" s="41"/>
      <c r="H11" s="5">
        <v>12</v>
      </c>
      <c r="I11" s="28">
        <f t="shared" ref="I11:I16" si="1">E11*F11*G11*H11</f>
        <v>0</v>
      </c>
      <c r="J11" s="5">
        <v>4</v>
      </c>
      <c r="K11" s="4">
        <f t="shared" ref="K11:K16" si="2">I11*J11</f>
        <v>0</v>
      </c>
    </row>
    <row r="12" spans="1:11" x14ac:dyDescent="0.35">
      <c r="A12" s="1" t="s">
        <v>37</v>
      </c>
      <c r="B12" s="6" t="s">
        <v>46</v>
      </c>
      <c r="C12" s="1" t="s">
        <v>25</v>
      </c>
      <c r="D12" s="5" t="s">
        <v>30</v>
      </c>
      <c r="E12" s="5">
        <v>10</v>
      </c>
      <c r="F12" s="5">
        <v>1</v>
      </c>
      <c r="G12" s="8"/>
      <c r="H12" s="5">
        <v>12</v>
      </c>
      <c r="I12" s="28">
        <f t="shared" si="1"/>
        <v>0</v>
      </c>
      <c r="J12" s="5">
        <v>4</v>
      </c>
      <c r="K12" s="4">
        <f t="shared" si="2"/>
        <v>0</v>
      </c>
    </row>
    <row r="13" spans="1:11" s="9" customFormat="1" ht="43.5" x14ac:dyDescent="0.35">
      <c r="A13" s="1" t="s">
        <v>38</v>
      </c>
      <c r="B13" s="29" t="s">
        <v>66</v>
      </c>
      <c r="C13" s="27" t="s">
        <v>23</v>
      </c>
      <c r="D13" s="5" t="s">
        <v>30</v>
      </c>
      <c r="E13" s="5">
        <v>183</v>
      </c>
      <c r="F13" s="5">
        <v>25</v>
      </c>
      <c r="G13" s="8"/>
      <c r="H13" s="5">
        <v>12</v>
      </c>
      <c r="I13" s="8">
        <f t="shared" si="1"/>
        <v>0</v>
      </c>
      <c r="J13" s="5">
        <v>4</v>
      </c>
      <c r="K13" s="4">
        <f t="shared" si="2"/>
        <v>0</v>
      </c>
    </row>
    <row r="14" spans="1:11" ht="58" x14ac:dyDescent="0.35">
      <c r="A14" s="1" t="s">
        <v>39</v>
      </c>
      <c r="B14" s="6" t="s">
        <v>63</v>
      </c>
      <c r="C14" s="1" t="s">
        <v>23</v>
      </c>
      <c r="D14" s="5" t="s">
        <v>30</v>
      </c>
      <c r="E14" s="5">
        <v>183</v>
      </c>
      <c r="F14" s="5">
        <v>25</v>
      </c>
      <c r="G14" s="8">
        <f>G13*0.15</f>
        <v>0</v>
      </c>
      <c r="H14" s="5">
        <v>12</v>
      </c>
      <c r="I14" s="4">
        <f t="shared" si="1"/>
        <v>0</v>
      </c>
      <c r="J14" s="5">
        <v>4</v>
      </c>
      <c r="K14" s="4">
        <f t="shared" si="2"/>
        <v>0</v>
      </c>
    </row>
    <row r="15" spans="1:11" ht="43.5" x14ac:dyDescent="0.35">
      <c r="A15" s="1" t="s">
        <v>40</v>
      </c>
      <c r="B15" s="6" t="s">
        <v>64</v>
      </c>
      <c r="C15" s="16" t="s">
        <v>23</v>
      </c>
      <c r="D15" s="5" t="s">
        <v>30</v>
      </c>
      <c r="E15" s="17">
        <v>24</v>
      </c>
      <c r="F15" s="17">
        <v>25</v>
      </c>
      <c r="G15" s="18">
        <f>G13*1.5</f>
        <v>0</v>
      </c>
      <c r="H15" s="5">
        <v>12</v>
      </c>
      <c r="I15" s="4">
        <f t="shared" si="1"/>
        <v>0</v>
      </c>
      <c r="J15" s="5">
        <v>4</v>
      </c>
      <c r="K15" s="4">
        <f t="shared" si="2"/>
        <v>0</v>
      </c>
    </row>
    <row r="16" spans="1:11" ht="43.5" x14ac:dyDescent="0.35">
      <c r="A16" s="1" t="s">
        <v>81</v>
      </c>
      <c r="B16" s="6" t="s">
        <v>65</v>
      </c>
      <c r="C16" s="16" t="s">
        <v>23</v>
      </c>
      <c r="D16" s="5" t="s">
        <v>30</v>
      </c>
      <c r="E16" s="36">
        <v>24</v>
      </c>
      <c r="F16" s="17">
        <v>25</v>
      </c>
      <c r="G16" s="18">
        <f>G13*2</f>
        <v>0</v>
      </c>
      <c r="H16" s="5">
        <v>12</v>
      </c>
      <c r="I16" s="4">
        <f t="shared" si="1"/>
        <v>0</v>
      </c>
      <c r="J16" s="5">
        <v>4</v>
      </c>
      <c r="K16" s="4">
        <f t="shared" si="2"/>
        <v>0</v>
      </c>
    </row>
    <row r="17" spans="1:11" x14ac:dyDescent="0.35">
      <c r="A17" s="14"/>
      <c r="B17" s="14"/>
      <c r="C17" s="15"/>
      <c r="D17" s="96" t="s">
        <v>82</v>
      </c>
      <c r="E17" s="97"/>
      <c r="F17" s="97"/>
      <c r="G17" s="97"/>
      <c r="H17" s="97"/>
      <c r="I17" s="97"/>
      <c r="J17" s="98"/>
      <c r="K17" s="12">
        <f>SUM(K11:K16)</f>
        <v>0</v>
      </c>
    </row>
    <row r="18" spans="1:11" x14ac:dyDescent="0.35">
      <c r="A18" s="1"/>
      <c r="B18" s="6"/>
      <c r="C18" s="1"/>
      <c r="D18" s="37"/>
      <c r="E18" s="96" t="s">
        <v>76</v>
      </c>
      <c r="F18" s="97"/>
      <c r="G18" s="97"/>
      <c r="H18" s="97"/>
      <c r="I18" s="97"/>
      <c r="J18" s="98"/>
      <c r="K18" s="12">
        <f>SUM(K8,K17)</f>
        <v>0</v>
      </c>
    </row>
    <row r="19" spans="1:11" x14ac:dyDescent="0.35">
      <c r="D19"/>
      <c r="E19"/>
      <c r="F19"/>
      <c r="G19"/>
      <c r="H19"/>
      <c r="I19" s="32"/>
      <c r="K19" s="32"/>
    </row>
    <row r="20" spans="1:11" s="87" customFormat="1" ht="14" x14ac:dyDescent="0.3">
      <c r="A20" s="89"/>
      <c r="F20" s="92"/>
      <c r="J20" s="88"/>
    </row>
    <row r="21" spans="1:11" ht="29" x14ac:dyDescent="0.35">
      <c r="A21" s="22" t="s">
        <v>43</v>
      </c>
      <c r="B21" s="25" t="s">
        <v>44</v>
      </c>
    </row>
    <row r="22" spans="1:11" ht="101.5" x14ac:dyDescent="0.35">
      <c r="A22" s="22" t="s">
        <v>45</v>
      </c>
      <c r="B22" s="66" t="s">
        <v>83</v>
      </c>
    </row>
    <row r="23" spans="1:11" x14ac:dyDescent="0.35">
      <c r="A23" t="s">
        <v>48</v>
      </c>
      <c r="B23" s="25"/>
    </row>
    <row r="24" spans="1:11" ht="29" x14ac:dyDescent="0.35">
      <c r="A24" t="s">
        <v>49</v>
      </c>
      <c r="B24" s="13" t="s">
        <v>51</v>
      </c>
    </row>
  </sheetData>
  <mergeCells count="3">
    <mergeCell ref="D8:J8"/>
    <mergeCell ref="E18:J18"/>
    <mergeCell ref="D17:J17"/>
  </mergeCells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2:L22"/>
  <sheetViews>
    <sheetView topLeftCell="C1" zoomScale="90" zoomScaleNormal="90" workbookViewId="0">
      <selection activeCell="G5" sqref="G5"/>
    </sheetView>
  </sheetViews>
  <sheetFormatPr defaultRowHeight="14.5" x14ac:dyDescent="0.35"/>
  <cols>
    <col min="1" max="1" width="7.1796875" customWidth="1"/>
    <col min="2" max="2" width="42" style="13" customWidth="1"/>
    <col min="3" max="3" width="25.6328125" bestFit="1" customWidth="1"/>
    <col min="4" max="4" width="15.26953125" style="9" customWidth="1"/>
    <col min="5" max="5" width="20.08984375" style="9" bestFit="1" customWidth="1"/>
    <col min="6" max="6" width="13.81640625" style="9" bestFit="1" customWidth="1"/>
    <col min="7" max="7" width="12.54296875" style="9" customWidth="1"/>
    <col min="8" max="8" width="9.1796875" style="9"/>
    <col min="9" max="9" width="20.81640625" customWidth="1"/>
    <col min="10" max="10" width="9.08984375" style="9" customWidth="1"/>
    <col min="11" max="11" width="20.81640625" customWidth="1"/>
    <col min="12" max="12" width="36.1796875" style="19" bestFit="1" customWidth="1"/>
    <col min="13" max="13" width="16" customWidth="1"/>
  </cols>
  <sheetData>
    <row r="2" spans="1:12" ht="21" x14ac:dyDescent="0.5">
      <c r="B2" s="23" t="s">
        <v>58</v>
      </c>
      <c r="D2"/>
      <c r="E2"/>
      <c r="F2"/>
      <c r="G2"/>
      <c r="H2"/>
      <c r="L2" s="20"/>
    </row>
    <row r="4" spans="1:12" x14ac:dyDescent="0.35">
      <c r="A4" s="2" t="s">
        <v>6</v>
      </c>
      <c r="B4" s="24" t="s">
        <v>8</v>
      </c>
      <c r="C4" s="2"/>
      <c r="D4" s="7" t="s">
        <v>26</v>
      </c>
      <c r="E4" s="7" t="s">
        <v>27</v>
      </c>
      <c r="F4" s="7" t="s">
        <v>4</v>
      </c>
      <c r="G4" s="7" t="s">
        <v>2</v>
      </c>
      <c r="H4" s="7" t="s">
        <v>3</v>
      </c>
      <c r="I4" s="2" t="s">
        <v>78</v>
      </c>
      <c r="J4" s="7" t="s">
        <v>79</v>
      </c>
      <c r="K4" s="2" t="s">
        <v>80</v>
      </c>
    </row>
    <row r="5" spans="1:12" x14ac:dyDescent="0.35">
      <c r="A5" s="1" t="s">
        <v>33</v>
      </c>
      <c r="B5" s="6" t="s">
        <v>9</v>
      </c>
      <c r="C5" s="1"/>
      <c r="D5" s="5" t="s">
        <v>28</v>
      </c>
      <c r="E5" s="5">
        <v>1</v>
      </c>
      <c r="F5" s="5">
        <v>1</v>
      </c>
      <c r="G5" s="8"/>
      <c r="H5" s="5">
        <v>12</v>
      </c>
      <c r="I5" s="4">
        <f>E5*F5*G5*H5</f>
        <v>0</v>
      </c>
      <c r="J5" s="5">
        <v>4</v>
      </c>
      <c r="K5" s="4">
        <f>I5*J5</f>
        <v>0</v>
      </c>
    </row>
    <row r="6" spans="1:12" x14ac:dyDescent="0.35">
      <c r="A6" s="1" t="s">
        <v>74</v>
      </c>
      <c r="B6" s="6" t="s">
        <v>47</v>
      </c>
      <c r="C6" s="1"/>
      <c r="D6" s="5" t="s">
        <v>29</v>
      </c>
      <c r="E6" s="5">
        <v>1</v>
      </c>
      <c r="F6" s="26">
        <v>16</v>
      </c>
      <c r="G6" s="8"/>
      <c r="H6" s="5">
        <v>1</v>
      </c>
      <c r="I6" s="4">
        <f>E6*F6*G6*H6</f>
        <v>0</v>
      </c>
      <c r="J6" s="5">
        <v>5</v>
      </c>
      <c r="K6" s="4">
        <f t="shared" ref="K6:K7" si="0">I6*J6</f>
        <v>0</v>
      </c>
    </row>
    <row r="7" spans="1:12" x14ac:dyDescent="0.35">
      <c r="A7" s="1" t="s">
        <v>34</v>
      </c>
      <c r="B7" s="6" t="s">
        <v>10</v>
      </c>
      <c r="C7" s="1"/>
      <c r="D7" s="5" t="s">
        <v>29</v>
      </c>
      <c r="E7" s="5">
        <v>1</v>
      </c>
      <c r="F7" s="26">
        <v>16</v>
      </c>
      <c r="G7" s="8"/>
      <c r="H7" s="5">
        <v>1</v>
      </c>
      <c r="I7" s="4">
        <f>E7*F7*G7*H7</f>
        <v>0</v>
      </c>
      <c r="J7" s="5">
        <v>4</v>
      </c>
      <c r="K7" s="4">
        <f t="shared" si="0"/>
        <v>0</v>
      </c>
    </row>
    <row r="8" spans="1:12" x14ac:dyDescent="0.35">
      <c r="A8" s="10"/>
      <c r="B8" s="10"/>
      <c r="C8" s="11"/>
      <c r="D8" s="96" t="s">
        <v>77</v>
      </c>
      <c r="E8" s="97"/>
      <c r="F8" s="97"/>
      <c r="G8" s="97"/>
      <c r="H8" s="97"/>
      <c r="I8" s="97"/>
      <c r="J8" s="98"/>
      <c r="K8" s="12">
        <f>SUM(K5:K7)</f>
        <v>0</v>
      </c>
      <c r="L8" s="20"/>
    </row>
    <row r="10" spans="1:12" ht="29" x14ac:dyDescent="0.35">
      <c r="A10" s="2" t="s">
        <v>7</v>
      </c>
      <c r="B10" s="24" t="s">
        <v>0</v>
      </c>
      <c r="C10" s="2" t="s">
        <v>1</v>
      </c>
      <c r="D10" s="7" t="s">
        <v>26</v>
      </c>
      <c r="E10" s="7" t="s">
        <v>27</v>
      </c>
      <c r="F10" s="21" t="s">
        <v>42</v>
      </c>
      <c r="G10" s="7" t="s">
        <v>2</v>
      </c>
      <c r="H10" s="7" t="s">
        <v>3</v>
      </c>
      <c r="I10" s="2" t="s">
        <v>78</v>
      </c>
      <c r="J10" s="7" t="s">
        <v>79</v>
      </c>
      <c r="K10" s="2" t="s">
        <v>80</v>
      </c>
    </row>
    <row r="11" spans="1:12" x14ac:dyDescent="0.35">
      <c r="A11" s="1" t="s">
        <v>61</v>
      </c>
      <c r="B11" s="6" t="s">
        <v>62</v>
      </c>
      <c r="C11" s="1" t="s">
        <v>5</v>
      </c>
      <c r="D11" s="5" t="s">
        <v>30</v>
      </c>
      <c r="E11" s="5">
        <v>183</v>
      </c>
      <c r="F11" s="40">
        <v>1</v>
      </c>
      <c r="G11" s="41"/>
      <c r="H11" s="5">
        <v>12</v>
      </c>
      <c r="I11" s="28">
        <f t="shared" ref="I11:I16" si="1">E11*F11*G11*H11</f>
        <v>0</v>
      </c>
      <c r="J11" s="5">
        <v>4</v>
      </c>
      <c r="K11" s="4">
        <f t="shared" ref="K11:K16" si="2">I11*J11</f>
        <v>0</v>
      </c>
    </row>
    <row r="12" spans="1:12" x14ac:dyDescent="0.35">
      <c r="A12" s="1" t="s">
        <v>37</v>
      </c>
      <c r="B12" s="6" t="s">
        <v>46</v>
      </c>
      <c r="C12" s="1" t="s">
        <v>25</v>
      </c>
      <c r="D12" s="5" t="s">
        <v>30</v>
      </c>
      <c r="E12" s="5">
        <v>10</v>
      </c>
      <c r="F12" s="5">
        <v>1</v>
      </c>
      <c r="G12" s="8"/>
      <c r="H12" s="5">
        <v>12</v>
      </c>
      <c r="I12" s="4">
        <f t="shared" si="1"/>
        <v>0</v>
      </c>
      <c r="J12" s="5">
        <v>4</v>
      </c>
      <c r="K12" s="4">
        <f t="shared" si="2"/>
        <v>0</v>
      </c>
    </row>
    <row r="13" spans="1:12" s="9" customFormat="1" ht="30.75" customHeight="1" x14ac:dyDescent="0.35">
      <c r="A13" s="1" t="s">
        <v>38</v>
      </c>
      <c r="B13" s="29" t="s">
        <v>66</v>
      </c>
      <c r="C13" s="27" t="s">
        <v>23</v>
      </c>
      <c r="D13" s="5" t="s">
        <v>30</v>
      </c>
      <c r="E13" s="5">
        <v>183</v>
      </c>
      <c r="F13" s="5">
        <v>16</v>
      </c>
      <c r="G13" s="8"/>
      <c r="H13" s="5">
        <v>12</v>
      </c>
      <c r="I13" s="8">
        <f t="shared" si="1"/>
        <v>0</v>
      </c>
      <c r="J13" s="5">
        <v>4</v>
      </c>
      <c r="K13" s="4">
        <f t="shared" si="2"/>
        <v>0</v>
      </c>
      <c r="L13" s="31"/>
    </row>
    <row r="14" spans="1:12" ht="43.5" x14ac:dyDescent="0.35">
      <c r="A14" s="1" t="s">
        <v>39</v>
      </c>
      <c r="B14" s="6" t="s">
        <v>63</v>
      </c>
      <c r="C14" s="1" t="s">
        <v>23</v>
      </c>
      <c r="D14" s="5" t="s">
        <v>30</v>
      </c>
      <c r="E14" s="5">
        <v>183</v>
      </c>
      <c r="F14" s="5">
        <v>16</v>
      </c>
      <c r="G14" s="8">
        <f>G13*0.15</f>
        <v>0</v>
      </c>
      <c r="H14" s="5">
        <v>12</v>
      </c>
      <c r="I14" s="4">
        <f t="shared" si="1"/>
        <v>0</v>
      </c>
      <c r="J14" s="5">
        <v>4</v>
      </c>
      <c r="K14" s="4">
        <f t="shared" si="2"/>
        <v>0</v>
      </c>
      <c r="L14" s="20"/>
    </row>
    <row r="15" spans="1:12" ht="29" x14ac:dyDescent="0.35">
      <c r="A15" s="1" t="s">
        <v>40</v>
      </c>
      <c r="B15" s="6" t="s">
        <v>64</v>
      </c>
      <c r="C15" s="16" t="s">
        <v>23</v>
      </c>
      <c r="D15" s="5" t="s">
        <v>30</v>
      </c>
      <c r="E15" s="17">
        <v>24</v>
      </c>
      <c r="F15" s="17">
        <v>16</v>
      </c>
      <c r="G15" s="18">
        <f>G13*1.5</f>
        <v>0</v>
      </c>
      <c r="H15" s="5">
        <v>12</v>
      </c>
      <c r="I15" s="4">
        <f t="shared" si="1"/>
        <v>0</v>
      </c>
      <c r="J15" s="5">
        <v>4</v>
      </c>
      <c r="K15" s="4">
        <f t="shared" si="2"/>
        <v>0</v>
      </c>
      <c r="L15" s="20"/>
    </row>
    <row r="16" spans="1:12" ht="29" x14ac:dyDescent="0.35">
      <c r="A16" s="1" t="s">
        <v>81</v>
      </c>
      <c r="B16" s="6" t="s">
        <v>65</v>
      </c>
      <c r="C16" s="16" t="s">
        <v>23</v>
      </c>
      <c r="D16" s="5" t="s">
        <v>30</v>
      </c>
      <c r="E16" s="36">
        <v>24</v>
      </c>
      <c r="F16" s="17">
        <v>16</v>
      </c>
      <c r="G16" s="18">
        <f>G13*2</f>
        <v>0</v>
      </c>
      <c r="H16" s="5">
        <v>12</v>
      </c>
      <c r="I16" s="4">
        <f t="shared" si="1"/>
        <v>0</v>
      </c>
      <c r="J16" s="5">
        <v>4</v>
      </c>
      <c r="K16" s="4">
        <f t="shared" si="2"/>
        <v>0</v>
      </c>
    </row>
    <row r="17" spans="1:12" x14ac:dyDescent="0.35">
      <c r="A17" s="14"/>
      <c r="B17" s="14"/>
      <c r="C17" s="15"/>
      <c r="D17" s="96" t="s">
        <v>82</v>
      </c>
      <c r="E17" s="97"/>
      <c r="F17" s="97"/>
      <c r="G17" s="97"/>
      <c r="H17" s="97"/>
      <c r="I17" s="97"/>
      <c r="J17" s="98"/>
      <c r="K17" s="12">
        <f>SUM(K11:K16)</f>
        <v>0</v>
      </c>
      <c r="L17" s="20"/>
    </row>
    <row r="18" spans="1:12" x14ac:dyDescent="0.35">
      <c r="A18" s="1"/>
      <c r="B18" s="6"/>
      <c r="C18" s="1"/>
      <c r="D18" s="37"/>
      <c r="E18" s="96" t="s">
        <v>76</v>
      </c>
      <c r="F18" s="97"/>
      <c r="G18" s="97"/>
      <c r="H18" s="97"/>
      <c r="I18" s="97"/>
      <c r="J18" s="98"/>
      <c r="K18" s="12">
        <f>SUM(K17,K8)</f>
        <v>0</v>
      </c>
      <c r="L18" s="20"/>
    </row>
    <row r="19" spans="1:12" ht="36.75" customHeight="1" x14ac:dyDescent="0.35">
      <c r="A19" s="22" t="s">
        <v>43</v>
      </c>
      <c r="B19" s="25" t="s">
        <v>44</v>
      </c>
    </row>
    <row r="20" spans="1:12" ht="87" x14ac:dyDescent="0.35">
      <c r="A20" s="22" t="s">
        <v>45</v>
      </c>
      <c r="B20" s="66" t="s">
        <v>83</v>
      </c>
      <c r="H20" s="79"/>
    </row>
    <row r="21" spans="1:12" ht="16.5" customHeight="1" x14ac:dyDescent="0.35">
      <c r="A21" t="s">
        <v>48</v>
      </c>
      <c r="B21" s="25"/>
    </row>
    <row r="22" spans="1:12" x14ac:dyDescent="0.35">
      <c r="A22" t="s">
        <v>49</v>
      </c>
      <c r="B22" s="13" t="s">
        <v>51</v>
      </c>
    </row>
  </sheetData>
  <mergeCells count="3">
    <mergeCell ref="D8:J8"/>
    <mergeCell ref="D17:J17"/>
    <mergeCell ref="E18:J18"/>
  </mergeCells>
  <phoneticPr fontId="6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2:L23"/>
  <sheetViews>
    <sheetView workbookViewId="0">
      <selection activeCell="G5" sqref="G5"/>
    </sheetView>
  </sheetViews>
  <sheetFormatPr defaultRowHeight="14.5" x14ac:dyDescent="0.35"/>
  <cols>
    <col min="1" max="1" width="7.1796875" customWidth="1"/>
    <col min="2" max="2" width="42" style="13" customWidth="1"/>
    <col min="3" max="3" width="25.6328125" bestFit="1" customWidth="1"/>
    <col min="4" max="4" width="15.26953125" style="9" customWidth="1"/>
    <col min="5" max="5" width="20.08984375" style="9" bestFit="1" customWidth="1"/>
    <col min="6" max="6" width="13.36328125" style="9" bestFit="1" customWidth="1"/>
    <col min="7" max="7" width="12.54296875" style="9" customWidth="1"/>
    <col min="8" max="8" width="9.1796875" style="9"/>
    <col min="9" max="9" width="20.81640625" customWidth="1"/>
    <col min="10" max="10" width="13.1796875" style="9" customWidth="1"/>
    <col min="11" max="11" width="20.81640625" customWidth="1"/>
    <col min="12" max="12" width="36.1796875" style="19" bestFit="1" customWidth="1"/>
    <col min="13" max="13" width="14.7265625" bestFit="1" customWidth="1"/>
  </cols>
  <sheetData>
    <row r="2" spans="1:12" ht="21" x14ac:dyDescent="0.5">
      <c r="B2" s="23" t="s">
        <v>60</v>
      </c>
      <c r="D2"/>
      <c r="E2"/>
      <c r="F2"/>
      <c r="G2"/>
      <c r="H2"/>
      <c r="L2" s="20"/>
    </row>
    <row r="4" spans="1:12" x14ac:dyDescent="0.35">
      <c r="A4" s="2" t="s">
        <v>6</v>
      </c>
      <c r="B4" s="24" t="s">
        <v>8</v>
      </c>
      <c r="C4" s="2"/>
      <c r="D4" s="7" t="s">
        <v>26</v>
      </c>
      <c r="E4" s="7" t="s">
        <v>27</v>
      </c>
      <c r="F4" s="7" t="s">
        <v>4</v>
      </c>
      <c r="G4" s="7" t="s">
        <v>2</v>
      </c>
      <c r="H4" s="7" t="s">
        <v>3</v>
      </c>
      <c r="I4" s="2" t="s">
        <v>78</v>
      </c>
      <c r="J4" s="7" t="s">
        <v>79</v>
      </c>
      <c r="K4" s="2" t="s">
        <v>80</v>
      </c>
    </row>
    <row r="5" spans="1:12" x14ac:dyDescent="0.35">
      <c r="A5" s="1" t="s">
        <v>33</v>
      </c>
      <c r="B5" s="6" t="s">
        <v>9</v>
      </c>
      <c r="C5" s="1"/>
      <c r="D5" s="5" t="s">
        <v>28</v>
      </c>
      <c r="E5" s="5">
        <v>1</v>
      </c>
      <c r="F5" s="5">
        <v>1</v>
      </c>
      <c r="G5" s="8"/>
      <c r="H5" s="5">
        <v>12</v>
      </c>
      <c r="I5" s="4">
        <f>E5*F5*G5*H5</f>
        <v>0</v>
      </c>
      <c r="J5" s="5">
        <v>4</v>
      </c>
      <c r="K5" s="4">
        <f>I5*J5</f>
        <v>0</v>
      </c>
    </row>
    <row r="6" spans="1:12" x14ac:dyDescent="0.35">
      <c r="A6" s="1" t="s">
        <v>35</v>
      </c>
      <c r="B6" s="6" t="s">
        <v>47</v>
      </c>
      <c r="C6" s="1"/>
      <c r="D6" s="5" t="s">
        <v>29</v>
      </c>
      <c r="E6" s="5">
        <v>1</v>
      </c>
      <c r="F6" s="26">
        <v>12</v>
      </c>
      <c r="G6" s="8"/>
      <c r="H6" s="5">
        <v>1</v>
      </c>
      <c r="I6" s="4">
        <f>E6*F6*G6*H6</f>
        <v>0</v>
      </c>
      <c r="J6" s="5">
        <v>5</v>
      </c>
      <c r="K6" s="4">
        <f t="shared" ref="K6:K7" si="0">I6*J6</f>
        <v>0</v>
      </c>
    </row>
    <row r="7" spans="1:12" x14ac:dyDescent="0.35">
      <c r="A7" s="1" t="s">
        <v>36</v>
      </c>
      <c r="B7" s="6" t="s">
        <v>10</v>
      </c>
      <c r="C7" s="1"/>
      <c r="D7" s="5" t="s">
        <v>29</v>
      </c>
      <c r="E7" s="5">
        <v>1</v>
      </c>
      <c r="F7" s="26">
        <v>12</v>
      </c>
      <c r="G7" s="8"/>
      <c r="H7" s="5">
        <v>1</v>
      </c>
      <c r="I7" s="4">
        <f>E7*F7*G7*H7</f>
        <v>0</v>
      </c>
      <c r="J7" s="5">
        <v>4</v>
      </c>
      <c r="K7" s="4">
        <f t="shared" si="0"/>
        <v>0</v>
      </c>
    </row>
    <row r="8" spans="1:12" x14ac:dyDescent="0.35">
      <c r="A8" s="10"/>
      <c r="B8" s="10"/>
      <c r="C8" s="11"/>
      <c r="D8" s="96" t="s">
        <v>77</v>
      </c>
      <c r="E8" s="97"/>
      <c r="F8" s="97"/>
      <c r="G8" s="97"/>
      <c r="H8" s="97"/>
      <c r="I8" s="97"/>
      <c r="J8" s="98"/>
      <c r="K8" s="12">
        <f>SUM(K5:K7)</f>
        <v>0</v>
      </c>
      <c r="L8" s="20"/>
    </row>
    <row r="10" spans="1:12" ht="29" x14ac:dyDescent="0.35">
      <c r="A10" s="2" t="s">
        <v>7</v>
      </c>
      <c r="B10" s="24" t="s">
        <v>0</v>
      </c>
      <c r="C10" s="2" t="s">
        <v>1</v>
      </c>
      <c r="D10" s="7" t="s">
        <v>26</v>
      </c>
      <c r="E10" s="7" t="s">
        <v>27</v>
      </c>
      <c r="F10" s="21" t="s">
        <v>42</v>
      </c>
      <c r="G10" s="7" t="s">
        <v>2</v>
      </c>
      <c r="H10" s="7" t="s">
        <v>3</v>
      </c>
      <c r="I10" s="2" t="s">
        <v>78</v>
      </c>
      <c r="J10" s="7" t="s">
        <v>79</v>
      </c>
      <c r="K10" s="2" t="s">
        <v>80</v>
      </c>
    </row>
    <row r="11" spans="1:12" x14ac:dyDescent="0.35">
      <c r="A11" s="1" t="s">
        <v>61</v>
      </c>
      <c r="B11" s="6" t="s">
        <v>62</v>
      </c>
      <c r="C11" s="1" t="s">
        <v>5</v>
      </c>
      <c r="D11" s="5" t="s">
        <v>30</v>
      </c>
      <c r="E11" s="5">
        <v>183</v>
      </c>
      <c r="F11" s="40">
        <v>1</v>
      </c>
      <c r="G11" s="41"/>
      <c r="H11" s="5">
        <v>12</v>
      </c>
      <c r="I11" s="28">
        <f t="shared" ref="I11:I16" si="1">E11*F11*G11*H11</f>
        <v>0</v>
      </c>
      <c r="J11" s="5">
        <v>4</v>
      </c>
      <c r="K11" s="4">
        <f t="shared" ref="K11:K16" si="2">I11*J11</f>
        <v>0</v>
      </c>
    </row>
    <row r="12" spans="1:12" x14ac:dyDescent="0.35">
      <c r="A12" s="1" t="s">
        <v>37</v>
      </c>
      <c r="B12" s="6" t="s">
        <v>46</v>
      </c>
      <c r="C12" s="1" t="s">
        <v>25</v>
      </c>
      <c r="D12" s="5" t="s">
        <v>30</v>
      </c>
      <c r="E12" s="5">
        <v>10</v>
      </c>
      <c r="F12" s="44">
        <v>1</v>
      </c>
      <c r="G12" s="8"/>
      <c r="H12" s="5">
        <v>12</v>
      </c>
      <c r="I12" s="4">
        <f t="shared" si="1"/>
        <v>0</v>
      </c>
      <c r="J12" s="5">
        <v>4</v>
      </c>
      <c r="K12" s="4">
        <f t="shared" si="2"/>
        <v>0</v>
      </c>
    </row>
    <row r="13" spans="1:12" s="9" customFormat="1" ht="30.75" customHeight="1" x14ac:dyDescent="0.35">
      <c r="A13" s="1" t="s">
        <v>38</v>
      </c>
      <c r="B13" s="29" t="s">
        <v>66</v>
      </c>
      <c r="C13" s="27" t="s">
        <v>23</v>
      </c>
      <c r="D13" s="5" t="s">
        <v>30</v>
      </c>
      <c r="E13" s="5">
        <v>183</v>
      </c>
      <c r="F13" s="44">
        <v>12</v>
      </c>
      <c r="G13" s="8"/>
      <c r="H13" s="5">
        <v>12</v>
      </c>
      <c r="I13" s="8">
        <f t="shared" si="1"/>
        <v>0</v>
      </c>
      <c r="J13" s="5">
        <v>4</v>
      </c>
      <c r="K13" s="4">
        <f t="shared" si="2"/>
        <v>0</v>
      </c>
      <c r="L13" s="31"/>
    </row>
    <row r="14" spans="1:12" ht="18" customHeight="1" x14ac:dyDescent="0.35">
      <c r="A14" s="1" t="s">
        <v>39</v>
      </c>
      <c r="B14" s="6" t="s">
        <v>63</v>
      </c>
      <c r="C14" s="1" t="s">
        <v>23</v>
      </c>
      <c r="D14" s="5" t="s">
        <v>30</v>
      </c>
      <c r="E14" s="5">
        <v>183</v>
      </c>
      <c r="F14" s="44">
        <v>12</v>
      </c>
      <c r="G14" s="8">
        <f>G13*0.15</f>
        <v>0</v>
      </c>
      <c r="H14" s="5">
        <v>12</v>
      </c>
      <c r="I14" s="4">
        <f t="shared" si="1"/>
        <v>0</v>
      </c>
      <c r="J14" s="5">
        <v>4</v>
      </c>
      <c r="K14" s="4">
        <f t="shared" si="2"/>
        <v>0</v>
      </c>
      <c r="L14" s="20"/>
    </row>
    <row r="15" spans="1:12" ht="18" customHeight="1" x14ac:dyDescent="0.35">
      <c r="A15" s="1" t="s">
        <v>40</v>
      </c>
      <c r="B15" s="6" t="s">
        <v>64</v>
      </c>
      <c r="C15" s="16" t="s">
        <v>23</v>
      </c>
      <c r="D15" s="5" t="s">
        <v>30</v>
      </c>
      <c r="E15" s="17">
        <v>24</v>
      </c>
      <c r="F15" s="36">
        <v>12</v>
      </c>
      <c r="G15" s="18">
        <f>G13*1.5</f>
        <v>0</v>
      </c>
      <c r="H15" s="5">
        <v>12</v>
      </c>
      <c r="I15" s="4">
        <f t="shared" si="1"/>
        <v>0</v>
      </c>
      <c r="J15" s="5">
        <v>4</v>
      </c>
      <c r="K15" s="4">
        <f t="shared" si="2"/>
        <v>0</v>
      </c>
      <c r="L15" s="20"/>
    </row>
    <row r="16" spans="1:12" ht="29" x14ac:dyDescent="0.35">
      <c r="A16" s="1" t="s">
        <v>81</v>
      </c>
      <c r="B16" s="6" t="s">
        <v>65</v>
      </c>
      <c r="C16" s="16" t="s">
        <v>23</v>
      </c>
      <c r="D16" s="5" t="s">
        <v>30</v>
      </c>
      <c r="E16" s="36">
        <v>24</v>
      </c>
      <c r="F16" s="36">
        <v>12</v>
      </c>
      <c r="G16" s="18">
        <f>G13*2</f>
        <v>0</v>
      </c>
      <c r="H16" s="5">
        <v>12</v>
      </c>
      <c r="I16" s="4">
        <f t="shared" si="1"/>
        <v>0</v>
      </c>
      <c r="J16" s="5">
        <v>4</v>
      </c>
      <c r="K16" s="4">
        <f t="shared" si="2"/>
        <v>0</v>
      </c>
    </row>
    <row r="17" spans="1:12" x14ac:dyDescent="0.35">
      <c r="A17" s="14"/>
      <c r="B17" s="14"/>
      <c r="C17" s="15"/>
      <c r="D17" s="96" t="s">
        <v>82</v>
      </c>
      <c r="E17" s="97"/>
      <c r="F17" s="97"/>
      <c r="G17" s="97"/>
      <c r="H17" s="97"/>
      <c r="I17" s="97"/>
      <c r="J17" s="98"/>
      <c r="K17" s="12">
        <f>SUM(K11:K16)</f>
        <v>0</v>
      </c>
      <c r="L17" s="20"/>
    </row>
    <row r="18" spans="1:12" x14ac:dyDescent="0.35">
      <c r="A18" s="1"/>
      <c r="B18" s="6"/>
      <c r="C18" s="1"/>
      <c r="D18" s="96" t="s">
        <v>76</v>
      </c>
      <c r="E18" s="97"/>
      <c r="F18" s="97"/>
      <c r="G18" s="97"/>
      <c r="H18" s="97"/>
      <c r="I18" s="97"/>
      <c r="J18" s="98"/>
      <c r="K18" s="12">
        <f>SUM(K17,K8)</f>
        <v>0</v>
      </c>
      <c r="L18"/>
    </row>
    <row r="19" spans="1:12" x14ac:dyDescent="0.35">
      <c r="D19"/>
      <c r="E19"/>
      <c r="F19"/>
      <c r="G19"/>
      <c r="H19"/>
      <c r="I19" s="32"/>
      <c r="K19" s="32"/>
      <c r="L19"/>
    </row>
    <row r="20" spans="1:12" ht="29" x14ac:dyDescent="0.35">
      <c r="A20" s="22" t="s">
        <v>43</v>
      </c>
      <c r="B20" s="25" t="s">
        <v>44</v>
      </c>
    </row>
    <row r="21" spans="1:12" ht="87" x14ac:dyDescent="0.35">
      <c r="A21" s="22" t="s">
        <v>45</v>
      </c>
      <c r="B21" s="66" t="s">
        <v>83</v>
      </c>
    </row>
    <row r="22" spans="1:12" x14ac:dyDescent="0.35">
      <c r="A22" t="s">
        <v>48</v>
      </c>
      <c r="B22" s="25"/>
    </row>
    <row r="23" spans="1:12" x14ac:dyDescent="0.35">
      <c r="A23" t="s">
        <v>49</v>
      </c>
      <c r="B23" s="13" t="s">
        <v>51</v>
      </c>
    </row>
  </sheetData>
  <mergeCells count="3">
    <mergeCell ref="D8:J8"/>
    <mergeCell ref="D17:J17"/>
    <mergeCell ref="D18:J18"/>
  </mergeCells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2:L24"/>
  <sheetViews>
    <sheetView workbookViewId="0">
      <selection activeCell="G5" sqref="G5"/>
    </sheetView>
  </sheetViews>
  <sheetFormatPr defaultRowHeight="14.5" x14ac:dyDescent="0.35"/>
  <cols>
    <col min="1" max="1" width="6.453125" customWidth="1"/>
    <col min="2" max="2" width="48.453125" style="13" customWidth="1"/>
    <col min="3" max="3" width="25.6328125" bestFit="1" customWidth="1"/>
    <col min="4" max="4" width="15.26953125" style="9" customWidth="1"/>
    <col min="5" max="5" width="20.08984375" style="9" bestFit="1" customWidth="1"/>
    <col min="6" max="6" width="13.36328125" style="9" bestFit="1" customWidth="1"/>
    <col min="7" max="7" width="12.54296875" style="9" customWidth="1"/>
    <col min="8" max="8" width="9.1796875" style="9"/>
    <col min="9" max="9" width="20.81640625" customWidth="1"/>
    <col min="10" max="10" width="8.54296875" style="9" customWidth="1"/>
    <col min="11" max="11" width="20.81640625" customWidth="1"/>
    <col min="12" max="12" width="36.1796875" style="19" bestFit="1" customWidth="1"/>
    <col min="13" max="13" width="14.1796875" bestFit="1" customWidth="1"/>
  </cols>
  <sheetData>
    <row r="2" spans="1:12" ht="21" x14ac:dyDescent="0.5">
      <c r="B2" s="23" t="s">
        <v>54</v>
      </c>
      <c r="D2"/>
      <c r="E2"/>
      <c r="F2"/>
      <c r="G2"/>
      <c r="H2"/>
      <c r="L2" s="20"/>
    </row>
    <row r="4" spans="1:12" x14ac:dyDescent="0.35">
      <c r="A4" s="2" t="s">
        <v>6</v>
      </c>
      <c r="B4" s="24" t="s">
        <v>8</v>
      </c>
      <c r="C4" s="2"/>
      <c r="D4" s="7" t="s">
        <v>26</v>
      </c>
      <c r="E4" s="7" t="s">
        <v>27</v>
      </c>
      <c r="F4" s="7" t="s">
        <v>4</v>
      </c>
      <c r="G4" s="7" t="s">
        <v>2</v>
      </c>
      <c r="H4" s="7" t="s">
        <v>3</v>
      </c>
      <c r="I4" s="2" t="s">
        <v>78</v>
      </c>
      <c r="J4" s="7" t="s">
        <v>79</v>
      </c>
      <c r="K4" s="2" t="s">
        <v>80</v>
      </c>
    </row>
    <row r="5" spans="1:12" x14ac:dyDescent="0.35">
      <c r="A5" s="1" t="s">
        <v>33</v>
      </c>
      <c r="B5" s="6" t="s">
        <v>9</v>
      </c>
      <c r="C5" s="1"/>
      <c r="D5" s="5" t="s">
        <v>28</v>
      </c>
      <c r="E5" s="5">
        <v>1</v>
      </c>
      <c r="F5" s="5">
        <v>1</v>
      </c>
      <c r="G5" s="8"/>
      <c r="H5" s="5">
        <v>12</v>
      </c>
      <c r="I5" s="4">
        <f>E5*F5*G5*H5</f>
        <v>0</v>
      </c>
      <c r="J5" s="5">
        <v>4</v>
      </c>
      <c r="K5" s="4">
        <f>I5*J5</f>
        <v>0</v>
      </c>
    </row>
    <row r="6" spans="1:12" x14ac:dyDescent="0.35">
      <c r="A6" s="1" t="s">
        <v>74</v>
      </c>
      <c r="B6" s="6" t="s">
        <v>47</v>
      </c>
      <c r="C6" s="1"/>
      <c r="D6" s="5" t="s">
        <v>29</v>
      </c>
      <c r="E6" s="5">
        <v>1</v>
      </c>
      <c r="F6" s="26">
        <v>12</v>
      </c>
      <c r="G6" s="8"/>
      <c r="H6" s="5">
        <v>1</v>
      </c>
      <c r="I6" s="4">
        <f>E6*F6*G6*H6</f>
        <v>0</v>
      </c>
      <c r="J6" s="5">
        <v>5</v>
      </c>
      <c r="K6" s="4">
        <f t="shared" ref="K6:K7" si="0">I6*J6</f>
        <v>0</v>
      </c>
    </row>
    <row r="7" spans="1:12" x14ac:dyDescent="0.35">
      <c r="A7" s="1" t="s">
        <v>34</v>
      </c>
      <c r="B7" s="6" t="s">
        <v>10</v>
      </c>
      <c r="C7" s="1"/>
      <c r="D7" s="5" t="s">
        <v>29</v>
      </c>
      <c r="E7" s="5">
        <v>1</v>
      </c>
      <c r="F7" s="26">
        <v>12</v>
      </c>
      <c r="G7" s="8"/>
      <c r="H7" s="5">
        <v>1</v>
      </c>
      <c r="I7" s="4">
        <f>E7*F7*G7*H7</f>
        <v>0</v>
      </c>
      <c r="J7" s="5">
        <v>4</v>
      </c>
      <c r="K7" s="4">
        <f t="shared" si="0"/>
        <v>0</v>
      </c>
    </row>
    <row r="8" spans="1:12" x14ac:dyDescent="0.35">
      <c r="A8" s="10"/>
      <c r="B8" s="10"/>
      <c r="C8" s="11"/>
      <c r="D8" s="96" t="s">
        <v>77</v>
      </c>
      <c r="E8" s="97"/>
      <c r="F8" s="97"/>
      <c r="G8" s="97"/>
      <c r="H8" s="97"/>
      <c r="I8" s="97"/>
      <c r="J8" s="98"/>
      <c r="K8" s="12">
        <f>SUM(K5:K7)</f>
        <v>0</v>
      </c>
      <c r="L8" s="20"/>
    </row>
    <row r="10" spans="1:12" ht="29" x14ac:dyDescent="0.35">
      <c r="A10" s="2" t="s">
        <v>7</v>
      </c>
      <c r="B10" s="24" t="s">
        <v>0</v>
      </c>
      <c r="C10" s="2" t="s">
        <v>1</v>
      </c>
      <c r="D10" s="7" t="s">
        <v>26</v>
      </c>
      <c r="E10" s="7" t="s">
        <v>27</v>
      </c>
      <c r="F10" s="21" t="s">
        <v>42</v>
      </c>
      <c r="G10" s="7" t="s">
        <v>2</v>
      </c>
      <c r="H10" s="7" t="s">
        <v>3</v>
      </c>
      <c r="I10" s="2" t="s">
        <v>78</v>
      </c>
      <c r="J10" s="7" t="s">
        <v>79</v>
      </c>
      <c r="K10" s="2" t="s">
        <v>80</v>
      </c>
    </row>
    <row r="11" spans="1:12" x14ac:dyDescent="0.35">
      <c r="A11" s="1" t="s">
        <v>61</v>
      </c>
      <c r="B11" s="6" t="s">
        <v>62</v>
      </c>
      <c r="C11" s="1" t="s">
        <v>5</v>
      </c>
      <c r="D11" s="5" t="s">
        <v>30</v>
      </c>
      <c r="E11" s="5">
        <v>183</v>
      </c>
      <c r="F11" s="40">
        <v>1</v>
      </c>
      <c r="G11" s="41"/>
      <c r="H11" s="5">
        <v>12</v>
      </c>
      <c r="I11" s="28">
        <f t="shared" ref="I11:I16" si="1">E11*F11*G11*H11</f>
        <v>0</v>
      </c>
      <c r="J11" s="5">
        <v>4</v>
      </c>
      <c r="K11" s="4">
        <f t="shared" ref="K11:K16" si="2">I11*J11</f>
        <v>0</v>
      </c>
    </row>
    <row r="12" spans="1:12" s="39" customFormat="1" x14ac:dyDescent="0.35">
      <c r="A12" s="42" t="s">
        <v>37</v>
      </c>
      <c r="B12" s="43" t="s">
        <v>46</v>
      </c>
      <c r="C12" s="42" t="s">
        <v>25</v>
      </c>
      <c r="D12" s="44" t="s">
        <v>30</v>
      </c>
      <c r="E12" s="44">
        <v>10</v>
      </c>
      <c r="F12" s="44">
        <v>1</v>
      </c>
      <c r="G12" s="45"/>
      <c r="H12" s="5">
        <v>12</v>
      </c>
      <c r="I12" s="46">
        <f t="shared" si="1"/>
        <v>0</v>
      </c>
      <c r="J12" s="44">
        <v>4</v>
      </c>
      <c r="K12" s="4">
        <f t="shared" si="2"/>
        <v>0</v>
      </c>
    </row>
    <row r="13" spans="1:12" s="9" customFormat="1" ht="29" x14ac:dyDescent="0.35">
      <c r="A13" s="27" t="s">
        <v>38</v>
      </c>
      <c r="B13" s="29" t="s">
        <v>66</v>
      </c>
      <c r="C13" s="27" t="s">
        <v>23</v>
      </c>
      <c r="D13" s="5" t="s">
        <v>30</v>
      </c>
      <c r="E13" s="5">
        <v>183</v>
      </c>
      <c r="F13" s="5">
        <v>12</v>
      </c>
      <c r="G13" s="8"/>
      <c r="H13" s="5">
        <v>12</v>
      </c>
      <c r="I13" s="8">
        <f t="shared" si="1"/>
        <v>0</v>
      </c>
      <c r="J13" s="5">
        <v>4</v>
      </c>
      <c r="K13" s="4">
        <f t="shared" si="2"/>
        <v>0</v>
      </c>
      <c r="L13" s="31"/>
    </row>
    <row r="14" spans="1:12" ht="29" x14ac:dyDescent="0.35">
      <c r="A14" s="1" t="s">
        <v>39</v>
      </c>
      <c r="B14" s="6" t="s">
        <v>63</v>
      </c>
      <c r="C14" s="1" t="s">
        <v>23</v>
      </c>
      <c r="D14" s="5" t="s">
        <v>30</v>
      </c>
      <c r="E14" s="5">
        <v>183</v>
      </c>
      <c r="F14" s="5">
        <v>12</v>
      </c>
      <c r="G14" s="8">
        <f>G13*0.15</f>
        <v>0</v>
      </c>
      <c r="H14" s="5">
        <v>12</v>
      </c>
      <c r="I14" s="4">
        <f t="shared" si="1"/>
        <v>0</v>
      </c>
      <c r="J14" s="5">
        <v>4</v>
      </c>
      <c r="K14" s="4">
        <f t="shared" si="2"/>
        <v>0</v>
      </c>
      <c r="L14" s="20"/>
    </row>
    <row r="15" spans="1:12" ht="29" x14ac:dyDescent="0.35">
      <c r="A15" s="42" t="s">
        <v>40</v>
      </c>
      <c r="B15" s="6" t="s">
        <v>64</v>
      </c>
      <c r="C15" s="16" t="s">
        <v>23</v>
      </c>
      <c r="D15" s="5" t="s">
        <v>30</v>
      </c>
      <c r="E15" s="17">
        <v>24</v>
      </c>
      <c r="F15" s="17">
        <v>12</v>
      </c>
      <c r="G15" s="18">
        <f>G13*1.5</f>
        <v>0</v>
      </c>
      <c r="H15" s="5">
        <v>12</v>
      </c>
      <c r="I15" s="4">
        <f t="shared" si="1"/>
        <v>0</v>
      </c>
      <c r="J15" s="5">
        <v>4</v>
      </c>
      <c r="K15" s="4">
        <f t="shared" si="2"/>
        <v>0</v>
      </c>
      <c r="L15" s="20"/>
    </row>
    <row r="16" spans="1:12" ht="29" x14ac:dyDescent="0.35">
      <c r="A16" s="27" t="s">
        <v>81</v>
      </c>
      <c r="B16" s="6" t="s">
        <v>65</v>
      </c>
      <c r="C16" s="16" t="s">
        <v>23</v>
      </c>
      <c r="D16" s="5" t="s">
        <v>30</v>
      </c>
      <c r="E16" s="36">
        <v>24</v>
      </c>
      <c r="F16" s="17">
        <v>12</v>
      </c>
      <c r="G16" s="18">
        <f>G13*2</f>
        <v>0</v>
      </c>
      <c r="H16" s="5">
        <v>12</v>
      </c>
      <c r="I16" s="4">
        <f t="shared" si="1"/>
        <v>0</v>
      </c>
      <c r="J16" s="5">
        <v>4</v>
      </c>
      <c r="K16" s="4">
        <f t="shared" si="2"/>
        <v>0</v>
      </c>
    </row>
    <row r="17" spans="1:12" x14ac:dyDescent="0.35">
      <c r="A17" s="14"/>
      <c r="B17" s="14"/>
      <c r="C17" s="15"/>
      <c r="D17" s="96" t="s">
        <v>82</v>
      </c>
      <c r="E17" s="97"/>
      <c r="F17" s="97"/>
      <c r="G17" s="97"/>
      <c r="H17" s="97"/>
      <c r="I17" s="97"/>
      <c r="J17" s="98"/>
      <c r="K17" s="12">
        <f>SUM(K11:K16)</f>
        <v>0</v>
      </c>
      <c r="L17" s="20"/>
    </row>
    <row r="18" spans="1:12" x14ac:dyDescent="0.35">
      <c r="A18" s="1"/>
      <c r="B18" s="6"/>
      <c r="C18" s="1"/>
      <c r="D18" s="96" t="s">
        <v>76</v>
      </c>
      <c r="E18" s="97"/>
      <c r="F18" s="97"/>
      <c r="G18" s="97"/>
      <c r="H18" s="97"/>
      <c r="I18" s="97"/>
      <c r="J18" s="98"/>
      <c r="K18" s="12">
        <f>SUM(K17,K8)</f>
        <v>0</v>
      </c>
      <c r="L18" s="20"/>
    </row>
    <row r="19" spans="1:12" x14ac:dyDescent="0.35">
      <c r="D19"/>
      <c r="E19"/>
      <c r="F19"/>
      <c r="G19"/>
      <c r="H19"/>
      <c r="I19" s="32"/>
      <c r="K19" s="32"/>
    </row>
    <row r="20" spans="1:12" s="81" customFormat="1" x14ac:dyDescent="0.35">
      <c r="B20" s="90"/>
      <c r="C20" s="90"/>
      <c r="D20" s="91"/>
      <c r="E20" s="91"/>
      <c r="F20" s="91"/>
      <c r="G20" s="90"/>
      <c r="H20" s="79"/>
      <c r="J20" s="90"/>
      <c r="K20" s="85"/>
      <c r="L20" s="83"/>
    </row>
    <row r="21" spans="1:12" ht="29" x14ac:dyDescent="0.35">
      <c r="A21" s="38" t="s">
        <v>43</v>
      </c>
      <c r="B21" s="3" t="s">
        <v>44</v>
      </c>
      <c r="C21" s="1"/>
      <c r="D21" s="5"/>
      <c r="E21" s="5"/>
      <c r="F21" s="5"/>
      <c r="G21" s="5"/>
      <c r="H21" s="5"/>
      <c r="I21" s="1"/>
      <c r="J21" s="5"/>
      <c r="K21" s="1"/>
    </row>
    <row r="22" spans="1:12" ht="87" x14ac:dyDescent="0.35">
      <c r="A22" s="38" t="s">
        <v>45</v>
      </c>
      <c r="B22" s="66" t="s">
        <v>83</v>
      </c>
      <c r="C22" s="1"/>
      <c r="D22" s="5"/>
      <c r="E22" s="5"/>
      <c r="F22" s="5"/>
      <c r="G22" s="5"/>
      <c r="H22" s="5"/>
      <c r="I22" s="1"/>
      <c r="J22" s="5"/>
      <c r="K22" s="1"/>
    </row>
    <row r="23" spans="1:12" x14ac:dyDescent="0.35">
      <c r="A23" s="1" t="s">
        <v>48</v>
      </c>
      <c r="B23" s="3"/>
      <c r="C23" s="1"/>
      <c r="D23" s="5"/>
      <c r="E23" s="5"/>
      <c r="F23" s="5"/>
      <c r="G23" s="5"/>
      <c r="H23" s="5"/>
      <c r="I23" s="1"/>
      <c r="J23" s="5"/>
      <c r="K23" s="1"/>
    </row>
    <row r="24" spans="1:12" x14ac:dyDescent="0.35">
      <c r="A24" s="1" t="s">
        <v>49</v>
      </c>
      <c r="B24" s="6" t="s">
        <v>51</v>
      </c>
      <c r="C24" s="1"/>
      <c r="D24" s="5"/>
      <c r="E24" s="5"/>
      <c r="F24" s="5"/>
      <c r="G24" s="5"/>
      <c r="H24" s="5"/>
      <c r="I24" s="1"/>
      <c r="J24" s="5"/>
      <c r="K24" s="1"/>
    </row>
  </sheetData>
  <mergeCells count="3">
    <mergeCell ref="D8:J8"/>
    <mergeCell ref="D17:J17"/>
    <mergeCell ref="D18:J18"/>
  </mergeCells>
  <phoneticPr fontId="6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K22"/>
  <sheetViews>
    <sheetView topLeftCell="B1" workbookViewId="0">
      <selection activeCell="G4" sqref="G4"/>
    </sheetView>
  </sheetViews>
  <sheetFormatPr defaultRowHeight="14.5" x14ac:dyDescent="0.35"/>
  <cols>
    <col min="2" max="2" width="43.453125" style="25" customWidth="1"/>
    <col min="3" max="3" width="25.6328125" bestFit="1" customWidth="1"/>
    <col min="4" max="4" width="14.90625" style="84" bestFit="1" customWidth="1"/>
    <col min="5" max="5" width="14.1796875" style="9" customWidth="1"/>
    <col min="6" max="6" width="18.1796875" style="9" customWidth="1"/>
    <col min="7" max="7" width="16" style="9" customWidth="1"/>
    <col min="8" max="8" width="11.36328125" style="9" customWidth="1"/>
    <col min="9" max="9" width="16.54296875" customWidth="1"/>
    <col min="10" max="10" width="8.7265625" style="9" customWidth="1"/>
    <col min="11" max="11" width="16.54296875" customWidth="1"/>
  </cols>
  <sheetData>
    <row r="1" spans="1:11" ht="14.5" customHeight="1" x14ac:dyDescent="0.5">
      <c r="A1" s="99" t="s">
        <v>52</v>
      </c>
      <c r="B1" s="99"/>
      <c r="C1" s="99"/>
      <c r="D1" s="99"/>
      <c r="E1" s="99"/>
      <c r="F1" s="99"/>
      <c r="G1" s="99"/>
      <c r="H1" s="99"/>
      <c r="I1" s="99"/>
      <c r="J1" s="82"/>
      <c r="K1" s="82"/>
    </row>
    <row r="3" spans="1:11" x14ac:dyDescent="0.35">
      <c r="A3" s="2" t="s">
        <v>6</v>
      </c>
      <c r="B3" s="33" t="s">
        <v>8</v>
      </c>
      <c r="C3" s="2"/>
      <c r="D3" s="21" t="s">
        <v>26</v>
      </c>
      <c r="E3" s="7" t="s">
        <v>27</v>
      </c>
      <c r="F3" s="7" t="s">
        <v>4</v>
      </c>
      <c r="G3" s="7" t="s">
        <v>2</v>
      </c>
      <c r="H3" s="7" t="s">
        <v>3</v>
      </c>
      <c r="I3" s="2" t="s">
        <v>78</v>
      </c>
      <c r="J3" s="7" t="s">
        <v>79</v>
      </c>
      <c r="K3" s="2" t="s">
        <v>80</v>
      </c>
    </row>
    <row r="4" spans="1:11" x14ac:dyDescent="0.35">
      <c r="A4" s="1" t="s">
        <v>33</v>
      </c>
      <c r="B4" s="3" t="s">
        <v>9</v>
      </c>
      <c r="C4" s="1"/>
      <c r="D4" s="40" t="s">
        <v>28</v>
      </c>
      <c r="E4" s="5">
        <v>1</v>
      </c>
      <c r="F4" s="5">
        <v>2</v>
      </c>
      <c r="G4" s="8"/>
      <c r="H4" s="5">
        <v>12</v>
      </c>
      <c r="I4" s="4">
        <f>E4*F4*G4*H4</f>
        <v>0</v>
      </c>
      <c r="J4" s="5">
        <v>4</v>
      </c>
      <c r="K4" s="4">
        <f>I4*J4</f>
        <v>0</v>
      </c>
    </row>
    <row r="5" spans="1:11" x14ac:dyDescent="0.35">
      <c r="A5" s="1" t="s">
        <v>74</v>
      </c>
      <c r="B5" s="3" t="s">
        <v>47</v>
      </c>
      <c r="C5" s="1"/>
      <c r="D5" s="40" t="s">
        <v>29</v>
      </c>
      <c r="E5" s="5">
        <v>1</v>
      </c>
      <c r="F5" s="26">
        <v>48</v>
      </c>
      <c r="G5" s="8"/>
      <c r="H5" s="5">
        <v>1</v>
      </c>
      <c r="I5" s="4">
        <f>E5*F5*G5*H5</f>
        <v>0</v>
      </c>
      <c r="J5" s="5">
        <v>5</v>
      </c>
      <c r="K5" s="4">
        <f t="shared" ref="K5:K6" si="0">I5*J5</f>
        <v>0</v>
      </c>
    </row>
    <row r="6" spans="1:11" ht="18" customHeight="1" x14ac:dyDescent="0.35">
      <c r="A6" s="1" t="s">
        <v>34</v>
      </c>
      <c r="B6" s="6" t="s">
        <v>10</v>
      </c>
      <c r="C6" s="1"/>
      <c r="D6" s="40" t="s">
        <v>29</v>
      </c>
      <c r="E6" s="5">
        <v>1</v>
      </c>
      <c r="F6" s="26">
        <v>48</v>
      </c>
      <c r="G6" s="8"/>
      <c r="H6" s="5">
        <v>1</v>
      </c>
      <c r="I6" s="4">
        <f>E6*F6*G6*H6</f>
        <v>0</v>
      </c>
      <c r="J6" s="5">
        <v>4</v>
      </c>
      <c r="K6" s="4">
        <f t="shared" si="0"/>
        <v>0</v>
      </c>
    </row>
    <row r="7" spans="1:11" x14ac:dyDescent="0.35">
      <c r="A7" s="10"/>
      <c r="B7" s="34"/>
      <c r="C7" s="11"/>
      <c r="D7" s="100" t="s">
        <v>77</v>
      </c>
      <c r="E7" s="101"/>
      <c r="F7" s="101"/>
      <c r="G7" s="101"/>
      <c r="H7" s="101"/>
      <c r="I7" s="101"/>
      <c r="J7" s="102"/>
      <c r="K7" s="12">
        <f>SUM(K4:K6)</f>
        <v>0</v>
      </c>
    </row>
    <row r="9" spans="1:11" x14ac:dyDescent="0.35">
      <c r="A9" s="2" t="s">
        <v>7</v>
      </c>
      <c r="B9" s="24" t="s">
        <v>0</v>
      </c>
      <c r="C9" s="2" t="s">
        <v>1</v>
      </c>
      <c r="D9" s="21" t="s">
        <v>26</v>
      </c>
      <c r="E9" s="7" t="s">
        <v>27</v>
      </c>
      <c r="F9" s="21" t="s">
        <v>42</v>
      </c>
      <c r="G9" s="7" t="s">
        <v>2</v>
      </c>
      <c r="H9" s="7" t="s">
        <v>3</v>
      </c>
      <c r="I9" s="2" t="s">
        <v>78</v>
      </c>
      <c r="J9" s="7" t="s">
        <v>79</v>
      </c>
      <c r="K9" s="2" t="s">
        <v>80</v>
      </c>
    </row>
    <row r="10" spans="1:11" x14ac:dyDescent="0.35">
      <c r="A10" s="1" t="s">
        <v>61</v>
      </c>
      <c r="B10" s="6" t="s">
        <v>62</v>
      </c>
      <c r="C10" s="1" t="s">
        <v>5</v>
      </c>
      <c r="D10" s="40" t="s">
        <v>30</v>
      </c>
      <c r="E10" s="5">
        <v>183</v>
      </c>
      <c r="F10" s="40">
        <v>1</v>
      </c>
      <c r="G10" s="41"/>
      <c r="H10" s="5">
        <v>12</v>
      </c>
      <c r="I10" s="28">
        <f t="shared" ref="I10:I15" si="1">E10*F10*G10*H10</f>
        <v>0</v>
      </c>
      <c r="J10" s="5">
        <v>4</v>
      </c>
      <c r="K10" s="28">
        <f>I10*J10</f>
        <v>0</v>
      </c>
    </row>
    <row r="11" spans="1:11" ht="16" customHeight="1" x14ac:dyDescent="0.35">
      <c r="A11" s="1" t="s">
        <v>37</v>
      </c>
      <c r="B11" s="3" t="s">
        <v>46</v>
      </c>
      <c r="C11" s="1" t="s">
        <v>25</v>
      </c>
      <c r="D11" s="40" t="s">
        <v>30</v>
      </c>
      <c r="E11" s="5">
        <v>10</v>
      </c>
      <c r="F11" s="5">
        <v>1</v>
      </c>
      <c r="G11" s="8"/>
      <c r="H11" s="5">
        <v>12</v>
      </c>
      <c r="I11" s="4">
        <f t="shared" si="1"/>
        <v>0</v>
      </c>
      <c r="J11" s="5">
        <v>4</v>
      </c>
      <c r="K11" s="28">
        <f t="shared" ref="K11:K15" si="2">I11*J11</f>
        <v>0</v>
      </c>
    </row>
    <row r="12" spans="1:11" ht="29" x14ac:dyDescent="0.35">
      <c r="A12" s="1" t="s">
        <v>38</v>
      </c>
      <c r="B12" s="29" t="s">
        <v>66</v>
      </c>
      <c r="C12" s="27" t="s">
        <v>23</v>
      </c>
      <c r="D12" s="40" t="s">
        <v>30</v>
      </c>
      <c r="E12" s="5">
        <v>183</v>
      </c>
      <c r="F12" s="5">
        <v>24</v>
      </c>
      <c r="G12" s="8"/>
      <c r="H12" s="5">
        <v>12</v>
      </c>
      <c r="I12" s="8">
        <f t="shared" si="1"/>
        <v>0</v>
      </c>
      <c r="J12" s="5">
        <v>4</v>
      </c>
      <c r="K12" s="28">
        <f t="shared" si="2"/>
        <v>0</v>
      </c>
    </row>
    <row r="13" spans="1:11" ht="43.5" x14ac:dyDescent="0.35">
      <c r="A13" s="1" t="s">
        <v>39</v>
      </c>
      <c r="B13" s="6" t="s">
        <v>63</v>
      </c>
      <c r="C13" s="1" t="s">
        <v>23</v>
      </c>
      <c r="D13" s="40" t="s">
        <v>30</v>
      </c>
      <c r="E13" s="5">
        <v>183</v>
      </c>
      <c r="F13" s="5">
        <v>24</v>
      </c>
      <c r="G13" s="8">
        <f>G12*0.15</f>
        <v>0</v>
      </c>
      <c r="H13" s="5">
        <v>12</v>
      </c>
      <c r="I13" s="4">
        <f t="shared" si="1"/>
        <v>0</v>
      </c>
      <c r="J13" s="5">
        <v>4</v>
      </c>
      <c r="K13" s="28">
        <f t="shared" si="2"/>
        <v>0</v>
      </c>
    </row>
    <row r="14" spans="1:11" ht="29" x14ac:dyDescent="0.35">
      <c r="A14" s="1" t="s">
        <v>40</v>
      </c>
      <c r="B14" s="6" t="s">
        <v>64</v>
      </c>
      <c r="C14" s="16" t="s">
        <v>23</v>
      </c>
      <c r="D14" s="40" t="s">
        <v>30</v>
      </c>
      <c r="E14" s="17">
        <v>24</v>
      </c>
      <c r="F14" s="17">
        <v>24</v>
      </c>
      <c r="G14" s="18">
        <f>G12*1.5</f>
        <v>0</v>
      </c>
      <c r="H14" s="5">
        <v>12</v>
      </c>
      <c r="I14" s="4">
        <f t="shared" si="1"/>
        <v>0</v>
      </c>
      <c r="J14" s="5">
        <v>4</v>
      </c>
      <c r="K14" s="28">
        <f t="shared" si="2"/>
        <v>0</v>
      </c>
    </row>
    <row r="15" spans="1:11" ht="29" x14ac:dyDescent="0.35">
      <c r="A15" s="1" t="s">
        <v>81</v>
      </c>
      <c r="B15" s="6" t="s">
        <v>65</v>
      </c>
      <c r="C15" s="16" t="s">
        <v>23</v>
      </c>
      <c r="D15" s="40" t="s">
        <v>30</v>
      </c>
      <c r="E15" s="36">
        <v>24</v>
      </c>
      <c r="F15" s="17">
        <v>24</v>
      </c>
      <c r="G15" s="18">
        <f>G12*2</f>
        <v>0</v>
      </c>
      <c r="H15" s="5">
        <v>12</v>
      </c>
      <c r="I15" s="4">
        <f t="shared" si="1"/>
        <v>0</v>
      </c>
      <c r="J15" s="5">
        <v>4</v>
      </c>
      <c r="K15" s="28">
        <f t="shared" si="2"/>
        <v>0</v>
      </c>
    </row>
    <row r="16" spans="1:11" x14ac:dyDescent="0.35">
      <c r="A16" s="14"/>
      <c r="B16" s="35"/>
      <c r="C16" s="15"/>
      <c r="D16" s="103" t="s">
        <v>82</v>
      </c>
      <c r="E16" s="104"/>
      <c r="F16" s="104"/>
      <c r="G16" s="104"/>
      <c r="H16" s="104"/>
      <c r="I16" s="104"/>
      <c r="J16" s="105"/>
      <c r="K16" s="12">
        <f>SUM(K10:K15)</f>
        <v>0</v>
      </c>
    </row>
    <row r="17" spans="1:11" x14ac:dyDescent="0.35">
      <c r="A17" s="1"/>
      <c r="B17" s="3"/>
      <c r="C17" s="1"/>
      <c r="D17" s="96" t="s">
        <v>76</v>
      </c>
      <c r="E17" s="97"/>
      <c r="F17" s="97"/>
      <c r="G17" s="97"/>
      <c r="H17" s="97"/>
      <c r="I17" s="97"/>
      <c r="J17" s="98"/>
      <c r="K17" s="12">
        <f>SUM(K16,K7)</f>
        <v>0</v>
      </c>
    </row>
    <row r="18" spans="1:11" x14ac:dyDescent="0.35">
      <c r="D18" s="13"/>
      <c r="E18"/>
      <c r="F18"/>
      <c r="G18"/>
      <c r="H18"/>
      <c r="I18" s="32"/>
      <c r="K18" s="32"/>
    </row>
    <row r="19" spans="1:11" ht="29" x14ac:dyDescent="0.35">
      <c r="A19" s="22" t="s">
        <v>43</v>
      </c>
      <c r="B19" s="25" t="s">
        <v>44</v>
      </c>
    </row>
    <row r="20" spans="1:11" ht="87" x14ac:dyDescent="0.35">
      <c r="A20" s="22" t="s">
        <v>45</v>
      </c>
      <c r="B20" s="66" t="s">
        <v>83</v>
      </c>
    </row>
    <row r="21" spans="1:11" x14ac:dyDescent="0.35">
      <c r="A21" t="s">
        <v>48</v>
      </c>
    </row>
    <row r="22" spans="1:11" x14ac:dyDescent="0.35">
      <c r="A22" t="s">
        <v>49</v>
      </c>
      <c r="B22" s="25" t="s">
        <v>51</v>
      </c>
    </row>
  </sheetData>
  <mergeCells count="4">
    <mergeCell ref="A1:I1"/>
    <mergeCell ref="D7:J7"/>
    <mergeCell ref="D16:J16"/>
    <mergeCell ref="D17:J17"/>
  </mergeCells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L23"/>
  <sheetViews>
    <sheetView workbookViewId="0">
      <selection activeCell="G5" sqref="G5"/>
    </sheetView>
  </sheetViews>
  <sheetFormatPr defaultRowHeight="14.5" x14ac:dyDescent="0.35"/>
  <cols>
    <col min="1" max="1" width="7.1796875" customWidth="1"/>
    <col min="2" max="2" width="44.81640625" style="13" customWidth="1"/>
    <col min="3" max="3" width="7.1796875" hidden="1" customWidth="1"/>
    <col min="4" max="4" width="15.26953125" style="9" customWidth="1"/>
    <col min="5" max="5" width="8.7265625" style="9" bestFit="1" customWidth="1"/>
    <col min="6" max="6" width="12.1796875" style="9" customWidth="1"/>
    <col min="7" max="7" width="12.54296875" style="9" customWidth="1"/>
    <col min="8" max="8" width="9.1796875" style="9"/>
    <col min="9" max="9" width="20.81640625" customWidth="1"/>
    <col min="10" max="10" width="8.81640625" style="9" customWidth="1"/>
    <col min="11" max="11" width="20.81640625" customWidth="1"/>
    <col min="12" max="12" width="36.1796875" style="19" bestFit="1" customWidth="1"/>
    <col min="13" max="13" width="16.26953125" customWidth="1"/>
  </cols>
  <sheetData>
    <row r="2" spans="1:12" ht="21" x14ac:dyDescent="0.5">
      <c r="B2" s="23" t="s">
        <v>57</v>
      </c>
      <c r="D2"/>
      <c r="E2"/>
      <c r="F2"/>
      <c r="G2"/>
      <c r="H2"/>
      <c r="L2" s="20"/>
    </row>
    <row r="4" spans="1:12" x14ac:dyDescent="0.35">
      <c r="A4" s="2" t="s">
        <v>6</v>
      </c>
      <c r="B4" s="24" t="s">
        <v>8</v>
      </c>
      <c r="C4" s="2"/>
      <c r="D4" s="7" t="s">
        <v>26</v>
      </c>
      <c r="E4" s="7" t="s">
        <v>27</v>
      </c>
      <c r="F4" s="7" t="s">
        <v>4</v>
      </c>
      <c r="G4" s="7" t="s">
        <v>2</v>
      </c>
      <c r="H4" s="7" t="s">
        <v>3</v>
      </c>
      <c r="I4" s="2" t="s">
        <v>78</v>
      </c>
      <c r="J4" s="7" t="s">
        <v>79</v>
      </c>
      <c r="K4" s="2" t="s">
        <v>80</v>
      </c>
    </row>
    <row r="5" spans="1:12" x14ac:dyDescent="0.35">
      <c r="A5" s="1" t="s">
        <v>33</v>
      </c>
      <c r="B5" s="6" t="s">
        <v>9</v>
      </c>
      <c r="C5" s="1"/>
      <c r="D5" s="5" t="s">
        <v>28</v>
      </c>
      <c r="E5" s="5">
        <v>1</v>
      </c>
      <c r="F5" s="5">
        <v>2</v>
      </c>
      <c r="G5" s="8"/>
      <c r="H5" s="5">
        <v>12</v>
      </c>
      <c r="I5" s="4">
        <f>E5*F5*G5*H5</f>
        <v>0</v>
      </c>
      <c r="J5" s="5">
        <v>4</v>
      </c>
      <c r="K5" s="4">
        <f>I5*J5</f>
        <v>0</v>
      </c>
    </row>
    <row r="6" spans="1:12" x14ac:dyDescent="0.35">
      <c r="A6" s="1" t="s">
        <v>74</v>
      </c>
      <c r="B6" s="6" t="s">
        <v>47</v>
      </c>
      <c r="C6" s="1"/>
      <c r="D6" s="5" t="s">
        <v>29</v>
      </c>
      <c r="E6" s="5">
        <v>1</v>
      </c>
      <c r="F6" s="26">
        <v>14</v>
      </c>
      <c r="G6" s="8"/>
      <c r="H6" s="5">
        <v>1</v>
      </c>
      <c r="I6" s="4">
        <f>E6*F6*G6*H6</f>
        <v>0</v>
      </c>
      <c r="J6" s="5">
        <v>5</v>
      </c>
      <c r="K6" s="4">
        <f t="shared" ref="K6:K7" si="0">I6*J6</f>
        <v>0</v>
      </c>
    </row>
    <row r="7" spans="1:12" x14ac:dyDescent="0.35">
      <c r="A7" s="1" t="s">
        <v>34</v>
      </c>
      <c r="B7" s="6" t="s">
        <v>10</v>
      </c>
      <c r="C7" s="1"/>
      <c r="D7" s="5" t="s">
        <v>29</v>
      </c>
      <c r="E7" s="5">
        <v>1</v>
      </c>
      <c r="F7" s="26">
        <v>14</v>
      </c>
      <c r="G7" s="8"/>
      <c r="H7" s="5">
        <v>1</v>
      </c>
      <c r="I7" s="4">
        <f>E7*F7*G7*H7</f>
        <v>0</v>
      </c>
      <c r="J7" s="5">
        <v>4</v>
      </c>
      <c r="K7" s="4">
        <f t="shared" si="0"/>
        <v>0</v>
      </c>
    </row>
    <row r="8" spans="1:12" x14ac:dyDescent="0.35">
      <c r="A8" s="10"/>
      <c r="B8" s="10"/>
      <c r="C8" s="11"/>
      <c r="D8" s="96" t="s">
        <v>77</v>
      </c>
      <c r="E8" s="97"/>
      <c r="F8" s="97"/>
      <c r="G8" s="97"/>
      <c r="H8" s="97"/>
      <c r="I8" s="97"/>
      <c r="J8" s="98"/>
      <c r="K8" s="12">
        <f>SUM(K5:K7)</f>
        <v>0</v>
      </c>
      <c r="L8" s="20"/>
    </row>
    <row r="10" spans="1:12" ht="29" x14ac:dyDescent="0.35">
      <c r="A10" s="2" t="s">
        <v>7</v>
      </c>
      <c r="B10" s="24" t="s">
        <v>0</v>
      </c>
      <c r="C10" s="2" t="s">
        <v>1</v>
      </c>
      <c r="D10" s="7" t="s">
        <v>26</v>
      </c>
      <c r="E10" s="7" t="s">
        <v>27</v>
      </c>
      <c r="F10" s="21" t="s">
        <v>42</v>
      </c>
      <c r="G10" s="7" t="s">
        <v>2</v>
      </c>
      <c r="H10" s="7" t="s">
        <v>3</v>
      </c>
      <c r="I10" s="2" t="s">
        <v>78</v>
      </c>
      <c r="J10" s="7" t="s">
        <v>79</v>
      </c>
      <c r="K10" s="2" t="s">
        <v>80</v>
      </c>
    </row>
    <row r="11" spans="1:12" x14ac:dyDescent="0.35">
      <c r="A11" s="1" t="s">
        <v>61</v>
      </c>
      <c r="B11" s="6" t="s">
        <v>62</v>
      </c>
      <c r="C11" s="1" t="s">
        <v>5</v>
      </c>
      <c r="D11" s="5" t="s">
        <v>30</v>
      </c>
      <c r="E11" s="5">
        <v>183</v>
      </c>
      <c r="F11" s="40">
        <v>1</v>
      </c>
      <c r="G11" s="41"/>
      <c r="H11" s="5">
        <v>12</v>
      </c>
      <c r="I11" s="28">
        <f t="shared" ref="I11:I16" si="1">E11*F11*G11*H11</f>
        <v>0</v>
      </c>
      <c r="J11" s="5">
        <v>4</v>
      </c>
      <c r="K11" s="4">
        <f t="shared" ref="K11:K16" si="2">I11*J11</f>
        <v>0</v>
      </c>
    </row>
    <row r="12" spans="1:12" x14ac:dyDescent="0.35">
      <c r="A12" s="1" t="s">
        <v>37</v>
      </c>
      <c r="B12" s="6" t="s">
        <v>46</v>
      </c>
      <c r="C12" s="1" t="s">
        <v>25</v>
      </c>
      <c r="D12" s="5" t="s">
        <v>30</v>
      </c>
      <c r="E12" s="5">
        <v>10</v>
      </c>
      <c r="F12" s="5">
        <v>1</v>
      </c>
      <c r="G12" s="8"/>
      <c r="H12" s="5">
        <v>12</v>
      </c>
      <c r="I12" s="4">
        <f t="shared" si="1"/>
        <v>0</v>
      </c>
      <c r="J12" s="5">
        <v>4</v>
      </c>
      <c r="K12" s="4">
        <f t="shared" si="2"/>
        <v>0</v>
      </c>
    </row>
    <row r="13" spans="1:12" s="9" customFormat="1" ht="29" x14ac:dyDescent="0.35">
      <c r="A13" s="1" t="s">
        <v>38</v>
      </c>
      <c r="B13" s="29" t="s">
        <v>66</v>
      </c>
      <c r="C13" s="27" t="s">
        <v>23</v>
      </c>
      <c r="D13" s="5" t="s">
        <v>30</v>
      </c>
      <c r="E13" s="5">
        <v>183</v>
      </c>
      <c r="F13" s="5">
        <v>14</v>
      </c>
      <c r="G13" s="8"/>
      <c r="H13" s="5">
        <v>12</v>
      </c>
      <c r="I13" s="8">
        <f t="shared" si="1"/>
        <v>0</v>
      </c>
      <c r="J13" s="5">
        <v>4</v>
      </c>
      <c r="K13" s="4">
        <f t="shared" si="2"/>
        <v>0</v>
      </c>
      <c r="L13" s="31"/>
    </row>
    <row r="14" spans="1:12" ht="43.5" x14ac:dyDescent="0.35">
      <c r="A14" s="1" t="s">
        <v>39</v>
      </c>
      <c r="B14" s="6" t="s">
        <v>63</v>
      </c>
      <c r="C14" s="1" t="s">
        <v>23</v>
      </c>
      <c r="D14" s="5" t="s">
        <v>30</v>
      </c>
      <c r="E14" s="5">
        <v>183</v>
      </c>
      <c r="F14" s="5">
        <v>14</v>
      </c>
      <c r="G14" s="8">
        <f>G13*0.15</f>
        <v>0</v>
      </c>
      <c r="H14" s="5">
        <v>12</v>
      </c>
      <c r="I14" s="4">
        <f t="shared" si="1"/>
        <v>0</v>
      </c>
      <c r="J14" s="5">
        <v>4</v>
      </c>
      <c r="K14" s="4">
        <f t="shared" si="2"/>
        <v>0</v>
      </c>
      <c r="L14" s="20"/>
    </row>
    <row r="15" spans="1:12" ht="29" x14ac:dyDescent="0.35">
      <c r="A15" s="1" t="s">
        <v>40</v>
      </c>
      <c r="B15" s="6" t="s">
        <v>64</v>
      </c>
      <c r="C15" s="16" t="s">
        <v>23</v>
      </c>
      <c r="D15" s="5" t="s">
        <v>30</v>
      </c>
      <c r="E15" s="17">
        <v>24</v>
      </c>
      <c r="F15" s="17">
        <v>14</v>
      </c>
      <c r="G15" s="18">
        <f>G13*1.5</f>
        <v>0</v>
      </c>
      <c r="H15" s="5">
        <v>12</v>
      </c>
      <c r="I15" s="4">
        <f t="shared" si="1"/>
        <v>0</v>
      </c>
      <c r="J15" s="5">
        <v>4</v>
      </c>
      <c r="K15" s="4">
        <f t="shared" si="2"/>
        <v>0</v>
      </c>
      <c r="L15" s="20"/>
    </row>
    <row r="16" spans="1:12" ht="29" x14ac:dyDescent="0.35">
      <c r="A16" s="1" t="s">
        <v>81</v>
      </c>
      <c r="B16" s="6" t="s">
        <v>65</v>
      </c>
      <c r="C16" s="16" t="s">
        <v>23</v>
      </c>
      <c r="D16" s="5" t="s">
        <v>30</v>
      </c>
      <c r="E16" s="36">
        <v>24</v>
      </c>
      <c r="F16" s="17">
        <v>14</v>
      </c>
      <c r="G16" s="18">
        <f>G13*2</f>
        <v>0</v>
      </c>
      <c r="H16" s="5">
        <v>12</v>
      </c>
      <c r="I16" s="4">
        <f t="shared" si="1"/>
        <v>0</v>
      </c>
      <c r="J16" s="5">
        <v>4</v>
      </c>
      <c r="K16" s="4">
        <f t="shared" si="2"/>
        <v>0</v>
      </c>
    </row>
    <row r="17" spans="1:12" x14ac:dyDescent="0.35">
      <c r="A17" s="14"/>
      <c r="B17" s="14"/>
      <c r="C17" s="15"/>
      <c r="D17" s="96" t="s">
        <v>82</v>
      </c>
      <c r="E17" s="97"/>
      <c r="F17" s="97"/>
      <c r="G17" s="97"/>
      <c r="H17" s="97"/>
      <c r="I17" s="97"/>
      <c r="J17" s="98"/>
      <c r="K17" s="12">
        <f>SUM(K11:K16)</f>
        <v>0</v>
      </c>
      <c r="L17" s="20"/>
    </row>
    <row r="18" spans="1:12" x14ac:dyDescent="0.35">
      <c r="A18" s="1"/>
      <c r="B18" s="6"/>
      <c r="C18" s="1"/>
      <c r="D18" s="37"/>
      <c r="E18" s="96" t="s">
        <v>76</v>
      </c>
      <c r="F18" s="97"/>
      <c r="G18" s="97"/>
      <c r="H18" s="97"/>
      <c r="I18" s="97"/>
      <c r="J18" s="98"/>
      <c r="K18" s="12">
        <f>SUM(K17,K8)</f>
        <v>0</v>
      </c>
      <c r="L18" s="20"/>
    </row>
    <row r="19" spans="1:12" x14ac:dyDescent="0.35">
      <c r="D19"/>
      <c r="E19"/>
      <c r="F19"/>
      <c r="G19"/>
      <c r="H19"/>
      <c r="I19" s="32"/>
      <c r="K19" s="32"/>
      <c r="L19"/>
    </row>
    <row r="20" spans="1:12" ht="29" x14ac:dyDescent="0.35">
      <c r="A20" s="22" t="s">
        <v>43</v>
      </c>
      <c r="B20" s="25" t="s">
        <v>44</v>
      </c>
      <c r="L20"/>
    </row>
    <row r="21" spans="1:12" ht="87" x14ac:dyDescent="0.35">
      <c r="A21" s="22" t="s">
        <v>45</v>
      </c>
      <c r="B21" s="66" t="s">
        <v>83</v>
      </c>
    </row>
    <row r="22" spans="1:12" x14ac:dyDescent="0.35">
      <c r="A22" t="s">
        <v>48</v>
      </c>
      <c r="B22" s="25"/>
    </row>
    <row r="23" spans="1:12" x14ac:dyDescent="0.35">
      <c r="A23" t="s">
        <v>49</v>
      </c>
      <c r="B23" s="13" t="s">
        <v>51</v>
      </c>
    </row>
  </sheetData>
  <mergeCells count="3">
    <mergeCell ref="D8:J8"/>
    <mergeCell ref="D17:J17"/>
    <mergeCell ref="E18:J18"/>
  </mergeCells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L23"/>
  <sheetViews>
    <sheetView workbookViewId="0">
      <selection activeCell="G5" sqref="G5"/>
    </sheetView>
  </sheetViews>
  <sheetFormatPr defaultRowHeight="14.5" x14ac:dyDescent="0.35"/>
  <cols>
    <col min="1" max="1" width="7.1796875" customWidth="1"/>
    <col min="2" max="2" width="42" style="13" customWidth="1"/>
    <col min="3" max="3" width="7.1796875" hidden="1" customWidth="1"/>
    <col min="4" max="4" width="15.26953125" style="9" customWidth="1"/>
    <col min="5" max="5" width="8.7265625" style="9" bestFit="1" customWidth="1"/>
    <col min="6" max="6" width="10" style="9" customWidth="1"/>
    <col min="7" max="7" width="12.54296875" style="9" customWidth="1"/>
    <col min="8" max="8" width="9.1796875" style="9"/>
    <col min="9" max="9" width="20.81640625" customWidth="1"/>
    <col min="10" max="10" width="10.81640625" style="9" customWidth="1"/>
    <col min="11" max="11" width="20.81640625" customWidth="1"/>
    <col min="12" max="12" width="36.1796875" style="19" bestFit="1" customWidth="1"/>
    <col min="13" max="13" width="14.1796875" bestFit="1" customWidth="1"/>
  </cols>
  <sheetData>
    <row r="2" spans="1:12" ht="21" x14ac:dyDescent="0.5">
      <c r="B2" s="23" t="s">
        <v>53</v>
      </c>
      <c r="D2"/>
      <c r="E2"/>
      <c r="F2"/>
      <c r="G2"/>
      <c r="H2"/>
      <c r="L2" s="20"/>
    </row>
    <row r="4" spans="1:12" x14ac:dyDescent="0.35">
      <c r="A4" s="2" t="s">
        <v>6</v>
      </c>
      <c r="B4" s="24" t="s">
        <v>8</v>
      </c>
      <c r="C4" s="2"/>
      <c r="D4" s="7" t="s">
        <v>26</v>
      </c>
      <c r="E4" s="7" t="s">
        <v>27</v>
      </c>
      <c r="F4" s="7" t="s">
        <v>4</v>
      </c>
      <c r="G4" s="7" t="s">
        <v>2</v>
      </c>
      <c r="H4" s="7" t="s">
        <v>3</v>
      </c>
      <c r="I4" s="2" t="s">
        <v>78</v>
      </c>
      <c r="J4" s="7" t="s">
        <v>79</v>
      </c>
      <c r="K4" s="2" t="s">
        <v>80</v>
      </c>
    </row>
    <row r="5" spans="1:12" x14ac:dyDescent="0.35">
      <c r="A5" s="1" t="s">
        <v>33</v>
      </c>
      <c r="B5" s="6" t="s">
        <v>9</v>
      </c>
      <c r="C5" s="1"/>
      <c r="D5" s="5" t="s">
        <v>28</v>
      </c>
      <c r="E5" s="5">
        <v>1</v>
      </c>
      <c r="F5" s="5">
        <v>1</v>
      </c>
      <c r="G5" s="8"/>
      <c r="H5" s="5">
        <v>12</v>
      </c>
      <c r="I5" s="4">
        <f>E5*F5*G5*H5</f>
        <v>0</v>
      </c>
      <c r="J5" s="5">
        <v>4</v>
      </c>
      <c r="K5" s="4">
        <f>I5*J5</f>
        <v>0</v>
      </c>
    </row>
    <row r="6" spans="1:12" x14ac:dyDescent="0.35">
      <c r="A6" s="1" t="s">
        <v>74</v>
      </c>
      <c r="B6" s="6" t="s">
        <v>47</v>
      </c>
      <c r="C6" s="1"/>
      <c r="D6" s="5" t="s">
        <v>29</v>
      </c>
      <c r="E6" s="5">
        <v>1</v>
      </c>
      <c r="F6" s="26">
        <v>16</v>
      </c>
      <c r="G6" s="8"/>
      <c r="H6" s="5">
        <v>1</v>
      </c>
      <c r="I6" s="4">
        <f>E6*F6*G6*H6</f>
        <v>0</v>
      </c>
      <c r="J6" s="5">
        <v>5</v>
      </c>
      <c r="K6" s="4">
        <f t="shared" ref="K6:K7" si="0">I6*J6</f>
        <v>0</v>
      </c>
    </row>
    <row r="7" spans="1:12" x14ac:dyDescent="0.35">
      <c r="A7" s="1" t="s">
        <v>34</v>
      </c>
      <c r="B7" s="6" t="s">
        <v>10</v>
      </c>
      <c r="C7" s="1"/>
      <c r="D7" s="5" t="s">
        <v>29</v>
      </c>
      <c r="E7" s="5">
        <v>1</v>
      </c>
      <c r="F7" s="26">
        <v>16</v>
      </c>
      <c r="G7" s="8"/>
      <c r="H7" s="5">
        <v>1</v>
      </c>
      <c r="I7" s="4">
        <f>E7*F7*G7*H7</f>
        <v>0</v>
      </c>
      <c r="J7" s="5">
        <v>4</v>
      </c>
      <c r="K7" s="4">
        <f t="shared" si="0"/>
        <v>0</v>
      </c>
    </row>
    <row r="8" spans="1:12" x14ac:dyDescent="0.35">
      <c r="A8" s="10"/>
      <c r="B8" s="10"/>
      <c r="C8" s="11"/>
      <c r="D8" s="96" t="s">
        <v>77</v>
      </c>
      <c r="E8" s="97"/>
      <c r="F8" s="97"/>
      <c r="G8" s="97"/>
      <c r="H8" s="97"/>
      <c r="I8" s="97"/>
      <c r="J8" s="98"/>
      <c r="K8" s="12">
        <f>SUM(K5:K7)</f>
        <v>0</v>
      </c>
      <c r="L8" s="20"/>
    </row>
    <row r="10" spans="1:12" ht="29" x14ac:dyDescent="0.35">
      <c r="A10" s="2" t="s">
        <v>7</v>
      </c>
      <c r="B10" s="24" t="s">
        <v>0</v>
      </c>
      <c r="C10" s="2" t="s">
        <v>1</v>
      </c>
      <c r="D10" s="7" t="s">
        <v>26</v>
      </c>
      <c r="E10" s="7" t="s">
        <v>27</v>
      </c>
      <c r="F10" s="21" t="s">
        <v>42</v>
      </c>
      <c r="G10" s="7" t="s">
        <v>2</v>
      </c>
      <c r="H10" s="7" t="s">
        <v>3</v>
      </c>
      <c r="I10" s="2" t="s">
        <v>78</v>
      </c>
      <c r="J10" s="7" t="s">
        <v>79</v>
      </c>
      <c r="K10" s="2" t="s">
        <v>80</v>
      </c>
    </row>
    <row r="11" spans="1:12" x14ac:dyDescent="0.35">
      <c r="A11" s="1" t="s">
        <v>61</v>
      </c>
      <c r="B11" s="6" t="s">
        <v>62</v>
      </c>
      <c r="C11" s="1" t="s">
        <v>5</v>
      </c>
      <c r="D11" s="5" t="s">
        <v>30</v>
      </c>
      <c r="E11" s="5">
        <v>183</v>
      </c>
      <c r="F11" s="40">
        <v>1</v>
      </c>
      <c r="G11" s="41"/>
      <c r="H11" s="5">
        <v>12</v>
      </c>
      <c r="I11" s="28">
        <f t="shared" ref="I11:I16" si="1">E11*F11*G11*H11</f>
        <v>0</v>
      </c>
      <c r="J11" s="5">
        <v>4</v>
      </c>
      <c r="K11" s="4">
        <f t="shared" ref="K11:K16" si="2">I11*J11</f>
        <v>0</v>
      </c>
    </row>
    <row r="12" spans="1:12" x14ac:dyDescent="0.35">
      <c r="A12" s="1" t="s">
        <v>37</v>
      </c>
      <c r="B12" s="6" t="s">
        <v>46</v>
      </c>
      <c r="C12" s="1" t="s">
        <v>25</v>
      </c>
      <c r="D12" s="5" t="s">
        <v>30</v>
      </c>
      <c r="E12" s="5">
        <v>10</v>
      </c>
      <c r="F12" s="5">
        <v>1</v>
      </c>
      <c r="G12" s="8"/>
      <c r="H12" s="5">
        <v>12</v>
      </c>
      <c r="I12" s="4">
        <f t="shared" si="1"/>
        <v>0</v>
      </c>
      <c r="J12" s="5">
        <v>4</v>
      </c>
      <c r="K12" s="4">
        <f t="shared" si="2"/>
        <v>0</v>
      </c>
    </row>
    <row r="13" spans="1:12" s="9" customFormat="1" ht="29" x14ac:dyDescent="0.35">
      <c r="A13" s="1" t="s">
        <v>38</v>
      </c>
      <c r="B13" s="29" t="s">
        <v>66</v>
      </c>
      <c r="C13" s="27" t="s">
        <v>23</v>
      </c>
      <c r="D13" s="5" t="s">
        <v>30</v>
      </c>
      <c r="E13" s="5">
        <v>183</v>
      </c>
      <c r="F13" s="5">
        <v>16</v>
      </c>
      <c r="G13" s="8"/>
      <c r="H13" s="5">
        <v>12</v>
      </c>
      <c r="I13" s="8">
        <f t="shared" si="1"/>
        <v>0</v>
      </c>
      <c r="J13" s="5">
        <v>4</v>
      </c>
      <c r="K13" s="4">
        <f t="shared" si="2"/>
        <v>0</v>
      </c>
      <c r="L13" s="31"/>
    </row>
    <row r="14" spans="1:12" ht="43.5" x14ac:dyDescent="0.35">
      <c r="A14" s="1" t="s">
        <v>39</v>
      </c>
      <c r="B14" s="6" t="s">
        <v>63</v>
      </c>
      <c r="C14" s="1" t="s">
        <v>23</v>
      </c>
      <c r="D14" s="5" t="s">
        <v>30</v>
      </c>
      <c r="E14" s="5">
        <v>183</v>
      </c>
      <c r="F14" s="5">
        <v>16</v>
      </c>
      <c r="G14" s="8">
        <f>G13*0.15</f>
        <v>0</v>
      </c>
      <c r="H14" s="5">
        <v>12</v>
      </c>
      <c r="I14" s="4">
        <f t="shared" si="1"/>
        <v>0</v>
      </c>
      <c r="J14" s="5">
        <v>4</v>
      </c>
      <c r="K14" s="4">
        <f t="shared" si="2"/>
        <v>0</v>
      </c>
      <c r="L14" s="20"/>
    </row>
    <row r="15" spans="1:12" ht="29" x14ac:dyDescent="0.35">
      <c r="A15" s="1" t="s">
        <v>40</v>
      </c>
      <c r="B15" s="6" t="s">
        <v>64</v>
      </c>
      <c r="C15" s="16" t="s">
        <v>23</v>
      </c>
      <c r="D15" s="5" t="s">
        <v>30</v>
      </c>
      <c r="E15" s="17">
        <v>24</v>
      </c>
      <c r="F15" s="17">
        <v>16</v>
      </c>
      <c r="G15" s="18">
        <f>G13*1.5</f>
        <v>0</v>
      </c>
      <c r="H15" s="5">
        <v>12</v>
      </c>
      <c r="I15" s="4">
        <f t="shared" si="1"/>
        <v>0</v>
      </c>
      <c r="J15" s="5">
        <v>4</v>
      </c>
      <c r="K15" s="4">
        <f t="shared" si="2"/>
        <v>0</v>
      </c>
      <c r="L15" s="20"/>
    </row>
    <row r="16" spans="1:12" ht="29" x14ac:dyDescent="0.35">
      <c r="A16" s="1" t="s">
        <v>81</v>
      </c>
      <c r="B16" s="6" t="s">
        <v>65</v>
      </c>
      <c r="C16" s="16" t="s">
        <v>23</v>
      </c>
      <c r="D16" s="5" t="s">
        <v>30</v>
      </c>
      <c r="E16" s="36">
        <v>24</v>
      </c>
      <c r="F16" s="17">
        <v>16</v>
      </c>
      <c r="G16" s="18">
        <f>G13*2</f>
        <v>0</v>
      </c>
      <c r="H16" s="5">
        <v>12</v>
      </c>
      <c r="I16" s="4">
        <f t="shared" si="1"/>
        <v>0</v>
      </c>
      <c r="J16" s="5">
        <v>4</v>
      </c>
      <c r="K16" s="4">
        <f t="shared" si="2"/>
        <v>0</v>
      </c>
    </row>
    <row r="17" spans="1:12" x14ac:dyDescent="0.35">
      <c r="A17" s="14"/>
      <c r="B17" s="14"/>
      <c r="C17" s="15"/>
      <c r="D17" s="96" t="s">
        <v>82</v>
      </c>
      <c r="E17" s="97"/>
      <c r="F17" s="97"/>
      <c r="G17" s="97"/>
      <c r="H17" s="97"/>
      <c r="I17" s="97"/>
      <c r="J17" s="98"/>
      <c r="K17" s="12">
        <f>SUM(K11:K16)</f>
        <v>0</v>
      </c>
      <c r="L17" s="20"/>
    </row>
    <row r="18" spans="1:12" x14ac:dyDescent="0.35">
      <c r="A18" s="1"/>
      <c r="B18" s="6"/>
      <c r="C18" s="1"/>
      <c r="D18" s="37"/>
      <c r="E18" s="96" t="s">
        <v>76</v>
      </c>
      <c r="F18" s="97"/>
      <c r="G18" s="97"/>
      <c r="H18" s="97"/>
      <c r="I18" s="97"/>
      <c r="J18" s="98"/>
      <c r="K18" s="12">
        <f>SUM(K17,K8)</f>
        <v>0</v>
      </c>
      <c r="L18" s="20"/>
    </row>
    <row r="19" spans="1:12" x14ac:dyDescent="0.35">
      <c r="D19"/>
      <c r="E19"/>
      <c r="F19"/>
      <c r="G19"/>
      <c r="H19"/>
      <c r="I19" s="32"/>
      <c r="K19" s="32"/>
      <c r="L19"/>
    </row>
    <row r="20" spans="1:12" ht="29" x14ac:dyDescent="0.35">
      <c r="A20" s="22" t="s">
        <v>43</v>
      </c>
      <c r="B20" s="25" t="s">
        <v>44</v>
      </c>
    </row>
    <row r="21" spans="1:12" ht="87" x14ac:dyDescent="0.35">
      <c r="A21" s="22" t="s">
        <v>45</v>
      </c>
      <c r="B21" s="66" t="s">
        <v>83</v>
      </c>
    </row>
    <row r="22" spans="1:12" x14ac:dyDescent="0.35">
      <c r="A22" t="s">
        <v>48</v>
      </c>
      <c r="B22" s="25"/>
    </row>
    <row r="23" spans="1:12" x14ac:dyDescent="0.35">
      <c r="A23" t="s">
        <v>49</v>
      </c>
      <c r="B23" s="13" t="s">
        <v>51</v>
      </c>
    </row>
  </sheetData>
  <mergeCells count="3">
    <mergeCell ref="D8:J8"/>
    <mergeCell ref="D17:J17"/>
    <mergeCell ref="E18:J18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</vt:lpstr>
      <vt:lpstr>Arnot</vt:lpstr>
      <vt:lpstr>Camden</vt:lpstr>
      <vt:lpstr>Duvha</vt:lpstr>
      <vt:lpstr>Grootvlei</vt:lpstr>
      <vt:lpstr>Hendrina</vt:lpstr>
      <vt:lpstr>Kendal</vt:lpstr>
      <vt:lpstr>Kusile</vt:lpstr>
      <vt:lpstr>Kriel</vt:lpstr>
      <vt:lpstr>Majuba</vt:lpstr>
      <vt:lpstr>Medupi</vt:lpstr>
      <vt:lpstr>Tutuka</vt:lpstr>
      <vt:lpstr>Matla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Avhasei Mudzwiri</dc:creator>
  <cp:lastModifiedBy>Sanele Nene</cp:lastModifiedBy>
  <dcterms:created xsi:type="dcterms:W3CDTF">2021-01-06T06:41:44Z</dcterms:created>
  <dcterms:modified xsi:type="dcterms:W3CDTF">2025-05-22T11:27:36Z</dcterms:modified>
</cp:coreProperties>
</file>