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C:\Users\portiamb\Documents\RFB 2561 2022\"/>
    </mc:Choice>
  </mc:AlternateContent>
  <xr:revisionPtr revIDLastSave="0" documentId="8_{3A3BC9AB-D976-4B88-AF5F-B6EF1248E7B7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3" i="6" l="1"/>
  <c r="O22" i="6"/>
  <c r="L23" i="6"/>
  <c r="I23" i="6"/>
  <c r="L22" i="6"/>
  <c r="I22" i="6"/>
  <c r="P23" i="6" l="1"/>
  <c r="P22" i="6"/>
  <c r="L21" i="6"/>
  <c r="I21" i="6"/>
  <c r="O21" i="6"/>
  <c r="P21" i="6" l="1"/>
  <c r="F22" i="6" l="1"/>
  <c r="F21" i="6" s="1"/>
  <c r="F16" i="6"/>
  <c r="F17" i="6"/>
  <c r="F18" i="6"/>
  <c r="F19" i="6"/>
  <c r="F20" i="6"/>
  <c r="F15" i="6"/>
  <c r="F14" i="6" l="1"/>
  <c r="L15" i="6" l="1"/>
  <c r="I20" i="6"/>
  <c r="O20" i="6" l="1"/>
  <c r="O19" i="6"/>
  <c r="L20" i="6"/>
  <c r="L19" i="6"/>
  <c r="I19" i="6"/>
  <c r="O18" i="6"/>
  <c r="L18" i="6"/>
  <c r="I18" i="6"/>
  <c r="L16" i="6"/>
  <c r="L17" i="6"/>
  <c r="O16" i="6"/>
  <c r="O17" i="6"/>
  <c r="I16" i="6"/>
  <c r="I17" i="6"/>
  <c r="P20" i="6" l="1"/>
  <c r="P17" i="6"/>
  <c r="P16" i="6"/>
  <c r="P19" i="6"/>
  <c r="L14" i="6"/>
  <c r="P18" i="6"/>
  <c r="O15" i="6"/>
  <c r="O14" i="6" s="1"/>
  <c r="I15" i="6"/>
  <c r="I14" i="6" l="1"/>
  <c r="P15" i="6"/>
  <c r="P14" i="6" s="1"/>
  <c r="P30" i="6" s="1"/>
  <c r="P31" i="6" l="1"/>
  <c r="P32" i="6" s="1"/>
</calcChain>
</file>

<file path=xl/sharedStrings.xml><?xml version="1.0" encoding="utf-8"?>
<sst xmlns="http://schemas.openxmlformats.org/spreadsheetml/2006/main" count="84" uniqueCount="73">
  <si>
    <t>Item No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</si>
  <si>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</si>
  <si>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</si>
  <si>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</si>
  <si>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</si>
  <si>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</si>
  <si>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</si>
  <si>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</si>
  <si>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1.1</t>
  </si>
  <si>
    <t>1.2</t>
  </si>
  <si>
    <t>1.3</t>
  </si>
  <si>
    <t>1.4</t>
  </si>
  <si>
    <t>1.5</t>
  </si>
  <si>
    <t>1.6</t>
  </si>
  <si>
    <t>2.1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</si>
  <si>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</si>
  <si>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</si>
  <si>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</si>
  <si>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</si>
  <si>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</si>
  <si>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</si>
  <si>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</si>
  <si>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</si>
  <si>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</si>
  <si>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</si>
  <si>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</si>
  <si>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</si>
  <si>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</si>
  <si>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</si>
  <si>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RFB No</t>
  </si>
  <si>
    <t>RFB Title</t>
  </si>
  <si>
    <t xml:space="preserve">Unit of measure </t>
  </si>
  <si>
    <t>item</t>
  </si>
  <si>
    <t>ONCE OFF</t>
  </si>
  <si>
    <t>Once Off</t>
  </si>
  <si>
    <t>meters</t>
  </si>
  <si>
    <t>Prepare, clear, remove, clean and dispose of rubble (cart away)</t>
  </si>
  <si>
    <t>Design architectural design (primary and secondary fence)</t>
  </si>
  <si>
    <t xml:space="preserve">Un-install exisitng concrete perimeter fence </t>
  </si>
  <si>
    <t>Supply and install the high perimeter fence including the pillars</t>
  </si>
  <si>
    <t>Construction of foundation including foundation for all pillars</t>
  </si>
  <si>
    <t>Supply and install smart coil</t>
  </si>
  <si>
    <t>Perimeter Fence (Breakdown price shedule)</t>
  </si>
  <si>
    <t>Corrective Maintenance and Support As and when required</t>
  </si>
  <si>
    <t xml:space="preserve">Qty per year (not guaranteed) </t>
  </si>
  <si>
    <t>Rate per hour Year 1</t>
  </si>
  <si>
    <t>Rate per hour Year 2</t>
  </si>
  <si>
    <t>Rate per hour Year 3</t>
  </si>
  <si>
    <t>Annual Price Year 1</t>
  </si>
  <si>
    <t>Annual Price Year 3</t>
  </si>
  <si>
    <t>Annual Price Year 2</t>
  </si>
  <si>
    <t>Fixed Call Out Fee Rate - normal working hours - 07h30 to 17h00</t>
  </si>
  <si>
    <t>Labour Rate Normal Working Hours  - 07h30 to 17h00</t>
  </si>
  <si>
    <t>2.2</t>
  </si>
  <si>
    <t>% Mark Up</t>
  </si>
  <si>
    <t>Rate per Km</t>
  </si>
  <si>
    <t>Travel Rates/km (AA Rates linked to vehicle type)</t>
  </si>
  <si>
    <t>Fence per panel</t>
  </si>
  <si>
    <t>panel</t>
  </si>
  <si>
    <t>Smart coil barbwire per meter</t>
  </si>
  <si>
    <t xml:space="preserve"> Material Costs  - Mark Up ( not more than 10% in Year 1  ) </t>
  </si>
  <si>
    <t>3.1</t>
  </si>
  <si>
    <t>3.2</t>
  </si>
  <si>
    <t xml:space="preserve">Travell </t>
  </si>
  <si>
    <t>4.1</t>
  </si>
  <si>
    <t>3.3</t>
  </si>
  <si>
    <t>Fence per pillar</t>
  </si>
  <si>
    <t>pillar</t>
  </si>
  <si>
    <t>Installation of perimeter fencing known as clear view fence at Centurion Building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</si>
  <si>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</si>
  <si>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</si>
  <si>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</si>
  <si>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RFB 2561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</si>
</sst>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1D1B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medium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17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164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0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4" fontId="6" fillId="2" borderId="21" xfId="0" applyNumberFormat="1" applyFont="1" applyFill="1" applyBorder="1" applyAlignment="1">
      <alignment horizontal="center" vertical="top" wrapText="1"/>
    </xf>
    <xf numFmtId="164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0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44" fontId="4" fillId="5" borderId="23" xfId="0" applyNumberFormat="1" applyFont="1" applyFill="1" applyBorder="1" applyAlignment="1">
      <alignment vertical="top" wrapText="1"/>
    </xf>
    <xf numFmtId="0" fontId="2" fillId="3" borderId="25" xfId="0" applyFont="1" applyFill="1" applyBorder="1" applyAlignment="1">
      <alignment horizontal="center" vertical="top"/>
    </xf>
    <xf numFmtId="164" fontId="3" fillId="7" borderId="1" xfId="0" applyNumberFormat="1" applyFont="1" applyFill="1" applyBorder="1" applyAlignment="1">
      <alignment vertical="top" wrapText="1"/>
    </xf>
    <xf numFmtId="164" fontId="7" fillId="7" borderId="1" xfId="0" applyNumberFormat="1" applyFont="1" applyFill="1" applyBorder="1" applyAlignment="1">
      <alignment horizontal="left" vertical="top" wrapText="1"/>
    </xf>
    <xf numFmtId="0" fontId="3" fillId="7" borderId="1" xfId="1" applyNumberFormat="1" applyFont="1" applyFill="1" applyBorder="1" applyAlignment="1">
      <alignment horizontal="right" vertical="top" wrapText="1"/>
    </xf>
    <xf numFmtId="44" fontId="3" fillId="7" borderId="1" xfId="0" applyNumberFormat="1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6" borderId="13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6" borderId="14" xfId="0" applyFont="1" applyFill="1" applyBorder="1" applyAlignment="1">
      <alignment horizontal="left"/>
    </xf>
    <xf numFmtId="164" fontId="3" fillId="7" borderId="2" xfId="0" applyNumberFormat="1" applyFont="1" applyFill="1" applyBorder="1" applyAlignment="1">
      <alignment vertical="top" wrapText="1"/>
    </xf>
    <xf numFmtId="44" fontId="3" fillId="7" borderId="2" xfId="0" applyNumberFormat="1" applyFont="1" applyFill="1" applyBorder="1" applyAlignment="1">
      <alignment vertical="top" wrapText="1"/>
    </xf>
    <xf numFmtId="0" fontId="3" fillId="0" borderId="2" xfId="1" applyNumberFormat="1" applyFont="1" applyFill="1" applyBorder="1" applyAlignment="1">
      <alignment horizontal="right" vertical="top" wrapText="1"/>
    </xf>
    <xf numFmtId="164" fontId="3" fillId="6" borderId="2" xfId="0" applyNumberFormat="1" applyFont="1" applyFill="1" applyBorder="1" applyAlignment="1">
      <alignment vertical="top" wrapText="1"/>
    </xf>
    <xf numFmtId="0" fontId="3" fillId="0" borderId="7" xfId="1" applyNumberFormat="1" applyFont="1" applyFill="1" applyBorder="1" applyAlignment="1">
      <alignment horizontal="right" vertical="top" wrapText="1"/>
    </xf>
    <xf numFmtId="164" fontId="3" fillId="6" borderId="7" xfId="0" applyNumberFormat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44" fontId="3" fillId="7" borderId="24" xfId="0" applyNumberFormat="1" applyFont="1" applyFill="1" applyBorder="1" applyAlignment="1">
      <alignment vertical="top" wrapText="1"/>
    </xf>
    <xf numFmtId="0" fontId="4" fillId="0" borderId="1" xfId="0" quotePrefix="1" applyFont="1" applyFill="1" applyBorder="1" applyAlignment="1">
      <alignment horizontal="left" vertical="top" wrapText="1"/>
    </xf>
    <xf numFmtId="0" fontId="15" fillId="0" borderId="0" xfId="0" applyFont="1"/>
    <xf numFmtId="0" fontId="7" fillId="0" borderId="3" xfId="0" applyFont="1" applyFill="1" applyBorder="1" applyAlignment="1">
      <alignment horizontal="left" vertical="top" wrapText="1"/>
    </xf>
    <xf numFmtId="0" fontId="3" fillId="8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26" xfId="0" applyNumberFormat="1" applyFont="1" applyFill="1" applyBorder="1" applyAlignment="1">
      <alignment horizontal="left" vertical="center"/>
    </xf>
    <xf numFmtId="14" fontId="2" fillId="6" borderId="15" xfId="0" applyNumberFormat="1" applyFont="1" applyFill="1" applyBorder="1" applyAlignment="1">
      <alignment horizontal="left" vertical="center"/>
    </xf>
    <xf numFmtId="0" fontId="2" fillId="6" borderId="12" xfId="0" applyFont="1" applyFill="1" applyBorder="1" applyAlignment="1">
      <alignment horizontal="left" vertical="center" wrapText="1"/>
    </xf>
    <xf numFmtId="0" fontId="2" fillId="6" borderId="13" xfId="0" applyFont="1" applyFill="1" applyBorder="1" applyAlignment="1">
      <alignment horizontal="left"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top"/>
    </xf>
    <xf numFmtId="0" fontId="2" fillId="3" borderId="27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  <xf numFmtId="0" fontId="6" fillId="2" borderId="28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40"/>
  <sheetViews>
    <sheetView tabSelected="1" zoomScale="80" zoomScaleNormal="80" workbookViewId="0">
      <selection activeCell="B3" sqref="B3"/>
    </sheetView>
  </sheetViews>
  <sheetFormatPr defaultColWidth="9.1796875" defaultRowHeight="14.5" x14ac:dyDescent="0.35"/>
  <cols>
    <col min="1" max="1" width="13.453125" style="64" customWidth="1"/>
    <col min="2" max="2" width="62.81640625" style="63" customWidth="1"/>
    <col min="3" max="3" width="22.36328125" style="65" bestFit="1" customWidth="1"/>
    <col min="4" max="4" width="11.453125" style="65" bestFit="1" customWidth="1"/>
    <col min="5" max="5" width="19.1796875" style="65" customWidth="1"/>
    <col min="6" max="6" width="22" style="65" customWidth="1"/>
    <col min="7" max="7" width="14.1796875" style="65" customWidth="1"/>
    <col min="8" max="8" width="15" style="63" customWidth="1"/>
    <col min="9" max="9" width="14.81640625" style="63" bestFit="1" customWidth="1"/>
    <col min="10" max="10" width="14.453125" style="63" customWidth="1"/>
    <col min="11" max="11" width="15" style="63" customWidth="1"/>
    <col min="12" max="12" width="14.453125" style="63" customWidth="1"/>
    <col min="13" max="13" width="13.81640625" style="63" customWidth="1"/>
    <col min="14" max="14" width="14.81640625" style="63" bestFit="1" customWidth="1"/>
    <col min="15" max="15" width="13.81640625" style="63" bestFit="1" customWidth="1"/>
    <col min="16" max="16" width="16.1796875" style="63" bestFit="1" customWidth="1"/>
    <col min="17" max="17" width="28.1796875" style="63" bestFit="1" customWidth="1"/>
    <col min="18" max="16384" width="9.1796875" style="63"/>
  </cols>
  <sheetData>
    <row r="1" spans="1:22" s="50" customFormat="1" ht="31" x14ac:dyDescent="0.7">
      <c r="A1" s="8"/>
      <c r="B1" s="3" t="s">
        <v>17</v>
      </c>
      <c r="C1" s="4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6"/>
      <c r="P1" s="2"/>
      <c r="Q1" s="2"/>
    </row>
    <row r="2" spans="1:22" s="60" customFormat="1" ht="28.75" customHeight="1" x14ac:dyDescent="0.35">
      <c r="A2" s="57"/>
      <c r="B2" s="42" t="s">
        <v>28</v>
      </c>
      <c r="C2" s="5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9"/>
      <c r="P2" s="58"/>
      <c r="Q2" s="58"/>
    </row>
    <row r="3" spans="1:22" s="62" customFormat="1" ht="15.5" x14ac:dyDescent="0.35">
      <c r="A3" s="30" t="s">
        <v>29</v>
      </c>
      <c r="B3" s="98" t="s">
        <v>72</v>
      </c>
      <c r="C3" s="40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61"/>
      <c r="Q3" s="61"/>
      <c r="R3" s="61"/>
      <c r="S3" s="61"/>
      <c r="T3" s="61"/>
      <c r="U3" s="61"/>
      <c r="V3" s="61"/>
    </row>
    <row r="4" spans="1:22" s="62" customFormat="1" ht="31" x14ac:dyDescent="0.35">
      <c r="A4" s="66" t="s">
        <v>30</v>
      </c>
      <c r="B4" s="99" t="s">
        <v>68</v>
      </c>
      <c r="C4" s="40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39"/>
      <c r="P4" s="61"/>
      <c r="Q4" s="61"/>
      <c r="R4" s="61"/>
      <c r="S4" s="61"/>
      <c r="T4" s="61"/>
      <c r="U4" s="61"/>
      <c r="V4" s="61"/>
    </row>
    <row r="5" spans="1:22" s="62" customFormat="1" ht="15.5" x14ac:dyDescent="0.35">
      <c r="A5" s="77" t="s">
        <v>18</v>
      </c>
      <c r="B5" s="70"/>
      <c r="C5" s="40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9"/>
      <c r="P5" s="61"/>
      <c r="Q5" s="61"/>
      <c r="R5" s="61"/>
      <c r="S5" s="61"/>
      <c r="T5" s="61"/>
      <c r="U5" s="61"/>
      <c r="V5" s="61"/>
    </row>
    <row r="6" spans="1:22" s="60" customFormat="1" ht="15.5" x14ac:dyDescent="0.35">
      <c r="A6" s="67"/>
      <c r="B6" s="68"/>
      <c r="C6" s="40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39"/>
      <c r="P6" s="61"/>
      <c r="Q6" s="61"/>
      <c r="R6" s="61"/>
      <c r="S6" s="61"/>
      <c r="T6" s="61"/>
      <c r="U6" s="61"/>
      <c r="V6" s="61"/>
    </row>
    <row r="7" spans="1:22" s="61" customFormat="1" ht="15.5" x14ac:dyDescent="0.35">
      <c r="A7" s="25" t="s">
        <v>2</v>
      </c>
      <c r="B7" s="26"/>
      <c r="C7" s="26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39"/>
    </row>
    <row r="8" spans="1:22" s="61" customFormat="1" ht="15.5" x14ac:dyDescent="0.35">
      <c r="A8" s="71" t="s">
        <v>69</v>
      </c>
      <c r="B8" s="27"/>
      <c r="C8" s="28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39"/>
    </row>
    <row r="9" spans="1:22" s="61" customFormat="1" ht="15.5" x14ac:dyDescent="0.35">
      <c r="A9" s="38" t="s">
        <v>70</v>
      </c>
      <c r="B9" s="7"/>
      <c r="C9" s="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39"/>
    </row>
    <row r="10" spans="1:22" s="61" customFormat="1" ht="15.5" x14ac:dyDescent="0.35">
      <c r="A10" s="38" t="s">
        <v>71</v>
      </c>
      <c r="B10" s="7"/>
      <c r="C10" s="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39"/>
    </row>
    <row r="11" spans="1:22" s="61" customFormat="1" ht="15.5" x14ac:dyDescent="0.35">
      <c r="A11" s="29"/>
      <c r="B11" s="23"/>
      <c r="C11" s="40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39"/>
    </row>
    <row r="12" spans="1:22" s="62" customFormat="1" ht="15.5" x14ac:dyDescent="0.35">
      <c r="A12" s="10"/>
      <c r="B12" s="11"/>
      <c r="C12" s="55"/>
      <c r="D12" s="102" t="s">
        <v>33</v>
      </c>
      <c r="E12" s="115"/>
      <c r="F12" s="116"/>
      <c r="G12" s="102" t="s">
        <v>3</v>
      </c>
      <c r="H12" s="115"/>
      <c r="I12" s="116"/>
      <c r="J12" s="101" t="s">
        <v>4</v>
      </c>
      <c r="K12" s="101"/>
      <c r="L12" s="101"/>
      <c r="M12" s="101" t="s">
        <v>5</v>
      </c>
      <c r="N12" s="101"/>
      <c r="O12" s="102"/>
      <c r="P12" s="52" t="s">
        <v>7</v>
      </c>
    </row>
    <row r="13" spans="1:22" ht="46.5" x14ac:dyDescent="0.35">
      <c r="A13" s="10" t="s">
        <v>0</v>
      </c>
      <c r="B13" s="11" t="s">
        <v>19</v>
      </c>
      <c r="C13" s="55" t="s">
        <v>31</v>
      </c>
      <c r="D13" s="55" t="s">
        <v>6</v>
      </c>
      <c r="E13" s="16" t="s">
        <v>15</v>
      </c>
      <c r="F13" s="16" t="s">
        <v>34</v>
      </c>
      <c r="G13" s="84" t="s">
        <v>44</v>
      </c>
      <c r="H13" s="16" t="s">
        <v>45</v>
      </c>
      <c r="I13" s="16" t="s">
        <v>48</v>
      </c>
      <c r="J13" s="84" t="s">
        <v>44</v>
      </c>
      <c r="K13" s="16" t="s">
        <v>46</v>
      </c>
      <c r="L13" s="16" t="s">
        <v>50</v>
      </c>
      <c r="M13" s="84" t="s">
        <v>44</v>
      </c>
      <c r="N13" s="16" t="s">
        <v>47</v>
      </c>
      <c r="O13" s="16" t="s">
        <v>49</v>
      </c>
      <c r="P13" s="53" t="s">
        <v>16</v>
      </c>
      <c r="Q13" s="54" t="s">
        <v>26</v>
      </c>
    </row>
    <row r="14" spans="1:22" ht="15.5" x14ac:dyDescent="0.35">
      <c r="A14" s="9">
        <v>1</v>
      </c>
      <c r="B14" s="13" t="s">
        <v>42</v>
      </c>
      <c r="C14" s="48"/>
      <c r="D14" s="49"/>
      <c r="E14" s="49"/>
      <c r="F14" s="45">
        <f>SUM(F15:F20)</f>
        <v>0</v>
      </c>
      <c r="G14" s="49"/>
      <c r="H14" s="44"/>
      <c r="I14" s="45">
        <f>SUBTOTAL(9,I15:I20)</f>
        <v>0</v>
      </c>
      <c r="J14" s="44"/>
      <c r="K14" s="46"/>
      <c r="L14" s="45">
        <f>SUBTOTAL(9,L15:L20)</f>
        <v>0</v>
      </c>
      <c r="M14" s="44"/>
      <c r="N14" s="44"/>
      <c r="O14" s="45">
        <f>SUBTOTAL(9,O15:O20)</f>
        <v>0</v>
      </c>
      <c r="P14" s="45">
        <f>SUBTOTAL(9,P15:P20)</f>
        <v>0</v>
      </c>
      <c r="Q14" s="72"/>
    </row>
    <row r="15" spans="1:22" ht="15.5" x14ac:dyDescent="0.35">
      <c r="A15" s="31" t="s">
        <v>8</v>
      </c>
      <c r="B15" s="12" t="s">
        <v>38</v>
      </c>
      <c r="C15" s="18" t="s">
        <v>35</v>
      </c>
      <c r="D15" s="32">
        <v>1800</v>
      </c>
      <c r="E15" s="69">
        <v>0</v>
      </c>
      <c r="F15" s="19">
        <f>SUM(D15*E15)</f>
        <v>0</v>
      </c>
      <c r="G15" s="82">
        <v>0</v>
      </c>
      <c r="H15" s="80">
        <v>0</v>
      </c>
      <c r="I15" s="81">
        <f t="shared" ref="I15:I20" si="0">D15*H15</f>
        <v>0</v>
      </c>
      <c r="J15" s="82">
        <v>0</v>
      </c>
      <c r="K15" s="80">
        <v>0</v>
      </c>
      <c r="L15" s="83">
        <f>J15*K15</f>
        <v>0</v>
      </c>
      <c r="M15" s="82">
        <v>0</v>
      </c>
      <c r="N15" s="80">
        <v>0</v>
      </c>
      <c r="O15" s="83">
        <f>M15*N15</f>
        <v>0</v>
      </c>
      <c r="P15" s="41">
        <f>SUM(F15,I15,L15,O15)</f>
        <v>0</v>
      </c>
      <c r="Q15" s="72"/>
    </row>
    <row r="16" spans="1:22" ht="15.5" x14ac:dyDescent="0.35">
      <c r="A16" s="31" t="s">
        <v>9</v>
      </c>
      <c r="B16" s="12" t="s">
        <v>36</v>
      </c>
      <c r="C16" s="18" t="s">
        <v>35</v>
      </c>
      <c r="D16" s="32">
        <v>1800</v>
      </c>
      <c r="E16" s="69">
        <v>0</v>
      </c>
      <c r="F16" s="19">
        <f t="shared" ref="F16:F20" si="1">SUM(D16*E16)</f>
        <v>0</v>
      </c>
      <c r="G16" s="82">
        <v>0</v>
      </c>
      <c r="H16" s="80">
        <v>0</v>
      </c>
      <c r="I16" s="81">
        <f t="shared" si="0"/>
        <v>0</v>
      </c>
      <c r="J16" s="82">
        <v>0</v>
      </c>
      <c r="K16" s="80">
        <v>0</v>
      </c>
      <c r="L16" s="83">
        <f t="shared" ref="L16:L20" si="2">J16*K16</f>
        <v>0</v>
      </c>
      <c r="M16" s="82">
        <v>0</v>
      </c>
      <c r="N16" s="80">
        <v>0</v>
      </c>
      <c r="O16" s="83">
        <f t="shared" ref="O16:O20" si="3">M16*N16</f>
        <v>0</v>
      </c>
      <c r="P16" s="41">
        <f t="shared" ref="P16:P20" si="4">SUM(F16,I16,L16,O16)</f>
        <v>0</v>
      </c>
      <c r="Q16" s="72"/>
    </row>
    <row r="17" spans="1:17" ht="15.5" x14ac:dyDescent="0.35">
      <c r="A17" s="31" t="s">
        <v>10</v>
      </c>
      <c r="B17" s="12" t="s">
        <v>40</v>
      </c>
      <c r="C17" s="18" t="s">
        <v>35</v>
      </c>
      <c r="D17" s="32">
        <v>1800</v>
      </c>
      <c r="E17" s="69">
        <v>0</v>
      </c>
      <c r="F17" s="19">
        <f t="shared" si="1"/>
        <v>0</v>
      </c>
      <c r="G17" s="82">
        <v>0</v>
      </c>
      <c r="H17" s="80">
        <v>0</v>
      </c>
      <c r="I17" s="81">
        <f t="shared" si="0"/>
        <v>0</v>
      </c>
      <c r="J17" s="82">
        <v>0</v>
      </c>
      <c r="K17" s="80">
        <v>0</v>
      </c>
      <c r="L17" s="83">
        <f t="shared" si="2"/>
        <v>0</v>
      </c>
      <c r="M17" s="82">
        <v>0</v>
      </c>
      <c r="N17" s="80">
        <v>0</v>
      </c>
      <c r="O17" s="83">
        <f t="shared" si="3"/>
        <v>0</v>
      </c>
      <c r="P17" s="41">
        <f t="shared" si="4"/>
        <v>0</v>
      </c>
      <c r="Q17" s="72"/>
    </row>
    <row r="18" spans="1:17" ht="15.5" x14ac:dyDescent="0.35">
      <c r="A18" s="31" t="s">
        <v>11</v>
      </c>
      <c r="B18" s="12" t="s">
        <v>37</v>
      </c>
      <c r="C18" s="18" t="s">
        <v>32</v>
      </c>
      <c r="D18" s="32">
        <v>2</v>
      </c>
      <c r="E18" s="69">
        <v>0</v>
      </c>
      <c r="F18" s="19">
        <f t="shared" si="1"/>
        <v>0</v>
      </c>
      <c r="G18" s="82">
        <v>0</v>
      </c>
      <c r="H18" s="80">
        <v>0</v>
      </c>
      <c r="I18" s="81">
        <f t="shared" si="0"/>
        <v>0</v>
      </c>
      <c r="J18" s="82">
        <v>0</v>
      </c>
      <c r="K18" s="80">
        <v>0</v>
      </c>
      <c r="L18" s="83">
        <f t="shared" si="2"/>
        <v>0</v>
      </c>
      <c r="M18" s="82">
        <v>0</v>
      </c>
      <c r="N18" s="80">
        <v>0</v>
      </c>
      <c r="O18" s="83">
        <f t="shared" si="3"/>
        <v>0</v>
      </c>
      <c r="P18" s="41">
        <f t="shared" si="4"/>
        <v>0</v>
      </c>
      <c r="Q18" s="72"/>
    </row>
    <row r="19" spans="1:17" ht="15.5" x14ac:dyDescent="0.35">
      <c r="A19" s="31" t="s">
        <v>12</v>
      </c>
      <c r="B19" s="12" t="s">
        <v>39</v>
      </c>
      <c r="C19" s="18" t="s">
        <v>35</v>
      </c>
      <c r="D19" s="32">
        <v>1800</v>
      </c>
      <c r="E19" s="69">
        <v>0</v>
      </c>
      <c r="F19" s="19">
        <f t="shared" si="1"/>
        <v>0</v>
      </c>
      <c r="G19" s="82">
        <v>0</v>
      </c>
      <c r="H19" s="80">
        <v>0</v>
      </c>
      <c r="I19" s="81">
        <f t="shared" si="0"/>
        <v>0</v>
      </c>
      <c r="J19" s="82">
        <v>0</v>
      </c>
      <c r="K19" s="80">
        <v>0</v>
      </c>
      <c r="L19" s="83">
        <f t="shared" si="2"/>
        <v>0</v>
      </c>
      <c r="M19" s="82">
        <v>0</v>
      </c>
      <c r="N19" s="80">
        <v>0</v>
      </c>
      <c r="O19" s="83">
        <f t="shared" si="3"/>
        <v>0</v>
      </c>
      <c r="P19" s="41">
        <f t="shared" si="4"/>
        <v>0</v>
      </c>
      <c r="Q19" s="72"/>
    </row>
    <row r="20" spans="1:17" ht="15.5" x14ac:dyDescent="0.35">
      <c r="A20" s="31" t="s">
        <v>13</v>
      </c>
      <c r="B20" s="12" t="s">
        <v>41</v>
      </c>
      <c r="C20" s="18" t="s">
        <v>35</v>
      </c>
      <c r="D20" s="32">
        <v>1800</v>
      </c>
      <c r="E20" s="69">
        <v>0</v>
      </c>
      <c r="F20" s="19">
        <f t="shared" si="1"/>
        <v>0</v>
      </c>
      <c r="G20" s="82">
        <v>0</v>
      </c>
      <c r="H20" s="80">
        <v>0</v>
      </c>
      <c r="I20" s="81">
        <f t="shared" si="0"/>
        <v>0</v>
      </c>
      <c r="J20" s="82">
        <v>0</v>
      </c>
      <c r="K20" s="80">
        <v>0</v>
      </c>
      <c r="L20" s="83">
        <f t="shared" si="2"/>
        <v>0</v>
      </c>
      <c r="M20" s="82">
        <v>0</v>
      </c>
      <c r="N20" s="80">
        <v>0</v>
      </c>
      <c r="O20" s="83">
        <f t="shared" si="3"/>
        <v>0</v>
      </c>
      <c r="P20" s="41">
        <f t="shared" si="4"/>
        <v>0</v>
      </c>
      <c r="Q20" s="72"/>
    </row>
    <row r="21" spans="1:17" s="1" customFormat="1" ht="15.5" x14ac:dyDescent="0.35">
      <c r="A21" s="9">
        <v>2</v>
      </c>
      <c r="B21" s="13" t="s">
        <v>43</v>
      </c>
      <c r="C21" s="47"/>
      <c r="D21" s="48"/>
      <c r="E21" s="48"/>
      <c r="F21" s="45">
        <f>SUM(F22)</f>
        <v>0</v>
      </c>
      <c r="G21" s="48"/>
      <c r="H21" s="44"/>
      <c r="I21" s="45">
        <f>SUM(I22:I23)</f>
        <v>0</v>
      </c>
      <c r="J21" s="44"/>
      <c r="K21" s="45"/>
      <c r="L21" s="45">
        <f>SUM(L22:L23)</f>
        <v>0</v>
      </c>
      <c r="M21" s="44"/>
      <c r="N21" s="45"/>
      <c r="O21" s="45">
        <f>SUM(O22:O23)</f>
        <v>0</v>
      </c>
      <c r="P21" s="45">
        <f>SUM(I21,L21,O21)</f>
        <v>0</v>
      </c>
      <c r="Q21" s="72"/>
    </row>
    <row r="22" spans="1:17" s="1" customFormat="1" ht="15.5" x14ac:dyDescent="0.35">
      <c r="A22" s="31" t="s">
        <v>14</v>
      </c>
      <c r="B22" s="12" t="s">
        <v>51</v>
      </c>
      <c r="C22" s="18"/>
      <c r="D22" s="32"/>
      <c r="E22" s="80">
        <v>0</v>
      </c>
      <c r="F22" s="83">
        <f>SUM(D22*E22)</f>
        <v>0</v>
      </c>
      <c r="G22" s="32">
        <v>12</v>
      </c>
      <c r="H22" s="69">
        <v>0</v>
      </c>
      <c r="I22" s="19">
        <f>SUM(G22*H22)</f>
        <v>0</v>
      </c>
      <c r="J22" s="32">
        <v>12</v>
      </c>
      <c r="K22" s="69">
        <v>0</v>
      </c>
      <c r="L22" s="17">
        <f>SUM(J22*K22)</f>
        <v>0</v>
      </c>
      <c r="M22" s="32">
        <v>12</v>
      </c>
      <c r="N22" s="69">
        <v>0</v>
      </c>
      <c r="O22" s="17">
        <f>SUM(M22*N22)</f>
        <v>0</v>
      </c>
      <c r="P22" s="41">
        <f>SUM(I22,L22,O22)</f>
        <v>0</v>
      </c>
      <c r="Q22" s="72"/>
    </row>
    <row r="23" spans="1:17" s="1" customFormat="1" ht="15.5" x14ac:dyDescent="0.35">
      <c r="A23" s="31" t="s">
        <v>53</v>
      </c>
      <c r="B23" s="12" t="s">
        <v>52</v>
      </c>
      <c r="C23" s="18"/>
      <c r="D23" s="32"/>
      <c r="E23" s="89"/>
      <c r="F23" s="90"/>
      <c r="G23" s="91">
        <v>12</v>
      </c>
      <c r="H23" s="92">
        <v>0</v>
      </c>
      <c r="I23" s="19">
        <f>SUM(G23*H23)</f>
        <v>0</v>
      </c>
      <c r="J23" s="93">
        <v>12</v>
      </c>
      <c r="K23" s="69">
        <v>0</v>
      </c>
      <c r="L23" s="17">
        <f>SUM(J23*K23)</f>
        <v>0</v>
      </c>
      <c r="M23" s="93">
        <v>12</v>
      </c>
      <c r="N23" s="92">
        <v>0</v>
      </c>
      <c r="O23" s="17">
        <f>SUM(M23*N23)</f>
        <v>0</v>
      </c>
      <c r="P23" s="41">
        <f>SUM(I23,L23,O23)</f>
        <v>0</v>
      </c>
      <c r="Q23" s="72"/>
    </row>
    <row r="24" spans="1:17" s="1" customFormat="1" ht="15.5" x14ac:dyDescent="0.35">
      <c r="A24" s="97">
        <v>3</v>
      </c>
      <c r="B24" s="95" t="s">
        <v>60</v>
      </c>
      <c r="C24" s="48"/>
      <c r="D24" s="48"/>
      <c r="E24" s="48"/>
      <c r="F24" s="48"/>
      <c r="G24" s="48"/>
      <c r="H24" s="48" t="s">
        <v>54</v>
      </c>
      <c r="I24" s="48"/>
      <c r="J24" s="48"/>
      <c r="K24" s="48" t="s">
        <v>54</v>
      </c>
      <c r="L24" s="48"/>
      <c r="M24" s="48"/>
      <c r="N24" s="48" t="s">
        <v>54</v>
      </c>
      <c r="O24" s="48"/>
      <c r="P24" s="48"/>
      <c r="Q24" s="48"/>
    </row>
    <row r="25" spans="1:17" s="1" customFormat="1" ht="15.5" x14ac:dyDescent="0.35">
      <c r="A25" s="97" t="s">
        <v>61</v>
      </c>
      <c r="B25" s="12" t="s">
        <v>57</v>
      </c>
      <c r="C25" s="18" t="s">
        <v>58</v>
      </c>
      <c r="D25" s="32">
        <v>1</v>
      </c>
      <c r="E25" s="89"/>
      <c r="F25" s="90"/>
      <c r="G25" s="32">
        <v>12</v>
      </c>
      <c r="H25" s="92">
        <v>0</v>
      </c>
      <c r="I25" s="96"/>
      <c r="J25" s="32">
        <v>12</v>
      </c>
      <c r="K25" s="94">
        <v>0</v>
      </c>
      <c r="L25" s="96"/>
      <c r="M25" s="32">
        <v>12</v>
      </c>
      <c r="N25" s="92">
        <v>0</v>
      </c>
      <c r="O25" s="90"/>
      <c r="P25" s="90"/>
      <c r="Q25" s="90"/>
    </row>
    <row r="26" spans="1:17" s="1" customFormat="1" ht="15.5" x14ac:dyDescent="0.35">
      <c r="A26" s="31" t="s">
        <v>62</v>
      </c>
      <c r="B26" s="12" t="s">
        <v>59</v>
      </c>
      <c r="C26" s="18" t="s">
        <v>35</v>
      </c>
      <c r="D26" s="32">
        <v>1</v>
      </c>
      <c r="E26" s="89"/>
      <c r="F26" s="90"/>
      <c r="G26" s="32">
        <v>12</v>
      </c>
      <c r="H26" s="92">
        <v>0</v>
      </c>
      <c r="I26" s="96"/>
      <c r="J26" s="32">
        <v>12</v>
      </c>
      <c r="K26" s="94">
        <v>0</v>
      </c>
      <c r="L26" s="96"/>
      <c r="M26" s="32">
        <v>12</v>
      </c>
      <c r="N26" s="92">
        <v>0</v>
      </c>
      <c r="O26" s="90"/>
      <c r="P26" s="90"/>
      <c r="Q26" s="90"/>
    </row>
    <row r="27" spans="1:17" s="1" customFormat="1" ht="15.5" x14ac:dyDescent="0.35">
      <c r="A27" s="31" t="s">
        <v>65</v>
      </c>
      <c r="B27" s="12" t="s">
        <v>66</v>
      </c>
      <c r="C27" s="18" t="s">
        <v>67</v>
      </c>
      <c r="D27" s="32">
        <v>1</v>
      </c>
      <c r="E27" s="89"/>
      <c r="F27" s="90"/>
      <c r="G27" s="32">
        <v>12</v>
      </c>
      <c r="H27" s="92">
        <v>0</v>
      </c>
      <c r="I27" s="96"/>
      <c r="J27" s="32">
        <v>12</v>
      </c>
      <c r="K27" s="94">
        <v>0</v>
      </c>
      <c r="L27" s="96"/>
      <c r="M27" s="32">
        <v>12</v>
      </c>
      <c r="N27" s="92">
        <v>0</v>
      </c>
      <c r="O27" s="90"/>
      <c r="P27" s="90"/>
      <c r="Q27" s="90"/>
    </row>
    <row r="28" spans="1:17" s="1" customFormat="1" ht="15.5" x14ac:dyDescent="0.35">
      <c r="A28" s="97">
        <v>4</v>
      </c>
      <c r="B28" s="95" t="s">
        <v>63</v>
      </c>
      <c r="C28" s="48"/>
      <c r="D28" s="48"/>
      <c r="E28" s="48"/>
      <c r="F28" s="48"/>
      <c r="G28" s="48"/>
      <c r="H28" s="48" t="s">
        <v>55</v>
      </c>
      <c r="I28" s="48"/>
      <c r="J28" s="48"/>
      <c r="K28" s="48" t="s">
        <v>55</v>
      </c>
      <c r="L28" s="48"/>
      <c r="M28" s="48"/>
      <c r="N28" s="48" t="s">
        <v>55</v>
      </c>
      <c r="O28" s="48"/>
      <c r="P28" s="48"/>
      <c r="Q28" s="48"/>
    </row>
    <row r="29" spans="1:17" s="1" customFormat="1" ht="16" thickBot="1" x14ac:dyDescent="0.4">
      <c r="A29" s="31" t="s">
        <v>64</v>
      </c>
      <c r="B29" s="100" t="s">
        <v>56</v>
      </c>
      <c r="C29" s="18"/>
      <c r="D29" s="32"/>
      <c r="E29" s="89"/>
      <c r="F29" s="90"/>
      <c r="G29" s="90"/>
      <c r="H29" s="92"/>
      <c r="I29" s="90"/>
      <c r="J29" s="90"/>
      <c r="K29" s="94"/>
      <c r="L29" s="90"/>
      <c r="M29" s="90"/>
      <c r="N29" s="92"/>
      <c r="O29" s="90"/>
      <c r="P29" s="90"/>
      <c r="Q29" s="90"/>
    </row>
    <row r="30" spans="1:17" ht="15.5" x14ac:dyDescent="0.35">
      <c r="A30" s="14"/>
      <c r="B30" s="15" t="s">
        <v>20</v>
      </c>
      <c r="C30" s="20"/>
      <c r="D30" s="21"/>
      <c r="E30" s="35"/>
      <c r="F30" s="35"/>
      <c r="G30" s="35"/>
      <c r="H30" s="35"/>
      <c r="I30" s="22"/>
      <c r="J30" s="34"/>
      <c r="K30" s="34"/>
      <c r="L30" s="22"/>
      <c r="M30" s="34"/>
      <c r="N30" s="33"/>
      <c r="O30" s="22"/>
      <c r="P30" s="78">
        <f>SUM(P21,P14)</f>
        <v>0</v>
      </c>
      <c r="Q30" s="72"/>
    </row>
    <row r="31" spans="1:17" ht="15.5" x14ac:dyDescent="0.35">
      <c r="A31" s="14"/>
      <c r="B31" s="15" t="s">
        <v>1</v>
      </c>
      <c r="C31" s="20"/>
      <c r="D31" s="21"/>
      <c r="E31" s="35"/>
      <c r="F31" s="35"/>
      <c r="G31" s="35"/>
      <c r="H31" s="35"/>
      <c r="I31" s="36"/>
      <c r="J31" s="34"/>
      <c r="K31" s="33"/>
      <c r="L31" s="36"/>
      <c r="M31" s="34"/>
      <c r="N31" s="33"/>
      <c r="O31" s="36"/>
      <c r="P31" s="36">
        <f>P30*0.15</f>
        <v>0</v>
      </c>
      <c r="Q31" s="72"/>
    </row>
    <row r="32" spans="1:17" ht="16" thickBot="1" x14ac:dyDescent="0.4">
      <c r="A32" s="14"/>
      <c r="B32" s="15" t="s">
        <v>21</v>
      </c>
      <c r="C32" s="20"/>
      <c r="D32" s="21"/>
      <c r="E32" s="35"/>
      <c r="F32" s="35"/>
      <c r="G32" s="35"/>
      <c r="H32" s="35"/>
      <c r="I32" s="37"/>
      <c r="J32" s="34"/>
      <c r="K32" s="33"/>
      <c r="L32" s="37"/>
      <c r="M32" s="34"/>
      <c r="N32" s="33"/>
      <c r="O32" s="37"/>
      <c r="P32" s="37">
        <f>P30+P31</f>
        <v>0</v>
      </c>
      <c r="Q32" s="72"/>
    </row>
    <row r="33" spans="1:17" x14ac:dyDescent="0.35">
      <c r="A33" s="73"/>
      <c r="B33" s="74"/>
      <c r="C33" s="75"/>
      <c r="D33" s="75"/>
      <c r="E33" s="75"/>
      <c r="F33" s="75"/>
      <c r="G33" s="75"/>
      <c r="H33" s="76"/>
      <c r="I33" s="76"/>
      <c r="J33" s="76"/>
      <c r="K33" s="76"/>
      <c r="L33" s="76"/>
      <c r="M33" s="76"/>
      <c r="N33" s="76"/>
      <c r="O33" s="76"/>
      <c r="P33" s="76"/>
      <c r="Q33" s="76"/>
    </row>
    <row r="34" spans="1:17" ht="15" thickBot="1" x14ac:dyDescent="0.4">
      <c r="A34" s="73"/>
      <c r="B34" s="76"/>
      <c r="C34" s="75"/>
      <c r="D34" s="75"/>
      <c r="E34" s="75"/>
      <c r="F34" s="75"/>
      <c r="G34" s="75"/>
      <c r="H34" s="76"/>
      <c r="I34" s="76"/>
      <c r="J34" s="76"/>
      <c r="K34" s="76"/>
      <c r="L34" s="76"/>
      <c r="M34" s="76"/>
      <c r="N34" s="76"/>
      <c r="O34" s="76"/>
      <c r="P34" s="76"/>
      <c r="Q34" s="76"/>
    </row>
    <row r="35" spans="1:17" ht="25.75" customHeight="1" x14ac:dyDescent="0.35">
      <c r="A35" s="73"/>
      <c r="B35" s="103" t="s">
        <v>25</v>
      </c>
      <c r="C35" s="85"/>
      <c r="D35" s="109"/>
      <c r="E35" s="110"/>
      <c r="F35" s="110"/>
      <c r="G35" s="110"/>
      <c r="H35" s="111"/>
      <c r="I35" s="76"/>
      <c r="J35" s="76"/>
      <c r="K35" s="76"/>
      <c r="L35" s="76"/>
      <c r="M35" s="76"/>
      <c r="N35" s="76"/>
      <c r="O35" s="76"/>
      <c r="P35" s="76"/>
      <c r="Q35" s="76"/>
    </row>
    <row r="36" spans="1:17" ht="17.5" customHeight="1" x14ac:dyDescent="0.35">
      <c r="A36" s="73"/>
      <c r="B36" s="104"/>
      <c r="C36" s="86" t="s">
        <v>22</v>
      </c>
      <c r="D36" s="56" t="s">
        <v>24</v>
      </c>
      <c r="E36" s="79"/>
      <c r="F36" s="79"/>
      <c r="G36" s="79"/>
      <c r="H36" s="51"/>
      <c r="I36" s="76"/>
      <c r="J36" s="76"/>
      <c r="K36" s="76"/>
      <c r="L36" s="76"/>
      <c r="M36" s="76"/>
      <c r="N36" s="76"/>
      <c r="O36" s="76"/>
      <c r="P36" s="76"/>
      <c r="Q36" s="76"/>
    </row>
    <row r="37" spans="1:17" ht="34.75" customHeight="1" x14ac:dyDescent="0.35">
      <c r="A37" s="73"/>
      <c r="B37" s="104"/>
      <c r="C37" s="87"/>
      <c r="D37" s="106"/>
      <c r="E37" s="107"/>
      <c r="F37" s="107"/>
      <c r="G37" s="107"/>
      <c r="H37" s="108"/>
      <c r="I37" s="76"/>
      <c r="J37" s="76"/>
      <c r="K37" s="76"/>
      <c r="L37" s="76"/>
      <c r="M37" s="76"/>
      <c r="N37" s="76"/>
      <c r="O37" s="76"/>
      <c r="P37" s="76"/>
      <c r="Q37" s="76"/>
    </row>
    <row r="38" spans="1:17" ht="19.25" customHeight="1" thickBot="1" x14ac:dyDescent="0.4">
      <c r="A38" s="73"/>
      <c r="B38" s="105"/>
      <c r="C38" s="88" t="s">
        <v>27</v>
      </c>
      <c r="D38" s="112" t="s">
        <v>23</v>
      </c>
      <c r="E38" s="113"/>
      <c r="F38" s="113"/>
      <c r="G38" s="113"/>
      <c r="H38" s="114"/>
      <c r="I38" s="76"/>
      <c r="J38" s="76"/>
      <c r="K38" s="76"/>
      <c r="L38" s="76"/>
      <c r="M38" s="76"/>
      <c r="N38" s="76"/>
      <c r="O38" s="76"/>
      <c r="P38" s="76"/>
      <c r="Q38" s="76"/>
    </row>
    <row r="39" spans="1:17" x14ac:dyDescent="0.35">
      <c r="A39" s="73"/>
      <c r="B39" s="76"/>
      <c r="C39" s="75"/>
      <c r="D39" s="75"/>
      <c r="E39" s="75"/>
      <c r="F39" s="75"/>
      <c r="G39" s="75"/>
      <c r="H39" s="76"/>
      <c r="I39" s="76"/>
      <c r="J39" s="76"/>
      <c r="K39" s="76"/>
      <c r="L39" s="76"/>
      <c r="M39" s="76"/>
      <c r="N39" s="76"/>
      <c r="O39" s="76"/>
      <c r="P39" s="76"/>
      <c r="Q39" s="76"/>
    </row>
    <row r="40" spans="1:17" x14ac:dyDescent="0.35">
      <c r="A40" s="73"/>
      <c r="B40" s="76"/>
      <c r="C40" s="75"/>
      <c r="D40" s="75"/>
      <c r="E40" s="75"/>
      <c r="F40" s="75"/>
      <c r="G40" s="75"/>
      <c r="H40" s="76"/>
      <c r="I40" s="76"/>
      <c r="J40" s="76"/>
      <c r="K40" s="76"/>
      <c r="L40" s="76"/>
      <c r="M40" s="76"/>
      <c r="N40" s="76"/>
      <c r="O40" s="76"/>
      <c r="P40" s="76"/>
      <c r="Q40" s="76"/>
    </row>
  </sheetData>
  <sheetProtection formatCells="0" formatColumns="0" formatRows="0" insertRows="0" deleteRows="0"/>
  <protectedRanges>
    <protectedRange sqref="C35:H37" name="Range7"/>
    <protectedRange sqref="Q14:Q32" name="Range6"/>
    <protectedRange sqref="M15:N29" name="Range5"/>
    <protectedRange sqref="J15:K23 J24 J25:K29" name="Range4"/>
    <protectedRange sqref="D14:H14 G15:H23 G24 D15:E29 A14:C29 G25:H29" name="Range3"/>
    <protectedRange sqref="B3:B5" name="Range1"/>
  </protectedRanges>
  <mergeCells count="8">
    <mergeCell ref="J12:L12"/>
    <mergeCell ref="M12:O12"/>
    <mergeCell ref="B35:B38"/>
    <mergeCell ref="D37:H37"/>
    <mergeCell ref="D35:H35"/>
    <mergeCell ref="D38:H38"/>
    <mergeCell ref="G12:I12"/>
    <mergeCell ref="D12:F12"/>
  </mergeCells>
  <phoneticPr fontId="13" type="noConversion"/>
  <dataValidations count="1">
    <dataValidation type="decimal" operator="greaterThanOrEqual" allowBlank="1" showInputMessage="1" showErrorMessage="1" sqref="H15:H23 K15:K23 J25:K29 J15:J24 G25:H29 G15:G24 D15:E29 M15:N29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:A20 A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Portia Mphela</cp:lastModifiedBy>
  <cp:lastPrinted>2020-07-02T18:44:36Z</cp:lastPrinted>
  <dcterms:created xsi:type="dcterms:W3CDTF">2017-06-15T23:28:53Z</dcterms:created>
  <dcterms:modified xsi:type="dcterms:W3CDTF">2022-05-23T10:58:36Z</dcterms:modified>
</cp:coreProperties>
</file>